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FEDECF2-C95F-4234-AA42-DAEB111571FA}" xr6:coauthVersionLast="47" xr6:coauthVersionMax="47" xr10:uidLastSave="{00000000-0000-0000-0000-000000000000}"/>
  <bookViews>
    <workbookView xWindow="-120" yWindow="-120" windowWidth="29040" windowHeight="15720" firstSheet="18" activeTab="25" xr2:uid="{00000000-000D-0000-FFFF-FFFF00000000}"/>
  </bookViews>
  <sheets>
    <sheet name="Konfiguracja" sheetId="1" r:id="rId1"/>
    <sheet name="Dzienne 1" sheetId="2" r:id="rId2"/>
    <sheet name="Dzienne 2" sheetId="3" r:id="rId3"/>
    <sheet name="Dzienne 3" sheetId="4" r:id="rId4"/>
    <sheet name="Dzienne 4" sheetId="5" r:id="rId5"/>
    <sheet name="Dzienne 5" sheetId="6" r:id="rId6"/>
    <sheet name="Dzienne 6" sheetId="7" r:id="rId7"/>
    <sheet name="Dzienne 7" sheetId="8" r:id="rId8"/>
    <sheet name="Dzienne 8" sheetId="9" r:id="rId9"/>
    <sheet name="Dzienne 9" sheetId="10" r:id="rId10"/>
    <sheet name="Dzienne 10" sheetId="11" r:id="rId11"/>
    <sheet name="Dzienne 11" sheetId="12" r:id="rId12"/>
    <sheet name="Dzienne 12" sheetId="13" r:id="rId13"/>
    <sheet name="Tygodniowe 1" sheetId="14" r:id="rId14"/>
    <sheet name="Tygodniowe 2" sheetId="15" r:id="rId15"/>
    <sheet name="Tygodniowe 3" sheetId="16" r:id="rId16"/>
    <sheet name="Tygodniowe 4" sheetId="17" r:id="rId17"/>
    <sheet name="Tygodniowe 5" sheetId="18" r:id="rId18"/>
    <sheet name="Tygodniowe 6" sheetId="19" r:id="rId19"/>
    <sheet name="Tygodniowe 7" sheetId="20" r:id="rId20"/>
    <sheet name="Tygodniowe 8" sheetId="21" r:id="rId21"/>
    <sheet name="Tygodniowe 9" sheetId="22" r:id="rId22"/>
    <sheet name="Tygodniowe 10" sheetId="23" r:id="rId23"/>
    <sheet name="Tygodniowe 11" sheetId="24" r:id="rId24"/>
    <sheet name="Tygodniowe 12" sheetId="25" r:id="rId25"/>
    <sheet name="Wylęgarnia" sheetId="26" r:id="rId26"/>
    <sheet name="Utrata Masy Jaja" sheetId="27" r:id="rId27"/>
    <sheet name="Temperatura zarodka" sheetId="28" r:id="rId28"/>
    <sheet name="Analiza per stado" sheetId="29" r:id="rId29"/>
    <sheet name="Zbiorczy produkcja" sheetId="30" r:id="rId30"/>
    <sheet name="Krzywa utraty masy" sheetId="31" r:id="rId31"/>
    <sheet name="Normy" sheetId="32" r:id="rId3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1" i="7" l="1"/>
  <c r="D72" i="7" s="1"/>
  <c r="C71" i="7"/>
  <c r="C72" i="7" s="1"/>
  <c r="H125" i="26"/>
  <c r="D50" i="7"/>
  <c r="D51" i="7" s="1"/>
  <c r="C75" i="2"/>
  <c r="C76" i="2"/>
  <c r="C77" i="2" s="1"/>
  <c r="B49" i="31"/>
  <c r="E49" i="31" s="1"/>
  <c r="B48" i="31"/>
  <c r="E48" i="31" s="1"/>
  <c r="B47" i="31"/>
  <c r="E47" i="31" s="1"/>
  <c r="B46" i="31"/>
  <c r="E46" i="31" s="1"/>
  <c r="B45" i="31"/>
  <c r="E45" i="31" s="1"/>
  <c r="B44" i="31"/>
  <c r="E44" i="31" s="1"/>
  <c r="B43" i="31"/>
  <c r="E43" i="31" s="1"/>
  <c r="B42" i="31"/>
  <c r="E42" i="31" s="1"/>
  <c r="B41" i="31"/>
  <c r="E41" i="31" s="1"/>
  <c r="B38" i="31"/>
  <c r="E38" i="31" s="1"/>
  <c r="B37" i="31"/>
  <c r="E37" i="31" s="1"/>
  <c r="B36" i="31"/>
  <c r="E36" i="31" s="1"/>
  <c r="B35" i="31"/>
  <c r="E35" i="31" s="1"/>
  <c r="B34" i="31"/>
  <c r="E34" i="31" s="1"/>
  <c r="B33" i="31"/>
  <c r="E33" i="31" s="1"/>
  <c r="B27" i="31"/>
  <c r="E27" i="31" s="1"/>
  <c r="B26" i="31"/>
  <c r="E26" i="31" s="1"/>
  <c r="B25" i="31"/>
  <c r="E25" i="31" s="1"/>
  <c r="B24" i="31"/>
  <c r="E24" i="31" s="1"/>
  <c r="B23" i="31"/>
  <c r="E23" i="31" s="1"/>
  <c r="B22" i="31"/>
  <c r="E22" i="31" s="1"/>
  <c r="B21" i="31"/>
  <c r="E21" i="31" s="1"/>
  <c r="B20" i="31"/>
  <c r="E20" i="31" s="1"/>
  <c r="B19" i="31"/>
  <c r="E19" i="31" s="1"/>
  <c r="B18" i="31"/>
  <c r="E18" i="31" s="1"/>
  <c r="B17" i="31"/>
  <c r="E17" i="31" s="1"/>
  <c r="B16" i="31"/>
  <c r="E16" i="31" s="1"/>
  <c r="B11" i="31"/>
  <c r="E11" i="31" s="1"/>
  <c r="B10" i="31"/>
  <c r="E10" i="31" s="1"/>
  <c r="B9" i="31"/>
  <c r="E9" i="31" s="1"/>
  <c r="B8" i="31"/>
  <c r="E8" i="31" s="1"/>
  <c r="B7" i="31"/>
  <c r="E7" i="31" s="1"/>
  <c r="B6" i="31"/>
  <c r="E6" i="31" s="1"/>
  <c r="B5" i="31"/>
  <c r="E5" i="31" s="1"/>
  <c r="B4" i="31"/>
  <c r="E4" i="31" s="1"/>
  <c r="B3" i="31"/>
  <c r="E3" i="31" s="1"/>
  <c r="I58" i="29"/>
  <c r="A58" i="29"/>
  <c r="H57" i="29"/>
  <c r="D57" i="29"/>
  <c r="A57" i="29"/>
  <c r="G56" i="29"/>
  <c r="C56" i="29"/>
  <c r="A56" i="29"/>
  <c r="J56" i="29" s="1"/>
  <c r="J55" i="29"/>
  <c r="F55" i="29"/>
  <c r="K55" i="29" s="1"/>
  <c r="B55" i="29"/>
  <c r="A55" i="29"/>
  <c r="I55" i="29" s="1"/>
  <c r="I54" i="29"/>
  <c r="E54" i="29"/>
  <c r="A54" i="29"/>
  <c r="H54" i="29" s="1"/>
  <c r="H53" i="29"/>
  <c r="D53" i="29"/>
  <c r="A53" i="29"/>
  <c r="G53" i="29" s="1"/>
  <c r="J52" i="29"/>
  <c r="I52" i="29"/>
  <c r="H52" i="29"/>
  <c r="G52" i="29"/>
  <c r="C52" i="29"/>
  <c r="A52" i="29"/>
  <c r="F52" i="29" s="1"/>
  <c r="K52" i="29" s="1"/>
  <c r="J51" i="29"/>
  <c r="I51" i="29"/>
  <c r="H51" i="29"/>
  <c r="G51" i="29"/>
  <c r="F51" i="29"/>
  <c r="K51" i="29" s="1"/>
  <c r="B51" i="29"/>
  <c r="A51" i="29"/>
  <c r="E51" i="29" s="1"/>
  <c r="A50" i="29"/>
  <c r="D50" i="29" s="1"/>
  <c r="J49" i="29"/>
  <c r="I49" i="29"/>
  <c r="H49" i="29"/>
  <c r="G49" i="29"/>
  <c r="F49" i="29"/>
  <c r="K49" i="29" s="1"/>
  <c r="E49" i="29"/>
  <c r="D49" i="29"/>
  <c r="A49" i="29"/>
  <c r="C49" i="29" s="1"/>
  <c r="J48" i="29"/>
  <c r="I48" i="29"/>
  <c r="H48" i="29"/>
  <c r="G48" i="29"/>
  <c r="F48" i="29"/>
  <c r="K48" i="29" s="1"/>
  <c r="E48" i="29"/>
  <c r="D48" i="29"/>
  <c r="C48" i="29"/>
  <c r="A48" i="29"/>
  <c r="B48" i="29" s="1"/>
  <c r="J47" i="29"/>
  <c r="I47" i="29"/>
  <c r="H47" i="29"/>
  <c r="G47" i="29"/>
  <c r="F47" i="29"/>
  <c r="K47" i="29" s="1"/>
  <c r="E47" i="29"/>
  <c r="D47" i="29"/>
  <c r="C47" i="29"/>
  <c r="B47" i="29"/>
  <c r="A47" i="29"/>
  <c r="I46" i="29"/>
  <c r="A46" i="29"/>
  <c r="H45" i="29"/>
  <c r="D45" i="29"/>
  <c r="C45" i="29"/>
  <c r="A45" i="29"/>
  <c r="G44" i="29"/>
  <c r="C44" i="29"/>
  <c r="B44" i="29"/>
  <c r="A44" i="29"/>
  <c r="J44" i="29" s="1"/>
  <c r="J43" i="29"/>
  <c r="F43" i="29"/>
  <c r="B43" i="29"/>
  <c r="A43" i="29"/>
  <c r="I43" i="29" s="1"/>
  <c r="I42" i="29"/>
  <c r="E42" i="29"/>
  <c r="A42" i="29"/>
  <c r="H42" i="29" s="1"/>
  <c r="H41" i="29"/>
  <c r="D41" i="29"/>
  <c r="A41" i="29"/>
  <c r="G41" i="29" s="1"/>
  <c r="J40" i="29"/>
  <c r="I40" i="29"/>
  <c r="H40" i="29"/>
  <c r="G40" i="29"/>
  <c r="C40" i="29"/>
  <c r="A40" i="29"/>
  <c r="F40" i="29" s="1"/>
  <c r="K40" i="29" s="1"/>
  <c r="J39" i="29"/>
  <c r="I39" i="29"/>
  <c r="H39" i="29"/>
  <c r="G39" i="29"/>
  <c r="F39" i="29"/>
  <c r="B39" i="29"/>
  <c r="A39" i="29"/>
  <c r="E39" i="29" s="1"/>
  <c r="A38" i="29"/>
  <c r="D38" i="29" s="1"/>
  <c r="J37" i="29"/>
  <c r="I37" i="29"/>
  <c r="H37" i="29"/>
  <c r="G37" i="29"/>
  <c r="F37" i="29"/>
  <c r="K37" i="29" s="1"/>
  <c r="E37" i="29"/>
  <c r="D37" i="29"/>
  <c r="A37" i="29"/>
  <c r="C37" i="29" s="1"/>
  <c r="J36" i="29"/>
  <c r="I36" i="29"/>
  <c r="H36" i="29"/>
  <c r="G36" i="29"/>
  <c r="F36" i="29"/>
  <c r="K36" i="29" s="1"/>
  <c r="E36" i="29"/>
  <c r="D36" i="29"/>
  <c r="C36" i="29"/>
  <c r="A36" i="29"/>
  <c r="B36" i="29" s="1"/>
  <c r="J35" i="29"/>
  <c r="I35" i="29"/>
  <c r="H35" i="29"/>
  <c r="G35" i="29"/>
  <c r="F35" i="29"/>
  <c r="E35" i="29"/>
  <c r="D35" i="29"/>
  <c r="C35" i="29"/>
  <c r="B35" i="29"/>
  <c r="A35" i="29"/>
  <c r="I34" i="29"/>
  <c r="A34" i="29"/>
  <c r="H33" i="29"/>
  <c r="G33" i="29"/>
  <c r="D33" i="29"/>
  <c r="C33" i="29"/>
  <c r="A33" i="29"/>
  <c r="G32" i="29"/>
  <c r="F32" i="29"/>
  <c r="K32" i="29" s="1"/>
  <c r="C32" i="29"/>
  <c r="B32" i="29"/>
  <c r="A32" i="29"/>
  <c r="J32" i="29" s="1"/>
  <c r="J31" i="29"/>
  <c r="F31" i="29"/>
  <c r="B31" i="29"/>
  <c r="A31" i="29"/>
  <c r="I31" i="29" s="1"/>
  <c r="I30" i="29"/>
  <c r="E30" i="29"/>
  <c r="A30" i="29"/>
  <c r="H30" i="29" s="1"/>
  <c r="J29" i="29"/>
  <c r="I29" i="29"/>
  <c r="H29" i="29"/>
  <c r="D29" i="29"/>
  <c r="C29" i="29"/>
  <c r="A29" i="29"/>
  <c r="G29" i="29" s="1"/>
  <c r="J28" i="29"/>
  <c r="I28" i="29"/>
  <c r="H28" i="29"/>
  <c r="G28" i="29"/>
  <c r="C28" i="29"/>
  <c r="B28" i="29"/>
  <c r="A28" i="29"/>
  <c r="F28" i="29" s="1"/>
  <c r="K28" i="29" s="1"/>
  <c r="J27" i="29"/>
  <c r="I27" i="29"/>
  <c r="F27" i="29"/>
  <c r="B27" i="29"/>
  <c r="A27" i="29"/>
  <c r="E27" i="29" s="1"/>
  <c r="A26" i="29"/>
  <c r="D26" i="29" s="1"/>
  <c r="J25" i="29"/>
  <c r="I25" i="29"/>
  <c r="H25" i="29"/>
  <c r="G25" i="29"/>
  <c r="F25" i="29"/>
  <c r="K25" i="29" s="1"/>
  <c r="E25" i="29"/>
  <c r="D25" i="29"/>
  <c r="A25" i="29"/>
  <c r="C25" i="29" s="1"/>
  <c r="J24" i="29"/>
  <c r="I24" i="29"/>
  <c r="H24" i="29"/>
  <c r="A24" i="29"/>
  <c r="B24" i="29" s="1"/>
  <c r="J23" i="29"/>
  <c r="I23" i="29"/>
  <c r="H23" i="29"/>
  <c r="B23" i="29"/>
  <c r="A23" i="29"/>
  <c r="I22" i="29"/>
  <c r="A22" i="29"/>
  <c r="H21" i="29"/>
  <c r="A21" i="29"/>
  <c r="A20" i="29"/>
  <c r="J20" i="29" s="1"/>
  <c r="J19" i="29"/>
  <c r="B19" i="29"/>
  <c r="A19" i="29"/>
  <c r="I19" i="29" s="1"/>
  <c r="I14" i="29"/>
  <c r="H14" i="29"/>
  <c r="I13" i="29"/>
  <c r="H13" i="29"/>
  <c r="I12" i="29"/>
  <c r="H12" i="29"/>
  <c r="I11" i="29"/>
  <c r="H11" i="29"/>
  <c r="I10" i="29"/>
  <c r="H10" i="29"/>
  <c r="I9" i="29"/>
  <c r="H9" i="29"/>
  <c r="I8" i="29"/>
  <c r="H8" i="29"/>
  <c r="I7" i="29"/>
  <c r="H7" i="29"/>
  <c r="I6" i="29"/>
  <c r="H6" i="29"/>
  <c r="I5" i="29"/>
  <c r="H5" i="29"/>
  <c r="I4" i="29"/>
  <c r="H4" i="29"/>
  <c r="I3" i="29"/>
  <c r="H3" i="29"/>
  <c r="AT703" i="28"/>
  <c r="AS703" i="28"/>
  <c r="AR703" i="28"/>
  <c r="AT702" i="28"/>
  <c r="AS702" i="28"/>
  <c r="AR702" i="28"/>
  <c r="AT701" i="28"/>
  <c r="AS701" i="28"/>
  <c r="AR701" i="28"/>
  <c r="AT700" i="28"/>
  <c r="AS700" i="28"/>
  <c r="AR700" i="28"/>
  <c r="AT699" i="28"/>
  <c r="AS699" i="28"/>
  <c r="AR699" i="28"/>
  <c r="AT698" i="28"/>
  <c r="AS698" i="28"/>
  <c r="AR698" i="28"/>
  <c r="AT697" i="28"/>
  <c r="AS697" i="28"/>
  <c r="AR697" i="28"/>
  <c r="AT696" i="28"/>
  <c r="AS696" i="28"/>
  <c r="AR696" i="28"/>
  <c r="AT695" i="28"/>
  <c r="AS695" i="28"/>
  <c r="AR695" i="28"/>
  <c r="AT694" i="28"/>
  <c r="AS694" i="28"/>
  <c r="AR694" i="28"/>
  <c r="AT693" i="28"/>
  <c r="AS693" i="28"/>
  <c r="AR693" i="28"/>
  <c r="AT692" i="28"/>
  <c r="AS692" i="28"/>
  <c r="AR692" i="28"/>
  <c r="AT691" i="28"/>
  <c r="AS691" i="28"/>
  <c r="AR691" i="28"/>
  <c r="AT690" i="28"/>
  <c r="AS690" i="28"/>
  <c r="AR690" i="28"/>
  <c r="AT689" i="28"/>
  <c r="AS689" i="28"/>
  <c r="AR689" i="28"/>
  <c r="AT688" i="28"/>
  <c r="AS688" i="28"/>
  <c r="AR688" i="28"/>
  <c r="AT687" i="28"/>
  <c r="AS687" i="28"/>
  <c r="AR687" i="28"/>
  <c r="AT686" i="28"/>
  <c r="AS686" i="28"/>
  <c r="AR686" i="28"/>
  <c r="AT685" i="28"/>
  <c r="AS685" i="28"/>
  <c r="AR685" i="28"/>
  <c r="AT684" i="28"/>
  <c r="AS684" i="28"/>
  <c r="AR684" i="28"/>
  <c r="AT683" i="28"/>
  <c r="AS683" i="28"/>
  <c r="AR683" i="28"/>
  <c r="AT682" i="28"/>
  <c r="AS682" i="28"/>
  <c r="AR682" i="28"/>
  <c r="AT681" i="28"/>
  <c r="AS681" i="28"/>
  <c r="AR681" i="28"/>
  <c r="AT680" i="28"/>
  <c r="AS680" i="28"/>
  <c r="AR680" i="28"/>
  <c r="AT679" i="28"/>
  <c r="AS679" i="28"/>
  <c r="AR679" i="28"/>
  <c r="AT678" i="28"/>
  <c r="AS678" i="28"/>
  <c r="AR678" i="28"/>
  <c r="AT677" i="28"/>
  <c r="AS677" i="28"/>
  <c r="AR677" i="28"/>
  <c r="AT676" i="28"/>
  <c r="AS676" i="28"/>
  <c r="AR676" i="28"/>
  <c r="AT675" i="28"/>
  <c r="AS675" i="28"/>
  <c r="AR675" i="28"/>
  <c r="AT674" i="28"/>
  <c r="AS674" i="28"/>
  <c r="AR674" i="28"/>
  <c r="AT673" i="28"/>
  <c r="AS673" i="28"/>
  <c r="AR673" i="28"/>
  <c r="AT672" i="28"/>
  <c r="AS672" i="28"/>
  <c r="AR672" i="28"/>
  <c r="AT671" i="28"/>
  <c r="AS671" i="28"/>
  <c r="AR671" i="28"/>
  <c r="AT670" i="28"/>
  <c r="AS670" i="28"/>
  <c r="AR670" i="28"/>
  <c r="AT669" i="28"/>
  <c r="AS669" i="28"/>
  <c r="AR669" i="28"/>
  <c r="AT668" i="28"/>
  <c r="AS668" i="28"/>
  <c r="AR668" i="28"/>
  <c r="AT667" i="28"/>
  <c r="AS667" i="28"/>
  <c r="AR667" i="28"/>
  <c r="AT666" i="28"/>
  <c r="AS666" i="28"/>
  <c r="AR666" i="28"/>
  <c r="AT665" i="28"/>
  <c r="AS665" i="28"/>
  <c r="AR665" i="28"/>
  <c r="AT664" i="28"/>
  <c r="AS664" i="28"/>
  <c r="AR664" i="28"/>
  <c r="AT663" i="28"/>
  <c r="AS663" i="28"/>
  <c r="AR663" i="28"/>
  <c r="AT662" i="28"/>
  <c r="AS662" i="28"/>
  <c r="AR662" i="28"/>
  <c r="AT661" i="28"/>
  <c r="AS661" i="28"/>
  <c r="AR661" i="28"/>
  <c r="AT660" i="28"/>
  <c r="AS660" i="28"/>
  <c r="AR660" i="28"/>
  <c r="AT659" i="28"/>
  <c r="AS659" i="28"/>
  <c r="AR659" i="28"/>
  <c r="AT658" i="28"/>
  <c r="AS658" i="28"/>
  <c r="AR658" i="28"/>
  <c r="AT657" i="28"/>
  <c r="AS657" i="28"/>
  <c r="AR657" i="28"/>
  <c r="AT656" i="28"/>
  <c r="AS656" i="28"/>
  <c r="AR656" i="28"/>
  <c r="AT655" i="28"/>
  <c r="AS655" i="28"/>
  <c r="AR655" i="28"/>
  <c r="AT654" i="28"/>
  <c r="AS654" i="28"/>
  <c r="AR654" i="28"/>
  <c r="AT653" i="28"/>
  <c r="AS653" i="28"/>
  <c r="AR653" i="28"/>
  <c r="AT652" i="28"/>
  <c r="AS652" i="28"/>
  <c r="AR652" i="28"/>
  <c r="AT651" i="28"/>
  <c r="AS651" i="28"/>
  <c r="AR651" i="28"/>
  <c r="AT650" i="28"/>
  <c r="AS650" i="28"/>
  <c r="AR650" i="28"/>
  <c r="AT649" i="28"/>
  <c r="AS649" i="28"/>
  <c r="AR649" i="28"/>
  <c r="AT648" i="28"/>
  <c r="AS648" i="28"/>
  <c r="AR648" i="28"/>
  <c r="AT647" i="28"/>
  <c r="AS647" i="28"/>
  <c r="AR647" i="28"/>
  <c r="AT646" i="28"/>
  <c r="AS646" i="28"/>
  <c r="AR646" i="28"/>
  <c r="AT645" i="28"/>
  <c r="AS645" i="28"/>
  <c r="AR645" i="28"/>
  <c r="AT644" i="28"/>
  <c r="AS644" i="28"/>
  <c r="AR644" i="28"/>
  <c r="AT643" i="28"/>
  <c r="AS643" i="28"/>
  <c r="AR643" i="28"/>
  <c r="AT642" i="28"/>
  <c r="AS642" i="28"/>
  <c r="AR642" i="28"/>
  <c r="AT641" i="28"/>
  <c r="AS641" i="28"/>
  <c r="AR641" i="28"/>
  <c r="AT640" i="28"/>
  <c r="AS640" i="28"/>
  <c r="AR640" i="28"/>
  <c r="AT639" i="28"/>
  <c r="AS639" i="28"/>
  <c r="AR639" i="28"/>
  <c r="AT638" i="28"/>
  <c r="AS638" i="28"/>
  <c r="AR638" i="28"/>
  <c r="AT637" i="28"/>
  <c r="AS637" i="28"/>
  <c r="AR637" i="28"/>
  <c r="AT636" i="28"/>
  <c r="AS636" i="28"/>
  <c r="AR636" i="28"/>
  <c r="AT635" i="28"/>
  <c r="AS635" i="28"/>
  <c r="AR635" i="28"/>
  <c r="AT634" i="28"/>
  <c r="AS634" i="28"/>
  <c r="AR634" i="28"/>
  <c r="AT633" i="28"/>
  <c r="AS633" i="28"/>
  <c r="AR633" i="28"/>
  <c r="AT632" i="28"/>
  <c r="AS632" i="28"/>
  <c r="AR632" i="28"/>
  <c r="AT631" i="28"/>
  <c r="AS631" i="28"/>
  <c r="AR631" i="28"/>
  <c r="AT630" i="28"/>
  <c r="AS630" i="28"/>
  <c r="AR630" i="28"/>
  <c r="AT629" i="28"/>
  <c r="AS629" i="28"/>
  <c r="AR629" i="28"/>
  <c r="AT628" i="28"/>
  <c r="AS628" i="28"/>
  <c r="AR628" i="28"/>
  <c r="AT627" i="28"/>
  <c r="AS627" i="28"/>
  <c r="AR627" i="28"/>
  <c r="AT626" i="28"/>
  <c r="AS626" i="28"/>
  <c r="AR626" i="28"/>
  <c r="AT625" i="28"/>
  <c r="AS625" i="28"/>
  <c r="AR625" i="28"/>
  <c r="AT624" i="28"/>
  <c r="AS624" i="28"/>
  <c r="AR624" i="28"/>
  <c r="AT623" i="28"/>
  <c r="AS623" i="28"/>
  <c r="AR623" i="28"/>
  <c r="AT622" i="28"/>
  <c r="AS622" i="28"/>
  <c r="AR622" i="28"/>
  <c r="AT621" i="28"/>
  <c r="AS621" i="28"/>
  <c r="AR621" i="28"/>
  <c r="AT620" i="28"/>
  <c r="AS620" i="28"/>
  <c r="AR620" i="28"/>
  <c r="AT619" i="28"/>
  <c r="AS619" i="28"/>
  <c r="AR619" i="28"/>
  <c r="AT618" i="28"/>
  <c r="AS618" i="28"/>
  <c r="AR618" i="28"/>
  <c r="AT617" i="28"/>
  <c r="AS617" i="28"/>
  <c r="AR617" i="28"/>
  <c r="AT616" i="28"/>
  <c r="AS616" i="28"/>
  <c r="AR616" i="28"/>
  <c r="AT615" i="28"/>
  <c r="AS615" i="28"/>
  <c r="AR615" i="28"/>
  <c r="AT614" i="28"/>
  <c r="AS614" i="28"/>
  <c r="AR614" i="28"/>
  <c r="AT613" i="28"/>
  <c r="AS613" i="28"/>
  <c r="AR613" i="28"/>
  <c r="AT612" i="28"/>
  <c r="AS612" i="28"/>
  <c r="AR612" i="28"/>
  <c r="AT611" i="28"/>
  <c r="AS611" i="28"/>
  <c r="AR611" i="28"/>
  <c r="AT610" i="28"/>
  <c r="AS610" i="28"/>
  <c r="AR610" i="28"/>
  <c r="AT609" i="28"/>
  <c r="AS609" i="28"/>
  <c r="AR609" i="28"/>
  <c r="AT608" i="28"/>
  <c r="AS608" i="28"/>
  <c r="AR608" i="28"/>
  <c r="AT607" i="28"/>
  <c r="AS607" i="28"/>
  <c r="AR607" i="28"/>
  <c r="AT606" i="28"/>
  <c r="AS606" i="28"/>
  <c r="AR606" i="28"/>
  <c r="AT605" i="28"/>
  <c r="AS605" i="28"/>
  <c r="AR605" i="28"/>
  <c r="AT604" i="28"/>
  <c r="AS604" i="28"/>
  <c r="AR604" i="28"/>
  <c r="AT603" i="28"/>
  <c r="AS603" i="28"/>
  <c r="AR603" i="28"/>
  <c r="AT602" i="28"/>
  <c r="AS602" i="28"/>
  <c r="AR602" i="28"/>
  <c r="AT601" i="28"/>
  <c r="AS601" i="28"/>
  <c r="AR601" i="28"/>
  <c r="AT600" i="28"/>
  <c r="AS600" i="28"/>
  <c r="AR600" i="28"/>
  <c r="AT599" i="28"/>
  <c r="AS599" i="28"/>
  <c r="AR599" i="28"/>
  <c r="AT598" i="28"/>
  <c r="AS598" i="28"/>
  <c r="AR598" i="28"/>
  <c r="AT597" i="28"/>
  <c r="AS597" i="28"/>
  <c r="AR597" i="28"/>
  <c r="AT596" i="28"/>
  <c r="AS596" i="28"/>
  <c r="AR596" i="28"/>
  <c r="AT595" i="28"/>
  <c r="AS595" i="28"/>
  <c r="AR595" i="28"/>
  <c r="AT594" i="28"/>
  <c r="AS594" i="28"/>
  <c r="AR594" i="28"/>
  <c r="AT593" i="28"/>
  <c r="AS593" i="28"/>
  <c r="AR593" i="28"/>
  <c r="AT592" i="28"/>
  <c r="AS592" i="28"/>
  <c r="AR592" i="28"/>
  <c r="AT591" i="28"/>
  <c r="AS591" i="28"/>
  <c r="AR591" i="28"/>
  <c r="AT590" i="28"/>
  <c r="AS590" i="28"/>
  <c r="AR590" i="28"/>
  <c r="AT589" i="28"/>
  <c r="AS589" i="28"/>
  <c r="AR589" i="28"/>
  <c r="AT588" i="28"/>
  <c r="AS588" i="28"/>
  <c r="AR588" i="28"/>
  <c r="AT587" i="28"/>
  <c r="AS587" i="28"/>
  <c r="AR587" i="28"/>
  <c r="AT586" i="28"/>
  <c r="AS586" i="28"/>
  <c r="AR586" i="28"/>
  <c r="AT585" i="28"/>
  <c r="AS585" i="28"/>
  <c r="AR585" i="28"/>
  <c r="AT584" i="28"/>
  <c r="AS584" i="28"/>
  <c r="AR584" i="28"/>
  <c r="AT583" i="28"/>
  <c r="AS583" i="28"/>
  <c r="AR583" i="28"/>
  <c r="AT582" i="28"/>
  <c r="AS582" i="28"/>
  <c r="AR582" i="28"/>
  <c r="AT581" i="28"/>
  <c r="AS581" i="28"/>
  <c r="AR581" i="28"/>
  <c r="AT580" i="28"/>
  <c r="AS580" i="28"/>
  <c r="AR580" i="28"/>
  <c r="AT579" i="28"/>
  <c r="AS579" i="28"/>
  <c r="AR579" i="28"/>
  <c r="AT578" i="28"/>
  <c r="AS578" i="28"/>
  <c r="AR578" i="28"/>
  <c r="AT577" i="28"/>
  <c r="AS577" i="28"/>
  <c r="AR577" i="28"/>
  <c r="AT576" i="28"/>
  <c r="AS576" i="28"/>
  <c r="AR576" i="28"/>
  <c r="AT575" i="28"/>
  <c r="AS575" i="28"/>
  <c r="AR575" i="28"/>
  <c r="AT574" i="28"/>
  <c r="AS574" i="28"/>
  <c r="AR574" i="28"/>
  <c r="AT573" i="28"/>
  <c r="AS573" i="28"/>
  <c r="AR573" i="28"/>
  <c r="AT572" i="28"/>
  <c r="AS572" i="28"/>
  <c r="AR572" i="28"/>
  <c r="AT571" i="28"/>
  <c r="AS571" i="28"/>
  <c r="AR571" i="28"/>
  <c r="AT570" i="28"/>
  <c r="AS570" i="28"/>
  <c r="AR570" i="28"/>
  <c r="AT569" i="28"/>
  <c r="AS569" i="28"/>
  <c r="AR569" i="28"/>
  <c r="AT568" i="28"/>
  <c r="AS568" i="28"/>
  <c r="AR568" i="28"/>
  <c r="AT567" i="28"/>
  <c r="AS567" i="28"/>
  <c r="AR567" i="28"/>
  <c r="AT566" i="28"/>
  <c r="AS566" i="28"/>
  <c r="AR566" i="28"/>
  <c r="AT565" i="28"/>
  <c r="AS565" i="28"/>
  <c r="AR565" i="28"/>
  <c r="AT564" i="28"/>
  <c r="AS564" i="28"/>
  <c r="AR564" i="28"/>
  <c r="AT563" i="28"/>
  <c r="AS563" i="28"/>
  <c r="AR563" i="28"/>
  <c r="AT562" i="28"/>
  <c r="AS562" i="28"/>
  <c r="AR562" i="28"/>
  <c r="AT561" i="28"/>
  <c r="AS561" i="28"/>
  <c r="AR561" i="28"/>
  <c r="AT560" i="28"/>
  <c r="AS560" i="28"/>
  <c r="AR560" i="28"/>
  <c r="AT559" i="28"/>
  <c r="AS559" i="28"/>
  <c r="AR559" i="28"/>
  <c r="AT558" i="28"/>
  <c r="AS558" i="28"/>
  <c r="AR558" i="28"/>
  <c r="AT557" i="28"/>
  <c r="AS557" i="28"/>
  <c r="AR557" i="28"/>
  <c r="AT556" i="28"/>
  <c r="AS556" i="28"/>
  <c r="AR556" i="28"/>
  <c r="AT555" i="28"/>
  <c r="AS555" i="28"/>
  <c r="AR555" i="28"/>
  <c r="AT554" i="28"/>
  <c r="AS554" i="28"/>
  <c r="AR554" i="28"/>
  <c r="AT553" i="28"/>
  <c r="AS553" i="28"/>
  <c r="AR553" i="28"/>
  <c r="AT552" i="28"/>
  <c r="AS552" i="28"/>
  <c r="AR552" i="28"/>
  <c r="AT551" i="28"/>
  <c r="AS551" i="28"/>
  <c r="AR551" i="28"/>
  <c r="AT550" i="28"/>
  <c r="AS550" i="28"/>
  <c r="AR550" i="28"/>
  <c r="AT549" i="28"/>
  <c r="AS549" i="28"/>
  <c r="AR549" i="28"/>
  <c r="AT548" i="28"/>
  <c r="AS548" i="28"/>
  <c r="AR548" i="28"/>
  <c r="AT547" i="28"/>
  <c r="AS547" i="28"/>
  <c r="AR547" i="28"/>
  <c r="AT546" i="28"/>
  <c r="AS546" i="28"/>
  <c r="AR546" i="28"/>
  <c r="AT545" i="28"/>
  <c r="AS545" i="28"/>
  <c r="AR545" i="28"/>
  <c r="AT544" i="28"/>
  <c r="AS544" i="28"/>
  <c r="AR544" i="28"/>
  <c r="AT543" i="28"/>
  <c r="AS543" i="28"/>
  <c r="AR543" i="28"/>
  <c r="AT542" i="28"/>
  <c r="AS542" i="28"/>
  <c r="AR542" i="28"/>
  <c r="AT541" i="28"/>
  <c r="AS541" i="28"/>
  <c r="AR541" i="28"/>
  <c r="AT540" i="28"/>
  <c r="AS540" i="28"/>
  <c r="AR540" i="28"/>
  <c r="AT539" i="28"/>
  <c r="AS539" i="28"/>
  <c r="AR539" i="28"/>
  <c r="AT538" i="28"/>
  <c r="AS538" i="28"/>
  <c r="AR538" i="28"/>
  <c r="AT537" i="28"/>
  <c r="AS537" i="28"/>
  <c r="AR537" i="28"/>
  <c r="AT536" i="28"/>
  <c r="AS536" i="28"/>
  <c r="AR536" i="28"/>
  <c r="AT535" i="28"/>
  <c r="AS535" i="28"/>
  <c r="AR535" i="28"/>
  <c r="AT534" i="28"/>
  <c r="AS534" i="28"/>
  <c r="AR534" i="28"/>
  <c r="AT533" i="28"/>
  <c r="AS533" i="28"/>
  <c r="AR533" i="28"/>
  <c r="AT532" i="28"/>
  <c r="AS532" i="28"/>
  <c r="AR532" i="28"/>
  <c r="AT531" i="28"/>
  <c r="AS531" i="28"/>
  <c r="AR531" i="28"/>
  <c r="AT530" i="28"/>
  <c r="AS530" i="28"/>
  <c r="AR530" i="28"/>
  <c r="AT529" i="28"/>
  <c r="AS529" i="28"/>
  <c r="AR529" i="28"/>
  <c r="AT528" i="28"/>
  <c r="AS528" i="28"/>
  <c r="AR528" i="28"/>
  <c r="AT527" i="28"/>
  <c r="AS527" i="28"/>
  <c r="AR527" i="28"/>
  <c r="AT526" i="28"/>
  <c r="AS526" i="28"/>
  <c r="AR526" i="28"/>
  <c r="AT525" i="28"/>
  <c r="AS525" i="28"/>
  <c r="AR525" i="28"/>
  <c r="AT524" i="28"/>
  <c r="AS524" i="28"/>
  <c r="AR524" i="28"/>
  <c r="AT523" i="28"/>
  <c r="AS523" i="28"/>
  <c r="AR523" i="28"/>
  <c r="AT522" i="28"/>
  <c r="AS522" i="28"/>
  <c r="AR522" i="28"/>
  <c r="AT521" i="28"/>
  <c r="AS521" i="28"/>
  <c r="AR521" i="28"/>
  <c r="AT520" i="28"/>
  <c r="AS520" i="28"/>
  <c r="AR520" i="28"/>
  <c r="AT519" i="28"/>
  <c r="AS519" i="28"/>
  <c r="AR519" i="28"/>
  <c r="AT518" i="28"/>
  <c r="AS518" i="28"/>
  <c r="AR518" i="28"/>
  <c r="AT517" i="28"/>
  <c r="AS517" i="28"/>
  <c r="AR517" i="28"/>
  <c r="AT516" i="28"/>
  <c r="AS516" i="28"/>
  <c r="AR516" i="28"/>
  <c r="AT515" i="28"/>
  <c r="AS515" i="28"/>
  <c r="AR515" i="28"/>
  <c r="AT514" i="28"/>
  <c r="AS514" i="28"/>
  <c r="AR514" i="28"/>
  <c r="AT513" i="28"/>
  <c r="AS513" i="28"/>
  <c r="AR513" i="28"/>
  <c r="AT512" i="28"/>
  <c r="AS512" i="28"/>
  <c r="AR512" i="28"/>
  <c r="AT511" i="28"/>
  <c r="AS511" i="28"/>
  <c r="AR511" i="28"/>
  <c r="AT510" i="28"/>
  <c r="AS510" i="28"/>
  <c r="AR510" i="28"/>
  <c r="AT509" i="28"/>
  <c r="AS509" i="28"/>
  <c r="AR509" i="28"/>
  <c r="AT508" i="28"/>
  <c r="AS508" i="28"/>
  <c r="AR508" i="28"/>
  <c r="AT507" i="28"/>
  <c r="AS507" i="28"/>
  <c r="AR507" i="28"/>
  <c r="AT506" i="28"/>
  <c r="AS506" i="28"/>
  <c r="AR506" i="28"/>
  <c r="AT505" i="28"/>
  <c r="AS505" i="28"/>
  <c r="AR505" i="28"/>
  <c r="AT504" i="28"/>
  <c r="AS504" i="28"/>
  <c r="AR504" i="28"/>
  <c r="AT503" i="28"/>
  <c r="AS503" i="28"/>
  <c r="AR503" i="28"/>
  <c r="AT502" i="28"/>
  <c r="AS502" i="28"/>
  <c r="AR502" i="28"/>
  <c r="AT501" i="28"/>
  <c r="AS501" i="28"/>
  <c r="AR501" i="28"/>
  <c r="AT500" i="28"/>
  <c r="AS500" i="28"/>
  <c r="AR500" i="28"/>
  <c r="AT499" i="28"/>
  <c r="AS499" i="28"/>
  <c r="AR499" i="28"/>
  <c r="AT498" i="28"/>
  <c r="AS498" i="28"/>
  <c r="AR498" i="28"/>
  <c r="AT497" i="28"/>
  <c r="AS497" i="28"/>
  <c r="AR497" i="28"/>
  <c r="AT496" i="28"/>
  <c r="AS496" i="28"/>
  <c r="AR496" i="28"/>
  <c r="AT495" i="28"/>
  <c r="AS495" i="28"/>
  <c r="AR495" i="28"/>
  <c r="AT494" i="28"/>
  <c r="AS494" i="28"/>
  <c r="AR494" i="28"/>
  <c r="AT493" i="28"/>
  <c r="AS493" i="28"/>
  <c r="AR493" i="28"/>
  <c r="AT492" i="28"/>
  <c r="AS492" i="28"/>
  <c r="AR492" i="28"/>
  <c r="AT491" i="28"/>
  <c r="AS491" i="28"/>
  <c r="AR491" i="28"/>
  <c r="AT490" i="28"/>
  <c r="AS490" i="28"/>
  <c r="AR490" i="28"/>
  <c r="AT489" i="28"/>
  <c r="AS489" i="28"/>
  <c r="AR489" i="28"/>
  <c r="AT488" i="28"/>
  <c r="AS488" i="28"/>
  <c r="AR488" i="28"/>
  <c r="AT487" i="28"/>
  <c r="AS487" i="28"/>
  <c r="AR487" i="28"/>
  <c r="AT486" i="28"/>
  <c r="AS486" i="28"/>
  <c r="AR486" i="28"/>
  <c r="AT485" i="28"/>
  <c r="AS485" i="28"/>
  <c r="AR485" i="28"/>
  <c r="AT484" i="28"/>
  <c r="AS484" i="28"/>
  <c r="AR484" i="28"/>
  <c r="AT483" i="28"/>
  <c r="AS483" i="28"/>
  <c r="AR483" i="28"/>
  <c r="AT482" i="28"/>
  <c r="AS482" i="28"/>
  <c r="AR482" i="28"/>
  <c r="AT481" i="28"/>
  <c r="AS481" i="28"/>
  <c r="AR481" i="28"/>
  <c r="AT480" i="28"/>
  <c r="AS480" i="28"/>
  <c r="AR480" i="28"/>
  <c r="AT479" i="28"/>
  <c r="AS479" i="28"/>
  <c r="AR479" i="28"/>
  <c r="AT478" i="28"/>
  <c r="AS478" i="28"/>
  <c r="AR478" i="28"/>
  <c r="AT477" i="28"/>
  <c r="AS477" i="28"/>
  <c r="AR477" i="28"/>
  <c r="AT476" i="28"/>
  <c r="AS476" i="28"/>
  <c r="AR476" i="28"/>
  <c r="AT475" i="28"/>
  <c r="AS475" i="28"/>
  <c r="AR475" i="28"/>
  <c r="AT474" i="28"/>
  <c r="AS474" i="28"/>
  <c r="AR474" i="28"/>
  <c r="AT473" i="28"/>
  <c r="AS473" i="28"/>
  <c r="AR473" i="28"/>
  <c r="AT472" i="28"/>
  <c r="AS472" i="28"/>
  <c r="AR472" i="28"/>
  <c r="AT471" i="28"/>
  <c r="AS471" i="28"/>
  <c r="AR471" i="28"/>
  <c r="AT470" i="28"/>
  <c r="AS470" i="28"/>
  <c r="AR470" i="28"/>
  <c r="AT469" i="28"/>
  <c r="AS469" i="28"/>
  <c r="AR469" i="28"/>
  <c r="AT468" i="28"/>
  <c r="AS468" i="28"/>
  <c r="AR468" i="28"/>
  <c r="AT467" i="28"/>
  <c r="AS467" i="28"/>
  <c r="AR467" i="28"/>
  <c r="AT466" i="28"/>
  <c r="AS466" i="28"/>
  <c r="AR466" i="28"/>
  <c r="AT465" i="28"/>
  <c r="AS465" i="28"/>
  <c r="AR465" i="28"/>
  <c r="AT464" i="28"/>
  <c r="AS464" i="28"/>
  <c r="AR464" i="28"/>
  <c r="AT463" i="28"/>
  <c r="AS463" i="28"/>
  <c r="AR463" i="28"/>
  <c r="AT462" i="28"/>
  <c r="AS462" i="28"/>
  <c r="AR462" i="28"/>
  <c r="AT461" i="28"/>
  <c r="AS461" i="28"/>
  <c r="AR461" i="28"/>
  <c r="AT460" i="28"/>
  <c r="AS460" i="28"/>
  <c r="AR460" i="28"/>
  <c r="AT459" i="28"/>
  <c r="AS459" i="28"/>
  <c r="AR459" i="28"/>
  <c r="AT458" i="28"/>
  <c r="AS458" i="28"/>
  <c r="AR458" i="28"/>
  <c r="AT457" i="28"/>
  <c r="AS457" i="28"/>
  <c r="AR457" i="28"/>
  <c r="AT456" i="28"/>
  <c r="AS456" i="28"/>
  <c r="AR456" i="28"/>
  <c r="AT455" i="28"/>
  <c r="AS455" i="28"/>
  <c r="AR455" i="28"/>
  <c r="AT454" i="28"/>
  <c r="AS454" i="28"/>
  <c r="AR454" i="28"/>
  <c r="AT453" i="28"/>
  <c r="AS453" i="28"/>
  <c r="AR453" i="28"/>
  <c r="AT452" i="28"/>
  <c r="AS452" i="28"/>
  <c r="AR452" i="28"/>
  <c r="AT451" i="28"/>
  <c r="AS451" i="28"/>
  <c r="AR451" i="28"/>
  <c r="AT450" i="28"/>
  <c r="AS450" i="28"/>
  <c r="AR450" i="28"/>
  <c r="AT449" i="28"/>
  <c r="AS449" i="28"/>
  <c r="AR449" i="28"/>
  <c r="AT448" i="28"/>
  <c r="AS448" i="28"/>
  <c r="AR448" i="28"/>
  <c r="AT447" i="28"/>
  <c r="AS447" i="28"/>
  <c r="AR447" i="28"/>
  <c r="AT446" i="28"/>
  <c r="AS446" i="28"/>
  <c r="AR446" i="28"/>
  <c r="AT445" i="28"/>
  <c r="AS445" i="28"/>
  <c r="AR445" i="28"/>
  <c r="AT444" i="28"/>
  <c r="AS444" i="28"/>
  <c r="AR444" i="28"/>
  <c r="AT443" i="28"/>
  <c r="AS443" i="28"/>
  <c r="AR443" i="28"/>
  <c r="AT442" i="28"/>
  <c r="AS442" i="28"/>
  <c r="AR442" i="28"/>
  <c r="AT441" i="28"/>
  <c r="AS441" i="28"/>
  <c r="AR441" i="28"/>
  <c r="AT440" i="28"/>
  <c r="AS440" i="28"/>
  <c r="AR440" i="28"/>
  <c r="AT439" i="28"/>
  <c r="AS439" i="28"/>
  <c r="AR439" i="28"/>
  <c r="AT438" i="28"/>
  <c r="AS438" i="28"/>
  <c r="AR438" i="28"/>
  <c r="AT437" i="28"/>
  <c r="AS437" i="28"/>
  <c r="AR437" i="28"/>
  <c r="AT436" i="28"/>
  <c r="AS436" i="28"/>
  <c r="AR436" i="28"/>
  <c r="AT435" i="28"/>
  <c r="AS435" i="28"/>
  <c r="AR435" i="28"/>
  <c r="AT434" i="28"/>
  <c r="AS434" i="28"/>
  <c r="AR434" i="28"/>
  <c r="AT433" i="28"/>
  <c r="AS433" i="28"/>
  <c r="AR433" i="28"/>
  <c r="AT432" i="28"/>
  <c r="AS432" i="28"/>
  <c r="AR432" i="28"/>
  <c r="AT431" i="28"/>
  <c r="AS431" i="28"/>
  <c r="AR431" i="28"/>
  <c r="AT430" i="28"/>
  <c r="AS430" i="28"/>
  <c r="AR430" i="28"/>
  <c r="AT429" i="28"/>
  <c r="AS429" i="28"/>
  <c r="AR429" i="28"/>
  <c r="AT428" i="28"/>
  <c r="AS428" i="28"/>
  <c r="AR428" i="28"/>
  <c r="AT427" i="28"/>
  <c r="AS427" i="28"/>
  <c r="AR427" i="28"/>
  <c r="AT426" i="28"/>
  <c r="AS426" i="28"/>
  <c r="AR426" i="28"/>
  <c r="AT425" i="28"/>
  <c r="AS425" i="28"/>
  <c r="AR425" i="28"/>
  <c r="AT424" i="28"/>
  <c r="AS424" i="28"/>
  <c r="AR424" i="28"/>
  <c r="AT423" i="28"/>
  <c r="AS423" i="28"/>
  <c r="AR423" i="28"/>
  <c r="AT422" i="28"/>
  <c r="AS422" i="28"/>
  <c r="AR422" i="28"/>
  <c r="AT421" i="28"/>
  <c r="AS421" i="28"/>
  <c r="AR421" i="28"/>
  <c r="AT420" i="28"/>
  <c r="AS420" i="28"/>
  <c r="AR420" i="28"/>
  <c r="AT419" i="28"/>
  <c r="AS419" i="28"/>
  <c r="AR419" i="28"/>
  <c r="AT418" i="28"/>
  <c r="AS418" i="28"/>
  <c r="AR418" i="28"/>
  <c r="AT417" i="28"/>
  <c r="AS417" i="28"/>
  <c r="AR417" i="28"/>
  <c r="AT416" i="28"/>
  <c r="AS416" i="28"/>
  <c r="AR416" i="28"/>
  <c r="AT415" i="28"/>
  <c r="AS415" i="28"/>
  <c r="AR415" i="28"/>
  <c r="AT414" i="28"/>
  <c r="AS414" i="28"/>
  <c r="AR414" i="28"/>
  <c r="AT413" i="28"/>
  <c r="AS413" i="28"/>
  <c r="AR413" i="28"/>
  <c r="AT412" i="28"/>
  <c r="AS412" i="28"/>
  <c r="AR412" i="28"/>
  <c r="AT411" i="28"/>
  <c r="AS411" i="28"/>
  <c r="AR411" i="28"/>
  <c r="AT410" i="28"/>
  <c r="AS410" i="28"/>
  <c r="AR410" i="28"/>
  <c r="AT409" i="28"/>
  <c r="AS409" i="28"/>
  <c r="AR409" i="28"/>
  <c r="AT408" i="28"/>
  <c r="AS408" i="28"/>
  <c r="AR408" i="28"/>
  <c r="AT407" i="28"/>
  <c r="AS407" i="28"/>
  <c r="AR407" i="28"/>
  <c r="AT406" i="28"/>
  <c r="AS406" i="28"/>
  <c r="AR406" i="28"/>
  <c r="AT405" i="28"/>
  <c r="AS405" i="28"/>
  <c r="AR405" i="28"/>
  <c r="AT404" i="28"/>
  <c r="AS404" i="28"/>
  <c r="AR404" i="28"/>
  <c r="AT403" i="28"/>
  <c r="AS403" i="28"/>
  <c r="AR403" i="28"/>
  <c r="AT402" i="28"/>
  <c r="AS402" i="28"/>
  <c r="AR402" i="28"/>
  <c r="AT401" i="28"/>
  <c r="AS401" i="28"/>
  <c r="AR401" i="28"/>
  <c r="AT400" i="28"/>
  <c r="AS400" i="28"/>
  <c r="AR400" i="28"/>
  <c r="AT399" i="28"/>
  <c r="AS399" i="28"/>
  <c r="AR399" i="28"/>
  <c r="AT398" i="28"/>
  <c r="AS398" i="28"/>
  <c r="AR398" i="28"/>
  <c r="AT397" i="28"/>
  <c r="AS397" i="28"/>
  <c r="AR397" i="28"/>
  <c r="AT396" i="28"/>
  <c r="AS396" i="28"/>
  <c r="AR396" i="28"/>
  <c r="AT395" i="28"/>
  <c r="AS395" i="28"/>
  <c r="AR395" i="28"/>
  <c r="AT394" i="28"/>
  <c r="AS394" i="28"/>
  <c r="AR394" i="28"/>
  <c r="AT393" i="28"/>
  <c r="AS393" i="28"/>
  <c r="AR393" i="28"/>
  <c r="AT392" i="28"/>
  <c r="AS392" i="28"/>
  <c r="AR392" i="28"/>
  <c r="AT391" i="28"/>
  <c r="AS391" i="28"/>
  <c r="AR391" i="28"/>
  <c r="AT390" i="28"/>
  <c r="AS390" i="28"/>
  <c r="AR390" i="28"/>
  <c r="AT389" i="28"/>
  <c r="AS389" i="28"/>
  <c r="AR389" i="28"/>
  <c r="AT388" i="28"/>
  <c r="AS388" i="28"/>
  <c r="AR388" i="28"/>
  <c r="AT387" i="28"/>
  <c r="AS387" i="28"/>
  <c r="AR387" i="28"/>
  <c r="AT386" i="28"/>
  <c r="AS386" i="28"/>
  <c r="AR386" i="28"/>
  <c r="AT385" i="28"/>
  <c r="AS385" i="28"/>
  <c r="AR385" i="28"/>
  <c r="AT384" i="28"/>
  <c r="AS384" i="28"/>
  <c r="AR384" i="28"/>
  <c r="AT383" i="28"/>
  <c r="AS383" i="28"/>
  <c r="AR383" i="28"/>
  <c r="AT382" i="28"/>
  <c r="AS382" i="28"/>
  <c r="AR382" i="28"/>
  <c r="AT381" i="28"/>
  <c r="AS381" i="28"/>
  <c r="AR381" i="28"/>
  <c r="AT380" i="28"/>
  <c r="AS380" i="28"/>
  <c r="AR380" i="28"/>
  <c r="AT379" i="28"/>
  <c r="AS379" i="28"/>
  <c r="AR379" i="28"/>
  <c r="AT378" i="28"/>
  <c r="AS378" i="28"/>
  <c r="AR378" i="28"/>
  <c r="AT377" i="28"/>
  <c r="AS377" i="28"/>
  <c r="AR377" i="28"/>
  <c r="AT376" i="28"/>
  <c r="AS376" i="28"/>
  <c r="AR376" i="28"/>
  <c r="AT375" i="28"/>
  <c r="AS375" i="28"/>
  <c r="AR375" i="28"/>
  <c r="AT374" i="28"/>
  <c r="AS374" i="28"/>
  <c r="AR374" i="28"/>
  <c r="AT373" i="28"/>
  <c r="AS373" i="28"/>
  <c r="AR373" i="28"/>
  <c r="AT372" i="28"/>
  <c r="AS372" i="28"/>
  <c r="AR372" i="28"/>
  <c r="AT371" i="28"/>
  <c r="AS371" i="28"/>
  <c r="AR371" i="28"/>
  <c r="AT370" i="28"/>
  <c r="AS370" i="28"/>
  <c r="AR370" i="28"/>
  <c r="AT369" i="28"/>
  <c r="AS369" i="28"/>
  <c r="AR369" i="28"/>
  <c r="AT368" i="28"/>
  <c r="AS368" i="28"/>
  <c r="AR368" i="28"/>
  <c r="AT367" i="28"/>
  <c r="AS367" i="28"/>
  <c r="AR367" i="28"/>
  <c r="AT366" i="28"/>
  <c r="AS366" i="28"/>
  <c r="AR366" i="28"/>
  <c r="AT365" i="28"/>
  <c r="AS365" i="28"/>
  <c r="AR365" i="28"/>
  <c r="AT364" i="28"/>
  <c r="AS364" i="28"/>
  <c r="AR364" i="28"/>
  <c r="AT363" i="28"/>
  <c r="AS363" i="28"/>
  <c r="AR363" i="28"/>
  <c r="AT362" i="28"/>
  <c r="AS362" i="28"/>
  <c r="AR362" i="28"/>
  <c r="AT361" i="28"/>
  <c r="AS361" i="28"/>
  <c r="AR361" i="28"/>
  <c r="AT360" i="28"/>
  <c r="AS360" i="28"/>
  <c r="AR360" i="28"/>
  <c r="AT359" i="28"/>
  <c r="AS359" i="28"/>
  <c r="AR359" i="28"/>
  <c r="AT358" i="28"/>
  <c r="AS358" i="28"/>
  <c r="AR358" i="28"/>
  <c r="AT357" i="28"/>
  <c r="AS357" i="28"/>
  <c r="AR357" i="28"/>
  <c r="AT356" i="28"/>
  <c r="AS356" i="28"/>
  <c r="AR356" i="28"/>
  <c r="AT355" i="28"/>
  <c r="AS355" i="28"/>
  <c r="AR355" i="28"/>
  <c r="AT354" i="28"/>
  <c r="AS354" i="28"/>
  <c r="AR354" i="28"/>
  <c r="AT353" i="28"/>
  <c r="AS353" i="28"/>
  <c r="AR353" i="28"/>
  <c r="AT352" i="28"/>
  <c r="AS352" i="28"/>
  <c r="AR352" i="28"/>
  <c r="AT351" i="28"/>
  <c r="AS351" i="28"/>
  <c r="AR351" i="28"/>
  <c r="AT350" i="28"/>
  <c r="AS350" i="28"/>
  <c r="AR350" i="28"/>
  <c r="AT349" i="28"/>
  <c r="AS349" i="28"/>
  <c r="AR349" i="28"/>
  <c r="AT348" i="28"/>
  <c r="AS348" i="28"/>
  <c r="AR348" i="28"/>
  <c r="AT347" i="28"/>
  <c r="AS347" i="28"/>
  <c r="AR347" i="28"/>
  <c r="AT346" i="28"/>
  <c r="AS346" i="28"/>
  <c r="AR346" i="28"/>
  <c r="AT345" i="28"/>
  <c r="AS345" i="28"/>
  <c r="AR345" i="28"/>
  <c r="AT344" i="28"/>
  <c r="AS344" i="28"/>
  <c r="AR344" i="28"/>
  <c r="AT343" i="28"/>
  <c r="AS343" i="28"/>
  <c r="AR343" i="28"/>
  <c r="AT342" i="28"/>
  <c r="AS342" i="28"/>
  <c r="AR342" i="28"/>
  <c r="AT341" i="28"/>
  <c r="AS341" i="28"/>
  <c r="AR341" i="28"/>
  <c r="AT340" i="28"/>
  <c r="AS340" i="28"/>
  <c r="AR340" i="28"/>
  <c r="AT339" i="28"/>
  <c r="AS339" i="28"/>
  <c r="AR339" i="28"/>
  <c r="AT338" i="28"/>
  <c r="AS338" i="28"/>
  <c r="AR338" i="28"/>
  <c r="AT337" i="28"/>
  <c r="AS337" i="28"/>
  <c r="AR337" i="28"/>
  <c r="AT336" i="28"/>
  <c r="AS336" i="28"/>
  <c r="AR336" i="28"/>
  <c r="AT335" i="28"/>
  <c r="AS335" i="28"/>
  <c r="AR335" i="28"/>
  <c r="AT334" i="28"/>
  <c r="AS334" i="28"/>
  <c r="AR334" i="28"/>
  <c r="AT333" i="28"/>
  <c r="AS333" i="28"/>
  <c r="AR333" i="28"/>
  <c r="AT332" i="28"/>
  <c r="AS332" i="28"/>
  <c r="AR332" i="28"/>
  <c r="AT331" i="28"/>
  <c r="AS331" i="28"/>
  <c r="AR331" i="28"/>
  <c r="AT330" i="28"/>
  <c r="AS330" i="28"/>
  <c r="AR330" i="28"/>
  <c r="AT329" i="28"/>
  <c r="AS329" i="28"/>
  <c r="AR329" i="28"/>
  <c r="AT328" i="28"/>
  <c r="AS328" i="28"/>
  <c r="AR328" i="28"/>
  <c r="AT327" i="28"/>
  <c r="AS327" i="28"/>
  <c r="AR327" i="28"/>
  <c r="AT326" i="28"/>
  <c r="AS326" i="28"/>
  <c r="AR326" i="28"/>
  <c r="AT325" i="28"/>
  <c r="AS325" i="28"/>
  <c r="AR325" i="28"/>
  <c r="AT324" i="28"/>
  <c r="AS324" i="28"/>
  <c r="AR324" i="28"/>
  <c r="AT323" i="28"/>
  <c r="AS323" i="28"/>
  <c r="AR323" i="28"/>
  <c r="AT322" i="28"/>
  <c r="AS322" i="28"/>
  <c r="AR322" i="28"/>
  <c r="AT321" i="28"/>
  <c r="AS321" i="28"/>
  <c r="AR321" i="28"/>
  <c r="AT320" i="28"/>
  <c r="AS320" i="28"/>
  <c r="AR320" i="28"/>
  <c r="AT319" i="28"/>
  <c r="AS319" i="28"/>
  <c r="AR319" i="28"/>
  <c r="AT318" i="28"/>
  <c r="AS318" i="28"/>
  <c r="AR318" i="28"/>
  <c r="AT317" i="28"/>
  <c r="AS317" i="28"/>
  <c r="AR317" i="28"/>
  <c r="AT316" i="28"/>
  <c r="AS316" i="28"/>
  <c r="AR316" i="28"/>
  <c r="AT315" i="28"/>
  <c r="AS315" i="28"/>
  <c r="AR315" i="28"/>
  <c r="AT314" i="28"/>
  <c r="AS314" i="28"/>
  <c r="AR314" i="28"/>
  <c r="AT313" i="28"/>
  <c r="AS313" i="28"/>
  <c r="AR313" i="28"/>
  <c r="AT312" i="28"/>
  <c r="AS312" i="28"/>
  <c r="AR312" i="28"/>
  <c r="AT311" i="28"/>
  <c r="AS311" i="28"/>
  <c r="AR311" i="28"/>
  <c r="AT310" i="28"/>
  <c r="AS310" i="28"/>
  <c r="AR310" i="28"/>
  <c r="AT309" i="28"/>
  <c r="AS309" i="28"/>
  <c r="AR309" i="28"/>
  <c r="AT308" i="28"/>
  <c r="AS308" i="28"/>
  <c r="AR308" i="28"/>
  <c r="AT307" i="28"/>
  <c r="AS307" i="28"/>
  <c r="AR307" i="28"/>
  <c r="AT306" i="28"/>
  <c r="AS306" i="28"/>
  <c r="AR306" i="28"/>
  <c r="AT305" i="28"/>
  <c r="AS305" i="28"/>
  <c r="AR305" i="28"/>
  <c r="AT304" i="28"/>
  <c r="AS304" i="28"/>
  <c r="AR304" i="28"/>
  <c r="AT303" i="28"/>
  <c r="AS303" i="28"/>
  <c r="AR303" i="28"/>
  <c r="AT302" i="28"/>
  <c r="AS302" i="28"/>
  <c r="AR302" i="28"/>
  <c r="AT301" i="28"/>
  <c r="AS301" i="28"/>
  <c r="AR301" i="28"/>
  <c r="AT300" i="28"/>
  <c r="AS300" i="28"/>
  <c r="AR300" i="28"/>
  <c r="AT299" i="28"/>
  <c r="AS299" i="28"/>
  <c r="AR299" i="28"/>
  <c r="AT298" i="28"/>
  <c r="AS298" i="28"/>
  <c r="AR298" i="28"/>
  <c r="AT297" i="28"/>
  <c r="AS297" i="28"/>
  <c r="AR297" i="28"/>
  <c r="AT296" i="28"/>
  <c r="AS296" i="28"/>
  <c r="AR296" i="28"/>
  <c r="AT295" i="28"/>
  <c r="AS295" i="28"/>
  <c r="AR295" i="28"/>
  <c r="AT294" i="28"/>
  <c r="AS294" i="28"/>
  <c r="AR294" i="28"/>
  <c r="AT293" i="28"/>
  <c r="AS293" i="28"/>
  <c r="AR293" i="28"/>
  <c r="AT292" i="28"/>
  <c r="AS292" i="28"/>
  <c r="AR292" i="28"/>
  <c r="AT291" i="28"/>
  <c r="AS291" i="28"/>
  <c r="AR291" i="28"/>
  <c r="AT290" i="28"/>
  <c r="AS290" i="28"/>
  <c r="AR290" i="28"/>
  <c r="AT289" i="28"/>
  <c r="AS289" i="28"/>
  <c r="AR289" i="28"/>
  <c r="AT288" i="28"/>
  <c r="AS288" i="28"/>
  <c r="AR288" i="28"/>
  <c r="AT287" i="28"/>
  <c r="AS287" i="28"/>
  <c r="AR287" i="28"/>
  <c r="AT286" i="28"/>
  <c r="AS286" i="28"/>
  <c r="AR286" i="28"/>
  <c r="AT285" i="28"/>
  <c r="AS285" i="28"/>
  <c r="AR285" i="28"/>
  <c r="AT284" i="28"/>
  <c r="AS284" i="28"/>
  <c r="AR284" i="28"/>
  <c r="AT283" i="28"/>
  <c r="AS283" i="28"/>
  <c r="AR283" i="28"/>
  <c r="AT282" i="28"/>
  <c r="AS282" i="28"/>
  <c r="AR282" i="28"/>
  <c r="AT281" i="28"/>
  <c r="AS281" i="28"/>
  <c r="AR281" i="28"/>
  <c r="AT280" i="28"/>
  <c r="AS280" i="28"/>
  <c r="AR280" i="28"/>
  <c r="AT279" i="28"/>
  <c r="AS279" i="28"/>
  <c r="AR279" i="28"/>
  <c r="AT278" i="28"/>
  <c r="AS278" i="28"/>
  <c r="AR278" i="28"/>
  <c r="AT277" i="28"/>
  <c r="AS277" i="28"/>
  <c r="AR277" i="28"/>
  <c r="AT276" i="28"/>
  <c r="AS276" i="28"/>
  <c r="AR276" i="28"/>
  <c r="AT275" i="28"/>
  <c r="AS275" i="28"/>
  <c r="AR275" i="28"/>
  <c r="AT274" i="28"/>
  <c r="AS274" i="28"/>
  <c r="AR274" i="28"/>
  <c r="AT273" i="28"/>
  <c r="AS273" i="28"/>
  <c r="AR273" i="28"/>
  <c r="AT272" i="28"/>
  <c r="AS272" i="28"/>
  <c r="AR272" i="28"/>
  <c r="AT271" i="28"/>
  <c r="AS271" i="28"/>
  <c r="AR271" i="28"/>
  <c r="AT270" i="28"/>
  <c r="AS270" i="28"/>
  <c r="AR270" i="28"/>
  <c r="AT269" i="28"/>
  <c r="AS269" i="28"/>
  <c r="AR269" i="28"/>
  <c r="AT268" i="28"/>
  <c r="AS268" i="28"/>
  <c r="AR268" i="28"/>
  <c r="AT267" i="28"/>
  <c r="AS267" i="28"/>
  <c r="AR267" i="28"/>
  <c r="AT266" i="28"/>
  <c r="AS266" i="28"/>
  <c r="AR266" i="28"/>
  <c r="AT265" i="28"/>
  <c r="AS265" i="28"/>
  <c r="AR265" i="28"/>
  <c r="AT264" i="28"/>
  <c r="AS264" i="28"/>
  <c r="AR264" i="28"/>
  <c r="AT263" i="28"/>
  <c r="AS263" i="28"/>
  <c r="AR263" i="28"/>
  <c r="AT262" i="28"/>
  <c r="AS262" i="28"/>
  <c r="AR262" i="28"/>
  <c r="AT261" i="28"/>
  <c r="AS261" i="28"/>
  <c r="AR261" i="28"/>
  <c r="AT260" i="28"/>
  <c r="AS260" i="28"/>
  <c r="AR260" i="28"/>
  <c r="AT259" i="28"/>
  <c r="AS259" i="28"/>
  <c r="AR259" i="28"/>
  <c r="AT258" i="28"/>
  <c r="AS258" i="28"/>
  <c r="AR258" i="28"/>
  <c r="AT257" i="28"/>
  <c r="AS257" i="28"/>
  <c r="AR257" i="28"/>
  <c r="AT256" i="28"/>
  <c r="AS256" i="28"/>
  <c r="AR256" i="28"/>
  <c r="AT255" i="28"/>
  <c r="AS255" i="28"/>
  <c r="AR255" i="28"/>
  <c r="AT254" i="28"/>
  <c r="AS254" i="28"/>
  <c r="AR254" i="28"/>
  <c r="AT253" i="28"/>
  <c r="AS253" i="28"/>
  <c r="AR253" i="28"/>
  <c r="AT252" i="28"/>
  <c r="AS252" i="28"/>
  <c r="AR252" i="28"/>
  <c r="AT251" i="28"/>
  <c r="AS251" i="28"/>
  <c r="AR251" i="28"/>
  <c r="AT250" i="28"/>
  <c r="AS250" i="28"/>
  <c r="AR250" i="28"/>
  <c r="AT249" i="28"/>
  <c r="AS249" i="28"/>
  <c r="AR249" i="28"/>
  <c r="AT248" i="28"/>
  <c r="AS248" i="28"/>
  <c r="AR248" i="28"/>
  <c r="AT247" i="28"/>
  <c r="AS247" i="28"/>
  <c r="AR247" i="28"/>
  <c r="AT246" i="28"/>
  <c r="AS246" i="28"/>
  <c r="AR246" i="28"/>
  <c r="AT245" i="28"/>
  <c r="AS245" i="28"/>
  <c r="AR245" i="28"/>
  <c r="AT244" i="28"/>
  <c r="AS244" i="28"/>
  <c r="AR244" i="28"/>
  <c r="AT243" i="28"/>
  <c r="AS243" i="28"/>
  <c r="AR243" i="28"/>
  <c r="AT242" i="28"/>
  <c r="AS242" i="28"/>
  <c r="AR242" i="28"/>
  <c r="AT241" i="28"/>
  <c r="AS241" i="28"/>
  <c r="AR241" i="28"/>
  <c r="AT240" i="28"/>
  <c r="AS240" i="28"/>
  <c r="AR240" i="28"/>
  <c r="AT239" i="28"/>
  <c r="AS239" i="28"/>
  <c r="AR239" i="28"/>
  <c r="AT238" i="28"/>
  <c r="AS238" i="28"/>
  <c r="AR238" i="28"/>
  <c r="AT237" i="28"/>
  <c r="AS237" i="28"/>
  <c r="AR237" i="28"/>
  <c r="AT236" i="28"/>
  <c r="AS236" i="28"/>
  <c r="AR236" i="28"/>
  <c r="AT235" i="28"/>
  <c r="AS235" i="28"/>
  <c r="AR235" i="28"/>
  <c r="AT234" i="28"/>
  <c r="AS234" i="28"/>
  <c r="AR234" i="28"/>
  <c r="AT233" i="28"/>
  <c r="AS233" i="28"/>
  <c r="AR233" i="28"/>
  <c r="AT232" i="28"/>
  <c r="AS232" i="28"/>
  <c r="AR232" i="28"/>
  <c r="AT231" i="28"/>
  <c r="AS231" i="28"/>
  <c r="AR231" i="28"/>
  <c r="AT230" i="28"/>
  <c r="AS230" i="28"/>
  <c r="AR230" i="28"/>
  <c r="AT229" i="28"/>
  <c r="AS229" i="28"/>
  <c r="AR229" i="28"/>
  <c r="AT228" i="28"/>
  <c r="AS228" i="28"/>
  <c r="AR228" i="28"/>
  <c r="AT227" i="28"/>
  <c r="AS227" i="28"/>
  <c r="AR227" i="28"/>
  <c r="AT226" i="28"/>
  <c r="AS226" i="28"/>
  <c r="AR226" i="28"/>
  <c r="V142" i="26" s="1"/>
  <c r="AT225" i="28"/>
  <c r="AS225" i="28"/>
  <c r="AR225" i="28"/>
  <c r="AT224" i="28"/>
  <c r="AS224" i="28"/>
  <c r="AR224" i="28"/>
  <c r="AT223" i="28"/>
  <c r="AS223" i="28"/>
  <c r="AR223" i="28"/>
  <c r="AT222" i="28"/>
  <c r="AS222" i="28"/>
  <c r="AR222" i="28"/>
  <c r="AT221" i="28"/>
  <c r="AS221" i="28"/>
  <c r="AR221" i="28"/>
  <c r="AT220" i="28"/>
  <c r="AS220" i="28"/>
  <c r="AR220" i="28"/>
  <c r="AT219" i="28"/>
  <c r="AS219" i="28"/>
  <c r="AR219" i="28"/>
  <c r="AT218" i="28"/>
  <c r="AS218" i="28"/>
  <c r="AR218" i="28"/>
  <c r="V137" i="26" s="1"/>
  <c r="AT217" i="28"/>
  <c r="AS217" i="28"/>
  <c r="AR217" i="28"/>
  <c r="AT216" i="28"/>
  <c r="AS216" i="28"/>
  <c r="AR216" i="28"/>
  <c r="AT215" i="28"/>
  <c r="AS215" i="28"/>
  <c r="AR215" i="28"/>
  <c r="AT214" i="28"/>
  <c r="AS214" i="28"/>
  <c r="AR214" i="28"/>
  <c r="AT213" i="28"/>
  <c r="AS213" i="28"/>
  <c r="AR213" i="28"/>
  <c r="AT212" i="28"/>
  <c r="AS212" i="28"/>
  <c r="AR212" i="28"/>
  <c r="AT211" i="28"/>
  <c r="AS211" i="28"/>
  <c r="AR211" i="28"/>
  <c r="AT210" i="28"/>
  <c r="AS210" i="28"/>
  <c r="AR210" i="28"/>
  <c r="AT209" i="28"/>
  <c r="AS209" i="28"/>
  <c r="AR209" i="28"/>
  <c r="AT208" i="28"/>
  <c r="AS208" i="28"/>
  <c r="AR208" i="28"/>
  <c r="AT207" i="28"/>
  <c r="AS207" i="28"/>
  <c r="AR207" i="28"/>
  <c r="AT206" i="28"/>
  <c r="AS206" i="28"/>
  <c r="AR206" i="28"/>
  <c r="AT205" i="28"/>
  <c r="AS205" i="28"/>
  <c r="AR205" i="28"/>
  <c r="AT204" i="28"/>
  <c r="AS204" i="28"/>
  <c r="AR204" i="28"/>
  <c r="AT203" i="28"/>
  <c r="AS203" i="28"/>
  <c r="AR203" i="28"/>
  <c r="AT202" i="28"/>
  <c r="AS202" i="28"/>
  <c r="AR202" i="28"/>
  <c r="AT201" i="28"/>
  <c r="AS201" i="28"/>
  <c r="AR201" i="28"/>
  <c r="AT200" i="28"/>
  <c r="AS200" i="28"/>
  <c r="AR200" i="28"/>
  <c r="AT199" i="28"/>
  <c r="AS199" i="28"/>
  <c r="AR199" i="28"/>
  <c r="AT198" i="28"/>
  <c r="AS198" i="28"/>
  <c r="AR198" i="28"/>
  <c r="AT197" i="28"/>
  <c r="AS197" i="28"/>
  <c r="AR197" i="28"/>
  <c r="AT196" i="28"/>
  <c r="AS196" i="28"/>
  <c r="AR196" i="28"/>
  <c r="AT195" i="28"/>
  <c r="AS195" i="28"/>
  <c r="AR195" i="28"/>
  <c r="AT194" i="28"/>
  <c r="AS194" i="28"/>
  <c r="AR194" i="28"/>
  <c r="V123" i="26" s="1"/>
  <c r="AT193" i="28"/>
  <c r="AS193" i="28"/>
  <c r="AR193" i="28"/>
  <c r="AT192" i="28"/>
  <c r="AS192" i="28"/>
  <c r="AR192" i="28"/>
  <c r="AT191" i="28"/>
  <c r="AS191" i="28"/>
  <c r="AR191" i="28"/>
  <c r="AT190" i="28"/>
  <c r="AS190" i="28"/>
  <c r="AR190" i="28"/>
  <c r="AT189" i="28"/>
  <c r="AS189" i="28"/>
  <c r="AR189" i="28"/>
  <c r="AT188" i="28"/>
  <c r="AS188" i="28"/>
  <c r="AR188" i="28"/>
  <c r="V119" i="26" s="1"/>
  <c r="AT187" i="28"/>
  <c r="AS187" i="28"/>
  <c r="AR187" i="28"/>
  <c r="AT186" i="28"/>
  <c r="AS186" i="28"/>
  <c r="AR186" i="28"/>
  <c r="AT185" i="28"/>
  <c r="AS185" i="28"/>
  <c r="AR185" i="28"/>
  <c r="AT184" i="28"/>
  <c r="AS184" i="28"/>
  <c r="AR184" i="28"/>
  <c r="AT183" i="28"/>
  <c r="AS183" i="28"/>
  <c r="AR183" i="28"/>
  <c r="AT182" i="28"/>
  <c r="AS182" i="28"/>
  <c r="AR182" i="28"/>
  <c r="AT181" i="28"/>
  <c r="AS181" i="28"/>
  <c r="AR181" i="28"/>
  <c r="AT180" i="28"/>
  <c r="AS180" i="28"/>
  <c r="AR180" i="28"/>
  <c r="AT179" i="28"/>
  <c r="AS179" i="28"/>
  <c r="AR179" i="28"/>
  <c r="AT178" i="28"/>
  <c r="AS178" i="28"/>
  <c r="AR178" i="28"/>
  <c r="AT177" i="28"/>
  <c r="AS177" i="28"/>
  <c r="AR177" i="28"/>
  <c r="AT176" i="28"/>
  <c r="AS176" i="28"/>
  <c r="AR176" i="28"/>
  <c r="AT175" i="28"/>
  <c r="AS175" i="28"/>
  <c r="AR175" i="28"/>
  <c r="AT174" i="28"/>
  <c r="AS174" i="28"/>
  <c r="AR174" i="28"/>
  <c r="AT173" i="28"/>
  <c r="AS173" i="28"/>
  <c r="AR173" i="28"/>
  <c r="AT172" i="28"/>
  <c r="AS172" i="28"/>
  <c r="AR172" i="28"/>
  <c r="AT171" i="28"/>
  <c r="AS171" i="28"/>
  <c r="AR171" i="28"/>
  <c r="AT170" i="28"/>
  <c r="AS170" i="28"/>
  <c r="AR170" i="28"/>
  <c r="AT169" i="28"/>
  <c r="AS169" i="28"/>
  <c r="AR169" i="28"/>
  <c r="AT168" i="28"/>
  <c r="AS168" i="28"/>
  <c r="AR168" i="28"/>
  <c r="AT167" i="28"/>
  <c r="AS167" i="28"/>
  <c r="AR167" i="28"/>
  <c r="V108" i="26" s="1"/>
  <c r="AT166" i="28"/>
  <c r="AS166" i="28"/>
  <c r="AR166" i="28"/>
  <c r="AT165" i="28"/>
  <c r="AS165" i="28"/>
  <c r="AR165" i="28"/>
  <c r="AT164" i="28"/>
  <c r="AS164" i="28"/>
  <c r="AR164" i="28"/>
  <c r="AT163" i="28"/>
  <c r="AS163" i="28"/>
  <c r="AR163" i="28"/>
  <c r="AT162" i="28"/>
  <c r="AS162" i="28"/>
  <c r="AR162" i="28"/>
  <c r="AT161" i="28"/>
  <c r="AS161" i="28"/>
  <c r="AR161" i="28"/>
  <c r="AT160" i="28"/>
  <c r="AS160" i="28"/>
  <c r="AR160" i="28"/>
  <c r="AT159" i="28"/>
  <c r="AS159" i="28"/>
  <c r="AR159" i="28"/>
  <c r="AT158" i="28"/>
  <c r="AS158" i="28"/>
  <c r="AR158" i="28"/>
  <c r="V96" i="26" s="1"/>
  <c r="AT157" i="28"/>
  <c r="AS157" i="28"/>
  <c r="AR157" i="28"/>
  <c r="AT156" i="28"/>
  <c r="AS156" i="28"/>
  <c r="AR156" i="28"/>
  <c r="AT155" i="28"/>
  <c r="AS155" i="28"/>
  <c r="AR155" i="28"/>
  <c r="AT154" i="28"/>
  <c r="AS154" i="28"/>
  <c r="AR154" i="28"/>
  <c r="AT153" i="28"/>
  <c r="AS153" i="28"/>
  <c r="AR153" i="28"/>
  <c r="V97" i="26" s="1"/>
  <c r="AT152" i="28"/>
  <c r="AS152" i="28"/>
  <c r="AR152" i="28"/>
  <c r="AT151" i="28"/>
  <c r="AS151" i="28"/>
  <c r="AR151" i="28"/>
  <c r="AT150" i="28"/>
  <c r="AS150" i="28"/>
  <c r="AR150" i="28"/>
  <c r="AT149" i="28"/>
  <c r="AS149" i="28"/>
  <c r="AR149" i="28"/>
  <c r="AT148" i="28"/>
  <c r="AS148" i="28"/>
  <c r="AR148" i="28"/>
  <c r="AT147" i="28"/>
  <c r="AS147" i="28"/>
  <c r="AR147" i="28"/>
  <c r="AT146" i="28"/>
  <c r="AS146" i="28"/>
  <c r="AR146" i="28"/>
  <c r="V85" i="26" s="1"/>
  <c r="AT145" i="28"/>
  <c r="AS145" i="28"/>
  <c r="AR145" i="28"/>
  <c r="AT144" i="28"/>
  <c r="AS144" i="28"/>
  <c r="AR144" i="28"/>
  <c r="AT143" i="28"/>
  <c r="AS143" i="28"/>
  <c r="AR143" i="28"/>
  <c r="AT142" i="28"/>
  <c r="AS142" i="28"/>
  <c r="AR142" i="28"/>
  <c r="V83" i="26" s="1"/>
  <c r="AT141" i="28"/>
  <c r="AS141" i="28"/>
  <c r="AR141" i="28"/>
  <c r="AT140" i="28"/>
  <c r="AS140" i="28"/>
  <c r="AR140" i="28"/>
  <c r="AT139" i="28"/>
  <c r="AS139" i="28"/>
  <c r="AR139" i="28"/>
  <c r="AT138" i="28"/>
  <c r="AS138" i="28"/>
  <c r="AR138" i="28"/>
  <c r="V80" i="26" s="1"/>
  <c r="AT137" i="28"/>
  <c r="AS137" i="28"/>
  <c r="AR137" i="28"/>
  <c r="V79" i="26" s="1"/>
  <c r="AT136" i="28"/>
  <c r="AS136" i="28"/>
  <c r="AR136" i="28"/>
  <c r="AT135" i="28"/>
  <c r="AS135" i="28"/>
  <c r="AR135" i="28"/>
  <c r="AT134" i="28"/>
  <c r="AS134" i="28"/>
  <c r="AR134" i="28"/>
  <c r="AT133" i="28"/>
  <c r="AS133" i="28"/>
  <c r="AR133" i="28"/>
  <c r="AT132" i="28"/>
  <c r="AS132" i="28"/>
  <c r="AR132" i="28"/>
  <c r="AT131" i="28"/>
  <c r="AS131" i="28"/>
  <c r="AR131" i="28"/>
  <c r="AT130" i="28"/>
  <c r="AS130" i="28"/>
  <c r="AR130" i="28"/>
  <c r="V75" i="26" s="1"/>
  <c r="AT129" i="28"/>
  <c r="AS129" i="28"/>
  <c r="AR129" i="28"/>
  <c r="AT128" i="28"/>
  <c r="AS128" i="28"/>
  <c r="AR128" i="28"/>
  <c r="AT127" i="28"/>
  <c r="AS127" i="28"/>
  <c r="AR127" i="28"/>
  <c r="AT126" i="28"/>
  <c r="AS126" i="28"/>
  <c r="AR126" i="28"/>
  <c r="V73" i="26" s="1"/>
  <c r="AT125" i="28"/>
  <c r="AS125" i="28"/>
  <c r="AR125" i="28"/>
  <c r="AT124" i="28"/>
  <c r="AS124" i="28"/>
  <c r="AR124" i="28"/>
  <c r="AT123" i="28"/>
  <c r="AS123" i="28"/>
  <c r="AR123" i="28"/>
  <c r="AT122" i="28"/>
  <c r="AS122" i="28"/>
  <c r="AR122" i="28"/>
  <c r="V71" i="26" s="1"/>
  <c r="AT121" i="28"/>
  <c r="AS121" i="28"/>
  <c r="AR121" i="28"/>
  <c r="AT120" i="28"/>
  <c r="AS120" i="28"/>
  <c r="AR120" i="28"/>
  <c r="AT119" i="28"/>
  <c r="AS119" i="28"/>
  <c r="AR119" i="28"/>
  <c r="AT118" i="28"/>
  <c r="AS118" i="28"/>
  <c r="AR118" i="28"/>
  <c r="V67" i="26" s="1"/>
  <c r="AT117" i="28"/>
  <c r="AS117" i="28"/>
  <c r="AR117" i="28"/>
  <c r="AT116" i="28"/>
  <c r="AS116" i="28"/>
  <c r="AR116" i="28"/>
  <c r="AT115" i="28"/>
  <c r="AS115" i="28"/>
  <c r="AR115" i="28"/>
  <c r="V66" i="26" s="1"/>
  <c r="AT114" i="28"/>
  <c r="AS114" i="28"/>
  <c r="AR114" i="28"/>
  <c r="AT113" i="28"/>
  <c r="AS113" i="28"/>
  <c r="AR113" i="28"/>
  <c r="V64" i="26" s="1"/>
  <c r="AT112" i="28"/>
  <c r="AS112" i="28"/>
  <c r="AR112" i="28"/>
  <c r="AT111" i="28"/>
  <c r="AS111" i="28"/>
  <c r="AR111" i="28"/>
  <c r="V63" i="26" s="1"/>
  <c r="AT110" i="28"/>
  <c r="AS110" i="28"/>
  <c r="AR110" i="28"/>
  <c r="AT109" i="28"/>
  <c r="AS109" i="28"/>
  <c r="AR109" i="28"/>
  <c r="AT108" i="28"/>
  <c r="AS108" i="28"/>
  <c r="AR108" i="28"/>
  <c r="AT107" i="28"/>
  <c r="AS107" i="28"/>
  <c r="AR107" i="28"/>
  <c r="AT106" i="28"/>
  <c r="AS106" i="28"/>
  <c r="AR106" i="28"/>
  <c r="AT105" i="28"/>
  <c r="AS105" i="28"/>
  <c r="AR105" i="28"/>
  <c r="AT104" i="28"/>
  <c r="AS104" i="28"/>
  <c r="AR104" i="28"/>
  <c r="AT103" i="28"/>
  <c r="AS103" i="28"/>
  <c r="AR103" i="28"/>
  <c r="AT102" i="28"/>
  <c r="AS102" i="28"/>
  <c r="AR102" i="28"/>
  <c r="V56" i="26" s="1"/>
  <c r="AT101" i="28"/>
  <c r="AS101" i="28"/>
  <c r="AR101" i="28"/>
  <c r="AT100" i="28"/>
  <c r="AS100" i="28"/>
  <c r="AR100" i="28"/>
  <c r="AT99" i="28"/>
  <c r="AS99" i="28"/>
  <c r="AR99" i="28"/>
  <c r="AT98" i="28"/>
  <c r="AS98" i="28"/>
  <c r="AR98" i="28"/>
  <c r="V58" i="26" s="1"/>
  <c r="AT97" i="28"/>
  <c r="AS97" i="28"/>
  <c r="AR97" i="28"/>
  <c r="AT96" i="28"/>
  <c r="AS96" i="28"/>
  <c r="AR96" i="28"/>
  <c r="AT95" i="28"/>
  <c r="AS95" i="28"/>
  <c r="AR95" i="28"/>
  <c r="AT94" i="28"/>
  <c r="AS94" i="28"/>
  <c r="AR94" i="28"/>
  <c r="AT93" i="28"/>
  <c r="AS93" i="28"/>
  <c r="AR93" i="28"/>
  <c r="AT92" i="28"/>
  <c r="AS92" i="28"/>
  <c r="AR92" i="28"/>
  <c r="AT91" i="28"/>
  <c r="AS91" i="28"/>
  <c r="AR91" i="28"/>
  <c r="AT90" i="28"/>
  <c r="AS90" i="28"/>
  <c r="AR90" i="28"/>
  <c r="V54" i="26" s="1"/>
  <c r="AT89" i="28"/>
  <c r="AS89" i="28"/>
  <c r="AR89" i="28"/>
  <c r="AT88" i="28"/>
  <c r="AS88" i="28"/>
  <c r="AR88" i="28"/>
  <c r="AT87" i="28"/>
  <c r="AS87" i="28"/>
  <c r="AR87" i="28"/>
  <c r="AT86" i="28"/>
  <c r="AS86" i="28"/>
  <c r="AR86" i="28"/>
  <c r="AT85" i="28"/>
  <c r="AS85" i="28"/>
  <c r="AR85" i="28"/>
  <c r="AT84" i="28"/>
  <c r="AS84" i="28"/>
  <c r="AR84" i="28"/>
  <c r="AT83" i="28"/>
  <c r="AS83" i="28"/>
  <c r="AR83" i="28"/>
  <c r="AT82" i="28"/>
  <c r="AS82" i="28"/>
  <c r="AR82" i="28"/>
  <c r="AT81" i="28"/>
  <c r="AS81" i="28"/>
  <c r="AR81" i="28"/>
  <c r="AT80" i="28"/>
  <c r="AS80" i="28"/>
  <c r="AR80" i="28"/>
  <c r="AT79" i="28"/>
  <c r="AS79" i="28"/>
  <c r="AR79" i="28"/>
  <c r="AT78" i="28"/>
  <c r="AS78" i="28"/>
  <c r="AR78" i="28"/>
  <c r="AT77" i="28"/>
  <c r="AS77" i="28"/>
  <c r="AR77" i="28"/>
  <c r="AT76" i="28"/>
  <c r="AS76" i="28"/>
  <c r="AR76" i="28"/>
  <c r="AT75" i="28"/>
  <c r="AS75" i="28"/>
  <c r="AR75" i="28"/>
  <c r="AT74" i="28"/>
  <c r="AS74" i="28"/>
  <c r="AR74" i="28"/>
  <c r="V44" i="26" s="1"/>
  <c r="AT73" i="28"/>
  <c r="AS73" i="28"/>
  <c r="AR73" i="28"/>
  <c r="AT72" i="28"/>
  <c r="AS72" i="28"/>
  <c r="AR72" i="28"/>
  <c r="AT71" i="28"/>
  <c r="AS71" i="28"/>
  <c r="AR71" i="28"/>
  <c r="AT70" i="28"/>
  <c r="AS70" i="28"/>
  <c r="AR70" i="28"/>
  <c r="AT69" i="28"/>
  <c r="AS69" i="28"/>
  <c r="AR69" i="28"/>
  <c r="AT68" i="28"/>
  <c r="AS68" i="28"/>
  <c r="AR68" i="28"/>
  <c r="AT67" i="28"/>
  <c r="AS67" i="28"/>
  <c r="AR67" i="28"/>
  <c r="AT66" i="28"/>
  <c r="AS66" i="28"/>
  <c r="AR66" i="28"/>
  <c r="AT65" i="28"/>
  <c r="AS65" i="28"/>
  <c r="AR65" i="28"/>
  <c r="AT64" i="28"/>
  <c r="AS64" i="28"/>
  <c r="AR64" i="28"/>
  <c r="AT63" i="28"/>
  <c r="AS63" i="28"/>
  <c r="AR63" i="28"/>
  <c r="AT62" i="28"/>
  <c r="AS62" i="28"/>
  <c r="AR62" i="28"/>
  <c r="V36" i="26" s="1"/>
  <c r="AT61" i="28"/>
  <c r="AS61" i="28"/>
  <c r="AR61" i="28"/>
  <c r="AT60" i="28"/>
  <c r="AS60" i="28"/>
  <c r="AR60" i="28"/>
  <c r="AT59" i="28"/>
  <c r="AS59" i="28"/>
  <c r="AR59" i="28"/>
  <c r="AT58" i="28"/>
  <c r="AS58" i="28"/>
  <c r="AR58" i="28"/>
  <c r="V34" i="26" s="1"/>
  <c r="AT57" i="28"/>
  <c r="AS57" i="28"/>
  <c r="AR57" i="28"/>
  <c r="AT56" i="28"/>
  <c r="AS56" i="28"/>
  <c r="AR56" i="28"/>
  <c r="AT55" i="28"/>
  <c r="AS55" i="28"/>
  <c r="AR55" i="28"/>
  <c r="AT54" i="28"/>
  <c r="AS54" i="28"/>
  <c r="AR54" i="28"/>
  <c r="AT53" i="28"/>
  <c r="AS53" i="28"/>
  <c r="AR53" i="28"/>
  <c r="AT52" i="28"/>
  <c r="AS52" i="28"/>
  <c r="AR52" i="28"/>
  <c r="AT51" i="28"/>
  <c r="AS51" i="28"/>
  <c r="AR51" i="28"/>
  <c r="AT50" i="28"/>
  <c r="AS50" i="28"/>
  <c r="AR50" i="28"/>
  <c r="V29" i="26" s="1"/>
  <c r="AT49" i="28"/>
  <c r="AS49" i="28"/>
  <c r="AR49" i="28"/>
  <c r="AT48" i="28"/>
  <c r="AS48" i="28"/>
  <c r="AR48" i="28"/>
  <c r="AT47" i="28"/>
  <c r="AS47" i="28"/>
  <c r="AR47" i="28"/>
  <c r="AT46" i="28"/>
  <c r="AS46" i="28"/>
  <c r="AR46" i="28"/>
  <c r="V27" i="26" s="1"/>
  <c r="AT45" i="28"/>
  <c r="AS45" i="28"/>
  <c r="AR45" i="28"/>
  <c r="AT44" i="28"/>
  <c r="AS44" i="28"/>
  <c r="AR44" i="28"/>
  <c r="AT43" i="28"/>
  <c r="AS43" i="28"/>
  <c r="AR43" i="28"/>
  <c r="AT42" i="28"/>
  <c r="AS42" i="28"/>
  <c r="AR42" i="28"/>
  <c r="V26" i="26" s="1"/>
  <c r="AT41" i="28"/>
  <c r="AS41" i="28"/>
  <c r="AR41" i="28"/>
  <c r="AT40" i="28"/>
  <c r="AS40" i="28"/>
  <c r="AR40" i="28"/>
  <c r="AT39" i="28"/>
  <c r="AS39" i="28"/>
  <c r="AR39" i="28"/>
  <c r="AT38" i="28"/>
  <c r="AS38" i="28"/>
  <c r="AR38" i="28"/>
  <c r="V23" i="26" s="1"/>
  <c r="AT37" i="28"/>
  <c r="AS37" i="28"/>
  <c r="AR37" i="28"/>
  <c r="AT36" i="28"/>
  <c r="AS36" i="28"/>
  <c r="AR36" i="28"/>
  <c r="AT35" i="28"/>
  <c r="AS35" i="28"/>
  <c r="AR35" i="28"/>
  <c r="AT34" i="28"/>
  <c r="AS34" i="28"/>
  <c r="AR34" i="28"/>
  <c r="AT33" i="28"/>
  <c r="AS33" i="28"/>
  <c r="AR33" i="28"/>
  <c r="AT32" i="28"/>
  <c r="AS32" i="28"/>
  <c r="AR32" i="28"/>
  <c r="AT31" i="28"/>
  <c r="AS31" i="28"/>
  <c r="AR31" i="28"/>
  <c r="AT30" i="28"/>
  <c r="AS30" i="28"/>
  <c r="AR30" i="28"/>
  <c r="V19" i="26" s="1"/>
  <c r="AT29" i="28"/>
  <c r="AS29" i="28"/>
  <c r="AR29" i="28"/>
  <c r="AT28" i="28"/>
  <c r="AS28" i="28"/>
  <c r="AR28" i="28"/>
  <c r="AT27" i="28"/>
  <c r="AS27" i="28"/>
  <c r="AR27" i="28"/>
  <c r="AT26" i="28"/>
  <c r="AS26" i="28"/>
  <c r="AR26" i="28"/>
  <c r="V17" i="26" s="1"/>
  <c r="AT25" i="28"/>
  <c r="AS25" i="28"/>
  <c r="AR25" i="28"/>
  <c r="AT24" i="28"/>
  <c r="AS24" i="28"/>
  <c r="AR24" i="28"/>
  <c r="AT23" i="28"/>
  <c r="AS23" i="28"/>
  <c r="AR23" i="28"/>
  <c r="AT22" i="28"/>
  <c r="AS22" i="28"/>
  <c r="AR22" i="28"/>
  <c r="AT21" i="28"/>
  <c r="AS21" i="28"/>
  <c r="AR21" i="28"/>
  <c r="AT20" i="28"/>
  <c r="AS20" i="28"/>
  <c r="AR20" i="28"/>
  <c r="AT19" i="28"/>
  <c r="AS19" i="28"/>
  <c r="AR19" i="28"/>
  <c r="AT18" i="28"/>
  <c r="AS18" i="28"/>
  <c r="AR18" i="28"/>
  <c r="V8" i="26" s="1"/>
  <c r="AT17" i="28"/>
  <c r="AS17" i="28"/>
  <c r="AR17" i="28"/>
  <c r="AT16" i="28"/>
  <c r="AS16" i="28"/>
  <c r="AR16" i="28"/>
  <c r="AT15" i="28"/>
  <c r="AS15" i="28"/>
  <c r="AR15" i="28"/>
  <c r="AT14" i="28"/>
  <c r="AS14" i="28"/>
  <c r="AR14" i="28"/>
  <c r="V5" i="26" s="1"/>
  <c r="AT13" i="28"/>
  <c r="AS13" i="28"/>
  <c r="AR13" i="28"/>
  <c r="AT12" i="28"/>
  <c r="AS12" i="28"/>
  <c r="AR12" i="28"/>
  <c r="AT11" i="28"/>
  <c r="AS11" i="28"/>
  <c r="AR11" i="28"/>
  <c r="AT10" i="28"/>
  <c r="AS10" i="28"/>
  <c r="AR10" i="28"/>
  <c r="AT9" i="28"/>
  <c r="AS9" i="28"/>
  <c r="AR9" i="28"/>
  <c r="AT8" i="28"/>
  <c r="AS8" i="28"/>
  <c r="AR8" i="28"/>
  <c r="AT7" i="28"/>
  <c r="AS7" i="28"/>
  <c r="AR7" i="28"/>
  <c r="AT6" i="28"/>
  <c r="AS6" i="28"/>
  <c r="AR6" i="28"/>
  <c r="AT5" i="28"/>
  <c r="AS5" i="28"/>
  <c r="AR5" i="28"/>
  <c r="AT4" i="28"/>
  <c r="AS4" i="28"/>
  <c r="AR4" i="28"/>
  <c r="V704" i="27"/>
  <c r="S704" i="27"/>
  <c r="P704" i="27"/>
  <c r="M704" i="27"/>
  <c r="J704" i="27"/>
  <c r="G704" i="27"/>
  <c r="V703" i="27"/>
  <c r="S703" i="27"/>
  <c r="P703" i="27"/>
  <c r="M703" i="27"/>
  <c r="J703" i="27"/>
  <c r="G703" i="27"/>
  <c r="V702" i="27"/>
  <c r="S702" i="27"/>
  <c r="P702" i="27"/>
  <c r="M702" i="27"/>
  <c r="J702" i="27"/>
  <c r="G702" i="27"/>
  <c r="V701" i="27"/>
  <c r="S701" i="27"/>
  <c r="P701" i="27"/>
  <c r="M701" i="27"/>
  <c r="J701" i="27"/>
  <c r="G701" i="27"/>
  <c r="V700" i="27"/>
  <c r="S700" i="27"/>
  <c r="P700" i="27"/>
  <c r="M700" i="27"/>
  <c r="J700" i="27"/>
  <c r="G700" i="27"/>
  <c r="V699" i="27"/>
  <c r="S699" i="27"/>
  <c r="P699" i="27"/>
  <c r="M699" i="27"/>
  <c r="J699" i="27"/>
  <c r="G699" i="27"/>
  <c r="V698" i="27"/>
  <c r="S698" i="27"/>
  <c r="P698" i="27"/>
  <c r="M698" i="27"/>
  <c r="J698" i="27"/>
  <c r="G698" i="27"/>
  <c r="V697" i="27"/>
  <c r="S697" i="27"/>
  <c r="P697" i="27"/>
  <c r="M697" i="27"/>
  <c r="J697" i="27"/>
  <c r="G697" i="27"/>
  <c r="V696" i="27"/>
  <c r="S696" i="27"/>
  <c r="P696" i="27"/>
  <c r="M696" i="27"/>
  <c r="J696" i="27"/>
  <c r="G696" i="27"/>
  <c r="V695" i="27"/>
  <c r="S695" i="27"/>
  <c r="P695" i="27"/>
  <c r="M695" i="27"/>
  <c r="J695" i="27"/>
  <c r="G695" i="27"/>
  <c r="V694" i="27"/>
  <c r="S694" i="27"/>
  <c r="P694" i="27"/>
  <c r="M694" i="27"/>
  <c r="J694" i="27"/>
  <c r="G694" i="27"/>
  <c r="V693" i="27"/>
  <c r="S693" i="27"/>
  <c r="P693" i="27"/>
  <c r="M693" i="27"/>
  <c r="J693" i="27"/>
  <c r="G693" i="27"/>
  <c r="V692" i="27"/>
  <c r="S692" i="27"/>
  <c r="P692" i="27"/>
  <c r="M692" i="27"/>
  <c r="J692" i="27"/>
  <c r="G692" i="27"/>
  <c r="V691" i="27"/>
  <c r="S691" i="27"/>
  <c r="P691" i="27"/>
  <c r="M691" i="27"/>
  <c r="J691" i="27"/>
  <c r="G691" i="27"/>
  <c r="V690" i="27"/>
  <c r="S690" i="27"/>
  <c r="P690" i="27"/>
  <c r="M690" i="27"/>
  <c r="J690" i="27"/>
  <c r="G690" i="27"/>
  <c r="V689" i="27"/>
  <c r="S689" i="27"/>
  <c r="P689" i="27"/>
  <c r="M689" i="27"/>
  <c r="J689" i="27"/>
  <c r="G689" i="27"/>
  <c r="V688" i="27"/>
  <c r="S688" i="27"/>
  <c r="P688" i="27"/>
  <c r="M688" i="27"/>
  <c r="J688" i="27"/>
  <c r="G688" i="27"/>
  <c r="V687" i="27"/>
  <c r="S687" i="27"/>
  <c r="P687" i="27"/>
  <c r="M687" i="27"/>
  <c r="J687" i="27"/>
  <c r="G687" i="27"/>
  <c r="V686" i="27"/>
  <c r="S686" i="27"/>
  <c r="P686" i="27"/>
  <c r="M686" i="27"/>
  <c r="J686" i="27"/>
  <c r="G686" i="27"/>
  <c r="V685" i="27"/>
  <c r="S685" i="27"/>
  <c r="P685" i="27"/>
  <c r="M685" i="27"/>
  <c r="J685" i="27"/>
  <c r="G685" i="27"/>
  <c r="V684" i="27"/>
  <c r="S684" i="27"/>
  <c r="P684" i="27"/>
  <c r="M684" i="27"/>
  <c r="J684" i="27"/>
  <c r="G684" i="27"/>
  <c r="V683" i="27"/>
  <c r="S683" i="27"/>
  <c r="P683" i="27"/>
  <c r="M683" i="27"/>
  <c r="J683" i="27"/>
  <c r="G683" i="27"/>
  <c r="V682" i="27"/>
  <c r="S682" i="27"/>
  <c r="P682" i="27"/>
  <c r="M682" i="27"/>
  <c r="J682" i="27"/>
  <c r="G682" i="27"/>
  <c r="V681" i="27"/>
  <c r="S681" i="27"/>
  <c r="P681" i="27"/>
  <c r="M681" i="27"/>
  <c r="J681" i="27"/>
  <c r="G681" i="27"/>
  <c r="V680" i="27"/>
  <c r="S680" i="27"/>
  <c r="P680" i="27"/>
  <c r="M680" i="27"/>
  <c r="J680" i="27"/>
  <c r="G680" i="27"/>
  <c r="V679" i="27"/>
  <c r="S679" i="27"/>
  <c r="P679" i="27"/>
  <c r="M679" i="27"/>
  <c r="J679" i="27"/>
  <c r="G679" i="27"/>
  <c r="V678" i="27"/>
  <c r="S678" i="27"/>
  <c r="P678" i="27"/>
  <c r="M678" i="27"/>
  <c r="J678" i="27"/>
  <c r="G678" i="27"/>
  <c r="V677" i="27"/>
  <c r="S677" i="27"/>
  <c r="P677" i="27"/>
  <c r="M677" i="27"/>
  <c r="J677" i="27"/>
  <c r="G677" i="27"/>
  <c r="V676" i="27"/>
  <c r="S676" i="27"/>
  <c r="P676" i="27"/>
  <c r="M676" i="27"/>
  <c r="J676" i="27"/>
  <c r="G676" i="27"/>
  <c r="V675" i="27"/>
  <c r="S675" i="27"/>
  <c r="P675" i="27"/>
  <c r="M675" i="27"/>
  <c r="J675" i="27"/>
  <c r="G675" i="27"/>
  <c r="V674" i="27"/>
  <c r="S674" i="27"/>
  <c r="P674" i="27"/>
  <c r="M674" i="27"/>
  <c r="J674" i="27"/>
  <c r="G674" i="27"/>
  <c r="V673" i="27"/>
  <c r="S673" i="27"/>
  <c r="P673" i="27"/>
  <c r="M673" i="27"/>
  <c r="J673" i="27"/>
  <c r="G673" i="27"/>
  <c r="V672" i="27"/>
  <c r="S672" i="27"/>
  <c r="P672" i="27"/>
  <c r="M672" i="27"/>
  <c r="J672" i="27"/>
  <c r="G672" i="27"/>
  <c r="V671" i="27"/>
  <c r="S671" i="27"/>
  <c r="P671" i="27"/>
  <c r="M671" i="27"/>
  <c r="J671" i="27"/>
  <c r="G671" i="27"/>
  <c r="V670" i="27"/>
  <c r="S670" i="27"/>
  <c r="P670" i="27"/>
  <c r="M670" i="27"/>
  <c r="J670" i="27"/>
  <c r="G670" i="27"/>
  <c r="V669" i="27"/>
  <c r="S669" i="27"/>
  <c r="P669" i="27"/>
  <c r="M669" i="27"/>
  <c r="J669" i="27"/>
  <c r="G669" i="27"/>
  <c r="V668" i="27"/>
  <c r="S668" i="27"/>
  <c r="P668" i="27"/>
  <c r="M668" i="27"/>
  <c r="J668" i="27"/>
  <c r="G668" i="27"/>
  <c r="V667" i="27"/>
  <c r="S667" i="27"/>
  <c r="P667" i="27"/>
  <c r="M667" i="27"/>
  <c r="J667" i="27"/>
  <c r="G667" i="27"/>
  <c r="V666" i="27"/>
  <c r="S666" i="27"/>
  <c r="P666" i="27"/>
  <c r="M666" i="27"/>
  <c r="J666" i="27"/>
  <c r="G666" i="27"/>
  <c r="V665" i="27"/>
  <c r="S665" i="27"/>
  <c r="P665" i="27"/>
  <c r="M665" i="27"/>
  <c r="J665" i="27"/>
  <c r="G665" i="27"/>
  <c r="V664" i="27"/>
  <c r="S664" i="27"/>
  <c r="P664" i="27"/>
  <c r="M664" i="27"/>
  <c r="J664" i="27"/>
  <c r="G664" i="27"/>
  <c r="V663" i="27"/>
  <c r="S663" i="27"/>
  <c r="P663" i="27"/>
  <c r="M663" i="27"/>
  <c r="J663" i="27"/>
  <c r="G663" i="27"/>
  <c r="V662" i="27"/>
  <c r="S662" i="27"/>
  <c r="P662" i="27"/>
  <c r="M662" i="27"/>
  <c r="J662" i="27"/>
  <c r="G662" i="27"/>
  <c r="V661" i="27"/>
  <c r="S661" i="27"/>
  <c r="P661" i="27"/>
  <c r="M661" i="27"/>
  <c r="J661" i="27"/>
  <c r="G661" i="27"/>
  <c r="V660" i="27"/>
  <c r="S660" i="27"/>
  <c r="P660" i="27"/>
  <c r="M660" i="27"/>
  <c r="J660" i="27"/>
  <c r="G660" i="27"/>
  <c r="V659" i="27"/>
  <c r="S659" i="27"/>
  <c r="P659" i="27"/>
  <c r="M659" i="27"/>
  <c r="J659" i="27"/>
  <c r="G659" i="27"/>
  <c r="V658" i="27"/>
  <c r="S658" i="27"/>
  <c r="P658" i="27"/>
  <c r="M658" i="27"/>
  <c r="J658" i="27"/>
  <c r="G658" i="27"/>
  <c r="V657" i="27"/>
  <c r="S657" i="27"/>
  <c r="P657" i="27"/>
  <c r="M657" i="27"/>
  <c r="J657" i="27"/>
  <c r="G657" i="27"/>
  <c r="V656" i="27"/>
  <c r="S656" i="27"/>
  <c r="P656" i="27"/>
  <c r="M656" i="27"/>
  <c r="J656" i="27"/>
  <c r="G656" i="27"/>
  <c r="V655" i="27"/>
  <c r="S655" i="27"/>
  <c r="P655" i="27"/>
  <c r="M655" i="27"/>
  <c r="J655" i="27"/>
  <c r="G655" i="27"/>
  <c r="V654" i="27"/>
  <c r="S654" i="27"/>
  <c r="P654" i="27"/>
  <c r="M654" i="27"/>
  <c r="J654" i="27"/>
  <c r="G654" i="27"/>
  <c r="V653" i="27"/>
  <c r="S653" i="27"/>
  <c r="P653" i="27"/>
  <c r="M653" i="27"/>
  <c r="J653" i="27"/>
  <c r="G653" i="27"/>
  <c r="V652" i="27"/>
  <c r="S652" i="27"/>
  <c r="P652" i="27"/>
  <c r="M652" i="27"/>
  <c r="J652" i="27"/>
  <c r="G652" i="27"/>
  <c r="V651" i="27"/>
  <c r="S651" i="27"/>
  <c r="P651" i="27"/>
  <c r="M651" i="27"/>
  <c r="J651" i="27"/>
  <c r="G651" i="27"/>
  <c r="V650" i="27"/>
  <c r="S650" i="27"/>
  <c r="P650" i="27"/>
  <c r="M650" i="27"/>
  <c r="J650" i="27"/>
  <c r="G650" i="27"/>
  <c r="V649" i="27"/>
  <c r="S649" i="27"/>
  <c r="P649" i="27"/>
  <c r="M649" i="27"/>
  <c r="J649" i="27"/>
  <c r="G649" i="27"/>
  <c r="V648" i="27"/>
  <c r="S648" i="27"/>
  <c r="P648" i="27"/>
  <c r="M648" i="27"/>
  <c r="J648" i="27"/>
  <c r="G648" i="27"/>
  <c r="V647" i="27"/>
  <c r="S647" i="27"/>
  <c r="P647" i="27"/>
  <c r="M647" i="27"/>
  <c r="J647" i="27"/>
  <c r="G647" i="27"/>
  <c r="V646" i="27"/>
  <c r="S646" i="27"/>
  <c r="P646" i="27"/>
  <c r="M646" i="27"/>
  <c r="J646" i="27"/>
  <c r="G646" i="27"/>
  <c r="V645" i="27"/>
  <c r="S645" i="27"/>
  <c r="P645" i="27"/>
  <c r="M645" i="27"/>
  <c r="J645" i="27"/>
  <c r="G645" i="27"/>
  <c r="V644" i="27"/>
  <c r="S644" i="27"/>
  <c r="P644" i="27"/>
  <c r="M644" i="27"/>
  <c r="J644" i="27"/>
  <c r="G644" i="27"/>
  <c r="V643" i="27"/>
  <c r="S643" i="27"/>
  <c r="P643" i="27"/>
  <c r="M643" i="27"/>
  <c r="J643" i="27"/>
  <c r="G643" i="27"/>
  <c r="V642" i="27"/>
  <c r="S642" i="27"/>
  <c r="P642" i="27"/>
  <c r="M642" i="27"/>
  <c r="J642" i="27"/>
  <c r="G642" i="27"/>
  <c r="V641" i="27"/>
  <c r="S641" i="27"/>
  <c r="P641" i="27"/>
  <c r="M641" i="27"/>
  <c r="J641" i="27"/>
  <c r="G641" i="27"/>
  <c r="V640" i="27"/>
  <c r="S640" i="27"/>
  <c r="P640" i="27"/>
  <c r="M640" i="27"/>
  <c r="J640" i="27"/>
  <c r="G640" i="27"/>
  <c r="V639" i="27"/>
  <c r="S639" i="27"/>
  <c r="P639" i="27"/>
  <c r="M639" i="27"/>
  <c r="J639" i="27"/>
  <c r="G639" i="27"/>
  <c r="V638" i="27"/>
  <c r="S638" i="27"/>
  <c r="P638" i="27"/>
  <c r="M638" i="27"/>
  <c r="J638" i="27"/>
  <c r="G638" i="27"/>
  <c r="V637" i="27"/>
  <c r="S637" i="27"/>
  <c r="P637" i="27"/>
  <c r="M637" i="27"/>
  <c r="J637" i="27"/>
  <c r="G637" i="27"/>
  <c r="V636" i="27"/>
  <c r="S636" i="27"/>
  <c r="P636" i="27"/>
  <c r="M636" i="27"/>
  <c r="J636" i="27"/>
  <c r="G636" i="27"/>
  <c r="V635" i="27"/>
  <c r="S635" i="27"/>
  <c r="P635" i="27"/>
  <c r="M635" i="27"/>
  <c r="J635" i="27"/>
  <c r="G635" i="27"/>
  <c r="V634" i="27"/>
  <c r="S634" i="27"/>
  <c r="P634" i="27"/>
  <c r="M634" i="27"/>
  <c r="J634" i="27"/>
  <c r="G634" i="27"/>
  <c r="V633" i="27"/>
  <c r="S633" i="27"/>
  <c r="P633" i="27"/>
  <c r="M633" i="27"/>
  <c r="J633" i="27"/>
  <c r="G633" i="27"/>
  <c r="V632" i="27"/>
  <c r="S632" i="27"/>
  <c r="P632" i="27"/>
  <c r="M632" i="27"/>
  <c r="J632" i="27"/>
  <c r="G632" i="27"/>
  <c r="V631" i="27"/>
  <c r="S631" i="27"/>
  <c r="P631" i="27"/>
  <c r="M631" i="27"/>
  <c r="J631" i="27"/>
  <c r="G631" i="27"/>
  <c r="V630" i="27"/>
  <c r="S630" i="27"/>
  <c r="P630" i="27"/>
  <c r="M630" i="27"/>
  <c r="J630" i="27"/>
  <c r="G630" i="27"/>
  <c r="V629" i="27"/>
  <c r="S629" i="27"/>
  <c r="P629" i="27"/>
  <c r="M629" i="27"/>
  <c r="J629" i="27"/>
  <c r="G629" i="27"/>
  <c r="V628" i="27"/>
  <c r="S628" i="27"/>
  <c r="P628" i="27"/>
  <c r="M628" i="27"/>
  <c r="J628" i="27"/>
  <c r="G628" i="27"/>
  <c r="V627" i="27"/>
  <c r="S627" i="27"/>
  <c r="P627" i="27"/>
  <c r="M627" i="27"/>
  <c r="J627" i="27"/>
  <c r="G627" i="27"/>
  <c r="V626" i="27"/>
  <c r="S626" i="27"/>
  <c r="P626" i="27"/>
  <c r="M626" i="27"/>
  <c r="J626" i="27"/>
  <c r="G626" i="27"/>
  <c r="V625" i="27"/>
  <c r="S625" i="27"/>
  <c r="P625" i="27"/>
  <c r="M625" i="27"/>
  <c r="J625" i="27"/>
  <c r="G625" i="27"/>
  <c r="V624" i="27"/>
  <c r="S624" i="27"/>
  <c r="P624" i="27"/>
  <c r="M624" i="27"/>
  <c r="J624" i="27"/>
  <c r="G624" i="27"/>
  <c r="V623" i="27"/>
  <c r="S623" i="27"/>
  <c r="P623" i="27"/>
  <c r="M623" i="27"/>
  <c r="J623" i="27"/>
  <c r="G623" i="27"/>
  <c r="V622" i="27"/>
  <c r="S622" i="27"/>
  <c r="P622" i="27"/>
  <c r="M622" i="27"/>
  <c r="J622" i="27"/>
  <c r="G622" i="27"/>
  <c r="V621" i="27"/>
  <c r="S621" i="27"/>
  <c r="P621" i="27"/>
  <c r="M621" i="27"/>
  <c r="J621" i="27"/>
  <c r="G621" i="27"/>
  <c r="V620" i="27"/>
  <c r="S620" i="27"/>
  <c r="P620" i="27"/>
  <c r="M620" i="27"/>
  <c r="J620" i="27"/>
  <c r="G620" i="27"/>
  <c r="V619" i="27"/>
  <c r="S619" i="27"/>
  <c r="P619" i="27"/>
  <c r="M619" i="27"/>
  <c r="J619" i="27"/>
  <c r="G619" i="27"/>
  <c r="V618" i="27"/>
  <c r="S618" i="27"/>
  <c r="P618" i="27"/>
  <c r="M618" i="27"/>
  <c r="J618" i="27"/>
  <c r="G618" i="27"/>
  <c r="V617" i="27"/>
  <c r="S617" i="27"/>
  <c r="P617" i="27"/>
  <c r="M617" i="27"/>
  <c r="J617" i="27"/>
  <c r="G617" i="27"/>
  <c r="V616" i="27"/>
  <c r="S616" i="27"/>
  <c r="P616" i="27"/>
  <c r="M616" i="27"/>
  <c r="J616" i="27"/>
  <c r="G616" i="27"/>
  <c r="V615" i="27"/>
  <c r="S615" i="27"/>
  <c r="P615" i="27"/>
  <c r="M615" i="27"/>
  <c r="J615" i="27"/>
  <c r="G615" i="27"/>
  <c r="V614" i="27"/>
  <c r="S614" i="27"/>
  <c r="P614" i="27"/>
  <c r="M614" i="27"/>
  <c r="J614" i="27"/>
  <c r="G614" i="27"/>
  <c r="V613" i="27"/>
  <c r="S613" i="27"/>
  <c r="P613" i="27"/>
  <c r="M613" i="27"/>
  <c r="J613" i="27"/>
  <c r="G613" i="27"/>
  <c r="V612" i="27"/>
  <c r="S612" i="27"/>
  <c r="P612" i="27"/>
  <c r="M612" i="27"/>
  <c r="J612" i="27"/>
  <c r="G612" i="27"/>
  <c r="V611" i="27"/>
  <c r="S611" i="27"/>
  <c r="P611" i="27"/>
  <c r="M611" i="27"/>
  <c r="J611" i="27"/>
  <c r="G611" i="27"/>
  <c r="V610" i="27"/>
  <c r="S610" i="27"/>
  <c r="P610" i="27"/>
  <c r="M610" i="27"/>
  <c r="J610" i="27"/>
  <c r="G610" i="27"/>
  <c r="V609" i="27"/>
  <c r="S609" i="27"/>
  <c r="P609" i="27"/>
  <c r="M609" i="27"/>
  <c r="J609" i="27"/>
  <c r="G609" i="27"/>
  <c r="V608" i="27"/>
  <c r="S608" i="27"/>
  <c r="P608" i="27"/>
  <c r="M608" i="27"/>
  <c r="J608" i="27"/>
  <c r="G608" i="27"/>
  <c r="V607" i="27"/>
  <c r="S607" i="27"/>
  <c r="P607" i="27"/>
  <c r="M607" i="27"/>
  <c r="J607" i="27"/>
  <c r="G607" i="27"/>
  <c r="V606" i="27"/>
  <c r="S606" i="27"/>
  <c r="P606" i="27"/>
  <c r="M606" i="27"/>
  <c r="J606" i="27"/>
  <c r="G606" i="27"/>
  <c r="V605" i="27"/>
  <c r="S605" i="27"/>
  <c r="P605" i="27"/>
  <c r="M605" i="27"/>
  <c r="J605" i="27"/>
  <c r="G605" i="27"/>
  <c r="V604" i="27"/>
  <c r="S604" i="27"/>
  <c r="P604" i="27"/>
  <c r="M604" i="27"/>
  <c r="J604" i="27"/>
  <c r="G604" i="27"/>
  <c r="V603" i="27"/>
  <c r="S603" i="27"/>
  <c r="P603" i="27"/>
  <c r="M603" i="27"/>
  <c r="J603" i="27"/>
  <c r="G603" i="27"/>
  <c r="V602" i="27"/>
  <c r="S602" i="27"/>
  <c r="P602" i="27"/>
  <c r="M602" i="27"/>
  <c r="J602" i="27"/>
  <c r="G602" i="27"/>
  <c r="V601" i="27"/>
  <c r="S601" i="27"/>
  <c r="P601" i="27"/>
  <c r="M601" i="27"/>
  <c r="J601" i="27"/>
  <c r="G601" i="27"/>
  <c r="V600" i="27"/>
  <c r="S600" i="27"/>
  <c r="P600" i="27"/>
  <c r="M600" i="27"/>
  <c r="J600" i="27"/>
  <c r="G600" i="27"/>
  <c r="V599" i="27"/>
  <c r="S599" i="27"/>
  <c r="P599" i="27"/>
  <c r="M599" i="27"/>
  <c r="J599" i="27"/>
  <c r="G599" i="27"/>
  <c r="V598" i="27"/>
  <c r="S598" i="27"/>
  <c r="P598" i="27"/>
  <c r="M598" i="27"/>
  <c r="J598" i="27"/>
  <c r="G598" i="27"/>
  <c r="V597" i="27"/>
  <c r="S597" i="27"/>
  <c r="P597" i="27"/>
  <c r="M597" i="27"/>
  <c r="J597" i="27"/>
  <c r="G597" i="27"/>
  <c r="V596" i="27"/>
  <c r="S596" i="27"/>
  <c r="P596" i="27"/>
  <c r="M596" i="27"/>
  <c r="J596" i="27"/>
  <c r="G596" i="27"/>
  <c r="V595" i="27"/>
  <c r="S595" i="27"/>
  <c r="P595" i="27"/>
  <c r="M595" i="27"/>
  <c r="J595" i="27"/>
  <c r="G595" i="27"/>
  <c r="V594" i="27"/>
  <c r="S594" i="27"/>
  <c r="P594" i="27"/>
  <c r="M594" i="27"/>
  <c r="J594" i="27"/>
  <c r="G594" i="27"/>
  <c r="V593" i="27"/>
  <c r="S593" i="27"/>
  <c r="P593" i="27"/>
  <c r="M593" i="27"/>
  <c r="J593" i="27"/>
  <c r="G593" i="27"/>
  <c r="V592" i="27"/>
  <c r="S592" i="27"/>
  <c r="P592" i="27"/>
  <c r="M592" i="27"/>
  <c r="J592" i="27"/>
  <c r="G592" i="27"/>
  <c r="V591" i="27"/>
  <c r="S591" i="27"/>
  <c r="P591" i="27"/>
  <c r="M591" i="27"/>
  <c r="J591" i="27"/>
  <c r="G591" i="27"/>
  <c r="V590" i="27"/>
  <c r="S590" i="27"/>
  <c r="P590" i="27"/>
  <c r="M590" i="27"/>
  <c r="J590" i="27"/>
  <c r="G590" i="27"/>
  <c r="V589" i="27"/>
  <c r="S589" i="27"/>
  <c r="P589" i="27"/>
  <c r="M589" i="27"/>
  <c r="J589" i="27"/>
  <c r="G589" i="27"/>
  <c r="V588" i="27"/>
  <c r="S588" i="27"/>
  <c r="P588" i="27"/>
  <c r="M588" i="27"/>
  <c r="J588" i="27"/>
  <c r="G588" i="27"/>
  <c r="V587" i="27"/>
  <c r="S587" i="27"/>
  <c r="P587" i="27"/>
  <c r="M587" i="27"/>
  <c r="J587" i="27"/>
  <c r="G587" i="27"/>
  <c r="V586" i="27"/>
  <c r="S586" i="27"/>
  <c r="P586" i="27"/>
  <c r="M586" i="27"/>
  <c r="J586" i="27"/>
  <c r="G586" i="27"/>
  <c r="V585" i="27"/>
  <c r="S585" i="27"/>
  <c r="P585" i="27"/>
  <c r="M585" i="27"/>
  <c r="J585" i="27"/>
  <c r="G585" i="27"/>
  <c r="V584" i="27"/>
  <c r="S584" i="27"/>
  <c r="P584" i="27"/>
  <c r="M584" i="27"/>
  <c r="J584" i="27"/>
  <c r="G584" i="27"/>
  <c r="V583" i="27"/>
  <c r="S583" i="27"/>
  <c r="P583" i="27"/>
  <c r="M583" i="27"/>
  <c r="J583" i="27"/>
  <c r="G583" i="27"/>
  <c r="V582" i="27"/>
  <c r="S582" i="27"/>
  <c r="P582" i="27"/>
  <c r="M582" i="27"/>
  <c r="J582" i="27"/>
  <c r="G582" i="27"/>
  <c r="V581" i="27"/>
  <c r="S581" i="27"/>
  <c r="P581" i="27"/>
  <c r="M581" i="27"/>
  <c r="J581" i="27"/>
  <c r="G581" i="27"/>
  <c r="V580" i="27"/>
  <c r="S580" i="27"/>
  <c r="P580" i="27"/>
  <c r="M580" i="27"/>
  <c r="J580" i="27"/>
  <c r="G580" i="27"/>
  <c r="V579" i="27"/>
  <c r="S579" i="27"/>
  <c r="P579" i="27"/>
  <c r="M579" i="27"/>
  <c r="J579" i="27"/>
  <c r="G579" i="27"/>
  <c r="V578" i="27"/>
  <c r="S578" i="27"/>
  <c r="P578" i="27"/>
  <c r="M578" i="27"/>
  <c r="J578" i="27"/>
  <c r="G578" i="27"/>
  <c r="V577" i="27"/>
  <c r="S577" i="27"/>
  <c r="P577" i="27"/>
  <c r="M577" i="27"/>
  <c r="J577" i="27"/>
  <c r="G577" i="27"/>
  <c r="V576" i="27"/>
  <c r="S576" i="27"/>
  <c r="P576" i="27"/>
  <c r="M576" i="27"/>
  <c r="J576" i="27"/>
  <c r="G576" i="27"/>
  <c r="V575" i="27"/>
  <c r="S575" i="27"/>
  <c r="P575" i="27"/>
  <c r="M575" i="27"/>
  <c r="J575" i="27"/>
  <c r="G575" i="27"/>
  <c r="V574" i="27"/>
  <c r="S574" i="27"/>
  <c r="P574" i="27"/>
  <c r="M574" i="27"/>
  <c r="J574" i="27"/>
  <c r="G574" i="27"/>
  <c r="V573" i="27"/>
  <c r="S573" i="27"/>
  <c r="P573" i="27"/>
  <c r="M573" i="27"/>
  <c r="J573" i="27"/>
  <c r="G573" i="27"/>
  <c r="V572" i="27"/>
  <c r="S572" i="27"/>
  <c r="P572" i="27"/>
  <c r="M572" i="27"/>
  <c r="J572" i="27"/>
  <c r="G572" i="27"/>
  <c r="V571" i="27"/>
  <c r="S571" i="27"/>
  <c r="P571" i="27"/>
  <c r="M571" i="27"/>
  <c r="J571" i="27"/>
  <c r="G571" i="27"/>
  <c r="V570" i="27"/>
  <c r="S570" i="27"/>
  <c r="P570" i="27"/>
  <c r="M570" i="27"/>
  <c r="J570" i="27"/>
  <c r="G570" i="27"/>
  <c r="V569" i="27"/>
  <c r="S569" i="27"/>
  <c r="P569" i="27"/>
  <c r="M569" i="27"/>
  <c r="J569" i="27"/>
  <c r="G569" i="27"/>
  <c r="V568" i="27"/>
  <c r="S568" i="27"/>
  <c r="P568" i="27"/>
  <c r="M568" i="27"/>
  <c r="J568" i="27"/>
  <c r="G568" i="27"/>
  <c r="V567" i="27"/>
  <c r="S567" i="27"/>
  <c r="P567" i="27"/>
  <c r="M567" i="27"/>
  <c r="J567" i="27"/>
  <c r="G567" i="27"/>
  <c r="V566" i="27"/>
  <c r="S566" i="27"/>
  <c r="P566" i="27"/>
  <c r="M566" i="27"/>
  <c r="J566" i="27"/>
  <c r="G566" i="27"/>
  <c r="V565" i="27"/>
  <c r="S565" i="27"/>
  <c r="P565" i="27"/>
  <c r="M565" i="27"/>
  <c r="J565" i="27"/>
  <c r="G565" i="27"/>
  <c r="V564" i="27"/>
  <c r="S564" i="27"/>
  <c r="P564" i="27"/>
  <c r="M564" i="27"/>
  <c r="J564" i="27"/>
  <c r="G564" i="27"/>
  <c r="V563" i="27"/>
  <c r="S563" i="27"/>
  <c r="P563" i="27"/>
  <c r="M563" i="27"/>
  <c r="J563" i="27"/>
  <c r="G563" i="27"/>
  <c r="V562" i="27"/>
  <c r="S562" i="27"/>
  <c r="P562" i="27"/>
  <c r="M562" i="27"/>
  <c r="J562" i="27"/>
  <c r="G562" i="27"/>
  <c r="V561" i="27"/>
  <c r="S561" i="27"/>
  <c r="P561" i="27"/>
  <c r="M561" i="27"/>
  <c r="J561" i="27"/>
  <c r="G561" i="27"/>
  <c r="V560" i="27"/>
  <c r="S560" i="27"/>
  <c r="P560" i="27"/>
  <c r="M560" i="27"/>
  <c r="J560" i="27"/>
  <c r="G560" i="27"/>
  <c r="V559" i="27"/>
  <c r="S559" i="27"/>
  <c r="P559" i="27"/>
  <c r="M559" i="27"/>
  <c r="J559" i="27"/>
  <c r="G559" i="27"/>
  <c r="V558" i="27"/>
  <c r="S558" i="27"/>
  <c r="P558" i="27"/>
  <c r="M558" i="27"/>
  <c r="J558" i="27"/>
  <c r="G558" i="27"/>
  <c r="V557" i="27"/>
  <c r="S557" i="27"/>
  <c r="P557" i="27"/>
  <c r="M557" i="27"/>
  <c r="J557" i="27"/>
  <c r="G557" i="27"/>
  <c r="V556" i="27"/>
  <c r="S556" i="27"/>
  <c r="P556" i="27"/>
  <c r="M556" i="27"/>
  <c r="J556" i="27"/>
  <c r="G556" i="27"/>
  <c r="V555" i="27"/>
  <c r="S555" i="27"/>
  <c r="P555" i="27"/>
  <c r="M555" i="27"/>
  <c r="J555" i="27"/>
  <c r="G555" i="27"/>
  <c r="V554" i="27"/>
  <c r="S554" i="27"/>
  <c r="P554" i="27"/>
  <c r="M554" i="27"/>
  <c r="J554" i="27"/>
  <c r="G554" i="27"/>
  <c r="V553" i="27"/>
  <c r="S553" i="27"/>
  <c r="P553" i="27"/>
  <c r="M553" i="27"/>
  <c r="J553" i="27"/>
  <c r="G553" i="27"/>
  <c r="V552" i="27"/>
  <c r="S552" i="27"/>
  <c r="P552" i="27"/>
  <c r="M552" i="27"/>
  <c r="J552" i="27"/>
  <c r="G552" i="27"/>
  <c r="V551" i="27"/>
  <c r="S551" i="27"/>
  <c r="P551" i="27"/>
  <c r="M551" i="27"/>
  <c r="J551" i="27"/>
  <c r="G551" i="27"/>
  <c r="V550" i="27"/>
  <c r="S550" i="27"/>
  <c r="P550" i="27"/>
  <c r="M550" i="27"/>
  <c r="J550" i="27"/>
  <c r="G550" i="27"/>
  <c r="V549" i="27"/>
  <c r="S549" i="27"/>
  <c r="P549" i="27"/>
  <c r="M549" i="27"/>
  <c r="J549" i="27"/>
  <c r="G549" i="27"/>
  <c r="V548" i="27"/>
  <c r="S548" i="27"/>
  <c r="P548" i="27"/>
  <c r="M548" i="27"/>
  <c r="J548" i="27"/>
  <c r="G548" i="27"/>
  <c r="V547" i="27"/>
  <c r="S547" i="27"/>
  <c r="P547" i="27"/>
  <c r="M547" i="27"/>
  <c r="J547" i="27"/>
  <c r="G547" i="27"/>
  <c r="V546" i="27"/>
  <c r="S546" i="27"/>
  <c r="P546" i="27"/>
  <c r="M546" i="27"/>
  <c r="J546" i="27"/>
  <c r="G546" i="27"/>
  <c r="V545" i="27"/>
  <c r="S545" i="27"/>
  <c r="P545" i="27"/>
  <c r="M545" i="27"/>
  <c r="J545" i="27"/>
  <c r="G545" i="27"/>
  <c r="V544" i="27"/>
  <c r="S544" i="27"/>
  <c r="P544" i="27"/>
  <c r="M544" i="27"/>
  <c r="J544" i="27"/>
  <c r="G544" i="27"/>
  <c r="V543" i="27"/>
  <c r="S543" i="27"/>
  <c r="P543" i="27"/>
  <c r="M543" i="27"/>
  <c r="J543" i="27"/>
  <c r="G543" i="27"/>
  <c r="V542" i="27"/>
  <c r="S542" i="27"/>
  <c r="P542" i="27"/>
  <c r="M542" i="27"/>
  <c r="J542" i="27"/>
  <c r="G542" i="27"/>
  <c r="V541" i="27"/>
  <c r="S541" i="27"/>
  <c r="P541" i="27"/>
  <c r="M541" i="27"/>
  <c r="J541" i="27"/>
  <c r="G541" i="27"/>
  <c r="V540" i="27"/>
  <c r="S540" i="27"/>
  <c r="P540" i="27"/>
  <c r="M540" i="27"/>
  <c r="J540" i="27"/>
  <c r="G540" i="27"/>
  <c r="V539" i="27"/>
  <c r="S539" i="27"/>
  <c r="P539" i="27"/>
  <c r="M539" i="27"/>
  <c r="J539" i="27"/>
  <c r="G539" i="27"/>
  <c r="V538" i="27"/>
  <c r="S538" i="27"/>
  <c r="P538" i="27"/>
  <c r="M538" i="27"/>
  <c r="J538" i="27"/>
  <c r="G538" i="27"/>
  <c r="V537" i="27"/>
  <c r="S537" i="27"/>
  <c r="P537" i="27"/>
  <c r="M537" i="27"/>
  <c r="J537" i="27"/>
  <c r="G537" i="27"/>
  <c r="V536" i="27"/>
  <c r="S536" i="27"/>
  <c r="P536" i="27"/>
  <c r="M536" i="27"/>
  <c r="J536" i="27"/>
  <c r="G536" i="27"/>
  <c r="V535" i="27"/>
  <c r="S535" i="27"/>
  <c r="P535" i="27"/>
  <c r="M535" i="27"/>
  <c r="J535" i="27"/>
  <c r="G535" i="27"/>
  <c r="V534" i="27"/>
  <c r="S534" i="27"/>
  <c r="P534" i="27"/>
  <c r="M534" i="27"/>
  <c r="J534" i="27"/>
  <c r="G534" i="27"/>
  <c r="V533" i="27"/>
  <c r="S533" i="27"/>
  <c r="P533" i="27"/>
  <c r="M533" i="27"/>
  <c r="J533" i="27"/>
  <c r="G533" i="27"/>
  <c r="V532" i="27"/>
  <c r="S532" i="27"/>
  <c r="P532" i="27"/>
  <c r="M532" i="27"/>
  <c r="J532" i="27"/>
  <c r="G532" i="27"/>
  <c r="V531" i="27"/>
  <c r="S531" i="27"/>
  <c r="P531" i="27"/>
  <c r="M531" i="27"/>
  <c r="J531" i="27"/>
  <c r="G531" i="27"/>
  <c r="V530" i="27"/>
  <c r="S530" i="27"/>
  <c r="P530" i="27"/>
  <c r="M530" i="27"/>
  <c r="J530" i="27"/>
  <c r="G530" i="27"/>
  <c r="V529" i="27"/>
  <c r="S529" i="27"/>
  <c r="P529" i="27"/>
  <c r="M529" i="27"/>
  <c r="J529" i="27"/>
  <c r="G529" i="27"/>
  <c r="V528" i="27"/>
  <c r="S528" i="27"/>
  <c r="P528" i="27"/>
  <c r="M528" i="27"/>
  <c r="J528" i="27"/>
  <c r="G528" i="27"/>
  <c r="V527" i="27"/>
  <c r="S527" i="27"/>
  <c r="P527" i="27"/>
  <c r="M527" i="27"/>
  <c r="J527" i="27"/>
  <c r="G527" i="27"/>
  <c r="V526" i="27"/>
  <c r="S526" i="27"/>
  <c r="P526" i="27"/>
  <c r="M526" i="27"/>
  <c r="J526" i="27"/>
  <c r="G526" i="27"/>
  <c r="V525" i="27"/>
  <c r="S525" i="27"/>
  <c r="P525" i="27"/>
  <c r="M525" i="27"/>
  <c r="J525" i="27"/>
  <c r="G525" i="27"/>
  <c r="V524" i="27"/>
  <c r="S524" i="27"/>
  <c r="P524" i="27"/>
  <c r="M524" i="27"/>
  <c r="J524" i="27"/>
  <c r="G524" i="27"/>
  <c r="V523" i="27"/>
  <c r="S523" i="27"/>
  <c r="P523" i="27"/>
  <c r="M523" i="27"/>
  <c r="J523" i="27"/>
  <c r="G523" i="27"/>
  <c r="V522" i="27"/>
  <c r="S522" i="27"/>
  <c r="P522" i="27"/>
  <c r="M522" i="27"/>
  <c r="J522" i="27"/>
  <c r="G522" i="27"/>
  <c r="V521" i="27"/>
  <c r="S521" i="27"/>
  <c r="P521" i="27"/>
  <c r="M521" i="27"/>
  <c r="J521" i="27"/>
  <c r="G521" i="27"/>
  <c r="V520" i="27"/>
  <c r="S520" i="27"/>
  <c r="P520" i="27"/>
  <c r="M520" i="27"/>
  <c r="J520" i="27"/>
  <c r="G520" i="27"/>
  <c r="V519" i="27"/>
  <c r="S519" i="27"/>
  <c r="P519" i="27"/>
  <c r="M519" i="27"/>
  <c r="J519" i="27"/>
  <c r="G519" i="27"/>
  <c r="V518" i="27"/>
  <c r="S518" i="27"/>
  <c r="P518" i="27"/>
  <c r="M518" i="27"/>
  <c r="J518" i="27"/>
  <c r="G518" i="27"/>
  <c r="V517" i="27"/>
  <c r="S517" i="27"/>
  <c r="P517" i="27"/>
  <c r="M517" i="27"/>
  <c r="J517" i="27"/>
  <c r="G517" i="27"/>
  <c r="V516" i="27"/>
  <c r="S516" i="27"/>
  <c r="P516" i="27"/>
  <c r="M516" i="27"/>
  <c r="J516" i="27"/>
  <c r="G516" i="27"/>
  <c r="V515" i="27"/>
  <c r="S515" i="27"/>
  <c r="P515" i="27"/>
  <c r="M515" i="27"/>
  <c r="J515" i="27"/>
  <c r="G515" i="27"/>
  <c r="V514" i="27"/>
  <c r="S514" i="27"/>
  <c r="P514" i="27"/>
  <c r="M514" i="27"/>
  <c r="J514" i="27"/>
  <c r="G514" i="27"/>
  <c r="V513" i="27"/>
  <c r="S513" i="27"/>
  <c r="P513" i="27"/>
  <c r="M513" i="27"/>
  <c r="J513" i="27"/>
  <c r="G513" i="27"/>
  <c r="V512" i="27"/>
  <c r="S512" i="27"/>
  <c r="P512" i="27"/>
  <c r="M512" i="27"/>
  <c r="J512" i="27"/>
  <c r="G512" i="27"/>
  <c r="V511" i="27"/>
  <c r="S511" i="27"/>
  <c r="P511" i="27"/>
  <c r="M511" i="27"/>
  <c r="J511" i="27"/>
  <c r="G511" i="27"/>
  <c r="V510" i="27"/>
  <c r="S510" i="27"/>
  <c r="P510" i="27"/>
  <c r="M510" i="27"/>
  <c r="J510" i="27"/>
  <c r="G510" i="27"/>
  <c r="V509" i="27"/>
  <c r="S509" i="27"/>
  <c r="P509" i="27"/>
  <c r="M509" i="27"/>
  <c r="J509" i="27"/>
  <c r="G509" i="27"/>
  <c r="V508" i="27"/>
  <c r="S508" i="27"/>
  <c r="P508" i="27"/>
  <c r="M508" i="27"/>
  <c r="J508" i="27"/>
  <c r="G508" i="27"/>
  <c r="V507" i="27"/>
  <c r="S507" i="27"/>
  <c r="P507" i="27"/>
  <c r="M507" i="27"/>
  <c r="J507" i="27"/>
  <c r="G507" i="27"/>
  <c r="V506" i="27"/>
  <c r="S506" i="27"/>
  <c r="P506" i="27"/>
  <c r="M506" i="27"/>
  <c r="J506" i="27"/>
  <c r="G506" i="27"/>
  <c r="V505" i="27"/>
  <c r="S505" i="27"/>
  <c r="P505" i="27"/>
  <c r="M505" i="27"/>
  <c r="J505" i="27"/>
  <c r="G505" i="27"/>
  <c r="V504" i="27"/>
  <c r="S504" i="27"/>
  <c r="P504" i="27"/>
  <c r="M504" i="27"/>
  <c r="J504" i="27"/>
  <c r="G504" i="27"/>
  <c r="V503" i="27"/>
  <c r="S503" i="27"/>
  <c r="P503" i="27"/>
  <c r="M503" i="27"/>
  <c r="J503" i="27"/>
  <c r="G503" i="27"/>
  <c r="V502" i="27"/>
  <c r="S502" i="27"/>
  <c r="P502" i="27"/>
  <c r="M502" i="27"/>
  <c r="J502" i="27"/>
  <c r="G502" i="27"/>
  <c r="V501" i="27"/>
  <c r="S501" i="27"/>
  <c r="P501" i="27"/>
  <c r="M501" i="27"/>
  <c r="J501" i="27"/>
  <c r="G501" i="27"/>
  <c r="V500" i="27"/>
  <c r="S500" i="27"/>
  <c r="P500" i="27"/>
  <c r="M500" i="27"/>
  <c r="J500" i="27"/>
  <c r="G500" i="27"/>
  <c r="V499" i="27"/>
  <c r="S499" i="27"/>
  <c r="P499" i="27"/>
  <c r="M499" i="27"/>
  <c r="J499" i="27"/>
  <c r="G499" i="27"/>
  <c r="V498" i="27"/>
  <c r="S498" i="27"/>
  <c r="P498" i="27"/>
  <c r="M498" i="27"/>
  <c r="J498" i="27"/>
  <c r="G498" i="27"/>
  <c r="V497" i="27"/>
  <c r="S497" i="27"/>
  <c r="P497" i="27"/>
  <c r="M497" i="27"/>
  <c r="J497" i="27"/>
  <c r="G497" i="27"/>
  <c r="V496" i="27"/>
  <c r="S496" i="27"/>
  <c r="P496" i="27"/>
  <c r="M496" i="27"/>
  <c r="J496" i="27"/>
  <c r="G496" i="27"/>
  <c r="V495" i="27"/>
  <c r="S495" i="27"/>
  <c r="P495" i="27"/>
  <c r="M495" i="27"/>
  <c r="J495" i="27"/>
  <c r="G495" i="27"/>
  <c r="V494" i="27"/>
  <c r="S494" i="27"/>
  <c r="P494" i="27"/>
  <c r="M494" i="27"/>
  <c r="J494" i="27"/>
  <c r="G494" i="27"/>
  <c r="V493" i="27"/>
  <c r="S493" i="27"/>
  <c r="P493" i="27"/>
  <c r="M493" i="27"/>
  <c r="J493" i="27"/>
  <c r="G493" i="27"/>
  <c r="V492" i="27"/>
  <c r="S492" i="27"/>
  <c r="P492" i="27"/>
  <c r="M492" i="27"/>
  <c r="J492" i="27"/>
  <c r="G492" i="27"/>
  <c r="V491" i="27"/>
  <c r="S491" i="27"/>
  <c r="P491" i="27"/>
  <c r="M491" i="27"/>
  <c r="J491" i="27"/>
  <c r="G491" i="27"/>
  <c r="V490" i="27"/>
  <c r="S490" i="27"/>
  <c r="P490" i="27"/>
  <c r="M490" i="27"/>
  <c r="J490" i="27"/>
  <c r="G490" i="27"/>
  <c r="V489" i="27"/>
  <c r="S489" i="27"/>
  <c r="P489" i="27"/>
  <c r="M489" i="27"/>
  <c r="J489" i="27"/>
  <c r="G489" i="27"/>
  <c r="V488" i="27"/>
  <c r="S488" i="27"/>
  <c r="P488" i="27"/>
  <c r="M488" i="27"/>
  <c r="J488" i="27"/>
  <c r="G488" i="27"/>
  <c r="V487" i="27"/>
  <c r="S487" i="27"/>
  <c r="P487" i="27"/>
  <c r="M487" i="27"/>
  <c r="J487" i="27"/>
  <c r="G487" i="27"/>
  <c r="V486" i="27"/>
  <c r="S486" i="27"/>
  <c r="P486" i="27"/>
  <c r="M486" i="27"/>
  <c r="J486" i="27"/>
  <c r="G486" i="27"/>
  <c r="V485" i="27"/>
  <c r="S485" i="27"/>
  <c r="P485" i="27"/>
  <c r="M485" i="27"/>
  <c r="J485" i="27"/>
  <c r="G485" i="27"/>
  <c r="V484" i="27"/>
  <c r="S484" i="27"/>
  <c r="P484" i="27"/>
  <c r="M484" i="27"/>
  <c r="J484" i="27"/>
  <c r="G484" i="27"/>
  <c r="V483" i="27"/>
  <c r="S483" i="27"/>
  <c r="P483" i="27"/>
  <c r="M483" i="27"/>
  <c r="J483" i="27"/>
  <c r="G483" i="27"/>
  <c r="V482" i="27"/>
  <c r="S482" i="27"/>
  <c r="P482" i="27"/>
  <c r="M482" i="27"/>
  <c r="J482" i="27"/>
  <c r="G482" i="27"/>
  <c r="V481" i="27"/>
  <c r="S481" i="27"/>
  <c r="P481" i="27"/>
  <c r="M481" i="27"/>
  <c r="J481" i="27"/>
  <c r="G481" i="27"/>
  <c r="V480" i="27"/>
  <c r="S480" i="27"/>
  <c r="P480" i="27"/>
  <c r="M480" i="27"/>
  <c r="J480" i="27"/>
  <c r="G480" i="27"/>
  <c r="V479" i="27"/>
  <c r="S479" i="27"/>
  <c r="P479" i="27"/>
  <c r="M479" i="27"/>
  <c r="J479" i="27"/>
  <c r="G479" i="27"/>
  <c r="V478" i="27"/>
  <c r="S478" i="27"/>
  <c r="P478" i="27"/>
  <c r="M478" i="27"/>
  <c r="J478" i="27"/>
  <c r="G478" i="27"/>
  <c r="V477" i="27"/>
  <c r="S477" i="27"/>
  <c r="P477" i="27"/>
  <c r="M477" i="27"/>
  <c r="J477" i="27"/>
  <c r="G477" i="27"/>
  <c r="V476" i="27"/>
  <c r="S476" i="27"/>
  <c r="P476" i="27"/>
  <c r="M476" i="27"/>
  <c r="J476" i="27"/>
  <c r="G476" i="27"/>
  <c r="V475" i="27"/>
  <c r="S475" i="27"/>
  <c r="P475" i="27"/>
  <c r="M475" i="27"/>
  <c r="J475" i="27"/>
  <c r="G475" i="27"/>
  <c r="V474" i="27"/>
  <c r="S474" i="27"/>
  <c r="P474" i="27"/>
  <c r="M474" i="27"/>
  <c r="J474" i="27"/>
  <c r="G474" i="27"/>
  <c r="V473" i="27"/>
  <c r="S473" i="27"/>
  <c r="P473" i="27"/>
  <c r="M473" i="27"/>
  <c r="J473" i="27"/>
  <c r="G473" i="27"/>
  <c r="V472" i="27"/>
  <c r="S472" i="27"/>
  <c r="P472" i="27"/>
  <c r="M472" i="27"/>
  <c r="J472" i="27"/>
  <c r="G472" i="27"/>
  <c r="V471" i="27"/>
  <c r="S471" i="27"/>
  <c r="P471" i="27"/>
  <c r="M471" i="27"/>
  <c r="J471" i="27"/>
  <c r="G471" i="27"/>
  <c r="V470" i="27"/>
  <c r="S470" i="27"/>
  <c r="P470" i="27"/>
  <c r="M470" i="27"/>
  <c r="J470" i="27"/>
  <c r="G470" i="27"/>
  <c r="V469" i="27"/>
  <c r="S469" i="27"/>
  <c r="P469" i="27"/>
  <c r="M469" i="27"/>
  <c r="J469" i="27"/>
  <c r="G469" i="27"/>
  <c r="V468" i="27"/>
  <c r="S468" i="27"/>
  <c r="P468" i="27"/>
  <c r="M468" i="27"/>
  <c r="J468" i="27"/>
  <c r="G468" i="27"/>
  <c r="V467" i="27"/>
  <c r="S467" i="27"/>
  <c r="P467" i="27"/>
  <c r="M467" i="27"/>
  <c r="J467" i="27"/>
  <c r="G467" i="27"/>
  <c r="V466" i="27"/>
  <c r="S466" i="27"/>
  <c r="P466" i="27"/>
  <c r="M466" i="27"/>
  <c r="J466" i="27"/>
  <c r="G466" i="27"/>
  <c r="V465" i="27"/>
  <c r="S465" i="27"/>
  <c r="P465" i="27"/>
  <c r="M465" i="27"/>
  <c r="J465" i="27"/>
  <c r="G465" i="27"/>
  <c r="V464" i="27"/>
  <c r="S464" i="27"/>
  <c r="P464" i="27"/>
  <c r="M464" i="27"/>
  <c r="J464" i="27"/>
  <c r="G464" i="27"/>
  <c r="V463" i="27"/>
  <c r="S463" i="27"/>
  <c r="P463" i="27"/>
  <c r="M463" i="27"/>
  <c r="J463" i="27"/>
  <c r="G463" i="27"/>
  <c r="V462" i="27"/>
  <c r="S462" i="27"/>
  <c r="P462" i="27"/>
  <c r="M462" i="27"/>
  <c r="J462" i="27"/>
  <c r="G462" i="27"/>
  <c r="V461" i="27"/>
  <c r="S461" i="27"/>
  <c r="P461" i="27"/>
  <c r="M461" i="27"/>
  <c r="J461" i="27"/>
  <c r="G461" i="27"/>
  <c r="V460" i="27"/>
  <c r="S460" i="27"/>
  <c r="P460" i="27"/>
  <c r="M460" i="27"/>
  <c r="J460" i="27"/>
  <c r="G460" i="27"/>
  <c r="V459" i="27"/>
  <c r="S459" i="27"/>
  <c r="P459" i="27"/>
  <c r="M459" i="27"/>
  <c r="J459" i="27"/>
  <c r="G459" i="27"/>
  <c r="V458" i="27"/>
  <c r="S458" i="27"/>
  <c r="P458" i="27"/>
  <c r="M458" i="27"/>
  <c r="J458" i="27"/>
  <c r="G458" i="27"/>
  <c r="V457" i="27"/>
  <c r="S457" i="27"/>
  <c r="P457" i="27"/>
  <c r="M457" i="27"/>
  <c r="J457" i="27"/>
  <c r="G457" i="27"/>
  <c r="V456" i="27"/>
  <c r="S456" i="27"/>
  <c r="P456" i="27"/>
  <c r="M456" i="27"/>
  <c r="J456" i="27"/>
  <c r="G456" i="27"/>
  <c r="V455" i="27"/>
  <c r="S455" i="27"/>
  <c r="P455" i="27"/>
  <c r="M455" i="27"/>
  <c r="J455" i="27"/>
  <c r="G455" i="27"/>
  <c r="V454" i="27"/>
  <c r="S454" i="27"/>
  <c r="P454" i="27"/>
  <c r="M454" i="27"/>
  <c r="J454" i="27"/>
  <c r="G454" i="27"/>
  <c r="V453" i="27"/>
  <c r="S453" i="27"/>
  <c r="P453" i="27"/>
  <c r="M453" i="27"/>
  <c r="J453" i="27"/>
  <c r="G453" i="27"/>
  <c r="V452" i="27"/>
  <c r="S452" i="27"/>
  <c r="P452" i="27"/>
  <c r="M452" i="27"/>
  <c r="J452" i="27"/>
  <c r="G452" i="27"/>
  <c r="V451" i="27"/>
  <c r="S451" i="27"/>
  <c r="P451" i="27"/>
  <c r="M451" i="27"/>
  <c r="J451" i="27"/>
  <c r="G451" i="27"/>
  <c r="V450" i="27"/>
  <c r="S450" i="27"/>
  <c r="P450" i="27"/>
  <c r="M450" i="27"/>
  <c r="J450" i="27"/>
  <c r="G450" i="27"/>
  <c r="V449" i="27"/>
  <c r="S449" i="27"/>
  <c r="P449" i="27"/>
  <c r="M449" i="27"/>
  <c r="J449" i="27"/>
  <c r="G449" i="27"/>
  <c r="V448" i="27"/>
  <c r="S448" i="27"/>
  <c r="P448" i="27"/>
  <c r="M448" i="27"/>
  <c r="J448" i="27"/>
  <c r="G448" i="27"/>
  <c r="V447" i="27"/>
  <c r="S447" i="27"/>
  <c r="P447" i="27"/>
  <c r="M447" i="27"/>
  <c r="J447" i="27"/>
  <c r="G447" i="27"/>
  <c r="V446" i="27"/>
  <c r="S446" i="27"/>
  <c r="P446" i="27"/>
  <c r="M446" i="27"/>
  <c r="J446" i="27"/>
  <c r="G446" i="27"/>
  <c r="V445" i="27"/>
  <c r="S445" i="27"/>
  <c r="P445" i="27"/>
  <c r="M445" i="27"/>
  <c r="J445" i="27"/>
  <c r="G445" i="27"/>
  <c r="V444" i="27"/>
  <c r="S444" i="27"/>
  <c r="P444" i="27"/>
  <c r="M444" i="27"/>
  <c r="J444" i="27"/>
  <c r="G444" i="27"/>
  <c r="V443" i="27"/>
  <c r="S443" i="27"/>
  <c r="P443" i="27"/>
  <c r="M443" i="27"/>
  <c r="J443" i="27"/>
  <c r="G443" i="27"/>
  <c r="V442" i="27"/>
  <c r="S442" i="27"/>
  <c r="P442" i="27"/>
  <c r="M442" i="27"/>
  <c r="J442" i="27"/>
  <c r="G442" i="27"/>
  <c r="V441" i="27"/>
  <c r="S441" i="27"/>
  <c r="P441" i="27"/>
  <c r="M441" i="27"/>
  <c r="J441" i="27"/>
  <c r="G441" i="27"/>
  <c r="V440" i="27"/>
  <c r="S440" i="27"/>
  <c r="P440" i="27"/>
  <c r="M440" i="27"/>
  <c r="J440" i="27"/>
  <c r="G440" i="27"/>
  <c r="V439" i="27"/>
  <c r="S439" i="27"/>
  <c r="P439" i="27"/>
  <c r="M439" i="27"/>
  <c r="J439" i="27"/>
  <c r="G439" i="27"/>
  <c r="V438" i="27"/>
  <c r="S438" i="27"/>
  <c r="P438" i="27"/>
  <c r="M438" i="27"/>
  <c r="J438" i="27"/>
  <c r="G438" i="27"/>
  <c r="V437" i="27"/>
  <c r="S437" i="27"/>
  <c r="P437" i="27"/>
  <c r="M437" i="27"/>
  <c r="J437" i="27"/>
  <c r="G437" i="27"/>
  <c r="V436" i="27"/>
  <c r="S436" i="27"/>
  <c r="P436" i="27"/>
  <c r="M436" i="27"/>
  <c r="J436" i="27"/>
  <c r="G436" i="27"/>
  <c r="V435" i="27"/>
  <c r="S435" i="27"/>
  <c r="P435" i="27"/>
  <c r="M435" i="27"/>
  <c r="J435" i="27"/>
  <c r="G435" i="27"/>
  <c r="V434" i="27"/>
  <c r="S434" i="27"/>
  <c r="P434" i="27"/>
  <c r="M434" i="27"/>
  <c r="J434" i="27"/>
  <c r="G434" i="27"/>
  <c r="V433" i="27"/>
  <c r="S433" i="27"/>
  <c r="P433" i="27"/>
  <c r="M433" i="27"/>
  <c r="J433" i="27"/>
  <c r="G433" i="27"/>
  <c r="V432" i="27"/>
  <c r="S432" i="27"/>
  <c r="P432" i="27"/>
  <c r="M432" i="27"/>
  <c r="J432" i="27"/>
  <c r="G432" i="27"/>
  <c r="V431" i="27"/>
  <c r="S431" i="27"/>
  <c r="P431" i="27"/>
  <c r="M431" i="27"/>
  <c r="J431" i="27"/>
  <c r="G431" i="27"/>
  <c r="V430" i="27"/>
  <c r="S430" i="27"/>
  <c r="P430" i="27"/>
  <c r="M430" i="27"/>
  <c r="J430" i="27"/>
  <c r="G430" i="27"/>
  <c r="V429" i="27"/>
  <c r="S429" i="27"/>
  <c r="P429" i="27"/>
  <c r="M429" i="27"/>
  <c r="J429" i="27"/>
  <c r="G429" i="27"/>
  <c r="V428" i="27"/>
  <c r="S428" i="27"/>
  <c r="P428" i="27"/>
  <c r="M428" i="27"/>
  <c r="J428" i="27"/>
  <c r="G428" i="27"/>
  <c r="V427" i="27"/>
  <c r="S427" i="27"/>
  <c r="P427" i="27"/>
  <c r="M427" i="27"/>
  <c r="J427" i="27"/>
  <c r="G427" i="27"/>
  <c r="V426" i="27"/>
  <c r="S426" i="27"/>
  <c r="P426" i="27"/>
  <c r="M426" i="27"/>
  <c r="J426" i="27"/>
  <c r="G426" i="27"/>
  <c r="V425" i="27"/>
  <c r="S425" i="27"/>
  <c r="P425" i="27"/>
  <c r="M425" i="27"/>
  <c r="J425" i="27"/>
  <c r="G425" i="27"/>
  <c r="V424" i="27"/>
  <c r="S424" i="27"/>
  <c r="P424" i="27"/>
  <c r="M424" i="27"/>
  <c r="J424" i="27"/>
  <c r="G424" i="27"/>
  <c r="V423" i="27"/>
  <c r="S423" i="27"/>
  <c r="P423" i="27"/>
  <c r="M423" i="27"/>
  <c r="J423" i="27"/>
  <c r="G423" i="27"/>
  <c r="V422" i="27"/>
  <c r="S422" i="27"/>
  <c r="P422" i="27"/>
  <c r="M422" i="27"/>
  <c r="J422" i="27"/>
  <c r="G422" i="27"/>
  <c r="V421" i="27"/>
  <c r="S421" i="27"/>
  <c r="P421" i="27"/>
  <c r="M421" i="27"/>
  <c r="J421" i="27"/>
  <c r="G421" i="27"/>
  <c r="V420" i="27"/>
  <c r="S420" i="27"/>
  <c r="P420" i="27"/>
  <c r="M420" i="27"/>
  <c r="J420" i="27"/>
  <c r="G420" i="27"/>
  <c r="V419" i="27"/>
  <c r="S419" i="27"/>
  <c r="P419" i="27"/>
  <c r="M419" i="27"/>
  <c r="J419" i="27"/>
  <c r="G419" i="27"/>
  <c r="V418" i="27"/>
  <c r="S418" i="27"/>
  <c r="P418" i="27"/>
  <c r="M418" i="27"/>
  <c r="J418" i="27"/>
  <c r="G418" i="27"/>
  <c r="V417" i="27"/>
  <c r="S417" i="27"/>
  <c r="P417" i="27"/>
  <c r="M417" i="27"/>
  <c r="J417" i="27"/>
  <c r="G417" i="27"/>
  <c r="V416" i="27"/>
  <c r="S416" i="27"/>
  <c r="P416" i="27"/>
  <c r="M416" i="27"/>
  <c r="J416" i="27"/>
  <c r="G416" i="27"/>
  <c r="V415" i="27"/>
  <c r="S415" i="27"/>
  <c r="P415" i="27"/>
  <c r="M415" i="27"/>
  <c r="J415" i="27"/>
  <c r="G415" i="27"/>
  <c r="V414" i="27"/>
  <c r="S414" i="27"/>
  <c r="P414" i="27"/>
  <c r="M414" i="27"/>
  <c r="J414" i="27"/>
  <c r="G414" i="27"/>
  <c r="V413" i="27"/>
  <c r="S413" i="27"/>
  <c r="P413" i="27"/>
  <c r="M413" i="27"/>
  <c r="J413" i="27"/>
  <c r="G413" i="27"/>
  <c r="V412" i="27"/>
  <c r="S412" i="27"/>
  <c r="P412" i="27"/>
  <c r="M412" i="27"/>
  <c r="J412" i="27"/>
  <c r="G412" i="27"/>
  <c r="V411" i="27"/>
  <c r="S411" i="27"/>
  <c r="P411" i="27"/>
  <c r="M411" i="27"/>
  <c r="J411" i="27"/>
  <c r="G411" i="27"/>
  <c r="V410" i="27"/>
  <c r="S410" i="27"/>
  <c r="P410" i="27"/>
  <c r="M410" i="27"/>
  <c r="J410" i="27"/>
  <c r="G410" i="27"/>
  <c r="V409" i="27"/>
  <c r="S409" i="27"/>
  <c r="P409" i="27"/>
  <c r="M409" i="27"/>
  <c r="J409" i="27"/>
  <c r="G409" i="27"/>
  <c r="V408" i="27"/>
  <c r="S408" i="27"/>
  <c r="P408" i="27"/>
  <c r="M408" i="27"/>
  <c r="J408" i="27"/>
  <c r="G408" i="27"/>
  <c r="V407" i="27"/>
  <c r="S407" i="27"/>
  <c r="P407" i="27"/>
  <c r="M407" i="27"/>
  <c r="J407" i="27"/>
  <c r="G407" i="27"/>
  <c r="V406" i="27"/>
  <c r="S406" i="27"/>
  <c r="P406" i="27"/>
  <c r="M406" i="27"/>
  <c r="J406" i="27"/>
  <c r="G406" i="27"/>
  <c r="V405" i="27"/>
  <c r="S405" i="27"/>
  <c r="P405" i="27"/>
  <c r="M405" i="27"/>
  <c r="J405" i="27"/>
  <c r="G405" i="27"/>
  <c r="V404" i="27"/>
  <c r="S404" i="27"/>
  <c r="P404" i="27"/>
  <c r="M404" i="27"/>
  <c r="J404" i="27"/>
  <c r="G404" i="27"/>
  <c r="V403" i="27"/>
  <c r="S403" i="27"/>
  <c r="P403" i="27"/>
  <c r="M403" i="27"/>
  <c r="J403" i="27"/>
  <c r="G403" i="27"/>
  <c r="V402" i="27"/>
  <c r="S402" i="27"/>
  <c r="P402" i="27"/>
  <c r="M402" i="27"/>
  <c r="J402" i="27"/>
  <c r="G402" i="27"/>
  <c r="V401" i="27"/>
  <c r="S401" i="27"/>
  <c r="P401" i="27"/>
  <c r="M401" i="27"/>
  <c r="J401" i="27"/>
  <c r="G401" i="27"/>
  <c r="V400" i="27"/>
  <c r="S400" i="27"/>
  <c r="P400" i="27"/>
  <c r="M400" i="27"/>
  <c r="J400" i="27"/>
  <c r="G400" i="27"/>
  <c r="V399" i="27"/>
  <c r="S399" i="27"/>
  <c r="P399" i="27"/>
  <c r="M399" i="27"/>
  <c r="J399" i="27"/>
  <c r="G399" i="27"/>
  <c r="V398" i="27"/>
  <c r="S398" i="27"/>
  <c r="P398" i="27"/>
  <c r="M398" i="27"/>
  <c r="J398" i="27"/>
  <c r="G398" i="27"/>
  <c r="V397" i="27"/>
  <c r="S397" i="27"/>
  <c r="P397" i="27"/>
  <c r="M397" i="27"/>
  <c r="J397" i="27"/>
  <c r="G397" i="27"/>
  <c r="V396" i="27"/>
  <c r="S396" i="27"/>
  <c r="P396" i="27"/>
  <c r="M396" i="27"/>
  <c r="J396" i="27"/>
  <c r="G396" i="27"/>
  <c r="V395" i="27"/>
  <c r="S395" i="27"/>
  <c r="P395" i="27"/>
  <c r="M395" i="27"/>
  <c r="J395" i="27"/>
  <c r="G395" i="27"/>
  <c r="V394" i="27"/>
  <c r="S394" i="27"/>
  <c r="P394" i="27"/>
  <c r="M394" i="27"/>
  <c r="J394" i="27"/>
  <c r="G394" i="27"/>
  <c r="V393" i="27"/>
  <c r="S393" i="27"/>
  <c r="P393" i="27"/>
  <c r="M393" i="27"/>
  <c r="J393" i="27"/>
  <c r="G393" i="27"/>
  <c r="V392" i="27"/>
  <c r="S392" i="27"/>
  <c r="P392" i="27"/>
  <c r="M392" i="27"/>
  <c r="J392" i="27"/>
  <c r="G392" i="27"/>
  <c r="V391" i="27"/>
  <c r="S391" i="27"/>
  <c r="P391" i="27"/>
  <c r="M391" i="27"/>
  <c r="J391" i="27"/>
  <c r="G391" i="27"/>
  <c r="V390" i="27"/>
  <c r="S390" i="27"/>
  <c r="P390" i="27"/>
  <c r="M390" i="27"/>
  <c r="J390" i="27"/>
  <c r="G390" i="27"/>
  <c r="V389" i="27"/>
  <c r="S389" i="27"/>
  <c r="P389" i="27"/>
  <c r="M389" i="27"/>
  <c r="J389" i="27"/>
  <c r="G389" i="27"/>
  <c r="V388" i="27"/>
  <c r="S388" i="27"/>
  <c r="P388" i="27"/>
  <c r="M388" i="27"/>
  <c r="J388" i="27"/>
  <c r="G388" i="27"/>
  <c r="V387" i="27"/>
  <c r="S387" i="27"/>
  <c r="P387" i="27"/>
  <c r="M387" i="27"/>
  <c r="J387" i="27"/>
  <c r="G387" i="27"/>
  <c r="V386" i="27"/>
  <c r="S386" i="27"/>
  <c r="P386" i="27"/>
  <c r="M386" i="27"/>
  <c r="J386" i="27"/>
  <c r="G386" i="27"/>
  <c r="V385" i="27"/>
  <c r="S385" i="27"/>
  <c r="P385" i="27"/>
  <c r="M385" i="27"/>
  <c r="J385" i="27"/>
  <c r="G385" i="27"/>
  <c r="V384" i="27"/>
  <c r="S384" i="27"/>
  <c r="P384" i="27"/>
  <c r="M384" i="27"/>
  <c r="J384" i="27"/>
  <c r="G384" i="27"/>
  <c r="V383" i="27"/>
  <c r="S383" i="27"/>
  <c r="P383" i="27"/>
  <c r="M383" i="27"/>
  <c r="J383" i="27"/>
  <c r="G383" i="27"/>
  <c r="V382" i="27"/>
  <c r="S382" i="27"/>
  <c r="P382" i="27"/>
  <c r="M382" i="27"/>
  <c r="J382" i="27"/>
  <c r="G382" i="27"/>
  <c r="V381" i="27"/>
  <c r="S381" i="27"/>
  <c r="P381" i="27"/>
  <c r="M381" i="27"/>
  <c r="J381" i="27"/>
  <c r="G381" i="27"/>
  <c r="V380" i="27"/>
  <c r="S380" i="27"/>
  <c r="P380" i="27"/>
  <c r="M380" i="27"/>
  <c r="J380" i="27"/>
  <c r="G380" i="27"/>
  <c r="V379" i="27"/>
  <c r="S379" i="27"/>
  <c r="P379" i="27"/>
  <c r="M379" i="27"/>
  <c r="J379" i="27"/>
  <c r="G379" i="27"/>
  <c r="V378" i="27"/>
  <c r="S378" i="27"/>
  <c r="P378" i="27"/>
  <c r="M378" i="27"/>
  <c r="J378" i="27"/>
  <c r="G378" i="27"/>
  <c r="V377" i="27"/>
  <c r="S377" i="27"/>
  <c r="P377" i="27"/>
  <c r="M377" i="27"/>
  <c r="J377" i="27"/>
  <c r="G377" i="27"/>
  <c r="V376" i="27"/>
  <c r="S376" i="27"/>
  <c r="P376" i="27"/>
  <c r="M376" i="27"/>
  <c r="J376" i="27"/>
  <c r="G376" i="27"/>
  <c r="V375" i="27"/>
  <c r="S375" i="27"/>
  <c r="P375" i="27"/>
  <c r="M375" i="27"/>
  <c r="J375" i="27"/>
  <c r="G375" i="27"/>
  <c r="V374" i="27"/>
  <c r="S374" i="27"/>
  <c r="P374" i="27"/>
  <c r="M374" i="27"/>
  <c r="J374" i="27"/>
  <c r="G374" i="27"/>
  <c r="V373" i="27"/>
  <c r="S373" i="27"/>
  <c r="P373" i="27"/>
  <c r="M373" i="27"/>
  <c r="J373" i="27"/>
  <c r="G373" i="27"/>
  <c r="V372" i="27"/>
  <c r="S372" i="27"/>
  <c r="P372" i="27"/>
  <c r="M372" i="27"/>
  <c r="J372" i="27"/>
  <c r="G372" i="27"/>
  <c r="V371" i="27"/>
  <c r="S371" i="27"/>
  <c r="P371" i="27"/>
  <c r="M371" i="27"/>
  <c r="J371" i="27"/>
  <c r="G371" i="27"/>
  <c r="V370" i="27"/>
  <c r="S370" i="27"/>
  <c r="P370" i="27"/>
  <c r="M370" i="27"/>
  <c r="J370" i="27"/>
  <c r="G370" i="27"/>
  <c r="V369" i="27"/>
  <c r="S369" i="27"/>
  <c r="P369" i="27"/>
  <c r="M369" i="27"/>
  <c r="J369" i="27"/>
  <c r="G369" i="27"/>
  <c r="V368" i="27"/>
  <c r="S368" i="27"/>
  <c r="P368" i="27"/>
  <c r="M368" i="27"/>
  <c r="J368" i="27"/>
  <c r="G368" i="27"/>
  <c r="V367" i="27"/>
  <c r="S367" i="27"/>
  <c r="P367" i="27"/>
  <c r="M367" i="27"/>
  <c r="J367" i="27"/>
  <c r="G367" i="27"/>
  <c r="V366" i="27"/>
  <c r="S366" i="27"/>
  <c r="P366" i="27"/>
  <c r="M366" i="27"/>
  <c r="J366" i="27"/>
  <c r="G366" i="27"/>
  <c r="V365" i="27"/>
  <c r="S365" i="27"/>
  <c r="P365" i="27"/>
  <c r="M365" i="27"/>
  <c r="J365" i="27"/>
  <c r="G365" i="27"/>
  <c r="V364" i="27"/>
  <c r="S364" i="27"/>
  <c r="P364" i="27"/>
  <c r="M364" i="27"/>
  <c r="J364" i="27"/>
  <c r="G364" i="27"/>
  <c r="V363" i="27"/>
  <c r="S363" i="27"/>
  <c r="P363" i="27"/>
  <c r="M363" i="27"/>
  <c r="J363" i="27"/>
  <c r="G363" i="27"/>
  <c r="V362" i="27"/>
  <c r="S362" i="27"/>
  <c r="P362" i="27"/>
  <c r="M362" i="27"/>
  <c r="J362" i="27"/>
  <c r="G362" i="27"/>
  <c r="V361" i="27"/>
  <c r="S361" i="27"/>
  <c r="P361" i="27"/>
  <c r="M361" i="27"/>
  <c r="J361" i="27"/>
  <c r="G361" i="27"/>
  <c r="V360" i="27"/>
  <c r="S360" i="27"/>
  <c r="P360" i="27"/>
  <c r="M360" i="27"/>
  <c r="J360" i="27"/>
  <c r="G360" i="27"/>
  <c r="V359" i="27"/>
  <c r="S359" i="27"/>
  <c r="P359" i="27"/>
  <c r="M359" i="27"/>
  <c r="J359" i="27"/>
  <c r="G359" i="27"/>
  <c r="V358" i="27"/>
  <c r="S358" i="27"/>
  <c r="P358" i="27"/>
  <c r="M358" i="27"/>
  <c r="J358" i="27"/>
  <c r="G358" i="27"/>
  <c r="V357" i="27"/>
  <c r="S357" i="27"/>
  <c r="P357" i="27"/>
  <c r="M357" i="27"/>
  <c r="J357" i="27"/>
  <c r="G357" i="27"/>
  <c r="V356" i="27"/>
  <c r="S356" i="27"/>
  <c r="P356" i="27"/>
  <c r="M356" i="27"/>
  <c r="J356" i="27"/>
  <c r="G356" i="27"/>
  <c r="V355" i="27"/>
  <c r="S355" i="27"/>
  <c r="P355" i="27"/>
  <c r="M355" i="27"/>
  <c r="J355" i="27"/>
  <c r="G355" i="27"/>
  <c r="V354" i="27"/>
  <c r="S354" i="27"/>
  <c r="P354" i="27"/>
  <c r="M354" i="27"/>
  <c r="J354" i="27"/>
  <c r="G354" i="27"/>
  <c r="V353" i="27"/>
  <c r="S353" i="27"/>
  <c r="P353" i="27"/>
  <c r="M353" i="27"/>
  <c r="J353" i="27"/>
  <c r="G353" i="27"/>
  <c r="V352" i="27"/>
  <c r="S352" i="27"/>
  <c r="P352" i="27"/>
  <c r="M352" i="27"/>
  <c r="J352" i="27"/>
  <c r="G352" i="27"/>
  <c r="V351" i="27"/>
  <c r="S351" i="27"/>
  <c r="P351" i="27"/>
  <c r="M351" i="27"/>
  <c r="J351" i="27"/>
  <c r="G351" i="27"/>
  <c r="V350" i="27"/>
  <c r="S350" i="27"/>
  <c r="P350" i="27"/>
  <c r="M350" i="27"/>
  <c r="J350" i="27"/>
  <c r="G350" i="27"/>
  <c r="V349" i="27"/>
  <c r="S349" i="27"/>
  <c r="P349" i="27"/>
  <c r="M349" i="27"/>
  <c r="J349" i="27"/>
  <c r="G349" i="27"/>
  <c r="V348" i="27"/>
  <c r="S348" i="27"/>
  <c r="P348" i="27"/>
  <c r="M348" i="27"/>
  <c r="J348" i="27"/>
  <c r="G348" i="27"/>
  <c r="V347" i="27"/>
  <c r="S347" i="27"/>
  <c r="P347" i="27"/>
  <c r="M347" i="27"/>
  <c r="J347" i="27"/>
  <c r="G347" i="27"/>
  <c r="V346" i="27"/>
  <c r="S346" i="27"/>
  <c r="P346" i="27"/>
  <c r="M346" i="27"/>
  <c r="J346" i="27"/>
  <c r="G346" i="27"/>
  <c r="V345" i="27"/>
  <c r="S345" i="27"/>
  <c r="P345" i="27"/>
  <c r="M345" i="27"/>
  <c r="J345" i="27"/>
  <c r="G345" i="27"/>
  <c r="V344" i="27"/>
  <c r="S344" i="27"/>
  <c r="P344" i="27"/>
  <c r="M344" i="27"/>
  <c r="J344" i="27"/>
  <c r="G344" i="27"/>
  <c r="V343" i="27"/>
  <c r="S343" i="27"/>
  <c r="P343" i="27"/>
  <c r="M343" i="27"/>
  <c r="J343" i="27"/>
  <c r="G343" i="27"/>
  <c r="V342" i="27"/>
  <c r="S342" i="27"/>
  <c r="P342" i="27"/>
  <c r="M342" i="27"/>
  <c r="J342" i="27"/>
  <c r="G342" i="27"/>
  <c r="V341" i="27"/>
  <c r="S341" i="27"/>
  <c r="P341" i="27"/>
  <c r="M341" i="27"/>
  <c r="J341" i="27"/>
  <c r="G341" i="27"/>
  <c r="V340" i="27"/>
  <c r="S340" i="27"/>
  <c r="P340" i="27"/>
  <c r="M340" i="27"/>
  <c r="J340" i="27"/>
  <c r="G340" i="27"/>
  <c r="V339" i="27"/>
  <c r="S339" i="27"/>
  <c r="P339" i="27"/>
  <c r="M339" i="27"/>
  <c r="J339" i="27"/>
  <c r="G339" i="27"/>
  <c r="V338" i="27"/>
  <c r="S338" i="27"/>
  <c r="P338" i="27"/>
  <c r="M338" i="27"/>
  <c r="J338" i="27"/>
  <c r="G338" i="27"/>
  <c r="V337" i="27"/>
  <c r="S337" i="27"/>
  <c r="P337" i="27"/>
  <c r="M337" i="27"/>
  <c r="J337" i="27"/>
  <c r="G337" i="27"/>
  <c r="V336" i="27"/>
  <c r="S336" i="27"/>
  <c r="P336" i="27"/>
  <c r="M336" i="27"/>
  <c r="J336" i="27"/>
  <c r="G336" i="27"/>
  <c r="V335" i="27"/>
  <c r="S335" i="27"/>
  <c r="P335" i="27"/>
  <c r="M335" i="27"/>
  <c r="J335" i="27"/>
  <c r="G335" i="27"/>
  <c r="V334" i="27"/>
  <c r="S334" i="27"/>
  <c r="P334" i="27"/>
  <c r="M334" i="27"/>
  <c r="J334" i="27"/>
  <c r="G334" i="27"/>
  <c r="V333" i="27"/>
  <c r="S333" i="27"/>
  <c r="P333" i="27"/>
  <c r="M333" i="27"/>
  <c r="J333" i="27"/>
  <c r="G333" i="27"/>
  <c r="V332" i="27"/>
  <c r="S332" i="27"/>
  <c r="P332" i="27"/>
  <c r="M332" i="27"/>
  <c r="J332" i="27"/>
  <c r="G332" i="27"/>
  <c r="V331" i="27"/>
  <c r="S331" i="27"/>
  <c r="P331" i="27"/>
  <c r="M331" i="27"/>
  <c r="J331" i="27"/>
  <c r="G331" i="27"/>
  <c r="V330" i="27"/>
  <c r="S330" i="27"/>
  <c r="P330" i="27"/>
  <c r="M330" i="27"/>
  <c r="J330" i="27"/>
  <c r="G330" i="27"/>
  <c r="V329" i="27"/>
  <c r="S329" i="27"/>
  <c r="P329" i="27"/>
  <c r="M329" i="27"/>
  <c r="J329" i="27"/>
  <c r="G329" i="27"/>
  <c r="V328" i="27"/>
  <c r="S328" i="27"/>
  <c r="P328" i="27"/>
  <c r="M328" i="27"/>
  <c r="J328" i="27"/>
  <c r="G328" i="27"/>
  <c r="V327" i="27"/>
  <c r="S327" i="27"/>
  <c r="P327" i="27"/>
  <c r="M327" i="27"/>
  <c r="J327" i="27"/>
  <c r="G327" i="27"/>
  <c r="V326" i="27"/>
  <c r="S326" i="27"/>
  <c r="P326" i="27"/>
  <c r="M326" i="27"/>
  <c r="J326" i="27"/>
  <c r="G326" i="27"/>
  <c r="V325" i="27"/>
  <c r="S325" i="27"/>
  <c r="P325" i="27"/>
  <c r="M325" i="27"/>
  <c r="J325" i="27"/>
  <c r="G325" i="27"/>
  <c r="V324" i="27"/>
  <c r="S324" i="27"/>
  <c r="P324" i="27"/>
  <c r="M324" i="27"/>
  <c r="J324" i="27"/>
  <c r="G324" i="27"/>
  <c r="V323" i="27"/>
  <c r="S323" i="27"/>
  <c r="P323" i="27"/>
  <c r="M323" i="27"/>
  <c r="J323" i="27"/>
  <c r="G323" i="27"/>
  <c r="V322" i="27"/>
  <c r="S322" i="27"/>
  <c r="P322" i="27"/>
  <c r="M322" i="27"/>
  <c r="J322" i="27"/>
  <c r="G322" i="27"/>
  <c r="V321" i="27"/>
  <c r="S321" i="27"/>
  <c r="P321" i="27"/>
  <c r="M321" i="27"/>
  <c r="J321" i="27"/>
  <c r="G321" i="27"/>
  <c r="V320" i="27"/>
  <c r="S320" i="27"/>
  <c r="P320" i="27"/>
  <c r="M320" i="27"/>
  <c r="J320" i="27"/>
  <c r="G320" i="27"/>
  <c r="V319" i="27"/>
  <c r="S319" i="27"/>
  <c r="P319" i="27"/>
  <c r="M319" i="27"/>
  <c r="J319" i="27"/>
  <c r="G319" i="27"/>
  <c r="V318" i="27"/>
  <c r="S318" i="27"/>
  <c r="P318" i="27"/>
  <c r="M318" i="27"/>
  <c r="J318" i="27"/>
  <c r="G318" i="27"/>
  <c r="V317" i="27"/>
  <c r="S317" i="27"/>
  <c r="P317" i="27"/>
  <c r="M317" i="27"/>
  <c r="J317" i="27"/>
  <c r="G317" i="27"/>
  <c r="V316" i="27"/>
  <c r="S316" i="27"/>
  <c r="P316" i="27"/>
  <c r="M316" i="27"/>
  <c r="J316" i="27"/>
  <c r="G316" i="27"/>
  <c r="V315" i="27"/>
  <c r="S315" i="27"/>
  <c r="P315" i="27"/>
  <c r="M315" i="27"/>
  <c r="J315" i="27"/>
  <c r="G315" i="27"/>
  <c r="V314" i="27"/>
  <c r="S314" i="27"/>
  <c r="P314" i="27"/>
  <c r="M314" i="27"/>
  <c r="J314" i="27"/>
  <c r="G314" i="27"/>
  <c r="V313" i="27"/>
  <c r="S313" i="27"/>
  <c r="P313" i="27"/>
  <c r="M313" i="27"/>
  <c r="J313" i="27"/>
  <c r="G313" i="27"/>
  <c r="V312" i="27"/>
  <c r="S312" i="27"/>
  <c r="P312" i="27"/>
  <c r="M312" i="27"/>
  <c r="J312" i="27"/>
  <c r="G312" i="27"/>
  <c r="V311" i="27"/>
  <c r="S311" i="27"/>
  <c r="P311" i="27"/>
  <c r="M311" i="27"/>
  <c r="J311" i="27"/>
  <c r="G311" i="27"/>
  <c r="V310" i="27"/>
  <c r="S310" i="27"/>
  <c r="P310" i="27"/>
  <c r="M310" i="27"/>
  <c r="J310" i="27"/>
  <c r="G310" i="27"/>
  <c r="V309" i="27"/>
  <c r="S309" i="27"/>
  <c r="P309" i="27"/>
  <c r="M309" i="27"/>
  <c r="J309" i="27"/>
  <c r="G309" i="27"/>
  <c r="V308" i="27"/>
  <c r="S308" i="27"/>
  <c r="P308" i="27"/>
  <c r="M308" i="27"/>
  <c r="J308" i="27"/>
  <c r="G308" i="27"/>
  <c r="V307" i="27"/>
  <c r="S307" i="27"/>
  <c r="P307" i="27"/>
  <c r="M307" i="27"/>
  <c r="J307" i="27"/>
  <c r="G307" i="27"/>
  <c r="V306" i="27"/>
  <c r="S306" i="27"/>
  <c r="P306" i="27"/>
  <c r="M306" i="27"/>
  <c r="J306" i="27"/>
  <c r="G306" i="27"/>
  <c r="V305" i="27"/>
  <c r="S305" i="27"/>
  <c r="P305" i="27"/>
  <c r="M305" i="27"/>
  <c r="J305" i="27"/>
  <c r="G305" i="27"/>
  <c r="V304" i="27"/>
  <c r="S304" i="27"/>
  <c r="P304" i="27"/>
  <c r="M304" i="27"/>
  <c r="J304" i="27"/>
  <c r="G304" i="27"/>
  <c r="V303" i="27"/>
  <c r="S303" i="27"/>
  <c r="P303" i="27"/>
  <c r="M303" i="27"/>
  <c r="J303" i="27"/>
  <c r="G303" i="27"/>
  <c r="V302" i="27"/>
  <c r="S302" i="27"/>
  <c r="P302" i="27"/>
  <c r="M302" i="27"/>
  <c r="J302" i="27"/>
  <c r="G302" i="27"/>
  <c r="V301" i="27"/>
  <c r="S301" i="27"/>
  <c r="P301" i="27"/>
  <c r="M301" i="27"/>
  <c r="J301" i="27"/>
  <c r="G301" i="27"/>
  <c r="V300" i="27"/>
  <c r="S300" i="27"/>
  <c r="P300" i="27"/>
  <c r="M300" i="27"/>
  <c r="J300" i="27"/>
  <c r="G300" i="27"/>
  <c r="V299" i="27"/>
  <c r="S299" i="27"/>
  <c r="P299" i="27"/>
  <c r="M299" i="27"/>
  <c r="J299" i="27"/>
  <c r="G299" i="27"/>
  <c r="V298" i="27"/>
  <c r="S298" i="27"/>
  <c r="P298" i="27"/>
  <c r="M298" i="27"/>
  <c r="J298" i="27"/>
  <c r="G298" i="27"/>
  <c r="V297" i="27"/>
  <c r="S297" i="27"/>
  <c r="P297" i="27"/>
  <c r="M297" i="27"/>
  <c r="J297" i="27"/>
  <c r="G297" i="27"/>
  <c r="V296" i="27"/>
  <c r="S296" i="27"/>
  <c r="P296" i="27"/>
  <c r="M296" i="27"/>
  <c r="J296" i="27"/>
  <c r="G296" i="27"/>
  <c r="V295" i="27"/>
  <c r="S295" i="27"/>
  <c r="P295" i="27"/>
  <c r="M295" i="27"/>
  <c r="J295" i="27"/>
  <c r="G295" i="27"/>
  <c r="V294" i="27"/>
  <c r="S294" i="27"/>
  <c r="P294" i="27"/>
  <c r="M294" i="27"/>
  <c r="J294" i="27"/>
  <c r="G294" i="27"/>
  <c r="V293" i="27"/>
  <c r="S293" i="27"/>
  <c r="P293" i="27"/>
  <c r="M293" i="27"/>
  <c r="J293" i="27"/>
  <c r="G293" i="27"/>
  <c r="V292" i="27"/>
  <c r="S292" i="27"/>
  <c r="P292" i="27"/>
  <c r="M292" i="27"/>
  <c r="J292" i="27"/>
  <c r="G292" i="27"/>
  <c r="V291" i="27"/>
  <c r="S291" i="27"/>
  <c r="P291" i="27"/>
  <c r="M291" i="27"/>
  <c r="J291" i="27"/>
  <c r="G291" i="27"/>
  <c r="V290" i="27"/>
  <c r="S290" i="27"/>
  <c r="P290" i="27"/>
  <c r="M290" i="27"/>
  <c r="J290" i="27"/>
  <c r="G290" i="27"/>
  <c r="V289" i="27"/>
  <c r="S289" i="27"/>
  <c r="P289" i="27"/>
  <c r="M289" i="27"/>
  <c r="J289" i="27"/>
  <c r="G289" i="27"/>
  <c r="V288" i="27"/>
  <c r="S288" i="27"/>
  <c r="P288" i="27"/>
  <c r="M288" i="27"/>
  <c r="J288" i="27"/>
  <c r="G288" i="27"/>
  <c r="V287" i="27"/>
  <c r="S287" i="27"/>
  <c r="P287" i="27"/>
  <c r="M287" i="27"/>
  <c r="J287" i="27"/>
  <c r="G287" i="27"/>
  <c r="V286" i="27"/>
  <c r="S286" i="27"/>
  <c r="P286" i="27"/>
  <c r="M286" i="27"/>
  <c r="J286" i="27"/>
  <c r="G286" i="27"/>
  <c r="V285" i="27"/>
  <c r="S285" i="27"/>
  <c r="P285" i="27"/>
  <c r="M285" i="27"/>
  <c r="J285" i="27"/>
  <c r="G285" i="27"/>
  <c r="V284" i="27"/>
  <c r="S284" i="27"/>
  <c r="P284" i="27"/>
  <c r="M284" i="27"/>
  <c r="J284" i="27"/>
  <c r="G284" i="27"/>
  <c r="V283" i="27"/>
  <c r="S283" i="27"/>
  <c r="P283" i="27"/>
  <c r="M283" i="27"/>
  <c r="J283" i="27"/>
  <c r="G283" i="27"/>
  <c r="V282" i="27"/>
  <c r="S282" i="27"/>
  <c r="P282" i="27"/>
  <c r="M282" i="27"/>
  <c r="J282" i="27"/>
  <c r="G282" i="27"/>
  <c r="V281" i="27"/>
  <c r="S281" i="27"/>
  <c r="P281" i="27"/>
  <c r="M281" i="27"/>
  <c r="J281" i="27"/>
  <c r="G281" i="27"/>
  <c r="V280" i="27"/>
  <c r="S280" i="27"/>
  <c r="P280" i="27"/>
  <c r="M280" i="27"/>
  <c r="J280" i="27"/>
  <c r="G280" i="27"/>
  <c r="V279" i="27"/>
  <c r="S279" i="27"/>
  <c r="P279" i="27"/>
  <c r="M279" i="27"/>
  <c r="J279" i="27"/>
  <c r="G279" i="27"/>
  <c r="V278" i="27"/>
  <c r="S278" i="27"/>
  <c r="P278" i="27"/>
  <c r="M278" i="27"/>
  <c r="J278" i="27"/>
  <c r="G278" i="27"/>
  <c r="V277" i="27"/>
  <c r="S277" i="27"/>
  <c r="P277" i="27"/>
  <c r="M277" i="27"/>
  <c r="J277" i="27"/>
  <c r="G277" i="27"/>
  <c r="V276" i="27"/>
  <c r="S276" i="27"/>
  <c r="P276" i="27"/>
  <c r="M276" i="27"/>
  <c r="J276" i="27"/>
  <c r="G276" i="27"/>
  <c r="V275" i="27"/>
  <c r="S275" i="27"/>
  <c r="P275" i="27"/>
  <c r="M275" i="27"/>
  <c r="J275" i="27"/>
  <c r="G275" i="27"/>
  <c r="V274" i="27"/>
  <c r="S274" i="27"/>
  <c r="P274" i="27"/>
  <c r="M274" i="27"/>
  <c r="J274" i="27"/>
  <c r="G274" i="27"/>
  <c r="V273" i="27"/>
  <c r="S273" i="27"/>
  <c r="P273" i="27"/>
  <c r="M273" i="27"/>
  <c r="J273" i="27"/>
  <c r="G273" i="27"/>
  <c r="V272" i="27"/>
  <c r="S272" i="27"/>
  <c r="P272" i="27"/>
  <c r="M272" i="27"/>
  <c r="J272" i="27"/>
  <c r="G272" i="27"/>
  <c r="V271" i="27"/>
  <c r="S271" i="27"/>
  <c r="P271" i="27"/>
  <c r="M271" i="27"/>
  <c r="J271" i="27"/>
  <c r="G271" i="27"/>
  <c r="V270" i="27"/>
  <c r="S270" i="27"/>
  <c r="P270" i="27"/>
  <c r="M270" i="27"/>
  <c r="J270" i="27"/>
  <c r="G270" i="27"/>
  <c r="V269" i="27"/>
  <c r="S269" i="27"/>
  <c r="P269" i="27"/>
  <c r="M269" i="27"/>
  <c r="J269" i="27"/>
  <c r="G269" i="27"/>
  <c r="V268" i="27"/>
  <c r="S268" i="27"/>
  <c r="P268" i="27"/>
  <c r="M268" i="27"/>
  <c r="J268" i="27"/>
  <c r="G268" i="27"/>
  <c r="V267" i="27"/>
  <c r="S267" i="27"/>
  <c r="P267" i="27"/>
  <c r="M267" i="27"/>
  <c r="J267" i="27"/>
  <c r="G267" i="27"/>
  <c r="V266" i="27"/>
  <c r="S266" i="27"/>
  <c r="P266" i="27"/>
  <c r="M266" i="27"/>
  <c r="J266" i="27"/>
  <c r="G266" i="27"/>
  <c r="V265" i="27"/>
  <c r="S265" i="27"/>
  <c r="P265" i="27"/>
  <c r="M265" i="27"/>
  <c r="J265" i="27"/>
  <c r="G265" i="27"/>
  <c r="V264" i="27"/>
  <c r="S264" i="27"/>
  <c r="P264" i="27"/>
  <c r="M264" i="27"/>
  <c r="J264" i="27"/>
  <c r="G264" i="27"/>
  <c r="V263" i="27"/>
  <c r="S263" i="27"/>
  <c r="P263" i="27"/>
  <c r="M263" i="27"/>
  <c r="J263" i="27"/>
  <c r="G263" i="27"/>
  <c r="V262" i="27"/>
  <c r="S262" i="27"/>
  <c r="P262" i="27"/>
  <c r="M262" i="27"/>
  <c r="J262" i="27"/>
  <c r="G262" i="27"/>
  <c r="V261" i="27"/>
  <c r="S261" i="27"/>
  <c r="P261" i="27"/>
  <c r="M261" i="27"/>
  <c r="J261" i="27"/>
  <c r="G261" i="27"/>
  <c r="V260" i="27"/>
  <c r="S260" i="27"/>
  <c r="P260" i="27"/>
  <c r="M260" i="27"/>
  <c r="J260" i="27"/>
  <c r="G260" i="27"/>
  <c r="V259" i="27"/>
  <c r="S259" i="27"/>
  <c r="P259" i="27"/>
  <c r="M259" i="27"/>
  <c r="J259" i="27"/>
  <c r="G259" i="27"/>
  <c r="V258" i="27"/>
  <c r="S258" i="27"/>
  <c r="P258" i="27"/>
  <c r="M258" i="27"/>
  <c r="J258" i="27"/>
  <c r="G258" i="27"/>
  <c r="V257" i="27"/>
  <c r="S257" i="27"/>
  <c r="P257" i="27"/>
  <c r="M257" i="27"/>
  <c r="J257" i="27"/>
  <c r="G257" i="27"/>
  <c r="V256" i="27"/>
  <c r="S256" i="27"/>
  <c r="P256" i="27"/>
  <c r="M256" i="27"/>
  <c r="J256" i="27"/>
  <c r="G256" i="27"/>
  <c r="V255" i="27"/>
  <c r="S255" i="27"/>
  <c r="P255" i="27"/>
  <c r="M255" i="27"/>
  <c r="J255" i="27"/>
  <c r="G255" i="27"/>
  <c r="V254" i="27"/>
  <c r="S254" i="27"/>
  <c r="P254" i="27"/>
  <c r="M254" i="27"/>
  <c r="J254" i="27"/>
  <c r="G254" i="27"/>
  <c r="V253" i="27"/>
  <c r="S253" i="27"/>
  <c r="P253" i="27"/>
  <c r="M253" i="27"/>
  <c r="J253" i="27"/>
  <c r="G253" i="27"/>
  <c r="V252" i="27"/>
  <c r="S252" i="27"/>
  <c r="P252" i="27"/>
  <c r="M252" i="27"/>
  <c r="J252" i="27"/>
  <c r="G252" i="27"/>
  <c r="V251" i="27"/>
  <c r="S251" i="27"/>
  <c r="P251" i="27"/>
  <c r="M251" i="27"/>
  <c r="J251" i="27"/>
  <c r="G251" i="27"/>
  <c r="V250" i="27"/>
  <c r="S250" i="27"/>
  <c r="P250" i="27"/>
  <c r="M250" i="27"/>
  <c r="J250" i="27"/>
  <c r="G250" i="27"/>
  <c r="V249" i="27"/>
  <c r="S249" i="27"/>
  <c r="P249" i="27"/>
  <c r="M249" i="27"/>
  <c r="J249" i="27"/>
  <c r="G249" i="27"/>
  <c r="V248" i="27"/>
  <c r="S248" i="27"/>
  <c r="P248" i="27"/>
  <c r="M248" i="27"/>
  <c r="J248" i="27"/>
  <c r="G248" i="27"/>
  <c r="V247" i="27"/>
  <c r="S247" i="27"/>
  <c r="P247" i="27"/>
  <c r="M247" i="27"/>
  <c r="J247" i="27"/>
  <c r="G247" i="27"/>
  <c r="V246" i="27"/>
  <c r="S246" i="27"/>
  <c r="P246" i="27"/>
  <c r="M246" i="27"/>
  <c r="J246" i="27"/>
  <c r="G246" i="27"/>
  <c r="V245" i="27"/>
  <c r="S245" i="27"/>
  <c r="P245" i="27"/>
  <c r="M245" i="27"/>
  <c r="J245" i="27"/>
  <c r="G245" i="27"/>
  <c r="V244" i="27"/>
  <c r="S244" i="27"/>
  <c r="P244" i="27"/>
  <c r="M244" i="27"/>
  <c r="J244" i="27"/>
  <c r="G244" i="27"/>
  <c r="V243" i="27"/>
  <c r="S243" i="27"/>
  <c r="P243" i="27"/>
  <c r="M243" i="27"/>
  <c r="J243" i="27"/>
  <c r="G243" i="27"/>
  <c r="V242" i="27"/>
  <c r="S242" i="27"/>
  <c r="P242" i="27"/>
  <c r="M242" i="27"/>
  <c r="J242" i="27"/>
  <c r="G242" i="27"/>
  <c r="V241" i="27"/>
  <c r="S241" i="27"/>
  <c r="P241" i="27"/>
  <c r="M241" i="27"/>
  <c r="J241" i="27"/>
  <c r="G241" i="27"/>
  <c r="V240" i="27"/>
  <c r="S240" i="27"/>
  <c r="P240" i="27"/>
  <c r="M240" i="27"/>
  <c r="J240" i="27"/>
  <c r="G240" i="27"/>
  <c r="V239" i="27"/>
  <c r="S239" i="27"/>
  <c r="P239" i="27"/>
  <c r="M239" i="27"/>
  <c r="J239" i="27"/>
  <c r="G239" i="27"/>
  <c r="V238" i="27"/>
  <c r="S238" i="27"/>
  <c r="P238" i="27"/>
  <c r="M238" i="27"/>
  <c r="J238" i="27"/>
  <c r="G238" i="27"/>
  <c r="V237" i="27"/>
  <c r="S237" i="27"/>
  <c r="P237" i="27"/>
  <c r="M237" i="27"/>
  <c r="J237" i="27"/>
  <c r="G237" i="27"/>
  <c r="V236" i="27"/>
  <c r="S236" i="27"/>
  <c r="P236" i="27"/>
  <c r="M236" i="27"/>
  <c r="J236" i="27"/>
  <c r="G236" i="27"/>
  <c r="V235" i="27"/>
  <c r="S235" i="27"/>
  <c r="P235" i="27"/>
  <c r="M235" i="27"/>
  <c r="J235" i="27"/>
  <c r="G235" i="27"/>
  <c r="V234" i="27"/>
  <c r="S234" i="27"/>
  <c r="P234" i="27"/>
  <c r="M234" i="27"/>
  <c r="J234" i="27"/>
  <c r="G234" i="27"/>
  <c r="V233" i="27"/>
  <c r="S233" i="27"/>
  <c r="P233" i="27"/>
  <c r="M233" i="27"/>
  <c r="J233" i="27"/>
  <c r="G233" i="27"/>
  <c r="V232" i="27"/>
  <c r="S232" i="27"/>
  <c r="P232" i="27"/>
  <c r="M232" i="27"/>
  <c r="J232" i="27"/>
  <c r="G232" i="27"/>
  <c r="V231" i="27"/>
  <c r="S231" i="27"/>
  <c r="P231" i="27"/>
  <c r="M231" i="27"/>
  <c r="J231" i="27"/>
  <c r="G231" i="27"/>
  <c r="V230" i="27"/>
  <c r="S230" i="27"/>
  <c r="P230" i="27"/>
  <c r="M230" i="27"/>
  <c r="J230" i="27"/>
  <c r="G230" i="27"/>
  <c r="V229" i="27"/>
  <c r="S229" i="27"/>
  <c r="P229" i="27"/>
  <c r="M229" i="27"/>
  <c r="J229" i="27"/>
  <c r="G229" i="27"/>
  <c r="V228" i="27"/>
  <c r="S228" i="27"/>
  <c r="P228" i="27"/>
  <c r="M228" i="27"/>
  <c r="J228" i="27"/>
  <c r="G228" i="27"/>
  <c r="V227" i="27"/>
  <c r="S227" i="27"/>
  <c r="P227" i="27"/>
  <c r="M227" i="27"/>
  <c r="J227" i="27"/>
  <c r="G227" i="27"/>
  <c r="V226" i="27"/>
  <c r="S226" i="27"/>
  <c r="P226" i="27"/>
  <c r="M226" i="27"/>
  <c r="J226" i="27"/>
  <c r="G226" i="27"/>
  <c r="V225" i="27"/>
  <c r="S225" i="27"/>
  <c r="P225" i="27"/>
  <c r="M225" i="27"/>
  <c r="J225" i="27"/>
  <c r="G225" i="27"/>
  <c r="V224" i="27"/>
  <c r="S224" i="27"/>
  <c r="P224" i="27"/>
  <c r="M224" i="27"/>
  <c r="J224" i="27"/>
  <c r="G224" i="27"/>
  <c r="V223" i="27"/>
  <c r="S223" i="27"/>
  <c r="P223" i="27"/>
  <c r="M223" i="27"/>
  <c r="J223" i="27"/>
  <c r="G223" i="27"/>
  <c r="V222" i="27"/>
  <c r="S222" i="27"/>
  <c r="P222" i="27"/>
  <c r="M222" i="27"/>
  <c r="J222" i="27"/>
  <c r="G222" i="27"/>
  <c r="V221" i="27"/>
  <c r="S221" i="27"/>
  <c r="P221" i="27"/>
  <c r="M221" i="27"/>
  <c r="J221" i="27"/>
  <c r="G221" i="27"/>
  <c r="V220" i="27"/>
  <c r="S220" i="27"/>
  <c r="P220" i="27"/>
  <c r="M220" i="27"/>
  <c r="J220" i="27"/>
  <c r="G220" i="27"/>
  <c r="V219" i="27"/>
  <c r="S219" i="27"/>
  <c r="P219" i="27"/>
  <c r="M219" i="27"/>
  <c r="J219" i="27"/>
  <c r="G219" i="27"/>
  <c r="V218" i="27"/>
  <c r="S218" i="27"/>
  <c r="P218" i="27"/>
  <c r="M218" i="27"/>
  <c r="J218" i="27"/>
  <c r="G218" i="27"/>
  <c r="V217" i="27"/>
  <c r="S217" i="27"/>
  <c r="P217" i="27"/>
  <c r="M217" i="27"/>
  <c r="J217" i="27"/>
  <c r="G217" i="27"/>
  <c r="V216" i="27"/>
  <c r="S216" i="27"/>
  <c r="P216" i="27"/>
  <c r="M216" i="27"/>
  <c r="J216" i="27"/>
  <c r="G216" i="27"/>
  <c r="V215" i="27"/>
  <c r="S215" i="27"/>
  <c r="P215" i="27"/>
  <c r="M215" i="27"/>
  <c r="J215" i="27"/>
  <c r="G215" i="27"/>
  <c r="V214" i="27"/>
  <c r="S214" i="27"/>
  <c r="P214" i="27"/>
  <c r="M214" i="27"/>
  <c r="J214" i="27"/>
  <c r="G214" i="27"/>
  <c r="V213" i="27"/>
  <c r="S213" i="27"/>
  <c r="P213" i="27"/>
  <c r="M213" i="27"/>
  <c r="J213" i="27"/>
  <c r="G213" i="27"/>
  <c r="V212" i="27"/>
  <c r="S212" i="27"/>
  <c r="P212" i="27"/>
  <c r="M212" i="27"/>
  <c r="J212" i="27"/>
  <c r="G212" i="27"/>
  <c r="V211" i="27"/>
  <c r="S211" i="27"/>
  <c r="P211" i="27"/>
  <c r="M211" i="27"/>
  <c r="J211" i="27"/>
  <c r="G211" i="27"/>
  <c r="V210" i="27"/>
  <c r="S210" i="27"/>
  <c r="P210" i="27"/>
  <c r="M210" i="27"/>
  <c r="J210" i="27"/>
  <c r="G210" i="27"/>
  <c r="V209" i="27"/>
  <c r="S209" i="27"/>
  <c r="P209" i="27"/>
  <c r="M209" i="27"/>
  <c r="J209" i="27"/>
  <c r="G209" i="27"/>
  <c r="V208" i="27"/>
  <c r="S208" i="27"/>
  <c r="P208" i="27"/>
  <c r="M208" i="27"/>
  <c r="J208" i="27"/>
  <c r="G208" i="27"/>
  <c r="V207" i="27"/>
  <c r="S207" i="27"/>
  <c r="P207" i="27"/>
  <c r="M207" i="27"/>
  <c r="J207" i="27"/>
  <c r="G207" i="27"/>
  <c r="V206" i="27"/>
  <c r="S206" i="27"/>
  <c r="P206" i="27"/>
  <c r="M206" i="27"/>
  <c r="J206" i="27"/>
  <c r="G206" i="27"/>
  <c r="V205" i="27"/>
  <c r="S205" i="27"/>
  <c r="P205" i="27"/>
  <c r="M205" i="27"/>
  <c r="J205" i="27"/>
  <c r="G205" i="27"/>
  <c r="V204" i="27"/>
  <c r="S204" i="27"/>
  <c r="P204" i="27"/>
  <c r="M204" i="27"/>
  <c r="J204" i="27"/>
  <c r="G204" i="27"/>
  <c r="V203" i="27"/>
  <c r="S203" i="27"/>
  <c r="P203" i="27"/>
  <c r="M203" i="27"/>
  <c r="J203" i="27"/>
  <c r="G203" i="27"/>
  <c r="V202" i="27"/>
  <c r="S202" i="27"/>
  <c r="P202" i="27"/>
  <c r="M202" i="27"/>
  <c r="J202" i="27"/>
  <c r="G202" i="27"/>
  <c r="V201" i="27"/>
  <c r="S201" i="27"/>
  <c r="P201" i="27"/>
  <c r="M201" i="27"/>
  <c r="J201" i="27"/>
  <c r="G201" i="27"/>
  <c r="V200" i="27"/>
  <c r="S200" i="27"/>
  <c r="P200" i="27"/>
  <c r="M200" i="27"/>
  <c r="J200" i="27"/>
  <c r="G200" i="27"/>
  <c r="V199" i="27"/>
  <c r="S199" i="27"/>
  <c r="P199" i="27"/>
  <c r="M199" i="27"/>
  <c r="J199" i="27"/>
  <c r="G199" i="27"/>
  <c r="V198" i="27"/>
  <c r="S198" i="27"/>
  <c r="P198" i="27"/>
  <c r="M198" i="27"/>
  <c r="J198" i="27"/>
  <c r="G198" i="27"/>
  <c r="V197" i="27"/>
  <c r="S197" i="27"/>
  <c r="P197" i="27"/>
  <c r="M197" i="27"/>
  <c r="J197" i="27"/>
  <c r="G197" i="27"/>
  <c r="V196" i="27"/>
  <c r="S196" i="27"/>
  <c r="P196" i="27"/>
  <c r="M196" i="27"/>
  <c r="J196" i="27"/>
  <c r="G196" i="27"/>
  <c r="V195" i="27"/>
  <c r="S195" i="27"/>
  <c r="P195" i="27"/>
  <c r="M195" i="27"/>
  <c r="J195" i="27"/>
  <c r="G195" i="27"/>
  <c r="V194" i="27"/>
  <c r="S194" i="27"/>
  <c r="P194" i="27"/>
  <c r="M194" i="27"/>
  <c r="J194" i="27"/>
  <c r="G194" i="27"/>
  <c r="V193" i="27"/>
  <c r="S193" i="27"/>
  <c r="P193" i="27"/>
  <c r="M193" i="27"/>
  <c r="J193" i="27"/>
  <c r="G193" i="27"/>
  <c r="V192" i="27"/>
  <c r="S192" i="27"/>
  <c r="P192" i="27"/>
  <c r="M192" i="27"/>
  <c r="J192" i="27"/>
  <c r="G192" i="27"/>
  <c r="V191" i="27"/>
  <c r="S191" i="27"/>
  <c r="P191" i="27"/>
  <c r="M191" i="27"/>
  <c r="J191" i="27"/>
  <c r="G191" i="27"/>
  <c r="V190" i="27"/>
  <c r="S190" i="27"/>
  <c r="P190" i="27"/>
  <c r="M190" i="27"/>
  <c r="J190" i="27"/>
  <c r="G190" i="27"/>
  <c r="V189" i="27"/>
  <c r="S189" i="27"/>
  <c r="P189" i="27"/>
  <c r="M189" i="27"/>
  <c r="J189" i="27"/>
  <c r="G189" i="27"/>
  <c r="V188" i="27"/>
  <c r="S188" i="27"/>
  <c r="P188" i="27"/>
  <c r="M188" i="27"/>
  <c r="J188" i="27"/>
  <c r="G188" i="27"/>
  <c r="V187" i="27"/>
  <c r="S187" i="27"/>
  <c r="P187" i="27"/>
  <c r="M187" i="27"/>
  <c r="J187" i="27"/>
  <c r="G187" i="27"/>
  <c r="V186" i="27"/>
  <c r="S186" i="27"/>
  <c r="P186" i="27"/>
  <c r="M186" i="27"/>
  <c r="J186" i="27"/>
  <c r="G186" i="27"/>
  <c r="V185" i="27"/>
  <c r="S185" i="27"/>
  <c r="P185" i="27"/>
  <c r="M185" i="27"/>
  <c r="J185" i="27"/>
  <c r="G185" i="27"/>
  <c r="V184" i="27"/>
  <c r="S184" i="27"/>
  <c r="P184" i="27"/>
  <c r="M184" i="27"/>
  <c r="J184" i="27"/>
  <c r="G184" i="27"/>
  <c r="V183" i="27"/>
  <c r="S183" i="27"/>
  <c r="P183" i="27"/>
  <c r="M183" i="27"/>
  <c r="J183" i="27"/>
  <c r="G183" i="27"/>
  <c r="V182" i="27"/>
  <c r="S182" i="27"/>
  <c r="P182" i="27"/>
  <c r="M182" i="27"/>
  <c r="J182" i="27"/>
  <c r="G182" i="27"/>
  <c r="V181" i="27"/>
  <c r="S181" i="27"/>
  <c r="P181" i="27"/>
  <c r="M181" i="27"/>
  <c r="J181" i="27"/>
  <c r="G181" i="27"/>
  <c r="V180" i="27"/>
  <c r="S180" i="27"/>
  <c r="P180" i="27"/>
  <c r="M180" i="27"/>
  <c r="J180" i="27"/>
  <c r="G180" i="27"/>
  <c r="V179" i="27"/>
  <c r="S179" i="27"/>
  <c r="P179" i="27"/>
  <c r="M179" i="27"/>
  <c r="J179" i="27"/>
  <c r="G179" i="27"/>
  <c r="V178" i="27"/>
  <c r="S178" i="27"/>
  <c r="P178" i="27"/>
  <c r="M178" i="27"/>
  <c r="J178" i="27"/>
  <c r="G178" i="27"/>
  <c r="V177" i="27"/>
  <c r="S177" i="27"/>
  <c r="P177" i="27"/>
  <c r="M177" i="27"/>
  <c r="J177" i="27"/>
  <c r="G177" i="27"/>
  <c r="V176" i="27"/>
  <c r="S176" i="27"/>
  <c r="P176" i="27"/>
  <c r="M176" i="27"/>
  <c r="J176" i="27"/>
  <c r="G176" i="27"/>
  <c r="V175" i="27"/>
  <c r="S175" i="27"/>
  <c r="P175" i="27"/>
  <c r="M175" i="27"/>
  <c r="J175" i="27"/>
  <c r="G175" i="27"/>
  <c r="V174" i="27"/>
  <c r="S174" i="27"/>
  <c r="P174" i="27"/>
  <c r="M174" i="27"/>
  <c r="J174" i="27"/>
  <c r="G174" i="27"/>
  <c r="V173" i="27"/>
  <c r="S173" i="27"/>
  <c r="P173" i="27"/>
  <c r="M173" i="27"/>
  <c r="J173" i="27"/>
  <c r="G173" i="27"/>
  <c r="V172" i="27"/>
  <c r="S172" i="27"/>
  <c r="P172" i="27"/>
  <c r="M172" i="27"/>
  <c r="J172" i="27"/>
  <c r="G172" i="27"/>
  <c r="V171" i="27"/>
  <c r="S171" i="27"/>
  <c r="P171" i="27"/>
  <c r="M171" i="27"/>
  <c r="J171" i="27"/>
  <c r="G171" i="27"/>
  <c r="V170" i="27"/>
  <c r="S170" i="27"/>
  <c r="P170" i="27"/>
  <c r="M170" i="27"/>
  <c r="J170" i="27"/>
  <c r="G170" i="27"/>
  <c r="V169" i="27"/>
  <c r="S169" i="27"/>
  <c r="P169" i="27"/>
  <c r="M169" i="27"/>
  <c r="J169" i="27"/>
  <c r="G169" i="27"/>
  <c r="V168" i="27"/>
  <c r="S168" i="27"/>
  <c r="P168" i="27"/>
  <c r="M168" i="27"/>
  <c r="J168" i="27"/>
  <c r="G168" i="27"/>
  <c r="V167" i="27"/>
  <c r="S167" i="27"/>
  <c r="P167" i="27"/>
  <c r="M167" i="27"/>
  <c r="J167" i="27"/>
  <c r="G167" i="27"/>
  <c r="V166" i="27"/>
  <c r="S166" i="27"/>
  <c r="P166" i="27"/>
  <c r="M166" i="27"/>
  <c r="J166" i="27"/>
  <c r="G166" i="27"/>
  <c r="V165" i="27"/>
  <c r="S165" i="27"/>
  <c r="P165" i="27"/>
  <c r="M165" i="27"/>
  <c r="J165" i="27"/>
  <c r="G165" i="27"/>
  <c r="V164" i="27"/>
  <c r="S164" i="27"/>
  <c r="P164" i="27"/>
  <c r="M164" i="27"/>
  <c r="J164" i="27"/>
  <c r="G164" i="27"/>
  <c r="V163" i="27"/>
  <c r="S163" i="27"/>
  <c r="P163" i="27"/>
  <c r="M163" i="27"/>
  <c r="J163" i="27"/>
  <c r="G163" i="27"/>
  <c r="V162" i="27"/>
  <c r="S162" i="27"/>
  <c r="U158" i="26" s="1"/>
  <c r="P162" i="27"/>
  <c r="M162" i="27"/>
  <c r="J162" i="27"/>
  <c r="G162" i="27"/>
  <c r="V161" i="27"/>
  <c r="S161" i="27"/>
  <c r="P161" i="27"/>
  <c r="M161" i="27"/>
  <c r="J161" i="27"/>
  <c r="G161" i="27"/>
  <c r="V160" i="27"/>
  <c r="S160" i="27"/>
  <c r="U156" i="26" s="1"/>
  <c r="P160" i="27"/>
  <c r="M160" i="27"/>
  <c r="J160" i="27"/>
  <c r="G160" i="27"/>
  <c r="V159" i="27"/>
  <c r="S159" i="27"/>
  <c r="P159" i="27"/>
  <c r="M159" i="27"/>
  <c r="J159" i="27"/>
  <c r="G159" i="27"/>
  <c r="V158" i="27"/>
  <c r="S158" i="27"/>
  <c r="P158" i="27"/>
  <c r="M158" i="27"/>
  <c r="J158" i="27"/>
  <c r="G158" i="27"/>
  <c r="V157" i="27"/>
  <c r="S157" i="27"/>
  <c r="P157" i="27"/>
  <c r="M157" i="27"/>
  <c r="J157" i="27"/>
  <c r="G157" i="27"/>
  <c r="V156" i="27"/>
  <c r="S156" i="27"/>
  <c r="U155" i="26" s="1"/>
  <c r="P156" i="27"/>
  <c r="M156" i="27"/>
  <c r="J156" i="27"/>
  <c r="G156" i="27"/>
  <c r="V155" i="27"/>
  <c r="S155" i="27"/>
  <c r="P155" i="27"/>
  <c r="M155" i="27"/>
  <c r="J155" i="27"/>
  <c r="G155" i="27"/>
  <c r="V154" i="27"/>
  <c r="S154" i="27"/>
  <c r="U150" i="26" s="1"/>
  <c r="P154" i="27"/>
  <c r="M154" i="27"/>
  <c r="J154" i="27"/>
  <c r="G154" i="27"/>
  <c r="V153" i="27"/>
  <c r="S153" i="27"/>
  <c r="P153" i="27"/>
  <c r="M153" i="27"/>
  <c r="J153" i="27"/>
  <c r="G153" i="27"/>
  <c r="V152" i="27"/>
  <c r="S152" i="27"/>
  <c r="U147" i="26" s="1"/>
  <c r="P152" i="27"/>
  <c r="M152" i="27"/>
  <c r="J152" i="27"/>
  <c r="G152" i="27"/>
  <c r="V151" i="27"/>
  <c r="S151" i="27"/>
  <c r="P151" i="27"/>
  <c r="M151" i="27"/>
  <c r="J151" i="27"/>
  <c r="G151" i="27"/>
  <c r="V150" i="27"/>
  <c r="S150" i="27"/>
  <c r="U146" i="26" s="1"/>
  <c r="P150" i="27"/>
  <c r="M150" i="27"/>
  <c r="J150" i="27"/>
  <c r="G150" i="27"/>
  <c r="V149" i="27"/>
  <c r="S149" i="27"/>
  <c r="P149" i="27"/>
  <c r="M149" i="27"/>
  <c r="J149" i="27"/>
  <c r="G149" i="27"/>
  <c r="V148" i="27"/>
  <c r="S148" i="27"/>
  <c r="U144" i="26" s="1"/>
  <c r="P148" i="27"/>
  <c r="M148" i="27"/>
  <c r="J148" i="27"/>
  <c r="G148" i="27"/>
  <c r="V147" i="27"/>
  <c r="S147" i="27"/>
  <c r="P147" i="27"/>
  <c r="M147" i="27"/>
  <c r="J147" i="27"/>
  <c r="G147" i="27"/>
  <c r="V146" i="27"/>
  <c r="S146" i="27"/>
  <c r="U143" i="26" s="1"/>
  <c r="P146" i="27"/>
  <c r="M146" i="27"/>
  <c r="J146" i="27"/>
  <c r="G146" i="27"/>
  <c r="V145" i="27"/>
  <c r="S145" i="27"/>
  <c r="P145" i="27"/>
  <c r="M145" i="27"/>
  <c r="J145" i="27"/>
  <c r="G145" i="27"/>
  <c r="V144" i="27"/>
  <c r="S144" i="27"/>
  <c r="U133" i="26" s="1"/>
  <c r="P144" i="27"/>
  <c r="M144" i="27"/>
  <c r="J144" i="27"/>
  <c r="G144" i="27"/>
  <c r="V143" i="27"/>
  <c r="S143" i="27"/>
  <c r="P143" i="27"/>
  <c r="M143" i="27"/>
  <c r="J143" i="27"/>
  <c r="G143" i="27"/>
  <c r="V142" i="27"/>
  <c r="S142" i="27"/>
  <c r="U132" i="26" s="1"/>
  <c r="P142" i="27"/>
  <c r="M142" i="27"/>
  <c r="J142" i="27"/>
  <c r="G142" i="27"/>
  <c r="V141" i="27"/>
  <c r="S141" i="27"/>
  <c r="P141" i="27"/>
  <c r="M141" i="27"/>
  <c r="J141" i="27"/>
  <c r="G141" i="27"/>
  <c r="V140" i="27"/>
  <c r="S140" i="27"/>
  <c r="U130" i="26" s="1"/>
  <c r="P140" i="27"/>
  <c r="M140" i="27"/>
  <c r="J140" i="27"/>
  <c r="G140" i="27"/>
  <c r="V139" i="27"/>
  <c r="S139" i="27"/>
  <c r="P139" i="27"/>
  <c r="M139" i="27"/>
  <c r="J139" i="27"/>
  <c r="G139" i="27"/>
  <c r="V138" i="27"/>
  <c r="S138" i="27"/>
  <c r="U126" i="26" s="1"/>
  <c r="P138" i="27"/>
  <c r="M138" i="27"/>
  <c r="J138" i="27"/>
  <c r="G138" i="27"/>
  <c r="V137" i="27"/>
  <c r="S137" i="27"/>
  <c r="P137" i="27"/>
  <c r="M137" i="27"/>
  <c r="J137" i="27"/>
  <c r="G137" i="27"/>
  <c r="V136" i="27"/>
  <c r="S136" i="27"/>
  <c r="U125" i="26" s="1"/>
  <c r="P136" i="27"/>
  <c r="M136" i="27"/>
  <c r="J136" i="27"/>
  <c r="G136" i="27"/>
  <c r="V135" i="27"/>
  <c r="S135" i="27"/>
  <c r="P135" i="27"/>
  <c r="M135" i="27"/>
  <c r="J135" i="27"/>
  <c r="G135" i="27"/>
  <c r="V134" i="27"/>
  <c r="S134" i="27"/>
  <c r="U123" i="26" s="1"/>
  <c r="P134" i="27"/>
  <c r="M134" i="27"/>
  <c r="J134" i="27"/>
  <c r="G134" i="27"/>
  <c r="V133" i="27"/>
  <c r="S133" i="27"/>
  <c r="P133" i="27"/>
  <c r="M133" i="27"/>
  <c r="J133" i="27"/>
  <c r="G133" i="27"/>
  <c r="V132" i="27"/>
  <c r="S132" i="27"/>
  <c r="U121" i="26" s="1"/>
  <c r="P132" i="27"/>
  <c r="M132" i="27"/>
  <c r="J132" i="27"/>
  <c r="G132" i="27"/>
  <c r="V131" i="27"/>
  <c r="S131" i="27"/>
  <c r="P131" i="27"/>
  <c r="M131" i="27"/>
  <c r="J131" i="27"/>
  <c r="G131" i="27"/>
  <c r="V130" i="27"/>
  <c r="S130" i="27"/>
  <c r="P130" i="27"/>
  <c r="M130" i="27"/>
  <c r="J130" i="27"/>
  <c r="G130" i="27"/>
  <c r="V129" i="27"/>
  <c r="S129" i="27"/>
  <c r="P129" i="27"/>
  <c r="M129" i="27"/>
  <c r="J129" i="27"/>
  <c r="G129" i="27"/>
  <c r="V128" i="27"/>
  <c r="S128" i="27"/>
  <c r="U116" i="26" s="1"/>
  <c r="P128" i="27"/>
  <c r="M128" i="27"/>
  <c r="J128" i="27"/>
  <c r="G128" i="27"/>
  <c r="V127" i="27"/>
  <c r="S127" i="27"/>
  <c r="P127" i="27"/>
  <c r="M127" i="27"/>
  <c r="J127" i="27"/>
  <c r="G127" i="27"/>
  <c r="V126" i="27"/>
  <c r="S126" i="27"/>
  <c r="U112" i="26" s="1"/>
  <c r="P126" i="27"/>
  <c r="M126" i="27"/>
  <c r="J126" i="27"/>
  <c r="G126" i="27"/>
  <c r="V125" i="27"/>
  <c r="S125" i="27"/>
  <c r="P125" i="27"/>
  <c r="M125" i="27"/>
  <c r="J125" i="27"/>
  <c r="G125" i="27"/>
  <c r="V124" i="27"/>
  <c r="S124" i="27"/>
  <c r="U115" i="26" s="1"/>
  <c r="P124" i="27"/>
  <c r="M124" i="27"/>
  <c r="J124" i="27"/>
  <c r="G124" i="27"/>
  <c r="V123" i="27"/>
  <c r="S123" i="27"/>
  <c r="P123" i="27"/>
  <c r="M123" i="27"/>
  <c r="J123" i="27"/>
  <c r="G123" i="27"/>
  <c r="V122" i="27"/>
  <c r="S122" i="27"/>
  <c r="U110" i="26" s="1"/>
  <c r="P122" i="27"/>
  <c r="M122" i="27"/>
  <c r="J122" i="27"/>
  <c r="G122" i="27"/>
  <c r="V121" i="27"/>
  <c r="S121" i="27"/>
  <c r="P121" i="27"/>
  <c r="M121" i="27"/>
  <c r="J121" i="27"/>
  <c r="G121" i="27"/>
  <c r="V120" i="27"/>
  <c r="S120" i="27"/>
  <c r="U111" i="26" s="1"/>
  <c r="P120" i="27"/>
  <c r="M120" i="27"/>
  <c r="J120" i="27"/>
  <c r="G120" i="27"/>
  <c r="V119" i="27"/>
  <c r="S119" i="27"/>
  <c r="P119" i="27"/>
  <c r="M119" i="27"/>
  <c r="J119" i="27"/>
  <c r="G119" i="27"/>
  <c r="V118" i="27"/>
  <c r="S118" i="27"/>
  <c r="U108" i="26" s="1"/>
  <c r="P118" i="27"/>
  <c r="M118" i="27"/>
  <c r="J118" i="27"/>
  <c r="G118" i="27"/>
  <c r="V117" i="27"/>
  <c r="S117" i="27"/>
  <c r="P117" i="27"/>
  <c r="M117" i="27"/>
  <c r="J117" i="27"/>
  <c r="G117" i="27"/>
  <c r="V116" i="27"/>
  <c r="S116" i="27"/>
  <c r="U106" i="26" s="1"/>
  <c r="P116" i="27"/>
  <c r="M116" i="27"/>
  <c r="J116" i="27"/>
  <c r="G116" i="27"/>
  <c r="V115" i="27"/>
  <c r="S115" i="27"/>
  <c r="P115" i="27"/>
  <c r="M115" i="27"/>
  <c r="J115" i="27"/>
  <c r="G115" i="27"/>
  <c r="V114" i="27"/>
  <c r="S114" i="27"/>
  <c r="U100" i="26" s="1"/>
  <c r="P114" i="27"/>
  <c r="M114" i="27"/>
  <c r="J114" i="27"/>
  <c r="G114" i="27"/>
  <c r="V113" i="27"/>
  <c r="S113" i="27"/>
  <c r="P113" i="27"/>
  <c r="M113" i="27"/>
  <c r="J113" i="27"/>
  <c r="G113" i="27"/>
  <c r="V112" i="27"/>
  <c r="S112" i="27"/>
  <c r="U98" i="26" s="1"/>
  <c r="P112" i="27"/>
  <c r="M112" i="27"/>
  <c r="J112" i="27"/>
  <c r="G112" i="27"/>
  <c r="V111" i="27"/>
  <c r="S111" i="27"/>
  <c r="P111" i="27"/>
  <c r="M111" i="27"/>
  <c r="J111" i="27"/>
  <c r="G111" i="27"/>
  <c r="V110" i="27"/>
  <c r="S110" i="27"/>
  <c r="U97" i="26" s="1"/>
  <c r="P110" i="27"/>
  <c r="M110" i="27"/>
  <c r="J110" i="27"/>
  <c r="G110" i="27"/>
  <c r="V109" i="27"/>
  <c r="S109" i="27"/>
  <c r="P109" i="27"/>
  <c r="M109" i="27"/>
  <c r="J109" i="27"/>
  <c r="G109" i="27"/>
  <c r="V108" i="27"/>
  <c r="S108" i="27"/>
  <c r="U95" i="26" s="1"/>
  <c r="P108" i="27"/>
  <c r="M108" i="27"/>
  <c r="J108" i="27"/>
  <c r="G108" i="27"/>
  <c r="V107" i="27"/>
  <c r="S107" i="27"/>
  <c r="P107" i="27"/>
  <c r="M107" i="27"/>
  <c r="J107" i="27"/>
  <c r="G107" i="27"/>
  <c r="V106" i="27"/>
  <c r="S106" i="27"/>
  <c r="U93" i="26" s="1"/>
  <c r="P106" i="27"/>
  <c r="M106" i="27"/>
  <c r="J106" i="27"/>
  <c r="G106" i="27"/>
  <c r="V105" i="27"/>
  <c r="S105" i="27"/>
  <c r="P105" i="27"/>
  <c r="M105" i="27"/>
  <c r="J105" i="27"/>
  <c r="G105" i="27"/>
  <c r="V104" i="27"/>
  <c r="S104" i="27"/>
  <c r="U87" i="26" s="1"/>
  <c r="P104" i="27"/>
  <c r="M104" i="27"/>
  <c r="J104" i="27"/>
  <c r="G104" i="27"/>
  <c r="V103" i="27"/>
  <c r="S103" i="27"/>
  <c r="P103" i="27"/>
  <c r="M103" i="27"/>
  <c r="J103" i="27"/>
  <c r="G103" i="27"/>
  <c r="V102" i="27"/>
  <c r="S102" i="27"/>
  <c r="U88" i="26" s="1"/>
  <c r="P102" i="27"/>
  <c r="M102" i="27"/>
  <c r="J102" i="27"/>
  <c r="G102" i="27"/>
  <c r="V101" i="27"/>
  <c r="S101" i="27"/>
  <c r="P101" i="27"/>
  <c r="M101" i="27"/>
  <c r="J101" i="27"/>
  <c r="G101" i="27"/>
  <c r="V100" i="27"/>
  <c r="S100" i="27"/>
  <c r="U84" i="26" s="1"/>
  <c r="P100" i="27"/>
  <c r="M100" i="27"/>
  <c r="J100" i="27"/>
  <c r="G100" i="27"/>
  <c r="V99" i="27"/>
  <c r="S99" i="27"/>
  <c r="P99" i="27"/>
  <c r="M99" i="27"/>
  <c r="J99" i="27"/>
  <c r="G99" i="27"/>
  <c r="V98" i="27"/>
  <c r="S98" i="27"/>
  <c r="U78" i="26" s="1"/>
  <c r="P98" i="27"/>
  <c r="M98" i="27"/>
  <c r="J98" i="27"/>
  <c r="G98" i="27"/>
  <c r="V97" i="27"/>
  <c r="S97" i="27"/>
  <c r="P97" i="27"/>
  <c r="M97" i="27"/>
  <c r="J97" i="27"/>
  <c r="G97" i="27"/>
  <c r="V96" i="27"/>
  <c r="S96" i="27"/>
  <c r="U81" i="26" s="1"/>
  <c r="P96" i="27"/>
  <c r="M96" i="27"/>
  <c r="J96" i="27"/>
  <c r="G96" i="27"/>
  <c r="V95" i="27"/>
  <c r="S95" i="27"/>
  <c r="P95" i="27"/>
  <c r="M95" i="27"/>
  <c r="J95" i="27"/>
  <c r="G95" i="27"/>
  <c r="V94" i="27"/>
  <c r="S94" i="27"/>
  <c r="U79" i="26" s="1"/>
  <c r="P94" i="27"/>
  <c r="M94" i="27"/>
  <c r="J94" i="27"/>
  <c r="G94" i="27"/>
  <c r="V93" i="27"/>
  <c r="S93" i="27"/>
  <c r="P93" i="27"/>
  <c r="M93" i="27"/>
  <c r="J93" i="27"/>
  <c r="G93" i="27"/>
  <c r="V92" i="27"/>
  <c r="S92" i="27"/>
  <c r="U77" i="26" s="1"/>
  <c r="P92" i="27"/>
  <c r="M92" i="27"/>
  <c r="J92" i="27"/>
  <c r="G92" i="27"/>
  <c r="V91" i="27"/>
  <c r="S91" i="27"/>
  <c r="P91" i="27"/>
  <c r="M91" i="27"/>
  <c r="J91" i="27"/>
  <c r="G91" i="27"/>
  <c r="V90" i="27"/>
  <c r="S90" i="27"/>
  <c r="U75" i="26" s="1"/>
  <c r="P90" i="27"/>
  <c r="M90" i="27"/>
  <c r="J90" i="27"/>
  <c r="G90" i="27"/>
  <c r="V89" i="27"/>
  <c r="S89" i="27"/>
  <c r="P89" i="27"/>
  <c r="M89" i="27"/>
  <c r="J89" i="27"/>
  <c r="G89" i="27"/>
  <c r="V88" i="27"/>
  <c r="S88" i="27"/>
  <c r="U72" i="26" s="1"/>
  <c r="P88" i="27"/>
  <c r="M88" i="27"/>
  <c r="J88" i="27"/>
  <c r="G88" i="27"/>
  <c r="V87" i="27"/>
  <c r="S87" i="27"/>
  <c r="P87" i="27"/>
  <c r="M87" i="27"/>
  <c r="J87" i="27"/>
  <c r="G87" i="27"/>
  <c r="V86" i="27"/>
  <c r="S86" i="27"/>
  <c r="U70" i="26" s="1"/>
  <c r="P86" i="27"/>
  <c r="M86" i="27"/>
  <c r="J86" i="27"/>
  <c r="G86" i="27"/>
  <c r="V85" i="27"/>
  <c r="S85" i="27"/>
  <c r="P85" i="27"/>
  <c r="M85" i="27"/>
  <c r="J85" i="27"/>
  <c r="G85" i="27"/>
  <c r="V84" i="27"/>
  <c r="S84" i="27"/>
  <c r="U68" i="26" s="1"/>
  <c r="P84" i="27"/>
  <c r="M84" i="27"/>
  <c r="J84" i="27"/>
  <c r="G84" i="27"/>
  <c r="V83" i="27"/>
  <c r="S83" i="27"/>
  <c r="P83" i="27"/>
  <c r="M83" i="27"/>
  <c r="J83" i="27"/>
  <c r="G83" i="27"/>
  <c r="V82" i="27"/>
  <c r="S82" i="27"/>
  <c r="U66" i="26" s="1"/>
  <c r="P82" i="27"/>
  <c r="M82" i="27"/>
  <c r="J82" i="27"/>
  <c r="G82" i="27"/>
  <c r="V81" i="27"/>
  <c r="S81" i="27"/>
  <c r="P81" i="27"/>
  <c r="M81" i="27"/>
  <c r="J81" i="27"/>
  <c r="G81" i="27"/>
  <c r="V80" i="27"/>
  <c r="S80" i="27"/>
  <c r="U63" i="26" s="1"/>
  <c r="P80" i="27"/>
  <c r="M80" i="27"/>
  <c r="J80" i="27"/>
  <c r="G80" i="27"/>
  <c r="V79" i="27"/>
  <c r="S79" i="27"/>
  <c r="P79" i="27"/>
  <c r="M79" i="27"/>
  <c r="J79" i="27"/>
  <c r="G79" i="27"/>
  <c r="V78" i="27"/>
  <c r="S78" i="27"/>
  <c r="U61" i="26" s="1"/>
  <c r="P78" i="27"/>
  <c r="M78" i="27"/>
  <c r="J78" i="27"/>
  <c r="G78" i="27"/>
  <c r="V77" i="27"/>
  <c r="S77" i="27"/>
  <c r="P77" i="27"/>
  <c r="M77" i="27"/>
  <c r="J77" i="27"/>
  <c r="G77" i="27"/>
  <c r="V76" i="27"/>
  <c r="S76" i="27"/>
  <c r="U60" i="26" s="1"/>
  <c r="P76" i="27"/>
  <c r="M76" i="27"/>
  <c r="J76" i="27"/>
  <c r="G76" i="27"/>
  <c r="V75" i="27"/>
  <c r="S75" i="27"/>
  <c r="P75" i="27"/>
  <c r="M75" i="27"/>
  <c r="J75" i="27"/>
  <c r="G75" i="27"/>
  <c r="V74" i="27"/>
  <c r="S74" i="27"/>
  <c r="U59" i="26" s="1"/>
  <c r="P74" i="27"/>
  <c r="M74" i="27"/>
  <c r="J74" i="27"/>
  <c r="G74" i="27"/>
  <c r="V73" i="27"/>
  <c r="S73" i="27"/>
  <c r="P73" i="27"/>
  <c r="M73" i="27"/>
  <c r="J73" i="27"/>
  <c r="G73" i="27"/>
  <c r="V72" i="27"/>
  <c r="S72" i="27"/>
  <c r="U57" i="26" s="1"/>
  <c r="P72" i="27"/>
  <c r="M72" i="27"/>
  <c r="J72" i="27"/>
  <c r="G72" i="27"/>
  <c r="V71" i="27"/>
  <c r="S71" i="27"/>
  <c r="P71" i="27"/>
  <c r="M71" i="27"/>
  <c r="J71" i="27"/>
  <c r="G71" i="27"/>
  <c r="V70" i="27"/>
  <c r="S70" i="27"/>
  <c r="U55" i="26" s="1"/>
  <c r="P70" i="27"/>
  <c r="M70" i="27"/>
  <c r="J70" i="27"/>
  <c r="G70" i="27"/>
  <c r="V69" i="27"/>
  <c r="S69" i="27"/>
  <c r="P69" i="27"/>
  <c r="M69" i="27"/>
  <c r="J69" i="27"/>
  <c r="G69" i="27"/>
  <c r="V68" i="27"/>
  <c r="S68" i="27"/>
  <c r="U54" i="26" s="1"/>
  <c r="B15" i="31" s="1"/>
  <c r="P68" i="27"/>
  <c r="M68" i="27"/>
  <c r="J68" i="27"/>
  <c r="G68" i="27"/>
  <c r="V67" i="27"/>
  <c r="S67" i="27"/>
  <c r="P67" i="27"/>
  <c r="M67" i="27"/>
  <c r="J67" i="27"/>
  <c r="G67" i="27"/>
  <c r="V66" i="27"/>
  <c r="S66" i="27"/>
  <c r="P66" i="27"/>
  <c r="M66" i="27"/>
  <c r="J66" i="27"/>
  <c r="G66" i="27"/>
  <c r="V65" i="27"/>
  <c r="S65" i="27"/>
  <c r="P65" i="27"/>
  <c r="M65" i="27"/>
  <c r="J65" i="27"/>
  <c r="G65" i="27"/>
  <c r="V64" i="27"/>
  <c r="S64" i="27"/>
  <c r="U52" i="26" s="1"/>
  <c r="P64" i="27"/>
  <c r="M64" i="27"/>
  <c r="J64" i="27"/>
  <c r="G64" i="27"/>
  <c r="V63" i="27"/>
  <c r="S63" i="27"/>
  <c r="P63" i="27"/>
  <c r="M63" i="27"/>
  <c r="J63" i="27"/>
  <c r="G63" i="27"/>
  <c r="V62" i="27"/>
  <c r="S62" i="27"/>
  <c r="U51" i="26" s="1"/>
  <c r="P62" i="27"/>
  <c r="M62" i="27"/>
  <c r="J62" i="27"/>
  <c r="G62" i="27"/>
  <c r="V61" i="27"/>
  <c r="S61" i="27"/>
  <c r="P61" i="27"/>
  <c r="M61" i="27"/>
  <c r="J61" i="27"/>
  <c r="G61" i="27"/>
  <c r="V60" i="27"/>
  <c r="S60" i="27"/>
  <c r="U49" i="26" s="1"/>
  <c r="P60" i="27"/>
  <c r="M60" i="27"/>
  <c r="J60" i="27"/>
  <c r="G60" i="27"/>
  <c r="V59" i="27"/>
  <c r="S59" i="27"/>
  <c r="P59" i="27"/>
  <c r="M59" i="27"/>
  <c r="J59" i="27"/>
  <c r="G59" i="27"/>
  <c r="V58" i="27"/>
  <c r="S58" i="27"/>
  <c r="U47" i="26" s="1"/>
  <c r="P58" i="27"/>
  <c r="M58" i="27"/>
  <c r="J58" i="27"/>
  <c r="G58" i="27"/>
  <c r="V57" i="27"/>
  <c r="S57" i="27"/>
  <c r="P57" i="27"/>
  <c r="M57" i="27"/>
  <c r="J57" i="27"/>
  <c r="G57" i="27"/>
  <c r="V56" i="27"/>
  <c r="S56" i="27"/>
  <c r="U45" i="26" s="1"/>
  <c r="P56" i="27"/>
  <c r="M56" i="27"/>
  <c r="J56" i="27"/>
  <c r="G56" i="27"/>
  <c r="V55" i="27"/>
  <c r="S55" i="27"/>
  <c r="P55" i="27"/>
  <c r="M55" i="27"/>
  <c r="J55" i="27"/>
  <c r="G55" i="27"/>
  <c r="V54" i="27"/>
  <c r="S54" i="27"/>
  <c r="U43" i="26" s="1"/>
  <c r="P54" i="27"/>
  <c r="M54" i="27"/>
  <c r="J54" i="27"/>
  <c r="G54" i="27"/>
  <c r="V53" i="27"/>
  <c r="S53" i="27"/>
  <c r="P53" i="27"/>
  <c r="M53" i="27"/>
  <c r="J53" i="27"/>
  <c r="G53" i="27"/>
  <c r="V52" i="27"/>
  <c r="S52" i="27"/>
  <c r="U40" i="26" s="1"/>
  <c r="P52" i="27"/>
  <c r="M52" i="27"/>
  <c r="J52" i="27"/>
  <c r="G52" i="27"/>
  <c r="V51" i="27"/>
  <c r="S51" i="27"/>
  <c r="P51" i="27"/>
  <c r="M51" i="27"/>
  <c r="J51" i="27"/>
  <c r="G51" i="27"/>
  <c r="V50" i="27"/>
  <c r="S50" i="27"/>
  <c r="U38" i="26" s="1"/>
  <c r="P50" i="27"/>
  <c r="M50" i="27"/>
  <c r="J50" i="27"/>
  <c r="G50" i="27"/>
  <c r="V49" i="27"/>
  <c r="S49" i="27"/>
  <c r="P49" i="27"/>
  <c r="M49" i="27"/>
  <c r="J49" i="27"/>
  <c r="G49" i="27"/>
  <c r="V48" i="27"/>
  <c r="S48" i="27"/>
  <c r="P48" i="27"/>
  <c r="M48" i="27"/>
  <c r="J48" i="27"/>
  <c r="G48" i="27"/>
  <c r="V47" i="27"/>
  <c r="S47" i="27"/>
  <c r="P47" i="27"/>
  <c r="M47" i="27"/>
  <c r="J47" i="27"/>
  <c r="G47" i="27"/>
  <c r="V46" i="27"/>
  <c r="S46" i="27"/>
  <c r="U36" i="26" s="1"/>
  <c r="P46" i="27"/>
  <c r="M46" i="27"/>
  <c r="J46" i="27"/>
  <c r="G46" i="27"/>
  <c r="V45" i="27"/>
  <c r="S45" i="27"/>
  <c r="P45" i="27"/>
  <c r="M45" i="27"/>
  <c r="J45" i="27"/>
  <c r="G45" i="27"/>
  <c r="V44" i="27"/>
  <c r="S44" i="27"/>
  <c r="U34" i="26" s="1"/>
  <c r="P44" i="27"/>
  <c r="M44" i="27"/>
  <c r="J44" i="27"/>
  <c r="G44" i="27"/>
  <c r="V43" i="27"/>
  <c r="S43" i="27"/>
  <c r="P43" i="27"/>
  <c r="M43" i="27"/>
  <c r="J43" i="27"/>
  <c r="G43" i="27"/>
  <c r="V42" i="27"/>
  <c r="S42" i="27"/>
  <c r="U32" i="26" s="1"/>
  <c r="P42" i="27"/>
  <c r="M42" i="27"/>
  <c r="J42" i="27"/>
  <c r="G42" i="27"/>
  <c r="V41" i="27"/>
  <c r="S41" i="27"/>
  <c r="P41" i="27"/>
  <c r="M41" i="27"/>
  <c r="J41" i="27"/>
  <c r="G41" i="27"/>
  <c r="V40" i="27"/>
  <c r="S40" i="27"/>
  <c r="U30" i="26" s="1"/>
  <c r="P40" i="27"/>
  <c r="M40" i="27"/>
  <c r="J40" i="27"/>
  <c r="G40" i="27"/>
  <c r="V39" i="27"/>
  <c r="S39" i="27"/>
  <c r="P39" i="27"/>
  <c r="M39" i="27"/>
  <c r="J39" i="27"/>
  <c r="G39" i="27"/>
  <c r="V38" i="27"/>
  <c r="S38" i="27"/>
  <c r="U26" i="26" s="1"/>
  <c r="P38" i="27"/>
  <c r="M38" i="27"/>
  <c r="J38" i="27"/>
  <c r="G38" i="27"/>
  <c r="V37" i="27"/>
  <c r="S37" i="27"/>
  <c r="P37" i="27"/>
  <c r="M37" i="27"/>
  <c r="J37" i="27"/>
  <c r="G37" i="27"/>
  <c r="V36" i="27"/>
  <c r="S36" i="27"/>
  <c r="U27" i="26" s="1"/>
  <c r="P36" i="27"/>
  <c r="M36" i="27"/>
  <c r="J36" i="27"/>
  <c r="G36" i="27"/>
  <c r="V35" i="27"/>
  <c r="S35" i="27"/>
  <c r="P35" i="27"/>
  <c r="M35" i="27"/>
  <c r="J35" i="27"/>
  <c r="G35" i="27"/>
  <c r="V34" i="27"/>
  <c r="S34" i="27"/>
  <c r="U25" i="26" s="1"/>
  <c r="P34" i="27"/>
  <c r="M34" i="27"/>
  <c r="J34" i="27"/>
  <c r="G34" i="27"/>
  <c r="V33" i="27"/>
  <c r="S33" i="27"/>
  <c r="P33" i="27"/>
  <c r="M33" i="27"/>
  <c r="J33" i="27"/>
  <c r="G33" i="27"/>
  <c r="V32" i="27"/>
  <c r="S32" i="27"/>
  <c r="U23" i="26" s="1"/>
  <c r="B40" i="31" s="1"/>
  <c r="P32" i="27"/>
  <c r="M32" i="27"/>
  <c r="J32" i="27"/>
  <c r="G32" i="27"/>
  <c r="V31" i="27"/>
  <c r="S31" i="27"/>
  <c r="P31" i="27"/>
  <c r="M31" i="27"/>
  <c r="J31" i="27"/>
  <c r="G31" i="27"/>
  <c r="V30" i="27"/>
  <c r="S30" i="27"/>
  <c r="U18" i="26" s="1"/>
  <c r="P30" i="27"/>
  <c r="M30" i="27"/>
  <c r="J30" i="27"/>
  <c r="G30" i="27"/>
  <c r="V29" i="27"/>
  <c r="S29" i="27"/>
  <c r="P29" i="27"/>
  <c r="M29" i="27"/>
  <c r="J29" i="27"/>
  <c r="G29" i="27"/>
  <c r="V28" i="27"/>
  <c r="S28" i="27"/>
  <c r="U17" i="26" s="1"/>
  <c r="P28" i="27"/>
  <c r="M28" i="27"/>
  <c r="J28" i="27"/>
  <c r="G28" i="27"/>
  <c r="V27" i="27"/>
  <c r="S27" i="27"/>
  <c r="P27" i="27"/>
  <c r="M27" i="27"/>
  <c r="J27" i="27"/>
  <c r="G27" i="27"/>
  <c r="V26" i="27"/>
  <c r="S26" i="27"/>
  <c r="U20" i="26" s="1"/>
  <c r="P26" i="27"/>
  <c r="M26" i="27"/>
  <c r="J26" i="27"/>
  <c r="G26" i="27"/>
  <c r="V25" i="27"/>
  <c r="S25" i="27"/>
  <c r="P25" i="27"/>
  <c r="M25" i="27"/>
  <c r="J25" i="27"/>
  <c r="G25" i="27"/>
  <c r="V24" i="27"/>
  <c r="S24" i="27"/>
  <c r="U16" i="26" s="1"/>
  <c r="B51" i="31" s="1"/>
  <c r="P24" i="27"/>
  <c r="M24" i="27"/>
  <c r="J24" i="27"/>
  <c r="G24" i="27"/>
  <c r="V23" i="27"/>
  <c r="S23" i="27"/>
  <c r="P23" i="27"/>
  <c r="M23" i="27"/>
  <c r="J23" i="27"/>
  <c r="G23" i="27"/>
  <c r="V22" i="27"/>
  <c r="S22" i="27"/>
  <c r="U12" i="26" s="1"/>
  <c r="P22" i="27"/>
  <c r="M22" i="27"/>
  <c r="J22" i="27"/>
  <c r="G22" i="27"/>
  <c r="V21" i="27"/>
  <c r="S21" i="27"/>
  <c r="P21" i="27"/>
  <c r="M21" i="27"/>
  <c r="J21" i="27"/>
  <c r="G21" i="27"/>
  <c r="V20" i="27"/>
  <c r="S20" i="27"/>
  <c r="P20" i="27"/>
  <c r="M20" i="27"/>
  <c r="J20" i="27"/>
  <c r="G20" i="27"/>
  <c r="V19" i="27"/>
  <c r="S19" i="27"/>
  <c r="P19" i="27"/>
  <c r="M19" i="27"/>
  <c r="J19" i="27"/>
  <c r="G19" i="27"/>
  <c r="V18" i="27"/>
  <c r="S18" i="27"/>
  <c r="U8" i="26" s="1"/>
  <c r="B50" i="31" s="1"/>
  <c r="P18" i="27"/>
  <c r="M18" i="27"/>
  <c r="J18" i="27"/>
  <c r="G18" i="27"/>
  <c r="V17" i="27"/>
  <c r="S17" i="27"/>
  <c r="P17" i="27"/>
  <c r="M17" i="27"/>
  <c r="J17" i="27"/>
  <c r="G17" i="27"/>
  <c r="V16" i="27"/>
  <c r="S16" i="27"/>
  <c r="U7" i="26" s="1"/>
  <c r="P16" i="27"/>
  <c r="M16" i="27"/>
  <c r="J16" i="27"/>
  <c r="G16" i="27"/>
  <c r="V15" i="27"/>
  <c r="S15" i="27"/>
  <c r="P15" i="27"/>
  <c r="M15" i="27"/>
  <c r="J15" i="27"/>
  <c r="G15" i="27"/>
  <c r="V14" i="27"/>
  <c r="S14" i="27"/>
  <c r="U5" i="26" s="1"/>
  <c r="P14" i="27"/>
  <c r="M14" i="27"/>
  <c r="J14" i="27"/>
  <c r="G14" i="27"/>
  <c r="V13" i="27"/>
  <c r="S13" i="27"/>
  <c r="P13" i="27"/>
  <c r="M13" i="27"/>
  <c r="J13" i="27"/>
  <c r="G13" i="27"/>
  <c r="V12" i="27"/>
  <c r="S12" i="27"/>
  <c r="P12" i="27"/>
  <c r="M12" i="27"/>
  <c r="J12" i="27"/>
  <c r="G12" i="27"/>
  <c r="V11" i="27"/>
  <c r="S11" i="27"/>
  <c r="P11" i="27"/>
  <c r="M11" i="27"/>
  <c r="J11" i="27"/>
  <c r="G11" i="27"/>
  <c r="V10" i="27"/>
  <c r="S10" i="27"/>
  <c r="U4" i="26" s="1"/>
  <c r="P10" i="27"/>
  <c r="M10" i="27"/>
  <c r="J10" i="27"/>
  <c r="G10" i="27"/>
  <c r="V9" i="27"/>
  <c r="S9" i="27"/>
  <c r="P9" i="27"/>
  <c r="M9" i="27"/>
  <c r="J9" i="27"/>
  <c r="G9" i="27"/>
  <c r="V8" i="27"/>
  <c r="S8" i="27"/>
  <c r="P8" i="27"/>
  <c r="M8" i="27"/>
  <c r="J8" i="27"/>
  <c r="G8" i="27"/>
  <c r="V7" i="27"/>
  <c r="S7" i="27"/>
  <c r="P7" i="27"/>
  <c r="M7" i="27"/>
  <c r="J7" i="27"/>
  <c r="G7" i="27"/>
  <c r="V6" i="27"/>
  <c r="S6" i="27"/>
  <c r="P6" i="27"/>
  <c r="M6" i="27"/>
  <c r="J6" i="27"/>
  <c r="G6" i="27"/>
  <c r="V5" i="27"/>
  <c r="S5" i="27"/>
  <c r="P5" i="27"/>
  <c r="M5" i="27"/>
  <c r="J5" i="27"/>
  <c r="G5" i="27"/>
  <c r="V4" i="27"/>
  <c r="S4" i="27"/>
  <c r="P4" i="27"/>
  <c r="M4" i="27"/>
  <c r="J4" i="27"/>
  <c r="G4" i="27"/>
  <c r="V502" i="26"/>
  <c r="U502" i="26"/>
  <c r="T502" i="26"/>
  <c r="S502" i="26"/>
  <c r="L502" i="26"/>
  <c r="H502" i="26"/>
  <c r="O502" i="26" s="1"/>
  <c r="Q502" i="26" s="1"/>
  <c r="V501" i="26"/>
  <c r="U501" i="26"/>
  <c r="T501" i="26"/>
  <c r="S501" i="26"/>
  <c r="O501" i="26"/>
  <c r="Q501" i="26" s="1"/>
  <c r="M501" i="26"/>
  <c r="H501" i="26"/>
  <c r="L501" i="26" s="1"/>
  <c r="V500" i="26"/>
  <c r="U500" i="26"/>
  <c r="T500" i="26"/>
  <c r="S500" i="26"/>
  <c r="Q500" i="26"/>
  <c r="O500" i="26"/>
  <c r="M500" i="26"/>
  <c r="L500" i="26"/>
  <c r="J500" i="26"/>
  <c r="H500" i="26"/>
  <c r="V499" i="26"/>
  <c r="U499" i="26"/>
  <c r="T499" i="26"/>
  <c r="S499" i="26"/>
  <c r="Q499" i="26"/>
  <c r="O499" i="26"/>
  <c r="M499" i="26"/>
  <c r="L499" i="26"/>
  <c r="H499" i="26"/>
  <c r="J499" i="26" s="1"/>
  <c r="V498" i="26"/>
  <c r="U498" i="26"/>
  <c r="T498" i="26"/>
  <c r="O498" i="26"/>
  <c r="Q498" i="26" s="1"/>
  <c r="M498" i="26"/>
  <c r="J498" i="26"/>
  <c r="H498" i="26"/>
  <c r="S498" i="26" s="1"/>
  <c r="V497" i="26"/>
  <c r="U497" i="26"/>
  <c r="T497" i="26"/>
  <c r="M497" i="26"/>
  <c r="L497" i="26"/>
  <c r="J497" i="26"/>
  <c r="H497" i="26"/>
  <c r="S497" i="26" s="1"/>
  <c r="V496" i="26"/>
  <c r="U496" i="26"/>
  <c r="H496" i="26"/>
  <c r="V495" i="26"/>
  <c r="U495" i="26"/>
  <c r="T495" i="26"/>
  <c r="S495" i="26"/>
  <c r="M495" i="26"/>
  <c r="L495" i="26"/>
  <c r="J495" i="26"/>
  <c r="H495" i="26"/>
  <c r="O495" i="26" s="1"/>
  <c r="Q495" i="26" s="1"/>
  <c r="V494" i="26"/>
  <c r="U494" i="26"/>
  <c r="T494" i="26"/>
  <c r="S494" i="26"/>
  <c r="Q494" i="26"/>
  <c r="O494" i="26"/>
  <c r="M494" i="26"/>
  <c r="J494" i="26"/>
  <c r="H494" i="26"/>
  <c r="L494" i="26" s="1"/>
  <c r="V493" i="26"/>
  <c r="U493" i="26"/>
  <c r="T493" i="26"/>
  <c r="S493" i="26"/>
  <c r="Q493" i="26"/>
  <c r="O493" i="26"/>
  <c r="M493" i="26"/>
  <c r="L493" i="26"/>
  <c r="J493" i="26"/>
  <c r="H493" i="26"/>
  <c r="V492" i="26"/>
  <c r="U492" i="26"/>
  <c r="T492" i="26"/>
  <c r="O492" i="26"/>
  <c r="Q492" i="26" s="1"/>
  <c r="M492" i="26"/>
  <c r="J492" i="26"/>
  <c r="H492" i="26"/>
  <c r="S492" i="26" s="1"/>
  <c r="V491" i="26"/>
  <c r="U491" i="26"/>
  <c r="T491" i="26"/>
  <c r="S491" i="26"/>
  <c r="Q491" i="26"/>
  <c r="O491" i="26"/>
  <c r="M491" i="26"/>
  <c r="L491" i="26"/>
  <c r="J491" i="26"/>
  <c r="H491" i="26"/>
  <c r="V490" i="26"/>
  <c r="U490" i="26"/>
  <c r="O490" i="26"/>
  <c r="Q490" i="26" s="1"/>
  <c r="H490" i="26"/>
  <c r="V489" i="26"/>
  <c r="U489" i="26"/>
  <c r="T489" i="26"/>
  <c r="S489" i="26"/>
  <c r="Q489" i="26"/>
  <c r="M489" i="26"/>
  <c r="L489" i="26"/>
  <c r="J489" i="26"/>
  <c r="H489" i="26"/>
  <c r="O489" i="26" s="1"/>
  <c r="V488" i="26"/>
  <c r="U488" i="26"/>
  <c r="M488" i="26"/>
  <c r="J488" i="26"/>
  <c r="H488" i="26"/>
  <c r="V487" i="26"/>
  <c r="U487" i="26"/>
  <c r="T487" i="26"/>
  <c r="S487" i="26"/>
  <c r="Q487" i="26"/>
  <c r="O487" i="26"/>
  <c r="M487" i="26"/>
  <c r="L487" i="26"/>
  <c r="J487" i="26"/>
  <c r="H487" i="26"/>
  <c r="V486" i="26"/>
  <c r="U486" i="26"/>
  <c r="T486" i="26"/>
  <c r="S486" i="26"/>
  <c r="O486" i="26"/>
  <c r="Q486" i="26" s="1"/>
  <c r="M486" i="26"/>
  <c r="J486" i="26"/>
  <c r="H486" i="26"/>
  <c r="L486" i="26" s="1"/>
  <c r="V485" i="26"/>
  <c r="U485" i="26"/>
  <c r="T485" i="26"/>
  <c r="S485" i="26"/>
  <c r="O485" i="26"/>
  <c r="Q485" i="26" s="1"/>
  <c r="M485" i="26"/>
  <c r="L485" i="26"/>
  <c r="J485" i="26"/>
  <c r="H485" i="26"/>
  <c r="V484" i="26"/>
  <c r="U484" i="26"/>
  <c r="O484" i="26"/>
  <c r="Q484" i="26" s="1"/>
  <c r="H484" i="26"/>
  <c r="V483" i="26"/>
  <c r="U483" i="26"/>
  <c r="H483" i="26"/>
  <c r="T483" i="26" s="1"/>
  <c r="V482" i="26"/>
  <c r="U482" i="26"/>
  <c r="H482" i="26"/>
  <c r="V481" i="26"/>
  <c r="U481" i="26"/>
  <c r="T481" i="26"/>
  <c r="S481" i="26"/>
  <c r="Q481" i="26"/>
  <c r="O481" i="26"/>
  <c r="M481" i="26"/>
  <c r="L481" i="26"/>
  <c r="J481" i="26"/>
  <c r="H481" i="26"/>
  <c r="V480" i="26"/>
  <c r="U480" i="26"/>
  <c r="T480" i="26"/>
  <c r="S480" i="26"/>
  <c r="O480" i="26"/>
  <c r="Q480" i="26" s="1"/>
  <c r="M480" i="26"/>
  <c r="J480" i="26"/>
  <c r="H480" i="26"/>
  <c r="L480" i="26" s="1"/>
  <c r="V479" i="26"/>
  <c r="U479" i="26"/>
  <c r="T479" i="26"/>
  <c r="S479" i="26"/>
  <c r="O479" i="26"/>
  <c r="Q479" i="26" s="1"/>
  <c r="M479" i="26"/>
  <c r="L479" i="26"/>
  <c r="J479" i="26"/>
  <c r="H479" i="26"/>
  <c r="V478" i="26"/>
  <c r="U478" i="26"/>
  <c r="T478" i="26"/>
  <c r="O478" i="26"/>
  <c r="Q478" i="26" s="1"/>
  <c r="L478" i="26"/>
  <c r="H478" i="26"/>
  <c r="V477" i="26"/>
  <c r="U477" i="26"/>
  <c r="M477" i="26"/>
  <c r="H477" i="26"/>
  <c r="V476" i="26"/>
  <c r="U476" i="26"/>
  <c r="M476" i="26"/>
  <c r="H476" i="26"/>
  <c r="V475" i="26"/>
  <c r="U475" i="26"/>
  <c r="T475" i="26"/>
  <c r="S475" i="26"/>
  <c r="Q475" i="26"/>
  <c r="O475" i="26"/>
  <c r="M475" i="26"/>
  <c r="L475" i="26"/>
  <c r="J475" i="26"/>
  <c r="H475" i="26"/>
  <c r="V474" i="26"/>
  <c r="U474" i="26"/>
  <c r="T474" i="26"/>
  <c r="S474" i="26"/>
  <c r="O474" i="26"/>
  <c r="Q474" i="26" s="1"/>
  <c r="M474" i="26"/>
  <c r="J474" i="26"/>
  <c r="H474" i="26"/>
  <c r="L474" i="26" s="1"/>
  <c r="V473" i="26"/>
  <c r="U473" i="26"/>
  <c r="T473" i="26"/>
  <c r="S473" i="26"/>
  <c r="O473" i="26"/>
  <c r="Q473" i="26" s="1"/>
  <c r="M473" i="26"/>
  <c r="L473" i="26"/>
  <c r="J473" i="26"/>
  <c r="H473" i="26"/>
  <c r="V472" i="26"/>
  <c r="U472" i="26"/>
  <c r="H472" i="26"/>
  <c r="T472" i="26" s="1"/>
  <c r="V471" i="26"/>
  <c r="U471" i="26"/>
  <c r="T471" i="26"/>
  <c r="M471" i="26"/>
  <c r="L471" i="26"/>
  <c r="H471" i="26"/>
  <c r="V470" i="26"/>
  <c r="U470" i="26"/>
  <c r="M470" i="26"/>
  <c r="H470" i="26"/>
  <c r="V469" i="26"/>
  <c r="U469" i="26"/>
  <c r="T469" i="26"/>
  <c r="S469" i="26"/>
  <c r="Q469" i="26"/>
  <c r="O469" i="26"/>
  <c r="M469" i="26"/>
  <c r="L469" i="26"/>
  <c r="J469" i="26"/>
  <c r="H469" i="26"/>
  <c r="V468" i="26"/>
  <c r="U468" i="26"/>
  <c r="T468" i="26"/>
  <c r="S468" i="26"/>
  <c r="O468" i="26"/>
  <c r="Q468" i="26" s="1"/>
  <c r="M468" i="26"/>
  <c r="J468" i="26"/>
  <c r="H468" i="26"/>
  <c r="L468" i="26" s="1"/>
  <c r="V467" i="26"/>
  <c r="U467" i="26"/>
  <c r="T467" i="26"/>
  <c r="S467" i="26"/>
  <c r="O467" i="26"/>
  <c r="Q467" i="26" s="1"/>
  <c r="M467" i="26"/>
  <c r="L467" i="26"/>
  <c r="J467" i="26"/>
  <c r="H467" i="26"/>
  <c r="V466" i="26"/>
  <c r="U466" i="26"/>
  <c r="H466" i="26"/>
  <c r="T466" i="26" s="1"/>
  <c r="V465" i="26"/>
  <c r="U465" i="26"/>
  <c r="T465" i="26"/>
  <c r="M465" i="26"/>
  <c r="L465" i="26"/>
  <c r="H465" i="26"/>
  <c r="V464" i="26"/>
  <c r="U464" i="26"/>
  <c r="M464" i="26"/>
  <c r="H464" i="26"/>
  <c r="V463" i="26"/>
  <c r="U463" i="26"/>
  <c r="T463" i="26"/>
  <c r="S463" i="26"/>
  <c r="Q463" i="26"/>
  <c r="O463" i="26"/>
  <c r="M463" i="26"/>
  <c r="L463" i="26"/>
  <c r="J463" i="26"/>
  <c r="H463" i="26"/>
  <c r="V462" i="26"/>
  <c r="U462" i="26"/>
  <c r="T462" i="26"/>
  <c r="S462" i="26"/>
  <c r="O462" i="26"/>
  <c r="Q462" i="26" s="1"/>
  <c r="M462" i="26"/>
  <c r="J462" i="26"/>
  <c r="H462" i="26"/>
  <c r="L462" i="26" s="1"/>
  <c r="V461" i="26"/>
  <c r="U461" i="26"/>
  <c r="T461" i="26"/>
  <c r="S461" i="26"/>
  <c r="O461" i="26"/>
  <c r="Q461" i="26" s="1"/>
  <c r="M461" i="26"/>
  <c r="L461" i="26"/>
  <c r="J461" i="26"/>
  <c r="H461" i="26"/>
  <c r="V460" i="26"/>
  <c r="U460" i="26"/>
  <c r="L460" i="26"/>
  <c r="H460" i="26"/>
  <c r="V459" i="26"/>
  <c r="U459" i="26"/>
  <c r="H459" i="26"/>
  <c r="T459" i="26" s="1"/>
  <c r="V458" i="26"/>
  <c r="U458" i="26"/>
  <c r="T458" i="26"/>
  <c r="M458" i="26"/>
  <c r="J458" i="26"/>
  <c r="H458" i="26"/>
  <c r="V457" i="26"/>
  <c r="U457" i="26"/>
  <c r="T457" i="26"/>
  <c r="S457" i="26"/>
  <c r="Q457" i="26"/>
  <c r="M457" i="26"/>
  <c r="L457" i="26"/>
  <c r="J457" i="26"/>
  <c r="H457" i="26"/>
  <c r="O457" i="26" s="1"/>
  <c r="V456" i="26"/>
  <c r="U456" i="26"/>
  <c r="T456" i="26"/>
  <c r="S456" i="26"/>
  <c r="Q456" i="26"/>
  <c r="O456" i="26"/>
  <c r="M456" i="26"/>
  <c r="J456" i="26"/>
  <c r="H456" i="26"/>
  <c r="L456" i="26" s="1"/>
  <c r="V455" i="26"/>
  <c r="U455" i="26"/>
  <c r="T455" i="26"/>
  <c r="S455" i="26"/>
  <c r="Q455" i="26"/>
  <c r="O455" i="26"/>
  <c r="M455" i="26"/>
  <c r="L455" i="26"/>
  <c r="J455" i="26"/>
  <c r="H455" i="26"/>
  <c r="V454" i="26"/>
  <c r="U454" i="26"/>
  <c r="T454" i="26"/>
  <c r="Q454" i="26"/>
  <c r="O454" i="26"/>
  <c r="M454" i="26"/>
  <c r="L454" i="26"/>
  <c r="J454" i="26"/>
  <c r="H454" i="26"/>
  <c r="S454" i="26" s="1"/>
  <c r="V453" i="26"/>
  <c r="U453" i="26"/>
  <c r="L453" i="26"/>
  <c r="J453" i="26"/>
  <c r="H453" i="26"/>
  <c r="T453" i="26" s="1"/>
  <c r="V452" i="26"/>
  <c r="U452" i="26"/>
  <c r="T452" i="26"/>
  <c r="M452" i="26"/>
  <c r="J452" i="26"/>
  <c r="H452" i="26"/>
  <c r="V451" i="26"/>
  <c r="U451" i="26"/>
  <c r="T451" i="26"/>
  <c r="S451" i="26"/>
  <c r="M451" i="26"/>
  <c r="L451" i="26"/>
  <c r="J451" i="26"/>
  <c r="H451" i="26"/>
  <c r="O451" i="26" s="1"/>
  <c r="Q451" i="26" s="1"/>
  <c r="V450" i="26"/>
  <c r="U450" i="26"/>
  <c r="M450" i="26"/>
  <c r="H450" i="26"/>
  <c r="L450" i="26" s="1"/>
  <c r="V449" i="26"/>
  <c r="U449" i="26"/>
  <c r="T449" i="26"/>
  <c r="S449" i="26"/>
  <c r="Q449" i="26"/>
  <c r="O449" i="26"/>
  <c r="M449" i="26"/>
  <c r="L449" i="26"/>
  <c r="J449" i="26"/>
  <c r="H449" i="26"/>
  <c r="V448" i="26"/>
  <c r="U448" i="26"/>
  <c r="T448" i="26"/>
  <c r="M448" i="26"/>
  <c r="H448" i="26"/>
  <c r="S448" i="26" s="1"/>
  <c r="V447" i="26"/>
  <c r="U447" i="26"/>
  <c r="H447" i="26"/>
  <c r="O447" i="26" s="1"/>
  <c r="Q447" i="26" s="1"/>
  <c r="V446" i="26"/>
  <c r="U446" i="26"/>
  <c r="M446" i="26"/>
  <c r="H446" i="26"/>
  <c r="V445" i="26"/>
  <c r="U445" i="26"/>
  <c r="T445" i="26"/>
  <c r="S445" i="26"/>
  <c r="Q445" i="26"/>
  <c r="M445" i="26"/>
  <c r="L445" i="26"/>
  <c r="J445" i="26"/>
  <c r="H445" i="26"/>
  <c r="O445" i="26" s="1"/>
  <c r="V444" i="26"/>
  <c r="U444" i="26"/>
  <c r="T444" i="26"/>
  <c r="S444" i="26"/>
  <c r="Q444" i="26"/>
  <c r="O444" i="26"/>
  <c r="M444" i="26"/>
  <c r="J444" i="26"/>
  <c r="H444" i="26"/>
  <c r="L444" i="26" s="1"/>
  <c r="V443" i="26"/>
  <c r="U443" i="26"/>
  <c r="T443" i="26"/>
  <c r="S443" i="26"/>
  <c r="O443" i="26"/>
  <c r="Q443" i="26" s="1"/>
  <c r="M443" i="26"/>
  <c r="L443" i="26"/>
  <c r="J443" i="26"/>
  <c r="H443" i="26"/>
  <c r="V442" i="26"/>
  <c r="U442" i="26"/>
  <c r="H442" i="26"/>
  <c r="S442" i="26" s="1"/>
  <c r="V441" i="26"/>
  <c r="U441" i="26"/>
  <c r="T441" i="26"/>
  <c r="H441" i="26"/>
  <c r="O441" i="26" s="1"/>
  <c r="Q441" i="26" s="1"/>
  <c r="V440" i="26"/>
  <c r="U440" i="26"/>
  <c r="T440" i="26"/>
  <c r="M440" i="26"/>
  <c r="J440" i="26"/>
  <c r="H440" i="26"/>
  <c r="V439" i="26"/>
  <c r="U439" i="26"/>
  <c r="H439" i="26"/>
  <c r="T439" i="26" s="1"/>
  <c r="V438" i="26"/>
  <c r="U438" i="26"/>
  <c r="T438" i="26"/>
  <c r="O438" i="26"/>
  <c r="Q438" i="26" s="1"/>
  <c r="L438" i="26"/>
  <c r="J438" i="26"/>
  <c r="H438" i="26"/>
  <c r="S438" i="26" s="1"/>
  <c r="V437" i="26"/>
  <c r="U437" i="26"/>
  <c r="L437" i="26"/>
  <c r="H437" i="26"/>
  <c r="O437" i="26" s="1"/>
  <c r="Q437" i="26" s="1"/>
  <c r="V436" i="26"/>
  <c r="U436" i="26"/>
  <c r="S436" i="26"/>
  <c r="H436" i="26"/>
  <c r="M436" i="26" s="1"/>
  <c r="V435" i="26"/>
  <c r="U435" i="26"/>
  <c r="T435" i="26"/>
  <c r="S435" i="26"/>
  <c r="O435" i="26"/>
  <c r="Q435" i="26" s="1"/>
  <c r="M435" i="26"/>
  <c r="L435" i="26"/>
  <c r="J435" i="26"/>
  <c r="H435" i="26"/>
  <c r="V434" i="26"/>
  <c r="U434" i="26"/>
  <c r="T434" i="26"/>
  <c r="S434" i="26"/>
  <c r="Q434" i="26"/>
  <c r="O434" i="26"/>
  <c r="L434" i="26"/>
  <c r="J434" i="26"/>
  <c r="H434" i="26"/>
  <c r="M434" i="26" s="1"/>
  <c r="V433" i="26"/>
  <c r="U433" i="26"/>
  <c r="H433" i="26"/>
  <c r="T433" i="26" s="1"/>
  <c r="V432" i="26"/>
  <c r="U432" i="26"/>
  <c r="T432" i="26"/>
  <c r="O432" i="26"/>
  <c r="Q432" i="26" s="1"/>
  <c r="L432" i="26"/>
  <c r="J432" i="26"/>
  <c r="H432" i="26"/>
  <c r="S432" i="26" s="1"/>
  <c r="V431" i="26"/>
  <c r="U431" i="26"/>
  <c r="L431" i="26"/>
  <c r="H431" i="26"/>
  <c r="O431" i="26" s="1"/>
  <c r="Q431" i="26" s="1"/>
  <c r="V430" i="26"/>
  <c r="U430" i="26"/>
  <c r="S430" i="26"/>
  <c r="M430" i="26"/>
  <c r="H430" i="26"/>
  <c r="L430" i="26" s="1"/>
  <c r="V429" i="26"/>
  <c r="U429" i="26"/>
  <c r="T429" i="26"/>
  <c r="S429" i="26"/>
  <c r="O429" i="26"/>
  <c r="Q429" i="26" s="1"/>
  <c r="M429" i="26"/>
  <c r="L429" i="26"/>
  <c r="J429" i="26"/>
  <c r="H429" i="26"/>
  <c r="V428" i="26"/>
  <c r="U428" i="26"/>
  <c r="T428" i="26"/>
  <c r="S428" i="26"/>
  <c r="Q428" i="26"/>
  <c r="O428" i="26"/>
  <c r="L428" i="26"/>
  <c r="J428" i="26"/>
  <c r="H428" i="26"/>
  <c r="M428" i="26" s="1"/>
  <c r="V427" i="26"/>
  <c r="U427" i="26"/>
  <c r="H427" i="26"/>
  <c r="T427" i="26" s="1"/>
  <c r="V426" i="26"/>
  <c r="U426" i="26"/>
  <c r="T426" i="26"/>
  <c r="O426" i="26"/>
  <c r="Q426" i="26" s="1"/>
  <c r="L426" i="26"/>
  <c r="J426" i="26"/>
  <c r="H426" i="26"/>
  <c r="S426" i="26" s="1"/>
  <c r="V425" i="26"/>
  <c r="U425" i="26"/>
  <c r="T425" i="26"/>
  <c r="L425" i="26"/>
  <c r="H425" i="26"/>
  <c r="O425" i="26" s="1"/>
  <c r="Q425" i="26" s="1"/>
  <c r="V424" i="26"/>
  <c r="U424" i="26"/>
  <c r="S424" i="26"/>
  <c r="M424" i="26"/>
  <c r="H424" i="26"/>
  <c r="L424" i="26" s="1"/>
  <c r="V423" i="26"/>
  <c r="U423" i="26"/>
  <c r="T423" i="26"/>
  <c r="S423" i="26"/>
  <c r="O423" i="26"/>
  <c r="Q423" i="26" s="1"/>
  <c r="M423" i="26"/>
  <c r="L423" i="26"/>
  <c r="J423" i="26"/>
  <c r="H423" i="26"/>
  <c r="V422" i="26"/>
  <c r="U422" i="26"/>
  <c r="T422" i="26"/>
  <c r="S422" i="26"/>
  <c r="Q422" i="26"/>
  <c r="O422" i="26"/>
  <c r="L422" i="26"/>
  <c r="J422" i="26"/>
  <c r="H422" i="26"/>
  <c r="M422" i="26" s="1"/>
  <c r="V421" i="26"/>
  <c r="U421" i="26"/>
  <c r="H421" i="26"/>
  <c r="T421" i="26" s="1"/>
  <c r="V420" i="26"/>
  <c r="U420" i="26"/>
  <c r="T420" i="26"/>
  <c r="O420" i="26"/>
  <c r="Q420" i="26" s="1"/>
  <c r="M420" i="26"/>
  <c r="L420" i="26"/>
  <c r="J420" i="26"/>
  <c r="H420" i="26"/>
  <c r="S420" i="26" s="1"/>
  <c r="V419" i="26"/>
  <c r="U419" i="26"/>
  <c r="T419" i="26"/>
  <c r="L419" i="26"/>
  <c r="J419" i="26"/>
  <c r="H419" i="26"/>
  <c r="O419" i="26" s="1"/>
  <c r="Q419" i="26" s="1"/>
  <c r="V418" i="26"/>
  <c r="U418" i="26"/>
  <c r="T418" i="26"/>
  <c r="S418" i="26"/>
  <c r="M418" i="26"/>
  <c r="H418" i="26"/>
  <c r="L418" i="26" s="1"/>
  <c r="V417" i="26"/>
  <c r="U417" i="26"/>
  <c r="T417" i="26"/>
  <c r="S417" i="26"/>
  <c r="O417" i="26"/>
  <c r="Q417" i="26" s="1"/>
  <c r="M417" i="26"/>
  <c r="L417" i="26"/>
  <c r="J417" i="26"/>
  <c r="H417" i="26"/>
  <c r="V416" i="26"/>
  <c r="U416" i="26"/>
  <c r="T416" i="26"/>
  <c r="S416" i="26"/>
  <c r="Q416" i="26"/>
  <c r="O416" i="26"/>
  <c r="M416" i="26"/>
  <c r="L416" i="26"/>
  <c r="J416" i="26"/>
  <c r="H416" i="26"/>
  <c r="V415" i="26"/>
  <c r="U415" i="26"/>
  <c r="T415" i="26"/>
  <c r="H415" i="26"/>
  <c r="S415" i="26" s="1"/>
  <c r="V414" i="26"/>
  <c r="U414" i="26"/>
  <c r="T414" i="26"/>
  <c r="Q414" i="26"/>
  <c r="O414" i="26"/>
  <c r="M414" i="26"/>
  <c r="L414" i="26"/>
  <c r="J414" i="26"/>
  <c r="H414" i="26"/>
  <c r="S414" i="26" s="1"/>
  <c r="V413" i="26"/>
  <c r="U413" i="26"/>
  <c r="T413" i="26"/>
  <c r="M413" i="26"/>
  <c r="L413" i="26"/>
  <c r="H413" i="26"/>
  <c r="O413" i="26" s="1"/>
  <c r="Q413" i="26" s="1"/>
  <c r="V412" i="26"/>
  <c r="U412" i="26"/>
  <c r="T412" i="26"/>
  <c r="S412" i="26"/>
  <c r="M412" i="26"/>
  <c r="J412" i="26"/>
  <c r="H412" i="26"/>
  <c r="L412" i="26" s="1"/>
  <c r="V411" i="26"/>
  <c r="U411" i="26"/>
  <c r="T411" i="26"/>
  <c r="S411" i="26"/>
  <c r="O411" i="26"/>
  <c r="Q411" i="26" s="1"/>
  <c r="M411" i="26"/>
  <c r="L411" i="26"/>
  <c r="J411" i="26"/>
  <c r="H411" i="26"/>
  <c r="V410" i="26"/>
  <c r="U410" i="26"/>
  <c r="T410" i="26"/>
  <c r="S410" i="26"/>
  <c r="Q410" i="26"/>
  <c r="O410" i="26"/>
  <c r="M410" i="26"/>
  <c r="L410" i="26"/>
  <c r="J410" i="26"/>
  <c r="H410" i="26"/>
  <c r="V409" i="26"/>
  <c r="U409" i="26"/>
  <c r="T409" i="26"/>
  <c r="H409" i="26"/>
  <c r="S409" i="26" s="1"/>
  <c r="V408" i="26"/>
  <c r="U408" i="26"/>
  <c r="T408" i="26"/>
  <c r="Q408" i="26"/>
  <c r="O408" i="26"/>
  <c r="M408" i="26"/>
  <c r="L408" i="26"/>
  <c r="J408" i="26"/>
  <c r="H408" i="26"/>
  <c r="S408" i="26" s="1"/>
  <c r="V407" i="26"/>
  <c r="U407" i="26"/>
  <c r="T407" i="26"/>
  <c r="M407" i="26"/>
  <c r="L407" i="26"/>
  <c r="H407" i="26"/>
  <c r="O407" i="26" s="1"/>
  <c r="Q407" i="26" s="1"/>
  <c r="V406" i="26"/>
  <c r="U406" i="26"/>
  <c r="T406" i="26"/>
  <c r="S406" i="26"/>
  <c r="M406" i="26"/>
  <c r="J406" i="26"/>
  <c r="H406" i="26"/>
  <c r="L406" i="26" s="1"/>
  <c r="V405" i="26"/>
  <c r="U405" i="26"/>
  <c r="T405" i="26"/>
  <c r="S405" i="26"/>
  <c r="O405" i="26"/>
  <c r="Q405" i="26" s="1"/>
  <c r="M405" i="26"/>
  <c r="L405" i="26"/>
  <c r="J405" i="26"/>
  <c r="H405" i="26"/>
  <c r="V404" i="26"/>
  <c r="U404" i="26"/>
  <c r="T404" i="26"/>
  <c r="S404" i="26"/>
  <c r="Q404" i="26"/>
  <c r="O404" i="26"/>
  <c r="M404" i="26"/>
  <c r="L404" i="26"/>
  <c r="J404" i="26"/>
  <c r="H404" i="26"/>
  <c r="V403" i="26"/>
  <c r="U403" i="26"/>
  <c r="T403" i="26"/>
  <c r="H403" i="26"/>
  <c r="V402" i="26"/>
  <c r="U402" i="26"/>
  <c r="T402" i="26"/>
  <c r="Q402" i="26"/>
  <c r="O402" i="26"/>
  <c r="M402" i="26"/>
  <c r="L402" i="26"/>
  <c r="J402" i="26"/>
  <c r="H402" i="26"/>
  <c r="S402" i="26" s="1"/>
  <c r="V401" i="26"/>
  <c r="U401" i="26"/>
  <c r="T401" i="26"/>
  <c r="Q401" i="26"/>
  <c r="M401" i="26"/>
  <c r="L401" i="26"/>
  <c r="H401" i="26"/>
  <c r="O401" i="26" s="1"/>
  <c r="V400" i="26"/>
  <c r="U400" i="26"/>
  <c r="T400" i="26"/>
  <c r="S400" i="26"/>
  <c r="M400" i="26"/>
  <c r="J400" i="26"/>
  <c r="H400" i="26"/>
  <c r="L400" i="26" s="1"/>
  <c r="V399" i="26"/>
  <c r="U399" i="26"/>
  <c r="T399" i="26"/>
  <c r="S399" i="26"/>
  <c r="O399" i="26"/>
  <c r="Q399" i="26" s="1"/>
  <c r="M399" i="26"/>
  <c r="L399" i="26"/>
  <c r="J399" i="26"/>
  <c r="H399" i="26"/>
  <c r="V398" i="26"/>
  <c r="U398" i="26"/>
  <c r="T398" i="26"/>
  <c r="S398" i="26"/>
  <c r="Q398" i="26"/>
  <c r="O398" i="26"/>
  <c r="M398" i="26"/>
  <c r="L398" i="26"/>
  <c r="J398" i="26"/>
  <c r="H398" i="26"/>
  <c r="V397" i="26"/>
  <c r="U397" i="26"/>
  <c r="T397" i="26"/>
  <c r="M397" i="26"/>
  <c r="H397" i="26"/>
  <c r="V396" i="26"/>
  <c r="U396" i="26"/>
  <c r="T396" i="26"/>
  <c r="Q396" i="26"/>
  <c r="O396" i="26"/>
  <c r="M396" i="26"/>
  <c r="L396" i="26"/>
  <c r="J396" i="26"/>
  <c r="H396" i="26"/>
  <c r="S396" i="26" s="1"/>
  <c r="V395" i="26"/>
  <c r="U395" i="26"/>
  <c r="T395" i="26"/>
  <c r="Q395" i="26"/>
  <c r="M395" i="26"/>
  <c r="L395" i="26"/>
  <c r="H395" i="26"/>
  <c r="O395" i="26" s="1"/>
  <c r="V394" i="26"/>
  <c r="U394" i="26"/>
  <c r="T394" i="26"/>
  <c r="S394" i="26"/>
  <c r="M394" i="26"/>
  <c r="J394" i="26"/>
  <c r="H394" i="26"/>
  <c r="L394" i="26" s="1"/>
  <c r="V393" i="26"/>
  <c r="U393" i="26"/>
  <c r="T393" i="26"/>
  <c r="S393" i="26"/>
  <c r="O393" i="26"/>
  <c r="Q393" i="26" s="1"/>
  <c r="M393" i="26"/>
  <c r="J393" i="26"/>
  <c r="H393" i="26"/>
  <c r="L393" i="26" s="1"/>
  <c r="V392" i="26"/>
  <c r="U392" i="26"/>
  <c r="T392" i="26"/>
  <c r="S392" i="26"/>
  <c r="Q392" i="26"/>
  <c r="O392" i="26"/>
  <c r="M392" i="26"/>
  <c r="L392" i="26"/>
  <c r="J392" i="26"/>
  <c r="H392" i="26"/>
  <c r="V391" i="26"/>
  <c r="U391" i="26"/>
  <c r="T391" i="26"/>
  <c r="M391" i="26"/>
  <c r="H391" i="26"/>
  <c r="V390" i="26"/>
  <c r="U390" i="26"/>
  <c r="T390" i="26"/>
  <c r="Q390" i="26"/>
  <c r="O390" i="26"/>
  <c r="M390" i="26"/>
  <c r="L390" i="26"/>
  <c r="J390" i="26"/>
  <c r="H390" i="26"/>
  <c r="S390" i="26" s="1"/>
  <c r="V389" i="26"/>
  <c r="U389" i="26"/>
  <c r="T389" i="26"/>
  <c r="Q389" i="26"/>
  <c r="M389" i="26"/>
  <c r="L389" i="26"/>
  <c r="H389" i="26"/>
  <c r="O389" i="26" s="1"/>
  <c r="V388" i="26"/>
  <c r="U388" i="26"/>
  <c r="T388" i="26"/>
  <c r="S388" i="26"/>
  <c r="M388" i="26"/>
  <c r="J388" i="26"/>
  <c r="H388" i="26"/>
  <c r="L388" i="26" s="1"/>
  <c r="V387" i="26"/>
  <c r="U387" i="26"/>
  <c r="T387" i="26"/>
  <c r="S387" i="26"/>
  <c r="O387" i="26"/>
  <c r="Q387" i="26" s="1"/>
  <c r="M387" i="26"/>
  <c r="J387" i="26"/>
  <c r="H387" i="26"/>
  <c r="L387" i="26" s="1"/>
  <c r="V386" i="26"/>
  <c r="U386" i="26"/>
  <c r="T386" i="26"/>
  <c r="S386" i="26"/>
  <c r="Q386" i="26"/>
  <c r="O386" i="26"/>
  <c r="M386" i="26"/>
  <c r="L386" i="26"/>
  <c r="J386" i="26"/>
  <c r="H386" i="26"/>
  <c r="V385" i="26"/>
  <c r="U385" i="26"/>
  <c r="M385" i="26"/>
  <c r="H385" i="26"/>
  <c r="V384" i="26"/>
  <c r="U384" i="26"/>
  <c r="T384" i="26"/>
  <c r="Q384" i="26"/>
  <c r="O384" i="26"/>
  <c r="M384" i="26"/>
  <c r="L384" i="26"/>
  <c r="J384" i="26"/>
  <c r="H384" i="26"/>
  <c r="S384" i="26" s="1"/>
  <c r="V383" i="26"/>
  <c r="U383" i="26"/>
  <c r="T383" i="26"/>
  <c r="Q383" i="26"/>
  <c r="M383" i="26"/>
  <c r="L383" i="26"/>
  <c r="H383" i="26"/>
  <c r="O383" i="26" s="1"/>
  <c r="V382" i="26"/>
  <c r="U382" i="26"/>
  <c r="T382" i="26"/>
  <c r="S382" i="26"/>
  <c r="M382" i="26"/>
  <c r="J382" i="26"/>
  <c r="H382" i="26"/>
  <c r="L382" i="26" s="1"/>
  <c r="V381" i="26"/>
  <c r="U381" i="26"/>
  <c r="T381" i="26"/>
  <c r="S381" i="26"/>
  <c r="O381" i="26"/>
  <c r="Q381" i="26" s="1"/>
  <c r="M381" i="26"/>
  <c r="J381" i="26"/>
  <c r="H381" i="26"/>
  <c r="L381" i="26" s="1"/>
  <c r="V380" i="26"/>
  <c r="U380" i="26"/>
  <c r="T380" i="26"/>
  <c r="S380" i="26"/>
  <c r="Q380" i="26"/>
  <c r="O380" i="26"/>
  <c r="M380" i="26"/>
  <c r="L380" i="26"/>
  <c r="J380" i="26"/>
  <c r="H380" i="26"/>
  <c r="V379" i="26"/>
  <c r="U379" i="26"/>
  <c r="H379" i="26"/>
  <c r="V378" i="26"/>
  <c r="U378" i="26"/>
  <c r="T378" i="26"/>
  <c r="Q378" i="26"/>
  <c r="O378" i="26"/>
  <c r="M378" i="26"/>
  <c r="L378" i="26"/>
  <c r="J378" i="26"/>
  <c r="H378" i="26"/>
  <c r="S378" i="26" s="1"/>
  <c r="V377" i="26"/>
  <c r="U377" i="26"/>
  <c r="T377" i="26"/>
  <c r="Q377" i="26"/>
  <c r="M377" i="26"/>
  <c r="L377" i="26"/>
  <c r="H377" i="26"/>
  <c r="O377" i="26" s="1"/>
  <c r="V376" i="26"/>
  <c r="U376" i="26"/>
  <c r="T376" i="26"/>
  <c r="S376" i="26"/>
  <c r="M376" i="26"/>
  <c r="J376" i="26"/>
  <c r="H376" i="26"/>
  <c r="L376" i="26" s="1"/>
  <c r="V375" i="26"/>
  <c r="U375" i="26"/>
  <c r="T375" i="26"/>
  <c r="S375" i="26"/>
  <c r="O375" i="26"/>
  <c r="Q375" i="26" s="1"/>
  <c r="M375" i="26"/>
  <c r="J375" i="26"/>
  <c r="H375" i="26"/>
  <c r="L375" i="26" s="1"/>
  <c r="V374" i="26"/>
  <c r="U374" i="26"/>
  <c r="T374" i="26"/>
  <c r="S374" i="26"/>
  <c r="Q374" i="26"/>
  <c r="O374" i="26"/>
  <c r="M374" i="26"/>
  <c r="L374" i="26"/>
  <c r="J374" i="26"/>
  <c r="H374" i="26"/>
  <c r="V373" i="26"/>
  <c r="U373" i="26"/>
  <c r="T373" i="26"/>
  <c r="M373" i="26"/>
  <c r="H373" i="26"/>
  <c r="V372" i="26"/>
  <c r="U372" i="26"/>
  <c r="T372" i="26"/>
  <c r="Q372" i="26"/>
  <c r="O372" i="26"/>
  <c r="L372" i="26"/>
  <c r="J372" i="26"/>
  <c r="H372" i="26"/>
  <c r="S372" i="26" s="1"/>
  <c r="V371" i="26"/>
  <c r="U371" i="26"/>
  <c r="T371" i="26"/>
  <c r="M371" i="26"/>
  <c r="L371" i="26"/>
  <c r="H371" i="26"/>
  <c r="O371" i="26" s="1"/>
  <c r="Q371" i="26" s="1"/>
  <c r="V370" i="26"/>
  <c r="U370" i="26"/>
  <c r="T370" i="26"/>
  <c r="S370" i="26"/>
  <c r="M370" i="26"/>
  <c r="J370" i="26"/>
  <c r="H370" i="26"/>
  <c r="L370" i="26" s="1"/>
  <c r="V369" i="26"/>
  <c r="U369" i="26"/>
  <c r="T369" i="26"/>
  <c r="S369" i="26"/>
  <c r="O369" i="26"/>
  <c r="Q369" i="26" s="1"/>
  <c r="M369" i="26"/>
  <c r="J369" i="26"/>
  <c r="H369" i="26"/>
  <c r="L369" i="26" s="1"/>
  <c r="V368" i="26"/>
  <c r="U368" i="26"/>
  <c r="T368" i="26"/>
  <c r="S368" i="26"/>
  <c r="Q368" i="26"/>
  <c r="O368" i="26"/>
  <c r="M368" i="26"/>
  <c r="L368" i="26"/>
  <c r="J368" i="26"/>
  <c r="H368" i="26"/>
  <c r="V367" i="26"/>
  <c r="U367" i="26"/>
  <c r="H367" i="26"/>
  <c r="V366" i="26"/>
  <c r="U366" i="26"/>
  <c r="T366" i="26"/>
  <c r="Q366" i="26"/>
  <c r="O366" i="26"/>
  <c r="L366" i="26"/>
  <c r="J366" i="26"/>
  <c r="H366" i="26"/>
  <c r="S366" i="26" s="1"/>
  <c r="V365" i="26"/>
  <c r="U365" i="26"/>
  <c r="T365" i="26"/>
  <c r="M365" i="26"/>
  <c r="L365" i="26"/>
  <c r="H365" i="26"/>
  <c r="O365" i="26" s="1"/>
  <c r="Q365" i="26" s="1"/>
  <c r="V364" i="26"/>
  <c r="U364" i="26"/>
  <c r="T364" i="26"/>
  <c r="S364" i="26"/>
  <c r="M364" i="26"/>
  <c r="J364" i="26"/>
  <c r="H364" i="26"/>
  <c r="L364" i="26" s="1"/>
  <c r="V363" i="26"/>
  <c r="U363" i="26"/>
  <c r="T363" i="26"/>
  <c r="S363" i="26"/>
  <c r="Q363" i="26"/>
  <c r="O363" i="26"/>
  <c r="M363" i="26"/>
  <c r="J363" i="26"/>
  <c r="H363" i="26"/>
  <c r="L363" i="26" s="1"/>
  <c r="V362" i="26"/>
  <c r="U362" i="26"/>
  <c r="T362" i="26"/>
  <c r="S362" i="26"/>
  <c r="Q362" i="26"/>
  <c r="O362" i="26"/>
  <c r="M362" i="26"/>
  <c r="L362" i="26"/>
  <c r="J362" i="26"/>
  <c r="H362" i="26"/>
  <c r="V361" i="26"/>
  <c r="U361" i="26"/>
  <c r="H361" i="26"/>
  <c r="V360" i="26"/>
  <c r="U360" i="26"/>
  <c r="T360" i="26"/>
  <c r="Q360" i="26"/>
  <c r="O360" i="26"/>
  <c r="L360" i="26"/>
  <c r="J360" i="26"/>
  <c r="H360" i="26"/>
  <c r="S360" i="26" s="1"/>
  <c r="V359" i="26"/>
  <c r="U359" i="26"/>
  <c r="T359" i="26"/>
  <c r="M359" i="26"/>
  <c r="L359" i="26"/>
  <c r="H359" i="26"/>
  <c r="O359" i="26" s="1"/>
  <c r="Q359" i="26" s="1"/>
  <c r="V358" i="26"/>
  <c r="U358" i="26"/>
  <c r="T358" i="26"/>
  <c r="S358" i="26"/>
  <c r="M358" i="26"/>
  <c r="J358" i="26"/>
  <c r="H358" i="26"/>
  <c r="L358" i="26" s="1"/>
  <c r="V357" i="26"/>
  <c r="U357" i="26"/>
  <c r="T357" i="26"/>
  <c r="S357" i="26"/>
  <c r="Q357" i="26"/>
  <c r="O357" i="26"/>
  <c r="M357" i="26"/>
  <c r="J357" i="26"/>
  <c r="H357" i="26"/>
  <c r="L357" i="26" s="1"/>
  <c r="V356" i="26"/>
  <c r="U356" i="26"/>
  <c r="T356" i="26"/>
  <c r="S356" i="26"/>
  <c r="Q356" i="26"/>
  <c r="O356" i="26"/>
  <c r="M356" i="26"/>
  <c r="L356" i="26"/>
  <c r="J356" i="26"/>
  <c r="H356" i="26"/>
  <c r="V355" i="26"/>
  <c r="U355" i="26"/>
  <c r="H355" i="26"/>
  <c r="V354" i="26"/>
  <c r="U354" i="26"/>
  <c r="T354" i="26"/>
  <c r="Q354" i="26"/>
  <c r="O354" i="26"/>
  <c r="L354" i="26"/>
  <c r="J354" i="26"/>
  <c r="H354" i="26"/>
  <c r="S354" i="26" s="1"/>
  <c r="V353" i="26"/>
  <c r="U353" i="26"/>
  <c r="T353" i="26"/>
  <c r="M353" i="26"/>
  <c r="L353" i="26"/>
  <c r="H353" i="26"/>
  <c r="O353" i="26" s="1"/>
  <c r="Q353" i="26" s="1"/>
  <c r="V352" i="26"/>
  <c r="U352" i="26"/>
  <c r="T352" i="26"/>
  <c r="S352" i="26"/>
  <c r="M352" i="26"/>
  <c r="J352" i="26"/>
  <c r="H352" i="26"/>
  <c r="L352" i="26" s="1"/>
  <c r="V351" i="26"/>
  <c r="U351" i="26"/>
  <c r="T351" i="26"/>
  <c r="S351" i="26"/>
  <c r="Q351" i="26"/>
  <c r="O351" i="26"/>
  <c r="M351" i="26"/>
  <c r="J351" i="26"/>
  <c r="H351" i="26"/>
  <c r="L351" i="26" s="1"/>
  <c r="V350" i="26"/>
  <c r="U350" i="26"/>
  <c r="T350" i="26"/>
  <c r="S350" i="26"/>
  <c r="Q350" i="26"/>
  <c r="O350" i="26"/>
  <c r="M350" i="26"/>
  <c r="L350" i="26"/>
  <c r="J350" i="26"/>
  <c r="H350" i="26"/>
  <c r="V349" i="26"/>
  <c r="U349" i="26"/>
  <c r="H349" i="26"/>
  <c r="V348" i="26"/>
  <c r="U348" i="26"/>
  <c r="T348" i="26"/>
  <c r="Q348" i="26"/>
  <c r="O348" i="26"/>
  <c r="L348" i="26"/>
  <c r="J348" i="26"/>
  <c r="H348" i="26"/>
  <c r="S348" i="26" s="1"/>
  <c r="V347" i="26"/>
  <c r="U347" i="26"/>
  <c r="T347" i="26"/>
  <c r="M347" i="26"/>
  <c r="L347" i="26"/>
  <c r="H347" i="26"/>
  <c r="O347" i="26" s="1"/>
  <c r="Q347" i="26" s="1"/>
  <c r="V346" i="26"/>
  <c r="U346" i="26"/>
  <c r="T346" i="26"/>
  <c r="S346" i="26"/>
  <c r="M346" i="26"/>
  <c r="J346" i="26"/>
  <c r="H346" i="26"/>
  <c r="L346" i="26" s="1"/>
  <c r="V345" i="26"/>
  <c r="U345" i="26"/>
  <c r="T345" i="26"/>
  <c r="S345" i="26"/>
  <c r="Q345" i="26"/>
  <c r="O345" i="26"/>
  <c r="M345" i="26"/>
  <c r="J345" i="26"/>
  <c r="H345" i="26"/>
  <c r="L345" i="26" s="1"/>
  <c r="V344" i="26"/>
  <c r="U344" i="26"/>
  <c r="T344" i="26"/>
  <c r="S344" i="26"/>
  <c r="Q344" i="26"/>
  <c r="O344" i="26"/>
  <c r="M344" i="26"/>
  <c r="L344" i="26"/>
  <c r="J344" i="26"/>
  <c r="H344" i="26"/>
  <c r="V343" i="26"/>
  <c r="U343" i="26"/>
  <c r="H343" i="26"/>
  <c r="V342" i="26"/>
  <c r="U342" i="26"/>
  <c r="T342" i="26"/>
  <c r="Q342" i="26"/>
  <c r="O342" i="26"/>
  <c r="L342" i="26"/>
  <c r="J342" i="26"/>
  <c r="H342" i="26"/>
  <c r="S342" i="26" s="1"/>
  <c r="V341" i="26"/>
  <c r="U341" i="26"/>
  <c r="T341" i="26"/>
  <c r="M341" i="26"/>
  <c r="L341" i="26"/>
  <c r="H341" i="26"/>
  <c r="O341" i="26" s="1"/>
  <c r="Q341" i="26" s="1"/>
  <c r="V340" i="26"/>
  <c r="U340" i="26"/>
  <c r="T340" i="26"/>
  <c r="S340" i="26"/>
  <c r="M340" i="26"/>
  <c r="J340" i="26"/>
  <c r="H340" i="26"/>
  <c r="L340" i="26" s="1"/>
  <c r="V339" i="26"/>
  <c r="U339" i="26"/>
  <c r="T339" i="26"/>
  <c r="S339" i="26"/>
  <c r="Q339" i="26"/>
  <c r="O339" i="26"/>
  <c r="M339" i="26"/>
  <c r="J339" i="26"/>
  <c r="H339" i="26"/>
  <c r="L339" i="26" s="1"/>
  <c r="V338" i="26"/>
  <c r="U338" i="26"/>
  <c r="T338" i="26"/>
  <c r="S338" i="26"/>
  <c r="Q338" i="26"/>
  <c r="O338" i="26"/>
  <c r="M338" i="26"/>
  <c r="L338" i="26"/>
  <c r="J338" i="26"/>
  <c r="H338" i="26"/>
  <c r="V337" i="26"/>
  <c r="U337" i="26"/>
  <c r="T337" i="26"/>
  <c r="H337" i="26"/>
  <c r="V336" i="26"/>
  <c r="U336" i="26"/>
  <c r="T336" i="26"/>
  <c r="Q336" i="26"/>
  <c r="O336" i="26"/>
  <c r="L336" i="26"/>
  <c r="J336" i="26"/>
  <c r="H336" i="26"/>
  <c r="S336" i="26" s="1"/>
  <c r="V335" i="26"/>
  <c r="U335" i="26"/>
  <c r="T335" i="26"/>
  <c r="M335" i="26"/>
  <c r="L335" i="26"/>
  <c r="H335" i="26"/>
  <c r="O335" i="26" s="1"/>
  <c r="Q335" i="26" s="1"/>
  <c r="V334" i="26"/>
  <c r="U334" i="26"/>
  <c r="S334" i="26"/>
  <c r="M334" i="26"/>
  <c r="H334" i="26"/>
  <c r="V333" i="26"/>
  <c r="U333" i="26"/>
  <c r="T333" i="26"/>
  <c r="S333" i="26"/>
  <c r="Q333" i="26"/>
  <c r="O333" i="26"/>
  <c r="M333" i="26"/>
  <c r="J333" i="26"/>
  <c r="H333" i="26"/>
  <c r="L333" i="26" s="1"/>
  <c r="V332" i="26"/>
  <c r="U332" i="26"/>
  <c r="T332" i="26"/>
  <c r="S332" i="26"/>
  <c r="Q332" i="26"/>
  <c r="O332" i="26"/>
  <c r="M332" i="26"/>
  <c r="L332" i="26"/>
  <c r="J332" i="26"/>
  <c r="H332" i="26"/>
  <c r="V331" i="26"/>
  <c r="U331" i="26"/>
  <c r="H331" i="26"/>
  <c r="V330" i="26"/>
  <c r="U330" i="26"/>
  <c r="T330" i="26"/>
  <c r="O330" i="26"/>
  <c r="Q330" i="26" s="1"/>
  <c r="J330" i="26"/>
  <c r="H330" i="26"/>
  <c r="S330" i="26" s="1"/>
  <c r="V329" i="26"/>
  <c r="U329" i="26"/>
  <c r="T329" i="26"/>
  <c r="M329" i="26"/>
  <c r="L329" i="26"/>
  <c r="H329" i="26"/>
  <c r="O329" i="26" s="1"/>
  <c r="Q329" i="26" s="1"/>
  <c r="V328" i="26"/>
  <c r="U328" i="26"/>
  <c r="S328" i="26"/>
  <c r="M328" i="26"/>
  <c r="J328" i="26"/>
  <c r="H328" i="26"/>
  <c r="V327" i="26"/>
  <c r="U327" i="26"/>
  <c r="T327" i="26"/>
  <c r="S327" i="26"/>
  <c r="Q327" i="26"/>
  <c r="O327" i="26"/>
  <c r="M327" i="26"/>
  <c r="J327" i="26"/>
  <c r="H327" i="26"/>
  <c r="L327" i="26" s="1"/>
  <c r="V326" i="26"/>
  <c r="U326" i="26"/>
  <c r="T326" i="26"/>
  <c r="S326" i="26"/>
  <c r="Q326" i="26"/>
  <c r="O326" i="26"/>
  <c r="M326" i="26"/>
  <c r="L326" i="26"/>
  <c r="J326" i="26"/>
  <c r="H326" i="26"/>
  <c r="V325" i="26"/>
  <c r="U325" i="26"/>
  <c r="T325" i="26"/>
  <c r="S325" i="26"/>
  <c r="M325" i="26"/>
  <c r="L325" i="26"/>
  <c r="J325" i="26"/>
  <c r="H325" i="26"/>
  <c r="O325" i="26" s="1"/>
  <c r="Q325" i="26" s="1"/>
  <c r="V324" i="26"/>
  <c r="U324" i="26"/>
  <c r="O324" i="26"/>
  <c r="Q324" i="26" s="1"/>
  <c r="H324" i="26"/>
  <c r="T324" i="26" s="1"/>
  <c r="V323" i="26"/>
  <c r="U323" i="26"/>
  <c r="T323" i="26"/>
  <c r="M323" i="26"/>
  <c r="L323" i="26"/>
  <c r="H323" i="26"/>
  <c r="O323" i="26" s="1"/>
  <c r="Q323" i="26" s="1"/>
  <c r="V322" i="26"/>
  <c r="U322" i="26"/>
  <c r="T322" i="26"/>
  <c r="M322" i="26"/>
  <c r="J322" i="26"/>
  <c r="H322" i="26"/>
  <c r="V321" i="26"/>
  <c r="U321" i="26"/>
  <c r="T321" i="26"/>
  <c r="S321" i="26"/>
  <c r="O321" i="26"/>
  <c r="Q321" i="26" s="1"/>
  <c r="M321" i="26"/>
  <c r="J321" i="26"/>
  <c r="H321" i="26"/>
  <c r="L321" i="26" s="1"/>
  <c r="V320" i="26"/>
  <c r="U320" i="26"/>
  <c r="T320" i="26"/>
  <c r="S320" i="26"/>
  <c r="O320" i="26"/>
  <c r="Q320" i="26" s="1"/>
  <c r="M320" i="26"/>
  <c r="L320" i="26"/>
  <c r="J320" i="26"/>
  <c r="H320" i="26"/>
  <c r="V319" i="26"/>
  <c r="U319" i="26"/>
  <c r="J319" i="26"/>
  <c r="H319" i="26"/>
  <c r="T319" i="26" s="1"/>
  <c r="V318" i="26"/>
  <c r="U318" i="26"/>
  <c r="T318" i="26"/>
  <c r="O318" i="26"/>
  <c r="Q318" i="26" s="1"/>
  <c r="L318" i="26"/>
  <c r="J318" i="26"/>
  <c r="H318" i="26"/>
  <c r="V317" i="26"/>
  <c r="U317" i="26"/>
  <c r="T317" i="26"/>
  <c r="H317" i="26"/>
  <c r="M317" i="26" s="1"/>
  <c r="V316" i="26"/>
  <c r="U316" i="26"/>
  <c r="H316" i="26"/>
  <c r="V315" i="26"/>
  <c r="U315" i="26"/>
  <c r="T315" i="26"/>
  <c r="S315" i="26"/>
  <c r="O315" i="26"/>
  <c r="Q315" i="26" s="1"/>
  <c r="M315" i="26"/>
  <c r="J315" i="26"/>
  <c r="H315" i="26"/>
  <c r="L315" i="26" s="1"/>
  <c r="V314" i="26"/>
  <c r="U314" i="26"/>
  <c r="T314" i="26"/>
  <c r="S314" i="26"/>
  <c r="Q314" i="26"/>
  <c r="O314" i="26"/>
  <c r="M314" i="26"/>
  <c r="L314" i="26"/>
  <c r="J314" i="26"/>
  <c r="H314" i="26"/>
  <c r="V313" i="26"/>
  <c r="U313" i="26"/>
  <c r="O313" i="26"/>
  <c r="Q313" i="26" s="1"/>
  <c r="M313" i="26"/>
  <c r="H313" i="26"/>
  <c r="J313" i="26" s="1"/>
  <c r="V312" i="26"/>
  <c r="U312" i="26"/>
  <c r="H312" i="26"/>
  <c r="V311" i="26"/>
  <c r="U311" i="26"/>
  <c r="L311" i="26"/>
  <c r="H311" i="26"/>
  <c r="V310" i="26"/>
  <c r="U310" i="26"/>
  <c r="T310" i="26"/>
  <c r="S310" i="26"/>
  <c r="M310" i="26"/>
  <c r="J310" i="26"/>
  <c r="H310" i="26"/>
  <c r="V309" i="26"/>
  <c r="U309" i="26"/>
  <c r="T309" i="26"/>
  <c r="S309" i="26"/>
  <c r="Q309" i="26"/>
  <c r="O309" i="26"/>
  <c r="M309" i="26"/>
  <c r="L309" i="26"/>
  <c r="J309" i="26"/>
  <c r="H309" i="26"/>
  <c r="V308" i="26"/>
  <c r="U308" i="26"/>
  <c r="S308" i="26"/>
  <c r="O308" i="26"/>
  <c r="Q308" i="26" s="1"/>
  <c r="M308" i="26"/>
  <c r="L308" i="26"/>
  <c r="J308" i="26"/>
  <c r="H308" i="26"/>
  <c r="T308" i="26" s="1"/>
  <c r="V307" i="26"/>
  <c r="U307" i="26"/>
  <c r="T307" i="26"/>
  <c r="M307" i="26"/>
  <c r="J307" i="26"/>
  <c r="H307" i="26"/>
  <c r="O307" i="26" s="1"/>
  <c r="Q307" i="26" s="1"/>
  <c r="V306" i="26"/>
  <c r="U306" i="26"/>
  <c r="Q306" i="26"/>
  <c r="O306" i="26"/>
  <c r="H306" i="26"/>
  <c r="M306" i="26" s="1"/>
  <c r="V305" i="26"/>
  <c r="U305" i="26"/>
  <c r="H305" i="26"/>
  <c r="V304" i="26"/>
  <c r="U304" i="26"/>
  <c r="S304" i="26"/>
  <c r="Q304" i="26"/>
  <c r="M304" i="26"/>
  <c r="L304" i="26"/>
  <c r="J304" i="26"/>
  <c r="H304" i="26"/>
  <c r="O304" i="26" s="1"/>
  <c r="V303" i="26"/>
  <c r="U303" i="26"/>
  <c r="T303" i="26"/>
  <c r="S303" i="26"/>
  <c r="M303" i="26"/>
  <c r="H303" i="26"/>
  <c r="L303" i="26" s="1"/>
  <c r="V302" i="26"/>
  <c r="U302" i="26"/>
  <c r="S302" i="26"/>
  <c r="Q302" i="26"/>
  <c r="O302" i="26"/>
  <c r="M302" i="26"/>
  <c r="L302" i="26"/>
  <c r="J302" i="26"/>
  <c r="H302" i="26"/>
  <c r="T302" i="26" s="1"/>
  <c r="V301" i="26"/>
  <c r="U301" i="26"/>
  <c r="H301" i="26"/>
  <c r="V300" i="26"/>
  <c r="U300" i="26"/>
  <c r="S300" i="26"/>
  <c r="O300" i="26"/>
  <c r="Q300" i="26" s="1"/>
  <c r="L300" i="26"/>
  <c r="J300" i="26"/>
  <c r="H300" i="26"/>
  <c r="M300" i="26" s="1"/>
  <c r="V299" i="26"/>
  <c r="U299" i="26"/>
  <c r="T299" i="26"/>
  <c r="Q299" i="26"/>
  <c r="O299" i="26"/>
  <c r="L299" i="26"/>
  <c r="H299" i="26"/>
  <c r="V298" i="26"/>
  <c r="U298" i="26"/>
  <c r="T298" i="26"/>
  <c r="Q298" i="26"/>
  <c r="M298" i="26"/>
  <c r="L298" i="26"/>
  <c r="J298" i="26"/>
  <c r="H298" i="26"/>
  <c r="O298" i="26" s="1"/>
  <c r="V297" i="26"/>
  <c r="U297" i="26"/>
  <c r="S297" i="26"/>
  <c r="O297" i="26"/>
  <c r="Q297" i="26" s="1"/>
  <c r="J297" i="26"/>
  <c r="H297" i="26"/>
  <c r="L297" i="26" s="1"/>
  <c r="V296" i="26"/>
  <c r="U296" i="26"/>
  <c r="S296" i="26"/>
  <c r="O296" i="26"/>
  <c r="Q296" i="26" s="1"/>
  <c r="M296" i="26"/>
  <c r="L296" i="26"/>
  <c r="J296" i="26"/>
  <c r="H296" i="26"/>
  <c r="T296" i="26" s="1"/>
  <c r="V295" i="26"/>
  <c r="U295" i="26"/>
  <c r="T295" i="26"/>
  <c r="S295" i="26"/>
  <c r="O295" i="26"/>
  <c r="Q295" i="26" s="1"/>
  <c r="M295" i="26"/>
  <c r="J295" i="26"/>
  <c r="H295" i="26"/>
  <c r="L295" i="26" s="1"/>
  <c r="V294" i="26"/>
  <c r="U294" i="26"/>
  <c r="T294" i="26"/>
  <c r="Q294" i="26"/>
  <c r="O294" i="26"/>
  <c r="L294" i="26"/>
  <c r="J294" i="26"/>
  <c r="H294" i="26"/>
  <c r="M294" i="26" s="1"/>
  <c r="V293" i="26"/>
  <c r="U293" i="26"/>
  <c r="S293" i="26"/>
  <c r="O293" i="26"/>
  <c r="Q293" i="26" s="1"/>
  <c r="L293" i="26"/>
  <c r="H293" i="26"/>
  <c r="J293" i="26" s="1"/>
  <c r="V292" i="26"/>
  <c r="U292" i="26"/>
  <c r="T292" i="26"/>
  <c r="Q292" i="26"/>
  <c r="O292" i="26"/>
  <c r="M292" i="26"/>
  <c r="L292" i="26"/>
  <c r="J292" i="26"/>
  <c r="H292" i="26"/>
  <c r="S292" i="26" s="1"/>
  <c r="V291" i="26"/>
  <c r="U291" i="26"/>
  <c r="T291" i="26"/>
  <c r="S291" i="26"/>
  <c r="M291" i="26"/>
  <c r="J291" i="26"/>
  <c r="H291" i="26"/>
  <c r="O291" i="26" s="1"/>
  <c r="Q291" i="26" s="1"/>
  <c r="V290" i="26"/>
  <c r="U290" i="26"/>
  <c r="T290" i="26"/>
  <c r="S290" i="26"/>
  <c r="Q290" i="26"/>
  <c r="O290" i="26"/>
  <c r="M290" i="26"/>
  <c r="J290" i="26"/>
  <c r="H290" i="26"/>
  <c r="L290" i="26" s="1"/>
  <c r="V289" i="26"/>
  <c r="U289" i="26"/>
  <c r="T289" i="26"/>
  <c r="S289" i="26"/>
  <c r="Q289" i="26"/>
  <c r="O289" i="26"/>
  <c r="M289" i="26"/>
  <c r="L289" i="26"/>
  <c r="J289" i="26"/>
  <c r="H289" i="26"/>
  <c r="V288" i="26"/>
  <c r="U288" i="26"/>
  <c r="J288" i="26"/>
  <c r="H288" i="26"/>
  <c r="T288" i="26" s="1"/>
  <c r="V287" i="26"/>
  <c r="U287" i="26"/>
  <c r="T287" i="26"/>
  <c r="M287" i="26"/>
  <c r="J287" i="26"/>
  <c r="H287" i="26"/>
  <c r="S287" i="26" s="1"/>
  <c r="V286" i="26"/>
  <c r="U286" i="26"/>
  <c r="T286" i="26"/>
  <c r="Q286" i="26"/>
  <c r="O286" i="26"/>
  <c r="M286" i="26"/>
  <c r="L286" i="26"/>
  <c r="J286" i="26"/>
  <c r="H286" i="26"/>
  <c r="S286" i="26" s="1"/>
  <c r="V285" i="26"/>
  <c r="U285" i="26"/>
  <c r="T285" i="26"/>
  <c r="S285" i="26"/>
  <c r="M285" i="26"/>
  <c r="J285" i="26"/>
  <c r="H285" i="26"/>
  <c r="O285" i="26" s="1"/>
  <c r="Q285" i="26" s="1"/>
  <c r="V284" i="26"/>
  <c r="U284" i="26"/>
  <c r="T284" i="26"/>
  <c r="S284" i="26"/>
  <c r="Q284" i="26"/>
  <c r="O284" i="26"/>
  <c r="M284" i="26"/>
  <c r="J284" i="26"/>
  <c r="H284" i="26"/>
  <c r="L284" i="26" s="1"/>
  <c r="V283" i="26"/>
  <c r="U283" i="26"/>
  <c r="T283" i="26"/>
  <c r="S283" i="26"/>
  <c r="Q283" i="26"/>
  <c r="O283" i="26"/>
  <c r="M283" i="26"/>
  <c r="L283" i="26"/>
  <c r="J283" i="26"/>
  <c r="H283" i="26"/>
  <c r="V282" i="26"/>
  <c r="U282" i="26"/>
  <c r="J282" i="26"/>
  <c r="H282" i="26"/>
  <c r="T282" i="26" s="1"/>
  <c r="V281" i="26"/>
  <c r="U281" i="26"/>
  <c r="T281" i="26"/>
  <c r="J281" i="26"/>
  <c r="H281" i="26"/>
  <c r="S281" i="26" s="1"/>
  <c r="V280" i="26"/>
  <c r="U280" i="26"/>
  <c r="T280" i="26"/>
  <c r="Q280" i="26"/>
  <c r="O280" i="26"/>
  <c r="M280" i="26"/>
  <c r="L280" i="26"/>
  <c r="J280" i="26"/>
  <c r="H280" i="26"/>
  <c r="S280" i="26" s="1"/>
  <c r="V279" i="26"/>
  <c r="U279" i="26"/>
  <c r="T279" i="26"/>
  <c r="S279" i="26"/>
  <c r="M279" i="26"/>
  <c r="J279" i="26"/>
  <c r="H279" i="26"/>
  <c r="O279" i="26" s="1"/>
  <c r="Q279" i="26" s="1"/>
  <c r="V278" i="26"/>
  <c r="U278" i="26"/>
  <c r="T278" i="26"/>
  <c r="S278" i="26"/>
  <c r="Q278" i="26"/>
  <c r="O278" i="26"/>
  <c r="M278" i="26"/>
  <c r="J278" i="26"/>
  <c r="H278" i="26"/>
  <c r="L278" i="26" s="1"/>
  <c r="V277" i="26"/>
  <c r="U277" i="26"/>
  <c r="T277" i="26"/>
  <c r="S277" i="26"/>
  <c r="Q277" i="26"/>
  <c r="O277" i="26"/>
  <c r="M277" i="26"/>
  <c r="L277" i="26"/>
  <c r="J277" i="26"/>
  <c r="H277" i="26"/>
  <c r="V276" i="26"/>
  <c r="U276" i="26"/>
  <c r="J276" i="26"/>
  <c r="H276" i="26"/>
  <c r="T276" i="26" s="1"/>
  <c r="V275" i="26"/>
  <c r="U275" i="26"/>
  <c r="T275" i="26"/>
  <c r="J275" i="26"/>
  <c r="H275" i="26"/>
  <c r="S275" i="26" s="1"/>
  <c r="V274" i="26"/>
  <c r="U274" i="26"/>
  <c r="T274" i="26"/>
  <c r="M274" i="26"/>
  <c r="L274" i="26"/>
  <c r="J274" i="26"/>
  <c r="H274" i="26"/>
  <c r="S274" i="26" s="1"/>
  <c r="V273" i="26"/>
  <c r="U273" i="26"/>
  <c r="T273" i="26"/>
  <c r="S273" i="26"/>
  <c r="M273" i="26"/>
  <c r="J273" i="26"/>
  <c r="H273" i="26"/>
  <c r="O273" i="26" s="1"/>
  <c r="Q273" i="26" s="1"/>
  <c r="V272" i="26"/>
  <c r="U272" i="26"/>
  <c r="T272" i="26"/>
  <c r="S272" i="26"/>
  <c r="Q272" i="26"/>
  <c r="O272" i="26"/>
  <c r="M272" i="26"/>
  <c r="J272" i="26"/>
  <c r="H272" i="26"/>
  <c r="L272" i="26" s="1"/>
  <c r="V271" i="26"/>
  <c r="U271" i="26"/>
  <c r="T271" i="26"/>
  <c r="S271" i="26"/>
  <c r="Q271" i="26"/>
  <c r="O271" i="26"/>
  <c r="M271" i="26"/>
  <c r="L271" i="26"/>
  <c r="J271" i="26"/>
  <c r="H271" i="26"/>
  <c r="V270" i="26"/>
  <c r="U270" i="26"/>
  <c r="J270" i="26"/>
  <c r="H270" i="26"/>
  <c r="T270" i="26" s="1"/>
  <c r="V269" i="26"/>
  <c r="U269" i="26"/>
  <c r="T269" i="26"/>
  <c r="J269" i="26"/>
  <c r="H269" i="26"/>
  <c r="S269" i="26" s="1"/>
  <c r="V268" i="26"/>
  <c r="U268" i="26"/>
  <c r="T268" i="26"/>
  <c r="M268" i="26"/>
  <c r="L268" i="26"/>
  <c r="J268" i="26"/>
  <c r="H268" i="26"/>
  <c r="S268" i="26" s="1"/>
  <c r="V267" i="26"/>
  <c r="U267" i="26"/>
  <c r="T267" i="26"/>
  <c r="S267" i="26"/>
  <c r="M267" i="26"/>
  <c r="J267" i="26"/>
  <c r="H267" i="26"/>
  <c r="O267" i="26" s="1"/>
  <c r="Q267" i="26" s="1"/>
  <c r="V266" i="26"/>
  <c r="U266" i="26"/>
  <c r="T266" i="26"/>
  <c r="S266" i="26"/>
  <c r="Q266" i="26"/>
  <c r="O266" i="26"/>
  <c r="M266" i="26"/>
  <c r="J266" i="26"/>
  <c r="H266" i="26"/>
  <c r="L266" i="26" s="1"/>
  <c r="V265" i="26"/>
  <c r="U265" i="26"/>
  <c r="T265" i="26"/>
  <c r="S265" i="26"/>
  <c r="Q265" i="26"/>
  <c r="O265" i="26"/>
  <c r="M265" i="26"/>
  <c r="L265" i="26"/>
  <c r="J265" i="26"/>
  <c r="H265" i="26"/>
  <c r="V264" i="26"/>
  <c r="U264" i="26"/>
  <c r="J264" i="26"/>
  <c r="H264" i="26"/>
  <c r="T264" i="26" s="1"/>
  <c r="V263" i="26"/>
  <c r="U263" i="26"/>
  <c r="T263" i="26"/>
  <c r="J263" i="26"/>
  <c r="H263" i="26"/>
  <c r="S263" i="26" s="1"/>
  <c r="V262" i="26"/>
  <c r="U262" i="26"/>
  <c r="T262" i="26"/>
  <c r="M262" i="26"/>
  <c r="L262" i="26"/>
  <c r="J262" i="26"/>
  <c r="H262" i="26"/>
  <c r="S262" i="26" s="1"/>
  <c r="V261" i="26"/>
  <c r="U261" i="26"/>
  <c r="T261" i="26"/>
  <c r="S261" i="26"/>
  <c r="M261" i="26"/>
  <c r="J261" i="26"/>
  <c r="H261" i="26"/>
  <c r="O261" i="26" s="1"/>
  <c r="Q261" i="26" s="1"/>
  <c r="V260" i="26"/>
  <c r="U260" i="26"/>
  <c r="T260" i="26"/>
  <c r="S260" i="26"/>
  <c r="Q260" i="26"/>
  <c r="O260" i="26"/>
  <c r="M260" i="26"/>
  <c r="L260" i="26"/>
  <c r="J260" i="26"/>
  <c r="H260" i="26"/>
  <c r="V259" i="26"/>
  <c r="U259" i="26"/>
  <c r="T259" i="26"/>
  <c r="S259" i="26"/>
  <c r="Q259" i="26"/>
  <c r="O259" i="26"/>
  <c r="M259" i="26"/>
  <c r="L259" i="26"/>
  <c r="J259" i="26"/>
  <c r="H259" i="26"/>
  <c r="V258" i="26"/>
  <c r="U258" i="26"/>
  <c r="J258" i="26"/>
  <c r="H258" i="26"/>
  <c r="T258" i="26" s="1"/>
  <c r="V257" i="26"/>
  <c r="U257" i="26"/>
  <c r="T257" i="26"/>
  <c r="J257" i="26"/>
  <c r="H257" i="26"/>
  <c r="S257" i="26" s="1"/>
  <c r="V256" i="26"/>
  <c r="U256" i="26"/>
  <c r="T256" i="26"/>
  <c r="M256" i="26"/>
  <c r="L256" i="26"/>
  <c r="J256" i="26"/>
  <c r="H256" i="26"/>
  <c r="S256" i="26" s="1"/>
  <c r="V255" i="26"/>
  <c r="U255" i="26"/>
  <c r="T255" i="26"/>
  <c r="S255" i="26"/>
  <c r="M255" i="26"/>
  <c r="J255" i="26"/>
  <c r="H255" i="26"/>
  <c r="O255" i="26" s="1"/>
  <c r="Q255" i="26" s="1"/>
  <c r="V254" i="26"/>
  <c r="U254" i="26"/>
  <c r="T254" i="26"/>
  <c r="S254" i="26"/>
  <c r="Q254" i="26"/>
  <c r="O254" i="26"/>
  <c r="M254" i="26"/>
  <c r="L254" i="26"/>
  <c r="J254" i="26"/>
  <c r="H254" i="26"/>
  <c r="V253" i="26"/>
  <c r="U253" i="26"/>
  <c r="T253" i="26"/>
  <c r="S253" i="26"/>
  <c r="Q253" i="26"/>
  <c r="O253" i="26"/>
  <c r="M253" i="26"/>
  <c r="L253" i="26"/>
  <c r="J253" i="26"/>
  <c r="H253" i="26"/>
  <c r="V252" i="26"/>
  <c r="U252" i="26"/>
  <c r="J252" i="26"/>
  <c r="H252" i="26"/>
  <c r="T252" i="26" s="1"/>
  <c r="V251" i="26"/>
  <c r="U251" i="26"/>
  <c r="T251" i="26"/>
  <c r="J251" i="26"/>
  <c r="H251" i="26"/>
  <c r="S251" i="26" s="1"/>
  <c r="V250" i="26"/>
  <c r="U250" i="26"/>
  <c r="T250" i="26"/>
  <c r="S250" i="26"/>
  <c r="M250" i="26"/>
  <c r="L250" i="26"/>
  <c r="J250" i="26"/>
  <c r="H250" i="26"/>
  <c r="O250" i="26" s="1"/>
  <c r="Q250" i="26" s="1"/>
  <c r="V249" i="26"/>
  <c r="U249" i="26"/>
  <c r="T249" i="26"/>
  <c r="S249" i="26"/>
  <c r="M249" i="26"/>
  <c r="J249" i="26"/>
  <c r="H249" i="26"/>
  <c r="O249" i="26" s="1"/>
  <c r="Q249" i="26" s="1"/>
  <c r="V248" i="26"/>
  <c r="U248" i="26"/>
  <c r="T248" i="26"/>
  <c r="S248" i="26"/>
  <c r="Q248" i="26"/>
  <c r="O248" i="26"/>
  <c r="M248" i="26"/>
  <c r="L248" i="26"/>
  <c r="J248" i="26"/>
  <c r="H248" i="26"/>
  <c r="V247" i="26"/>
  <c r="U247" i="26"/>
  <c r="T247" i="26"/>
  <c r="S247" i="26"/>
  <c r="Q247" i="26"/>
  <c r="O247" i="26"/>
  <c r="M247" i="26"/>
  <c r="L247" i="26"/>
  <c r="J247" i="26"/>
  <c r="H247" i="26"/>
  <c r="V246" i="26"/>
  <c r="U246" i="26"/>
  <c r="J246" i="26"/>
  <c r="H246" i="26"/>
  <c r="T246" i="26" s="1"/>
  <c r="V245" i="26"/>
  <c r="U245" i="26"/>
  <c r="T245" i="26"/>
  <c r="J245" i="26"/>
  <c r="H245" i="26"/>
  <c r="S245" i="26" s="1"/>
  <c r="V244" i="26"/>
  <c r="U244" i="26"/>
  <c r="T244" i="26"/>
  <c r="S244" i="26"/>
  <c r="M244" i="26"/>
  <c r="L244" i="26"/>
  <c r="J244" i="26"/>
  <c r="H244" i="26"/>
  <c r="O244" i="26" s="1"/>
  <c r="Q244" i="26" s="1"/>
  <c r="V243" i="26"/>
  <c r="U243" i="26"/>
  <c r="T243" i="26"/>
  <c r="S243" i="26"/>
  <c r="M243" i="26"/>
  <c r="J243" i="26"/>
  <c r="H243" i="26"/>
  <c r="O243" i="26" s="1"/>
  <c r="Q243" i="26" s="1"/>
  <c r="V242" i="26"/>
  <c r="U242" i="26"/>
  <c r="T242" i="26"/>
  <c r="S242" i="26"/>
  <c r="Q242" i="26"/>
  <c r="O242" i="26"/>
  <c r="M242" i="26"/>
  <c r="L242" i="26"/>
  <c r="J242" i="26"/>
  <c r="H242" i="26"/>
  <c r="V241" i="26"/>
  <c r="U241" i="26"/>
  <c r="Q241" i="26"/>
  <c r="O241" i="26"/>
  <c r="M241" i="26"/>
  <c r="L241" i="26"/>
  <c r="H241" i="26"/>
  <c r="T241" i="26" s="1"/>
  <c r="V240" i="26"/>
  <c r="U240" i="26"/>
  <c r="J240" i="26"/>
  <c r="H240" i="26"/>
  <c r="T240" i="26" s="1"/>
  <c r="V239" i="26"/>
  <c r="U239" i="26"/>
  <c r="T239" i="26"/>
  <c r="J239" i="26"/>
  <c r="H239" i="26"/>
  <c r="S239" i="26" s="1"/>
  <c r="V238" i="26"/>
  <c r="U238" i="26"/>
  <c r="T238" i="26"/>
  <c r="S238" i="26"/>
  <c r="M238" i="26"/>
  <c r="L238" i="26"/>
  <c r="H238" i="26"/>
  <c r="O238" i="26" s="1"/>
  <c r="Q238" i="26" s="1"/>
  <c r="V237" i="26"/>
  <c r="U237" i="26"/>
  <c r="T237" i="26"/>
  <c r="S237" i="26"/>
  <c r="O237" i="26"/>
  <c r="Q237" i="26" s="1"/>
  <c r="M237" i="26"/>
  <c r="J237" i="26"/>
  <c r="H237" i="26"/>
  <c r="L237" i="26" s="1"/>
  <c r="V236" i="26"/>
  <c r="U236" i="26"/>
  <c r="T236" i="26"/>
  <c r="S236" i="26"/>
  <c r="Q236" i="26"/>
  <c r="O236" i="26"/>
  <c r="M236" i="26"/>
  <c r="L236" i="26"/>
  <c r="J236" i="26"/>
  <c r="H236" i="26"/>
  <c r="V235" i="26"/>
  <c r="U235" i="26"/>
  <c r="Q235" i="26"/>
  <c r="O235" i="26"/>
  <c r="M235" i="26"/>
  <c r="L235" i="26"/>
  <c r="H235" i="26"/>
  <c r="T235" i="26" s="1"/>
  <c r="V234" i="26"/>
  <c r="U234" i="26"/>
  <c r="J234" i="26"/>
  <c r="H234" i="26"/>
  <c r="T234" i="26" s="1"/>
  <c r="V233" i="26"/>
  <c r="U233" i="26"/>
  <c r="T233" i="26"/>
  <c r="J233" i="26"/>
  <c r="H233" i="26"/>
  <c r="S233" i="26" s="1"/>
  <c r="V232" i="26"/>
  <c r="U232" i="26"/>
  <c r="T232" i="26"/>
  <c r="S232" i="26"/>
  <c r="M232" i="26"/>
  <c r="L232" i="26"/>
  <c r="H232" i="26"/>
  <c r="O232" i="26" s="1"/>
  <c r="Q232" i="26" s="1"/>
  <c r="V231" i="26"/>
  <c r="U231" i="26"/>
  <c r="T231" i="26"/>
  <c r="S231" i="26"/>
  <c r="O231" i="26"/>
  <c r="Q231" i="26" s="1"/>
  <c r="M231" i="26"/>
  <c r="J231" i="26"/>
  <c r="H231" i="26"/>
  <c r="L231" i="26" s="1"/>
  <c r="V230" i="26"/>
  <c r="U230" i="26"/>
  <c r="T230" i="26"/>
  <c r="S230" i="26"/>
  <c r="Q230" i="26"/>
  <c r="O230" i="26"/>
  <c r="M230" i="26"/>
  <c r="L230" i="26"/>
  <c r="J230" i="26"/>
  <c r="H230" i="26"/>
  <c r="V229" i="26"/>
  <c r="U229" i="26"/>
  <c r="Q229" i="26"/>
  <c r="O229" i="26"/>
  <c r="M229" i="26"/>
  <c r="L229" i="26"/>
  <c r="H229" i="26"/>
  <c r="T229" i="26" s="1"/>
  <c r="V228" i="26"/>
  <c r="U228" i="26"/>
  <c r="J228" i="26"/>
  <c r="H228" i="26"/>
  <c r="T228" i="26" s="1"/>
  <c r="V227" i="26"/>
  <c r="U227" i="26"/>
  <c r="T227" i="26"/>
  <c r="J227" i="26"/>
  <c r="H227" i="26"/>
  <c r="S227" i="26" s="1"/>
  <c r="V226" i="26"/>
  <c r="U226" i="26"/>
  <c r="T226" i="26"/>
  <c r="S226" i="26"/>
  <c r="M226" i="26"/>
  <c r="L226" i="26"/>
  <c r="H226" i="26"/>
  <c r="O226" i="26" s="1"/>
  <c r="Q226" i="26" s="1"/>
  <c r="V225" i="26"/>
  <c r="U225" i="26"/>
  <c r="T225" i="26"/>
  <c r="S225" i="26"/>
  <c r="O225" i="26"/>
  <c r="Q225" i="26" s="1"/>
  <c r="M225" i="26"/>
  <c r="J225" i="26"/>
  <c r="H225" i="26"/>
  <c r="L225" i="26" s="1"/>
  <c r="V224" i="26"/>
  <c r="U224" i="26"/>
  <c r="T224" i="26"/>
  <c r="S224" i="26"/>
  <c r="Q224" i="26"/>
  <c r="O224" i="26"/>
  <c r="M224" i="26"/>
  <c r="L224" i="26"/>
  <c r="J224" i="26"/>
  <c r="H224" i="26"/>
  <c r="V223" i="26"/>
  <c r="U223" i="26"/>
  <c r="Q223" i="26"/>
  <c r="O223" i="26"/>
  <c r="M223" i="26"/>
  <c r="L223" i="26"/>
  <c r="H223" i="26"/>
  <c r="T223" i="26" s="1"/>
  <c r="V222" i="26"/>
  <c r="U222" i="26"/>
  <c r="J222" i="26"/>
  <c r="H222" i="26"/>
  <c r="T222" i="26" s="1"/>
  <c r="V221" i="26"/>
  <c r="U221" i="26"/>
  <c r="T221" i="26"/>
  <c r="J221" i="26"/>
  <c r="H221" i="26"/>
  <c r="S221" i="26" s="1"/>
  <c r="V220" i="26"/>
  <c r="U220" i="26"/>
  <c r="T220" i="26"/>
  <c r="S220" i="26"/>
  <c r="M220" i="26"/>
  <c r="L220" i="26"/>
  <c r="H220" i="26"/>
  <c r="O220" i="26" s="1"/>
  <c r="Q220" i="26" s="1"/>
  <c r="V219" i="26"/>
  <c r="U219" i="26"/>
  <c r="T219" i="26"/>
  <c r="S219" i="26"/>
  <c r="O219" i="26"/>
  <c r="Q219" i="26" s="1"/>
  <c r="M219" i="26"/>
  <c r="J219" i="26"/>
  <c r="H219" i="26"/>
  <c r="L219" i="26" s="1"/>
  <c r="V218" i="26"/>
  <c r="U218" i="26"/>
  <c r="T218" i="26"/>
  <c r="S218" i="26"/>
  <c r="Q218" i="26"/>
  <c r="O218" i="26"/>
  <c r="M218" i="26"/>
  <c r="L218" i="26"/>
  <c r="J218" i="26"/>
  <c r="H218" i="26"/>
  <c r="V217" i="26"/>
  <c r="U217" i="26"/>
  <c r="Q217" i="26"/>
  <c r="O217" i="26"/>
  <c r="M217" i="26"/>
  <c r="L217" i="26"/>
  <c r="H217" i="26"/>
  <c r="T217" i="26" s="1"/>
  <c r="V216" i="26"/>
  <c r="U216" i="26"/>
  <c r="J216" i="26"/>
  <c r="H216" i="26"/>
  <c r="V215" i="26"/>
  <c r="U215" i="26"/>
  <c r="T215" i="26"/>
  <c r="J215" i="26"/>
  <c r="H215" i="26"/>
  <c r="S215" i="26" s="1"/>
  <c r="V214" i="26"/>
  <c r="U214" i="26"/>
  <c r="S214" i="26"/>
  <c r="M214" i="26"/>
  <c r="L214" i="26"/>
  <c r="H214" i="26"/>
  <c r="O214" i="26" s="1"/>
  <c r="Q214" i="26" s="1"/>
  <c r="V213" i="26"/>
  <c r="U213" i="26"/>
  <c r="T213" i="26"/>
  <c r="S213" i="26"/>
  <c r="O213" i="26"/>
  <c r="Q213" i="26" s="1"/>
  <c r="M213" i="26"/>
  <c r="J213" i="26"/>
  <c r="H213" i="26"/>
  <c r="L213" i="26" s="1"/>
  <c r="V212" i="26"/>
  <c r="U212" i="26"/>
  <c r="T212" i="26"/>
  <c r="S212" i="26"/>
  <c r="O212" i="26"/>
  <c r="Q212" i="26" s="1"/>
  <c r="M212" i="26"/>
  <c r="L212" i="26"/>
  <c r="J212" i="26"/>
  <c r="H212" i="26"/>
  <c r="V211" i="26"/>
  <c r="U211" i="26"/>
  <c r="Q211" i="26"/>
  <c r="O211" i="26"/>
  <c r="M211" i="26"/>
  <c r="L211" i="26"/>
  <c r="H211" i="26"/>
  <c r="T211" i="26" s="1"/>
  <c r="V210" i="26"/>
  <c r="U210" i="26"/>
  <c r="H210" i="26"/>
  <c r="V209" i="26"/>
  <c r="U209" i="26"/>
  <c r="T209" i="26"/>
  <c r="J209" i="26"/>
  <c r="H209" i="26"/>
  <c r="S209" i="26" s="1"/>
  <c r="V208" i="26"/>
  <c r="U208" i="26"/>
  <c r="T208" i="26"/>
  <c r="S208" i="26"/>
  <c r="M208" i="26"/>
  <c r="L208" i="26"/>
  <c r="H208" i="26"/>
  <c r="O208" i="26" s="1"/>
  <c r="Q208" i="26" s="1"/>
  <c r="V207" i="26"/>
  <c r="U207" i="26"/>
  <c r="T207" i="26"/>
  <c r="S207" i="26"/>
  <c r="O207" i="26"/>
  <c r="Q207" i="26" s="1"/>
  <c r="M207" i="26"/>
  <c r="J207" i="26"/>
  <c r="H207" i="26"/>
  <c r="L207" i="26" s="1"/>
  <c r="V206" i="26"/>
  <c r="U206" i="26"/>
  <c r="T206" i="26"/>
  <c r="S206" i="26"/>
  <c r="O206" i="26"/>
  <c r="Q206" i="26" s="1"/>
  <c r="M206" i="26"/>
  <c r="L206" i="26"/>
  <c r="J206" i="26"/>
  <c r="H206" i="26"/>
  <c r="V205" i="26"/>
  <c r="U205" i="26"/>
  <c r="Q205" i="26"/>
  <c r="O205" i="26"/>
  <c r="M205" i="26"/>
  <c r="L205" i="26"/>
  <c r="H205" i="26"/>
  <c r="T205" i="26" s="1"/>
  <c r="V204" i="26"/>
  <c r="U204" i="26"/>
  <c r="J204" i="26"/>
  <c r="H204" i="26"/>
  <c r="V203" i="26"/>
  <c r="U203" i="26"/>
  <c r="T203" i="26"/>
  <c r="J203" i="26"/>
  <c r="H203" i="26"/>
  <c r="S203" i="26" s="1"/>
  <c r="V202" i="26"/>
  <c r="U202" i="26"/>
  <c r="T202" i="26"/>
  <c r="S202" i="26"/>
  <c r="M202" i="26"/>
  <c r="L202" i="26"/>
  <c r="H202" i="26"/>
  <c r="O202" i="26" s="1"/>
  <c r="Q202" i="26" s="1"/>
  <c r="V201" i="26"/>
  <c r="U201" i="26"/>
  <c r="T201" i="26"/>
  <c r="S201" i="26"/>
  <c r="O201" i="26"/>
  <c r="Q201" i="26" s="1"/>
  <c r="M201" i="26"/>
  <c r="H201" i="26"/>
  <c r="L201" i="26" s="1"/>
  <c r="V200" i="26"/>
  <c r="U200" i="26"/>
  <c r="T200" i="26"/>
  <c r="S200" i="26"/>
  <c r="Q200" i="26"/>
  <c r="O200" i="26"/>
  <c r="M200" i="26"/>
  <c r="L200" i="26"/>
  <c r="J200" i="26"/>
  <c r="H200" i="26"/>
  <c r="V199" i="26"/>
  <c r="U199" i="26"/>
  <c r="Q199" i="26"/>
  <c r="O199" i="26"/>
  <c r="M199" i="26"/>
  <c r="L199" i="26"/>
  <c r="H199" i="26"/>
  <c r="T199" i="26" s="1"/>
  <c r="V198" i="26"/>
  <c r="U198" i="26"/>
  <c r="L198" i="26"/>
  <c r="J198" i="26"/>
  <c r="H198" i="26"/>
  <c r="V197" i="26"/>
  <c r="U197" i="26"/>
  <c r="J197" i="26"/>
  <c r="H197" i="26"/>
  <c r="V196" i="26"/>
  <c r="U196" i="26"/>
  <c r="T196" i="26"/>
  <c r="S196" i="26"/>
  <c r="M196" i="26"/>
  <c r="L196" i="26"/>
  <c r="H196" i="26"/>
  <c r="O196" i="26" s="1"/>
  <c r="Q196" i="26" s="1"/>
  <c r="V195" i="26"/>
  <c r="U195" i="26"/>
  <c r="T195" i="26"/>
  <c r="S195" i="26"/>
  <c r="O195" i="26"/>
  <c r="Q195" i="26" s="1"/>
  <c r="M195" i="26"/>
  <c r="H195" i="26"/>
  <c r="L195" i="26" s="1"/>
  <c r="V194" i="26"/>
  <c r="U194" i="26"/>
  <c r="T194" i="26"/>
  <c r="S194" i="26"/>
  <c r="O194" i="26"/>
  <c r="Q194" i="26" s="1"/>
  <c r="M194" i="26"/>
  <c r="L194" i="26"/>
  <c r="J194" i="26"/>
  <c r="H194" i="26"/>
  <c r="V193" i="26"/>
  <c r="U193" i="26"/>
  <c r="O193" i="26"/>
  <c r="Q193" i="26" s="1"/>
  <c r="M193" i="26"/>
  <c r="L193" i="26"/>
  <c r="H193" i="26"/>
  <c r="T193" i="26" s="1"/>
  <c r="V192" i="26"/>
  <c r="U192" i="26"/>
  <c r="M192" i="26"/>
  <c r="L192" i="26"/>
  <c r="J192" i="26"/>
  <c r="H192" i="26"/>
  <c r="V191" i="26"/>
  <c r="U191" i="26"/>
  <c r="T191" i="26"/>
  <c r="J191" i="26"/>
  <c r="H191" i="26"/>
  <c r="V190" i="26"/>
  <c r="U190" i="26"/>
  <c r="T190" i="26"/>
  <c r="S190" i="26"/>
  <c r="Q190" i="26"/>
  <c r="M190" i="26"/>
  <c r="L190" i="26"/>
  <c r="H190" i="26"/>
  <c r="O190" i="26" s="1"/>
  <c r="V189" i="26"/>
  <c r="U189" i="26"/>
  <c r="T189" i="26"/>
  <c r="S189" i="26"/>
  <c r="O189" i="26"/>
  <c r="Q189" i="26" s="1"/>
  <c r="M189" i="26"/>
  <c r="H189" i="26"/>
  <c r="L189" i="26" s="1"/>
  <c r="V188" i="26"/>
  <c r="U188" i="26"/>
  <c r="T188" i="26"/>
  <c r="S188" i="26"/>
  <c r="Q188" i="26"/>
  <c r="O188" i="26"/>
  <c r="M188" i="26"/>
  <c r="L188" i="26"/>
  <c r="J188" i="26"/>
  <c r="H188" i="26"/>
  <c r="V187" i="26"/>
  <c r="U187" i="26"/>
  <c r="Q187" i="26"/>
  <c r="O187" i="26"/>
  <c r="M187" i="26"/>
  <c r="L187" i="26"/>
  <c r="H187" i="26"/>
  <c r="V186" i="26"/>
  <c r="U186" i="26"/>
  <c r="H186" i="26"/>
  <c r="V185" i="26"/>
  <c r="U185" i="26"/>
  <c r="T185" i="26"/>
  <c r="J185" i="26"/>
  <c r="H185" i="26"/>
  <c r="V184" i="26"/>
  <c r="U184" i="26"/>
  <c r="T184" i="26"/>
  <c r="S184" i="26"/>
  <c r="M184" i="26"/>
  <c r="L184" i="26"/>
  <c r="H184" i="26"/>
  <c r="O184" i="26" s="1"/>
  <c r="Q184" i="26" s="1"/>
  <c r="V183" i="26"/>
  <c r="U183" i="26"/>
  <c r="T183" i="26"/>
  <c r="S183" i="26"/>
  <c r="O183" i="26"/>
  <c r="Q183" i="26" s="1"/>
  <c r="M183" i="26"/>
  <c r="H183" i="26"/>
  <c r="L183" i="26" s="1"/>
  <c r="V182" i="26"/>
  <c r="U182" i="26"/>
  <c r="T182" i="26"/>
  <c r="S182" i="26"/>
  <c r="O182" i="26"/>
  <c r="Q182" i="26" s="1"/>
  <c r="M182" i="26"/>
  <c r="L182" i="26"/>
  <c r="J182" i="26"/>
  <c r="H182" i="26"/>
  <c r="V181" i="26"/>
  <c r="U181" i="26"/>
  <c r="M181" i="26"/>
  <c r="L181" i="26"/>
  <c r="H181" i="26"/>
  <c r="V180" i="26"/>
  <c r="U180" i="26"/>
  <c r="S180" i="26"/>
  <c r="H180" i="26"/>
  <c r="V179" i="26"/>
  <c r="U179" i="26"/>
  <c r="O179" i="26"/>
  <c r="Q179" i="26" s="1"/>
  <c r="H179" i="26"/>
  <c r="V178" i="26"/>
  <c r="U178" i="26"/>
  <c r="T178" i="26"/>
  <c r="S178" i="26"/>
  <c r="M178" i="26"/>
  <c r="L178" i="26"/>
  <c r="H178" i="26"/>
  <c r="O178" i="26" s="1"/>
  <c r="Q178" i="26" s="1"/>
  <c r="V177" i="26"/>
  <c r="U177" i="26"/>
  <c r="T177" i="26"/>
  <c r="S177" i="26"/>
  <c r="O177" i="26"/>
  <c r="Q177" i="26" s="1"/>
  <c r="H177" i="26"/>
  <c r="V176" i="26"/>
  <c r="U176" i="26"/>
  <c r="T176" i="26"/>
  <c r="S176" i="26"/>
  <c r="O176" i="26"/>
  <c r="Q176" i="26" s="1"/>
  <c r="M176" i="26"/>
  <c r="L176" i="26"/>
  <c r="J176" i="26"/>
  <c r="H176" i="26"/>
  <c r="V175" i="26"/>
  <c r="U175" i="26"/>
  <c r="L175" i="26"/>
  <c r="J175" i="26"/>
  <c r="H175" i="26"/>
  <c r="T175" i="26" s="1"/>
  <c r="V174" i="26"/>
  <c r="U174" i="26"/>
  <c r="T174" i="26"/>
  <c r="O174" i="26"/>
  <c r="Q174" i="26" s="1"/>
  <c r="L174" i="26"/>
  <c r="J174" i="26"/>
  <c r="H174" i="26"/>
  <c r="S174" i="26" s="1"/>
  <c r="V173" i="26"/>
  <c r="U173" i="26"/>
  <c r="T173" i="26"/>
  <c r="Q173" i="26"/>
  <c r="O173" i="26"/>
  <c r="L173" i="26"/>
  <c r="H173" i="26"/>
  <c r="V172" i="26"/>
  <c r="U172" i="26"/>
  <c r="M172" i="26"/>
  <c r="H172" i="26"/>
  <c r="V171" i="26"/>
  <c r="U171" i="26"/>
  <c r="H171" i="26"/>
  <c r="L171" i="26" s="1"/>
  <c r="V170" i="26"/>
  <c r="U170" i="26"/>
  <c r="T170" i="26"/>
  <c r="S170" i="26"/>
  <c r="Q170" i="26"/>
  <c r="O170" i="26"/>
  <c r="M170" i="26"/>
  <c r="L170" i="26"/>
  <c r="J170" i="26"/>
  <c r="H170" i="26"/>
  <c r="V169" i="26"/>
  <c r="U169" i="26"/>
  <c r="S169" i="26"/>
  <c r="O169" i="26"/>
  <c r="Q169" i="26" s="1"/>
  <c r="M169" i="26"/>
  <c r="L169" i="26"/>
  <c r="H169" i="26"/>
  <c r="T169" i="26" s="1"/>
  <c r="V168" i="26"/>
  <c r="U168" i="26"/>
  <c r="M168" i="26"/>
  <c r="J168" i="26"/>
  <c r="H168" i="26"/>
  <c r="T168" i="26" s="1"/>
  <c r="V167" i="26"/>
  <c r="U167" i="26"/>
  <c r="H167" i="26"/>
  <c r="V166" i="26"/>
  <c r="U166" i="26"/>
  <c r="T166" i="26"/>
  <c r="S166" i="26"/>
  <c r="M166" i="26"/>
  <c r="L166" i="26"/>
  <c r="H166" i="26"/>
  <c r="V165" i="26"/>
  <c r="U165" i="26"/>
  <c r="H165" i="26"/>
  <c r="V164" i="26"/>
  <c r="U164" i="26"/>
  <c r="O164" i="26"/>
  <c r="Q164" i="26" s="1"/>
  <c r="H164" i="26"/>
  <c r="T164" i="26" s="1"/>
  <c r="V163" i="26"/>
  <c r="U163" i="26"/>
  <c r="H163" i="26"/>
  <c r="T163" i="26" s="1"/>
  <c r="V162" i="26"/>
  <c r="U162" i="26"/>
  <c r="H162" i="26"/>
  <c r="M162" i="26" s="1"/>
  <c r="V161" i="26"/>
  <c r="U161" i="26"/>
  <c r="H161" i="26"/>
  <c r="V160" i="26"/>
  <c r="U160" i="26"/>
  <c r="H160" i="26"/>
  <c r="V159" i="26"/>
  <c r="U159" i="26"/>
  <c r="H159" i="26"/>
  <c r="M159" i="26" s="1"/>
  <c r="V158" i="26"/>
  <c r="H158" i="26"/>
  <c r="M158" i="26" s="1"/>
  <c r="V157" i="26"/>
  <c r="U157" i="26"/>
  <c r="H157" i="26"/>
  <c r="T157" i="26" s="1"/>
  <c r="V156" i="26"/>
  <c r="H156" i="26"/>
  <c r="T156" i="26" s="1"/>
  <c r="V155" i="26"/>
  <c r="H155" i="26"/>
  <c r="S155" i="26" s="1"/>
  <c r="V154" i="26"/>
  <c r="U154" i="26"/>
  <c r="H154" i="26"/>
  <c r="S154" i="26" s="1"/>
  <c r="V153" i="26"/>
  <c r="U153" i="26"/>
  <c r="H153" i="26"/>
  <c r="O153" i="26" s="1"/>
  <c r="Q153" i="26" s="1"/>
  <c r="V152" i="26"/>
  <c r="U152" i="26"/>
  <c r="O152" i="26"/>
  <c r="Q152" i="26" s="1"/>
  <c r="H152" i="26"/>
  <c r="M152" i="26" s="1"/>
  <c r="V151" i="26"/>
  <c r="U151" i="26"/>
  <c r="M151" i="26"/>
  <c r="L151" i="26"/>
  <c r="J151" i="26"/>
  <c r="H151" i="26"/>
  <c r="T151" i="26" s="1"/>
  <c r="V150" i="26"/>
  <c r="H150" i="26"/>
  <c r="T150" i="26" s="1"/>
  <c r="V149" i="26"/>
  <c r="U149" i="26"/>
  <c r="H149" i="26"/>
  <c r="T149" i="26" s="1"/>
  <c r="V148" i="26"/>
  <c r="U148" i="26"/>
  <c r="H148" i="26"/>
  <c r="S148" i="26" s="1"/>
  <c r="V147" i="26"/>
  <c r="H147" i="26"/>
  <c r="O147" i="26" s="1"/>
  <c r="Q147" i="26" s="1"/>
  <c r="V146" i="26"/>
  <c r="H146" i="26"/>
  <c r="O146" i="26" s="1"/>
  <c r="Q146" i="26" s="1"/>
  <c r="V145" i="26"/>
  <c r="U145" i="26"/>
  <c r="L145" i="26"/>
  <c r="H145" i="26"/>
  <c r="T145" i="26" s="1"/>
  <c r="V144" i="26"/>
  <c r="H144" i="26"/>
  <c r="T144" i="26" s="1"/>
  <c r="V143" i="26"/>
  <c r="H143" i="26"/>
  <c r="T143" i="26" s="1"/>
  <c r="U142" i="26"/>
  <c r="T142" i="26"/>
  <c r="H142" i="26"/>
  <c r="S142" i="26" s="1"/>
  <c r="V141" i="26"/>
  <c r="U141" i="26"/>
  <c r="H141" i="26"/>
  <c r="O141" i="26" s="1"/>
  <c r="Q141" i="26" s="1"/>
  <c r="V140" i="26"/>
  <c r="U140" i="26"/>
  <c r="O140" i="26"/>
  <c r="Q140" i="26" s="1"/>
  <c r="H140" i="26"/>
  <c r="M140" i="26" s="1"/>
  <c r="V139" i="26"/>
  <c r="U139" i="26"/>
  <c r="J139" i="26"/>
  <c r="H139" i="26"/>
  <c r="T139" i="26" s="1"/>
  <c r="V138" i="26"/>
  <c r="U138" i="26"/>
  <c r="H138" i="26"/>
  <c r="T138" i="26" s="1"/>
  <c r="U137" i="26"/>
  <c r="H137" i="26"/>
  <c r="T137" i="26" s="1"/>
  <c r="V136" i="26"/>
  <c r="U136" i="26"/>
  <c r="H136" i="26"/>
  <c r="V135" i="26"/>
  <c r="U135" i="26"/>
  <c r="H135" i="26"/>
  <c r="O135" i="26" s="1"/>
  <c r="Q135" i="26" s="1"/>
  <c r="V134" i="26"/>
  <c r="U134" i="26"/>
  <c r="H134" i="26"/>
  <c r="O134" i="26" s="1"/>
  <c r="Q134" i="26" s="1"/>
  <c r="V133" i="26"/>
  <c r="H133" i="26"/>
  <c r="T133" i="26" s="1"/>
  <c r="V132" i="26"/>
  <c r="H132" i="26"/>
  <c r="T132" i="26" s="1"/>
  <c r="V131" i="26"/>
  <c r="U131" i="26"/>
  <c r="H131" i="26"/>
  <c r="T131" i="26" s="1"/>
  <c r="V130" i="26"/>
  <c r="H130" i="26"/>
  <c r="V129" i="26"/>
  <c r="U129" i="26"/>
  <c r="H129" i="26"/>
  <c r="O129" i="26" s="1"/>
  <c r="Q129" i="26" s="1"/>
  <c r="V128" i="26"/>
  <c r="U128" i="26"/>
  <c r="S128" i="26"/>
  <c r="J128" i="26"/>
  <c r="H128" i="26"/>
  <c r="O128" i="26" s="1"/>
  <c r="Q128" i="26" s="1"/>
  <c r="V127" i="26"/>
  <c r="U127" i="26"/>
  <c r="M127" i="26"/>
  <c r="H127" i="26"/>
  <c r="T127" i="26" s="1"/>
  <c r="V126" i="26"/>
  <c r="S126" i="26"/>
  <c r="O126" i="26"/>
  <c r="Q126" i="26" s="1"/>
  <c r="H126" i="26"/>
  <c r="T126" i="26" s="1"/>
  <c r="V125" i="26"/>
  <c r="V124" i="26"/>
  <c r="U124" i="26"/>
  <c r="H124" i="26"/>
  <c r="H123" i="26"/>
  <c r="V122" i="26"/>
  <c r="U122" i="26"/>
  <c r="T122" i="26"/>
  <c r="H122" i="26"/>
  <c r="S122" i="26" s="1"/>
  <c r="V121" i="26"/>
  <c r="H121" i="26"/>
  <c r="S121" i="26" s="1"/>
  <c r="V120" i="26"/>
  <c r="U120" i="26"/>
  <c r="H120" i="26"/>
  <c r="T120" i="26" s="1"/>
  <c r="U119" i="26"/>
  <c r="H119" i="26"/>
  <c r="L119" i="26" s="1"/>
  <c r="V118" i="26"/>
  <c r="U118" i="26"/>
  <c r="H118" i="26"/>
  <c r="S118" i="26" s="1"/>
  <c r="V117" i="26"/>
  <c r="U117" i="26"/>
  <c r="H117" i="26"/>
  <c r="O116" i="26"/>
  <c r="Q116" i="26" s="1"/>
  <c r="J116" i="26"/>
  <c r="H116" i="26"/>
  <c r="M116" i="26" s="1"/>
  <c r="V115" i="26"/>
  <c r="L115" i="26"/>
  <c r="H115" i="26"/>
  <c r="T115" i="26" s="1"/>
  <c r="V114" i="26"/>
  <c r="U114" i="26"/>
  <c r="H114" i="26"/>
  <c r="V113" i="26"/>
  <c r="U113" i="26"/>
  <c r="H113" i="26"/>
  <c r="V112" i="26"/>
  <c r="H112" i="26"/>
  <c r="S111" i="26"/>
  <c r="O111" i="26"/>
  <c r="Q111" i="26" s="1"/>
  <c r="H111" i="26"/>
  <c r="V110" i="26"/>
  <c r="S110" i="26"/>
  <c r="O110" i="26"/>
  <c r="Q110" i="26" s="1"/>
  <c r="L110" i="26"/>
  <c r="H110" i="26"/>
  <c r="J110" i="26" s="1"/>
  <c r="U109" i="26"/>
  <c r="H109" i="26"/>
  <c r="T109" i="26" s="1"/>
  <c r="H108" i="26"/>
  <c r="T108" i="26" s="1"/>
  <c r="U107" i="26"/>
  <c r="H107" i="26"/>
  <c r="O107" i="26" s="1"/>
  <c r="Q107" i="26" s="1"/>
  <c r="V106" i="26"/>
  <c r="H106" i="26"/>
  <c r="V105" i="26"/>
  <c r="U105" i="26"/>
  <c r="H105" i="26"/>
  <c r="T105" i="26" s="1"/>
  <c r="V104" i="26"/>
  <c r="U104" i="26"/>
  <c r="H104" i="26"/>
  <c r="J104" i="26" s="1"/>
  <c r="V103" i="26"/>
  <c r="U103" i="26"/>
  <c r="H103" i="26"/>
  <c r="T103" i="26" s="1"/>
  <c r="V102" i="26"/>
  <c r="U102" i="26"/>
  <c r="H102" i="26"/>
  <c r="T102" i="26" s="1"/>
  <c r="V101" i="26"/>
  <c r="U101" i="26"/>
  <c r="H101" i="26"/>
  <c r="V100" i="26"/>
  <c r="H100" i="26"/>
  <c r="V99" i="26"/>
  <c r="U99" i="26"/>
  <c r="O99" i="26"/>
  <c r="Q99" i="26" s="1"/>
  <c r="H99" i="26"/>
  <c r="T99" i="26" s="1"/>
  <c r="V98" i="26"/>
  <c r="H98" i="26"/>
  <c r="J98" i="26" s="1"/>
  <c r="H97" i="26"/>
  <c r="T97" i="26" s="1"/>
  <c r="U96" i="26"/>
  <c r="H96" i="26"/>
  <c r="T96" i="26" s="1"/>
  <c r="V95" i="26"/>
  <c r="H95" i="26"/>
  <c r="V94" i="26"/>
  <c r="U94" i="26"/>
  <c r="H94" i="26"/>
  <c r="T94" i="26" s="1"/>
  <c r="H93" i="26"/>
  <c r="V92" i="26"/>
  <c r="U92" i="26"/>
  <c r="H92" i="26"/>
  <c r="J92" i="26" s="1"/>
  <c r="V91" i="26"/>
  <c r="U91" i="26"/>
  <c r="S91" i="26"/>
  <c r="O91" i="26"/>
  <c r="Q91" i="26" s="1"/>
  <c r="H91" i="26"/>
  <c r="T91" i="26" s="1"/>
  <c r="V90" i="26"/>
  <c r="U90" i="26"/>
  <c r="H90" i="26"/>
  <c r="V89" i="26"/>
  <c r="U89" i="26"/>
  <c r="H89" i="26"/>
  <c r="L89" i="26" s="1"/>
  <c r="H88" i="26"/>
  <c r="V87" i="26"/>
  <c r="S87" i="26"/>
  <c r="H87" i="26"/>
  <c r="O87" i="26" s="1"/>
  <c r="Q87" i="26" s="1"/>
  <c r="V86" i="26"/>
  <c r="U86" i="26"/>
  <c r="O86" i="26"/>
  <c r="Q86" i="26" s="1"/>
  <c r="H86" i="26"/>
  <c r="J86" i="26" s="1"/>
  <c r="U85" i="26"/>
  <c r="H85" i="26"/>
  <c r="T85" i="26" s="1"/>
  <c r="H84" i="26"/>
  <c r="T84" i="26" s="1"/>
  <c r="U83" i="26"/>
  <c r="H83" i="26"/>
  <c r="O83" i="26" s="1"/>
  <c r="Q83" i="26" s="1"/>
  <c r="V82" i="26"/>
  <c r="U82" i="26"/>
  <c r="H82" i="26"/>
  <c r="V81" i="26"/>
  <c r="H81" i="26"/>
  <c r="T81" i="26" s="1"/>
  <c r="U80" i="26"/>
  <c r="T80" i="26"/>
  <c r="S80" i="26"/>
  <c r="L80" i="26"/>
  <c r="H80" i="26"/>
  <c r="J80" i="26" s="1"/>
  <c r="H79" i="26"/>
  <c r="T79" i="26" s="1"/>
  <c r="V78" i="26"/>
  <c r="H78" i="26"/>
  <c r="T78" i="26" s="1"/>
  <c r="H77" i="26"/>
  <c r="V76" i="26"/>
  <c r="U76" i="26"/>
  <c r="H76" i="26"/>
  <c r="O75" i="26"/>
  <c r="Q75" i="26" s="1"/>
  <c r="H75" i="26"/>
  <c r="V74" i="26"/>
  <c r="U74" i="26"/>
  <c r="T74" i="26"/>
  <c r="S74" i="26"/>
  <c r="O74" i="26"/>
  <c r="Q74" i="26" s="1"/>
  <c r="M74" i="26"/>
  <c r="L74" i="26"/>
  <c r="H74" i="26"/>
  <c r="J74" i="26" s="1"/>
  <c r="U73" i="26"/>
  <c r="S73" i="26"/>
  <c r="M73" i="26"/>
  <c r="J73" i="26"/>
  <c r="H73" i="26"/>
  <c r="T73" i="26" s="1"/>
  <c r="V72" i="26"/>
  <c r="S72" i="26"/>
  <c r="O72" i="26"/>
  <c r="Q72" i="26" s="1"/>
  <c r="M72" i="26"/>
  <c r="L72" i="26"/>
  <c r="J72" i="26"/>
  <c r="H72" i="26"/>
  <c r="T72" i="26" s="1"/>
  <c r="U71" i="26"/>
  <c r="H71" i="26"/>
  <c r="T70" i="26"/>
  <c r="S70" i="26"/>
  <c r="L70" i="26"/>
  <c r="H70" i="26"/>
  <c r="V69" i="26"/>
  <c r="U69" i="26"/>
  <c r="O69" i="26"/>
  <c r="Q69" i="26" s="1"/>
  <c r="L69" i="26"/>
  <c r="H69" i="26"/>
  <c r="V68" i="26"/>
  <c r="H68" i="26"/>
  <c r="J68" i="26" s="1"/>
  <c r="U67" i="26"/>
  <c r="S67" i="26"/>
  <c r="M67" i="26"/>
  <c r="J67" i="26"/>
  <c r="H67" i="26"/>
  <c r="T67" i="26" s="1"/>
  <c r="S66" i="26"/>
  <c r="O66" i="26"/>
  <c r="Q66" i="26" s="1"/>
  <c r="M66" i="26"/>
  <c r="L66" i="26"/>
  <c r="J66" i="26"/>
  <c r="H66" i="26"/>
  <c r="T66" i="26" s="1"/>
  <c r="V65" i="26"/>
  <c r="U65" i="26"/>
  <c r="J65" i="26"/>
  <c r="H65" i="26"/>
  <c r="U64" i="26"/>
  <c r="T64" i="26"/>
  <c r="S64" i="26"/>
  <c r="L64" i="26"/>
  <c r="H64" i="26"/>
  <c r="S63" i="26"/>
  <c r="O63" i="26"/>
  <c r="Q63" i="26" s="1"/>
  <c r="L63" i="26"/>
  <c r="H63" i="26"/>
  <c r="V62" i="26"/>
  <c r="U62" i="26"/>
  <c r="O62" i="26"/>
  <c r="Q62" i="26" s="1"/>
  <c r="L62" i="26"/>
  <c r="H62" i="26"/>
  <c r="J62" i="26" s="1"/>
  <c r="S61" i="26"/>
  <c r="H61" i="26"/>
  <c r="T61" i="26" s="1"/>
  <c r="V60" i="26"/>
  <c r="S60" i="26"/>
  <c r="O60" i="26"/>
  <c r="Q60" i="26" s="1"/>
  <c r="M60" i="26"/>
  <c r="L60" i="26"/>
  <c r="J60" i="26"/>
  <c r="H60" i="26"/>
  <c r="T60" i="26" s="1"/>
  <c r="V59" i="26"/>
  <c r="O59" i="26"/>
  <c r="Q59" i="26" s="1"/>
  <c r="J59" i="26"/>
  <c r="H59" i="26"/>
  <c r="U58" i="26"/>
  <c r="T58" i="26"/>
  <c r="S58" i="26"/>
  <c r="L58" i="26"/>
  <c r="H58" i="26"/>
  <c r="V57" i="26"/>
  <c r="S57" i="26"/>
  <c r="O57" i="26"/>
  <c r="Q57" i="26" s="1"/>
  <c r="L57" i="26"/>
  <c r="H57" i="26"/>
  <c r="U56" i="26"/>
  <c r="T56" i="26"/>
  <c r="O56" i="26"/>
  <c r="Q56" i="26" s="1"/>
  <c r="L56" i="26"/>
  <c r="H56" i="26"/>
  <c r="J56" i="26" s="1"/>
  <c r="V55" i="26"/>
  <c r="H55" i="26"/>
  <c r="T55" i="26" s="1"/>
  <c r="O54" i="26"/>
  <c r="Q54" i="26" s="1"/>
  <c r="M54" i="26"/>
  <c r="L54" i="26"/>
  <c r="J54" i="26"/>
  <c r="H54" i="26"/>
  <c r="T54" i="26" s="1"/>
  <c r="V53" i="26"/>
  <c r="U53" i="26"/>
  <c r="L53" i="26"/>
  <c r="H53" i="26"/>
  <c r="M53" i="26" s="1"/>
  <c r="V52" i="26"/>
  <c r="T52" i="26"/>
  <c r="O52" i="26"/>
  <c r="Q52" i="26" s="1"/>
  <c r="H52" i="26"/>
  <c r="V51" i="26"/>
  <c r="S51" i="26"/>
  <c r="Q51" i="26"/>
  <c r="O51" i="26"/>
  <c r="M51" i="26"/>
  <c r="H51" i="26"/>
  <c r="J51" i="26" s="1"/>
  <c r="V50" i="26"/>
  <c r="U50" i="26"/>
  <c r="H50" i="26"/>
  <c r="V49" i="26"/>
  <c r="L49" i="26"/>
  <c r="H49" i="26"/>
  <c r="V48" i="26"/>
  <c r="U48" i="26"/>
  <c r="S48" i="26"/>
  <c r="M48" i="26"/>
  <c r="L48" i="26"/>
  <c r="J48" i="26"/>
  <c r="H48" i="26"/>
  <c r="T48" i="26" s="1"/>
  <c r="V47" i="26"/>
  <c r="S47" i="26"/>
  <c r="O47" i="26"/>
  <c r="Q47" i="26" s="1"/>
  <c r="L47" i="26"/>
  <c r="J47" i="26"/>
  <c r="H47" i="26"/>
  <c r="M47" i="26" s="1"/>
  <c r="V46" i="26"/>
  <c r="U46" i="26"/>
  <c r="O46" i="26"/>
  <c r="Q46" i="26" s="1"/>
  <c r="H46" i="26"/>
  <c r="V45" i="26"/>
  <c r="T45" i="26"/>
  <c r="S45" i="26"/>
  <c r="Q45" i="26"/>
  <c r="O45" i="26"/>
  <c r="M45" i="26"/>
  <c r="L45" i="26"/>
  <c r="H45" i="26"/>
  <c r="J45" i="26" s="1"/>
  <c r="U44" i="26"/>
  <c r="T44" i="26"/>
  <c r="S44" i="26"/>
  <c r="O44" i="26"/>
  <c r="Q44" i="26" s="1"/>
  <c r="L44" i="26"/>
  <c r="H44" i="26"/>
  <c r="M44" i="26" s="1"/>
  <c r="V43" i="26"/>
  <c r="H43" i="26"/>
  <c r="V42" i="26"/>
  <c r="U42" i="26"/>
  <c r="H42" i="26"/>
  <c r="V41" i="26"/>
  <c r="U41" i="26"/>
  <c r="H41" i="26"/>
  <c r="V40" i="26"/>
  <c r="S40" i="26"/>
  <c r="O40" i="26"/>
  <c r="Q40" i="26" s="1"/>
  <c r="M40" i="26"/>
  <c r="J40" i="26"/>
  <c r="H40" i="26"/>
  <c r="T40" i="26" s="1"/>
  <c r="V39" i="26"/>
  <c r="U39" i="26"/>
  <c r="T39" i="26"/>
  <c r="S39" i="26"/>
  <c r="O39" i="26"/>
  <c r="Q39" i="26" s="1"/>
  <c r="M39" i="26"/>
  <c r="L39" i="26"/>
  <c r="J39" i="26"/>
  <c r="H39" i="26"/>
  <c r="V38" i="26"/>
  <c r="T38" i="26"/>
  <c r="S38" i="26"/>
  <c r="O38" i="26"/>
  <c r="Q38" i="26" s="1"/>
  <c r="L38" i="26"/>
  <c r="H38" i="26"/>
  <c r="M38" i="26" s="1"/>
  <c r="V37" i="26"/>
  <c r="U37" i="26"/>
  <c r="H37" i="26"/>
  <c r="H36" i="26"/>
  <c r="V35" i="26"/>
  <c r="U35" i="26"/>
  <c r="H35" i="26"/>
  <c r="S34" i="26"/>
  <c r="O34" i="26"/>
  <c r="Q34" i="26" s="1"/>
  <c r="M34" i="26"/>
  <c r="J34" i="26"/>
  <c r="H34" i="26"/>
  <c r="T34" i="26" s="1"/>
  <c r="V33" i="26"/>
  <c r="U33" i="26"/>
  <c r="T33" i="26"/>
  <c r="S33" i="26"/>
  <c r="O33" i="26"/>
  <c r="Q33" i="26" s="1"/>
  <c r="M33" i="26"/>
  <c r="L33" i="26"/>
  <c r="J33" i="26"/>
  <c r="H33" i="26"/>
  <c r="V32" i="26"/>
  <c r="S32" i="26"/>
  <c r="O32" i="26"/>
  <c r="Q32" i="26" s="1"/>
  <c r="L32" i="26"/>
  <c r="H32" i="26"/>
  <c r="M32" i="26" s="1"/>
  <c r="V31" i="26"/>
  <c r="U31" i="26"/>
  <c r="T31" i="26"/>
  <c r="O31" i="26"/>
  <c r="Q31" i="26" s="1"/>
  <c r="L31" i="26"/>
  <c r="H31" i="26"/>
  <c r="V30" i="26"/>
  <c r="L30" i="26"/>
  <c r="H30" i="26"/>
  <c r="U29" i="26"/>
  <c r="H29" i="26"/>
  <c r="V28" i="26"/>
  <c r="U28" i="26"/>
  <c r="S28" i="26"/>
  <c r="O28" i="26"/>
  <c r="Q28" i="26" s="1"/>
  <c r="M28" i="26"/>
  <c r="J28" i="26"/>
  <c r="H28" i="26"/>
  <c r="T28" i="26" s="1"/>
  <c r="T27" i="26"/>
  <c r="S27" i="26"/>
  <c r="O27" i="26"/>
  <c r="Q27" i="26" s="1"/>
  <c r="M27" i="26"/>
  <c r="L27" i="26"/>
  <c r="J27" i="26"/>
  <c r="H27" i="26"/>
  <c r="S26" i="26"/>
  <c r="O26" i="26"/>
  <c r="Q26" i="26" s="1"/>
  <c r="L26" i="26"/>
  <c r="H26" i="26"/>
  <c r="M26" i="26" s="1"/>
  <c r="V25" i="26"/>
  <c r="O25" i="26"/>
  <c r="Q25" i="26" s="1"/>
  <c r="H25" i="26"/>
  <c r="V24" i="26"/>
  <c r="U24" i="26"/>
  <c r="H24" i="26"/>
  <c r="M23" i="26"/>
  <c r="H23" i="26"/>
  <c r="V22" i="26"/>
  <c r="U22" i="26"/>
  <c r="S22" i="26"/>
  <c r="O22" i="26"/>
  <c r="Q22" i="26" s="1"/>
  <c r="J22" i="26"/>
  <c r="H22" i="26"/>
  <c r="T22" i="26" s="1"/>
  <c r="V21" i="26"/>
  <c r="U21" i="26"/>
  <c r="T21" i="26"/>
  <c r="S21" i="26"/>
  <c r="O21" i="26"/>
  <c r="Q21" i="26" s="1"/>
  <c r="M21" i="26"/>
  <c r="L21" i="26"/>
  <c r="J21" i="26"/>
  <c r="H21" i="26"/>
  <c r="V20" i="26"/>
  <c r="S20" i="26"/>
  <c r="O20" i="26"/>
  <c r="Q20" i="26" s="1"/>
  <c r="L20" i="26"/>
  <c r="H20" i="26"/>
  <c r="M20" i="26" s="1"/>
  <c r="U19" i="26"/>
  <c r="O19" i="26"/>
  <c r="Q19" i="26" s="1"/>
  <c r="H19" i="26"/>
  <c r="V18" i="26"/>
  <c r="H18" i="26"/>
  <c r="M17" i="26"/>
  <c r="H17" i="26"/>
  <c r="V16" i="26"/>
  <c r="S16" i="26"/>
  <c r="O16" i="26"/>
  <c r="Q16" i="26" s="1"/>
  <c r="J16" i="26"/>
  <c r="H16" i="26"/>
  <c r="T16" i="26" s="1"/>
  <c r="V15" i="26"/>
  <c r="U15" i="26"/>
  <c r="T15" i="26"/>
  <c r="S15" i="26"/>
  <c r="O15" i="26"/>
  <c r="Q15" i="26" s="1"/>
  <c r="M15" i="26"/>
  <c r="L15" i="26"/>
  <c r="H15" i="26"/>
  <c r="J15" i="26" s="1"/>
  <c r="V14" i="26"/>
  <c r="U14" i="26"/>
  <c r="T14" i="26"/>
  <c r="S14" i="26"/>
  <c r="O14" i="26"/>
  <c r="Q14" i="26" s="1"/>
  <c r="L14" i="26"/>
  <c r="H14" i="26"/>
  <c r="M14" i="26" s="1"/>
  <c r="V13" i="26"/>
  <c r="U13" i="26"/>
  <c r="H13" i="26"/>
  <c r="V12" i="26"/>
  <c r="H12" i="26"/>
  <c r="V11" i="26"/>
  <c r="U11" i="26"/>
  <c r="H11" i="26"/>
  <c r="V10" i="26"/>
  <c r="U10" i="26"/>
  <c r="S10" i="26"/>
  <c r="Q10" i="26"/>
  <c r="O10" i="26"/>
  <c r="J10" i="26"/>
  <c r="H10" i="26"/>
  <c r="T10" i="26" s="1"/>
  <c r="V9" i="26"/>
  <c r="U9" i="26"/>
  <c r="T9" i="26"/>
  <c r="S9" i="26"/>
  <c r="O9" i="26"/>
  <c r="Q9" i="26" s="1"/>
  <c r="M9" i="26"/>
  <c r="L9" i="26"/>
  <c r="H9" i="26"/>
  <c r="J9" i="26" s="1"/>
  <c r="T8" i="26"/>
  <c r="S8" i="26"/>
  <c r="O8" i="26"/>
  <c r="Q8" i="26" s="1"/>
  <c r="L8" i="26"/>
  <c r="J8" i="26"/>
  <c r="H8" i="26"/>
  <c r="M8" i="26" s="1"/>
  <c r="V7" i="26"/>
  <c r="L7" i="26"/>
  <c r="H7" i="26"/>
  <c r="V6" i="26"/>
  <c r="U6" i="26"/>
  <c r="M6" i="26"/>
  <c r="L6" i="26"/>
  <c r="J6" i="26"/>
  <c r="H6" i="26"/>
  <c r="S5" i="26"/>
  <c r="M5" i="26"/>
  <c r="J5" i="26"/>
  <c r="H5" i="26"/>
  <c r="V4" i="26"/>
  <c r="S4" i="26"/>
  <c r="Q4" i="26"/>
  <c r="O4" i="26"/>
  <c r="M4" i="26"/>
  <c r="J4" i="26"/>
  <c r="H4" i="26"/>
  <c r="T4" i="26" s="1"/>
  <c r="V3" i="26"/>
  <c r="U3" i="26"/>
  <c r="T3" i="26"/>
  <c r="S3" i="26"/>
  <c r="O3" i="26"/>
  <c r="Q3" i="26" s="1"/>
  <c r="M3" i="26"/>
  <c r="L3" i="26"/>
  <c r="J3" i="26"/>
  <c r="H3" i="26"/>
  <c r="C72" i="25"/>
  <c r="B72" i="25"/>
  <c r="C71" i="25"/>
  <c r="B71" i="25"/>
  <c r="C70" i="25"/>
  <c r="B70" i="25"/>
  <c r="C69" i="25"/>
  <c r="B69" i="25"/>
  <c r="C68" i="25"/>
  <c r="B68" i="25"/>
  <c r="C67" i="25"/>
  <c r="B67" i="25"/>
  <c r="C66" i="25"/>
  <c r="B66" i="25"/>
  <c r="C65" i="25"/>
  <c r="B65" i="25"/>
  <c r="C64" i="25"/>
  <c r="B64" i="25"/>
  <c r="C63" i="25"/>
  <c r="B63" i="25"/>
  <c r="C62" i="25"/>
  <c r="B62" i="25"/>
  <c r="C61" i="25"/>
  <c r="B61" i="25"/>
  <c r="C60" i="25"/>
  <c r="B60" i="25"/>
  <c r="C59" i="25"/>
  <c r="B59" i="25"/>
  <c r="C58" i="25"/>
  <c r="B58" i="25"/>
  <c r="C57" i="25"/>
  <c r="B57" i="25"/>
  <c r="C56" i="25"/>
  <c r="B56" i="25"/>
  <c r="C55" i="25"/>
  <c r="B55" i="25"/>
  <c r="C54" i="25"/>
  <c r="B54" i="25"/>
  <c r="C53" i="25"/>
  <c r="B53" i="25"/>
  <c r="C52" i="25"/>
  <c r="B52" i="25"/>
  <c r="C51" i="25"/>
  <c r="B51" i="25"/>
  <c r="C50" i="25"/>
  <c r="B50" i="25"/>
  <c r="C49" i="25"/>
  <c r="B49" i="25"/>
  <c r="C48" i="25"/>
  <c r="B48" i="25"/>
  <c r="C47" i="25"/>
  <c r="B47" i="25"/>
  <c r="C46" i="25"/>
  <c r="B46" i="25"/>
  <c r="C45" i="25"/>
  <c r="B45" i="25"/>
  <c r="C44" i="25"/>
  <c r="B44" i="25"/>
  <c r="C43" i="25"/>
  <c r="B43" i="25"/>
  <c r="C42" i="25"/>
  <c r="B42" i="25"/>
  <c r="C41" i="25"/>
  <c r="B41" i="25"/>
  <c r="C40" i="25"/>
  <c r="B40" i="25"/>
  <c r="C39" i="25"/>
  <c r="B39" i="25"/>
  <c r="C38" i="25"/>
  <c r="B38" i="25"/>
  <c r="C37" i="25"/>
  <c r="B37" i="25"/>
  <c r="C36" i="25"/>
  <c r="B36" i="25"/>
  <c r="C35" i="25"/>
  <c r="B35" i="25"/>
  <c r="C34" i="25"/>
  <c r="B34" i="25"/>
  <c r="C33" i="25"/>
  <c r="B33" i="25"/>
  <c r="C32" i="25"/>
  <c r="B32" i="25"/>
  <c r="C31" i="25"/>
  <c r="B31" i="25"/>
  <c r="C30" i="25"/>
  <c r="B30" i="25"/>
  <c r="C29" i="25"/>
  <c r="B29" i="25"/>
  <c r="C28" i="25"/>
  <c r="B28" i="25"/>
  <c r="C27" i="25"/>
  <c r="B27" i="25"/>
  <c r="C26" i="25"/>
  <c r="B26" i="25"/>
  <c r="C25" i="25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72" i="24"/>
  <c r="B72" i="24"/>
  <c r="C71" i="24"/>
  <c r="B71" i="24"/>
  <c r="C70" i="24"/>
  <c r="B70" i="24"/>
  <c r="C69" i="24"/>
  <c r="B69" i="24"/>
  <c r="C68" i="24"/>
  <c r="B68" i="24"/>
  <c r="C67" i="24"/>
  <c r="B67" i="24"/>
  <c r="C66" i="24"/>
  <c r="B66" i="24"/>
  <c r="C65" i="24"/>
  <c r="B65" i="24"/>
  <c r="C64" i="24"/>
  <c r="B64" i="24"/>
  <c r="C63" i="24"/>
  <c r="B63" i="24"/>
  <c r="C62" i="24"/>
  <c r="B62" i="24"/>
  <c r="C61" i="24"/>
  <c r="B61" i="24"/>
  <c r="C60" i="24"/>
  <c r="B60" i="24"/>
  <c r="C59" i="24"/>
  <c r="B59" i="24"/>
  <c r="C58" i="24"/>
  <c r="B58" i="24"/>
  <c r="C57" i="24"/>
  <c r="B57" i="24"/>
  <c r="C56" i="24"/>
  <c r="B56" i="24"/>
  <c r="C55" i="24"/>
  <c r="B55" i="24"/>
  <c r="C54" i="24"/>
  <c r="B54" i="24"/>
  <c r="C53" i="24"/>
  <c r="B53" i="24"/>
  <c r="C52" i="24"/>
  <c r="B52" i="24"/>
  <c r="C51" i="24"/>
  <c r="B51" i="24"/>
  <c r="C50" i="24"/>
  <c r="B50" i="24"/>
  <c r="C49" i="24"/>
  <c r="B49" i="24"/>
  <c r="C48" i="24"/>
  <c r="B48" i="24"/>
  <c r="C47" i="24"/>
  <c r="B47" i="24"/>
  <c r="C46" i="24"/>
  <c r="B46" i="24"/>
  <c r="C45" i="24"/>
  <c r="B45" i="24"/>
  <c r="C44" i="24"/>
  <c r="B44" i="24"/>
  <c r="C43" i="24"/>
  <c r="B43" i="24"/>
  <c r="C42" i="24"/>
  <c r="B42" i="24"/>
  <c r="C41" i="24"/>
  <c r="B41" i="24"/>
  <c r="C40" i="24"/>
  <c r="B40" i="24"/>
  <c r="C39" i="24"/>
  <c r="B39" i="24"/>
  <c r="C38" i="24"/>
  <c r="B38" i="24"/>
  <c r="C37" i="24"/>
  <c r="B37" i="24"/>
  <c r="C36" i="24"/>
  <c r="B36" i="24"/>
  <c r="C35" i="24"/>
  <c r="B35" i="24"/>
  <c r="C34" i="24"/>
  <c r="B34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72" i="22"/>
  <c r="B72" i="22"/>
  <c r="C71" i="22"/>
  <c r="B71" i="22"/>
  <c r="C70" i="22"/>
  <c r="B70" i="22"/>
  <c r="C69" i="22"/>
  <c r="B69" i="22"/>
  <c r="C68" i="22"/>
  <c r="B68" i="22"/>
  <c r="C67" i="22"/>
  <c r="B67" i="22"/>
  <c r="C66" i="22"/>
  <c r="B66" i="22"/>
  <c r="C65" i="22"/>
  <c r="B65" i="22"/>
  <c r="C64" i="22"/>
  <c r="B64" i="22"/>
  <c r="C63" i="22"/>
  <c r="B63" i="22"/>
  <c r="C62" i="22"/>
  <c r="B62" i="22"/>
  <c r="C61" i="22"/>
  <c r="B61" i="22"/>
  <c r="C60" i="22"/>
  <c r="B60" i="22"/>
  <c r="C59" i="22"/>
  <c r="B59" i="22"/>
  <c r="C58" i="22"/>
  <c r="B58" i="22"/>
  <c r="C57" i="22"/>
  <c r="B57" i="22"/>
  <c r="C56" i="22"/>
  <c r="B56" i="22"/>
  <c r="C55" i="22"/>
  <c r="B55" i="22"/>
  <c r="C54" i="22"/>
  <c r="B54" i="22"/>
  <c r="C53" i="22"/>
  <c r="B53" i="22"/>
  <c r="C52" i="22"/>
  <c r="B52" i="22"/>
  <c r="C51" i="22"/>
  <c r="B51" i="22"/>
  <c r="C50" i="22"/>
  <c r="B50" i="22"/>
  <c r="C49" i="22"/>
  <c r="B49" i="22"/>
  <c r="C48" i="22"/>
  <c r="B48" i="22"/>
  <c r="C47" i="22"/>
  <c r="B47" i="22"/>
  <c r="C46" i="22"/>
  <c r="B46" i="22"/>
  <c r="C45" i="22"/>
  <c r="B45" i="22"/>
  <c r="C44" i="22"/>
  <c r="B44" i="22"/>
  <c r="C43" i="22"/>
  <c r="B43" i="22"/>
  <c r="C42" i="22"/>
  <c r="B42" i="22"/>
  <c r="C41" i="22"/>
  <c r="B41" i="22"/>
  <c r="C40" i="22"/>
  <c r="B40" i="22"/>
  <c r="C39" i="22"/>
  <c r="B39" i="22"/>
  <c r="C38" i="22"/>
  <c r="B38" i="22"/>
  <c r="C37" i="22"/>
  <c r="B37" i="22"/>
  <c r="C36" i="22"/>
  <c r="B36" i="22"/>
  <c r="C35" i="22"/>
  <c r="B35" i="22"/>
  <c r="C34" i="22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C12" i="22"/>
  <c r="B12" i="22"/>
  <c r="C11" i="22"/>
  <c r="B11" i="22"/>
  <c r="C10" i="22"/>
  <c r="B10" i="22"/>
  <c r="C9" i="22"/>
  <c r="B9" i="22"/>
  <c r="C8" i="22"/>
  <c r="B8" i="22"/>
  <c r="C7" i="22"/>
  <c r="B7" i="22"/>
  <c r="C6" i="22"/>
  <c r="B6" i="22"/>
  <c r="C5" i="22"/>
  <c r="B5" i="22"/>
  <c r="C4" i="22"/>
  <c r="B4" i="22"/>
  <c r="C3" i="22"/>
  <c r="B3" i="22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9" i="21"/>
  <c r="B59" i="21"/>
  <c r="C58" i="21"/>
  <c r="B58" i="21"/>
  <c r="C57" i="21"/>
  <c r="B57" i="21"/>
  <c r="C56" i="21"/>
  <c r="B56" i="21"/>
  <c r="C55" i="21"/>
  <c r="B55" i="21"/>
  <c r="C54" i="21"/>
  <c r="B54" i="21"/>
  <c r="C53" i="21"/>
  <c r="B53" i="21"/>
  <c r="C52" i="21"/>
  <c r="B52" i="21"/>
  <c r="C51" i="21"/>
  <c r="B51" i="21"/>
  <c r="C50" i="21"/>
  <c r="B50" i="21"/>
  <c r="C49" i="21"/>
  <c r="B49" i="21"/>
  <c r="C48" i="21"/>
  <c r="B48" i="21"/>
  <c r="C47" i="21"/>
  <c r="B47" i="21"/>
  <c r="C46" i="21"/>
  <c r="B46" i="21"/>
  <c r="C45" i="21"/>
  <c r="B45" i="21"/>
  <c r="C44" i="21"/>
  <c r="B44" i="21"/>
  <c r="C43" i="21"/>
  <c r="B43" i="21"/>
  <c r="C42" i="21"/>
  <c r="B42" i="21"/>
  <c r="C41" i="21"/>
  <c r="B41" i="21"/>
  <c r="C40" i="21"/>
  <c r="B40" i="21"/>
  <c r="C39" i="21"/>
  <c r="B39" i="21"/>
  <c r="C38" i="21"/>
  <c r="B38" i="21"/>
  <c r="C37" i="21"/>
  <c r="B37" i="21"/>
  <c r="C36" i="21"/>
  <c r="B36" i="21"/>
  <c r="C35" i="21"/>
  <c r="B35" i="21"/>
  <c r="C34" i="21"/>
  <c r="B34" i="21"/>
  <c r="C33" i="21"/>
  <c r="B33" i="21"/>
  <c r="C32" i="21"/>
  <c r="B32" i="21"/>
  <c r="C31" i="21"/>
  <c r="B31" i="21"/>
  <c r="C30" i="21"/>
  <c r="B30" i="21"/>
  <c r="C29" i="21"/>
  <c r="B29" i="21"/>
  <c r="C28" i="21"/>
  <c r="B28" i="21"/>
  <c r="C27" i="21"/>
  <c r="B27" i="21"/>
  <c r="C26" i="21"/>
  <c r="B26" i="21"/>
  <c r="C25" i="21"/>
  <c r="B25" i="21"/>
  <c r="C24" i="21"/>
  <c r="B24" i="21"/>
  <c r="C23" i="21"/>
  <c r="B23" i="21"/>
  <c r="C22" i="21"/>
  <c r="B22" i="21"/>
  <c r="C21" i="21"/>
  <c r="B21" i="21"/>
  <c r="C20" i="21"/>
  <c r="B20" i="21"/>
  <c r="C19" i="21"/>
  <c r="B19" i="21"/>
  <c r="C18" i="21"/>
  <c r="B18" i="21"/>
  <c r="C17" i="21"/>
  <c r="B17" i="21"/>
  <c r="C16" i="21"/>
  <c r="B16" i="21"/>
  <c r="C15" i="21"/>
  <c r="B15" i="21"/>
  <c r="C14" i="21"/>
  <c r="B14" i="21"/>
  <c r="C13" i="21"/>
  <c r="B13" i="21"/>
  <c r="C12" i="21"/>
  <c r="B12" i="21"/>
  <c r="C11" i="21"/>
  <c r="B11" i="21"/>
  <c r="C10" i="21"/>
  <c r="B10" i="21"/>
  <c r="C9" i="21"/>
  <c r="B9" i="21"/>
  <c r="C8" i="21"/>
  <c r="B8" i="21"/>
  <c r="C7" i="21"/>
  <c r="B7" i="21"/>
  <c r="C6" i="21"/>
  <c r="B6" i="21"/>
  <c r="C5" i="21"/>
  <c r="B5" i="21"/>
  <c r="C4" i="21"/>
  <c r="B4" i="21"/>
  <c r="C3" i="21"/>
  <c r="B3" i="21"/>
  <c r="C72" i="20"/>
  <c r="B72" i="20"/>
  <c r="C71" i="20"/>
  <c r="B71" i="20"/>
  <c r="C70" i="20"/>
  <c r="B70" i="20"/>
  <c r="C69" i="20"/>
  <c r="B69" i="20"/>
  <c r="C68" i="20"/>
  <c r="B68" i="20"/>
  <c r="C67" i="20"/>
  <c r="B67" i="20"/>
  <c r="C66" i="20"/>
  <c r="B66" i="20"/>
  <c r="C65" i="20"/>
  <c r="B65" i="20"/>
  <c r="C64" i="20"/>
  <c r="B64" i="20"/>
  <c r="C63" i="20"/>
  <c r="B63" i="20"/>
  <c r="C62" i="20"/>
  <c r="B62" i="20"/>
  <c r="C61" i="20"/>
  <c r="B61" i="20"/>
  <c r="C60" i="20"/>
  <c r="B60" i="20"/>
  <c r="C59" i="20"/>
  <c r="B59" i="20"/>
  <c r="C58" i="20"/>
  <c r="B58" i="20"/>
  <c r="C57" i="20"/>
  <c r="B57" i="20"/>
  <c r="C56" i="20"/>
  <c r="B56" i="20"/>
  <c r="C55" i="20"/>
  <c r="B55" i="20"/>
  <c r="C54" i="20"/>
  <c r="B54" i="20"/>
  <c r="C53" i="20"/>
  <c r="B53" i="20"/>
  <c r="C52" i="20"/>
  <c r="B52" i="20"/>
  <c r="C51" i="20"/>
  <c r="B51" i="20"/>
  <c r="C50" i="20"/>
  <c r="B50" i="20"/>
  <c r="C49" i="20"/>
  <c r="B49" i="20"/>
  <c r="C48" i="20"/>
  <c r="B48" i="20"/>
  <c r="C47" i="20"/>
  <c r="B47" i="20"/>
  <c r="C46" i="20"/>
  <c r="B46" i="20"/>
  <c r="C45" i="20"/>
  <c r="B45" i="20"/>
  <c r="C44" i="20"/>
  <c r="B44" i="20"/>
  <c r="C43" i="20"/>
  <c r="B43" i="20"/>
  <c r="C42" i="20"/>
  <c r="B42" i="20"/>
  <c r="C41" i="20"/>
  <c r="B41" i="20"/>
  <c r="C40" i="20"/>
  <c r="B40" i="20"/>
  <c r="C39" i="20"/>
  <c r="B39" i="20"/>
  <c r="C38" i="20"/>
  <c r="B38" i="20"/>
  <c r="C37" i="20"/>
  <c r="B37" i="20"/>
  <c r="C36" i="20"/>
  <c r="B36" i="20"/>
  <c r="C35" i="20"/>
  <c r="B35" i="20"/>
  <c r="C34" i="20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C24" i="20"/>
  <c r="B24" i="20"/>
  <c r="C23" i="20"/>
  <c r="B23" i="20"/>
  <c r="C22" i="20"/>
  <c r="B22" i="20"/>
  <c r="C21" i="20"/>
  <c r="B21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1" i="20"/>
  <c r="B11" i="20"/>
  <c r="C10" i="20"/>
  <c r="B10" i="20"/>
  <c r="C9" i="20"/>
  <c r="B9" i="20"/>
  <c r="C8" i="20"/>
  <c r="B8" i="20"/>
  <c r="C7" i="20"/>
  <c r="B7" i="20"/>
  <c r="C6" i="20"/>
  <c r="B6" i="20"/>
  <c r="C5" i="20"/>
  <c r="B5" i="20"/>
  <c r="C4" i="20"/>
  <c r="B4" i="20"/>
  <c r="C3" i="20"/>
  <c r="B3" i="20"/>
  <c r="C72" i="19"/>
  <c r="B72" i="19"/>
  <c r="C71" i="19"/>
  <c r="B71" i="19"/>
  <c r="C70" i="19"/>
  <c r="B70" i="19"/>
  <c r="C69" i="19"/>
  <c r="B69" i="19"/>
  <c r="C68" i="19"/>
  <c r="B68" i="19"/>
  <c r="C67" i="19"/>
  <c r="B67" i="19"/>
  <c r="C66" i="19"/>
  <c r="B66" i="19"/>
  <c r="C65" i="19"/>
  <c r="B65" i="19"/>
  <c r="C64" i="19"/>
  <c r="B64" i="19"/>
  <c r="C63" i="19"/>
  <c r="B63" i="19"/>
  <c r="C62" i="19"/>
  <c r="B62" i="19"/>
  <c r="C61" i="19"/>
  <c r="B61" i="19"/>
  <c r="C60" i="19"/>
  <c r="B60" i="19"/>
  <c r="C59" i="19"/>
  <c r="B59" i="19"/>
  <c r="C58" i="19"/>
  <c r="B58" i="19"/>
  <c r="C57" i="19"/>
  <c r="B57" i="19"/>
  <c r="C56" i="19"/>
  <c r="B56" i="19"/>
  <c r="C55" i="19"/>
  <c r="B55" i="19"/>
  <c r="C54" i="19"/>
  <c r="B54" i="19"/>
  <c r="C53" i="19"/>
  <c r="B53" i="19"/>
  <c r="C52" i="19"/>
  <c r="B52" i="19"/>
  <c r="C51" i="19"/>
  <c r="B51" i="19"/>
  <c r="C50" i="19"/>
  <c r="B50" i="19"/>
  <c r="C49" i="19"/>
  <c r="B49" i="19"/>
  <c r="C48" i="19"/>
  <c r="B48" i="19"/>
  <c r="C47" i="19"/>
  <c r="B47" i="19"/>
  <c r="C46" i="19"/>
  <c r="B46" i="19"/>
  <c r="C45" i="19"/>
  <c r="B45" i="19"/>
  <c r="C44" i="19"/>
  <c r="B44" i="19"/>
  <c r="C43" i="19"/>
  <c r="B43" i="19"/>
  <c r="C42" i="19"/>
  <c r="B42" i="19"/>
  <c r="C41" i="19"/>
  <c r="B41" i="19"/>
  <c r="C40" i="19"/>
  <c r="B40" i="19"/>
  <c r="C39" i="19"/>
  <c r="B39" i="19"/>
  <c r="C38" i="19"/>
  <c r="B38" i="19"/>
  <c r="C37" i="19"/>
  <c r="B37" i="19"/>
  <c r="C36" i="19"/>
  <c r="B36" i="19"/>
  <c r="C35" i="19"/>
  <c r="B35" i="19"/>
  <c r="C34" i="19"/>
  <c r="B34" i="19"/>
  <c r="C33" i="19"/>
  <c r="B33" i="19"/>
  <c r="C32" i="19"/>
  <c r="B32" i="19"/>
  <c r="C31" i="19"/>
  <c r="B31" i="19"/>
  <c r="C30" i="19"/>
  <c r="B30" i="19"/>
  <c r="C29" i="19"/>
  <c r="B29" i="19"/>
  <c r="C28" i="19"/>
  <c r="B28" i="19"/>
  <c r="C27" i="19"/>
  <c r="B27" i="19"/>
  <c r="C26" i="19"/>
  <c r="B26" i="19"/>
  <c r="C25" i="19"/>
  <c r="B25" i="19"/>
  <c r="C24" i="19"/>
  <c r="B24" i="19"/>
  <c r="C23" i="19"/>
  <c r="B23" i="19"/>
  <c r="C22" i="19"/>
  <c r="B22" i="19"/>
  <c r="C21" i="19"/>
  <c r="B21" i="19"/>
  <c r="C20" i="19"/>
  <c r="B20" i="19"/>
  <c r="C19" i="19"/>
  <c r="B19" i="19"/>
  <c r="C18" i="19"/>
  <c r="B18" i="19"/>
  <c r="C17" i="19"/>
  <c r="B17" i="19"/>
  <c r="C16" i="19"/>
  <c r="B16" i="19"/>
  <c r="C15" i="19"/>
  <c r="B15" i="19"/>
  <c r="C14" i="19"/>
  <c r="B14" i="19"/>
  <c r="C13" i="19"/>
  <c r="B13" i="19"/>
  <c r="C12" i="19"/>
  <c r="B12" i="19"/>
  <c r="C11" i="19"/>
  <c r="B11" i="19"/>
  <c r="C10" i="19"/>
  <c r="B10" i="19"/>
  <c r="C9" i="19"/>
  <c r="B9" i="19"/>
  <c r="C8" i="19"/>
  <c r="B8" i="19"/>
  <c r="C7" i="19"/>
  <c r="B7" i="19"/>
  <c r="C6" i="19"/>
  <c r="B6" i="19"/>
  <c r="C5" i="19"/>
  <c r="B5" i="19"/>
  <c r="C4" i="19"/>
  <c r="B4" i="19"/>
  <c r="C3" i="19"/>
  <c r="B3" i="19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72" i="17"/>
  <c r="B72" i="17"/>
  <c r="C71" i="17"/>
  <c r="B71" i="17"/>
  <c r="C70" i="17"/>
  <c r="B70" i="17"/>
  <c r="C69" i="17"/>
  <c r="B69" i="17"/>
  <c r="C68" i="17"/>
  <c r="B68" i="17"/>
  <c r="C67" i="17"/>
  <c r="B67" i="17"/>
  <c r="C66" i="17"/>
  <c r="B66" i="17"/>
  <c r="C65" i="17"/>
  <c r="B65" i="17"/>
  <c r="C64" i="17"/>
  <c r="B64" i="17"/>
  <c r="C63" i="17"/>
  <c r="B63" i="17"/>
  <c r="C62" i="17"/>
  <c r="B62" i="17"/>
  <c r="C61" i="17"/>
  <c r="B61" i="17"/>
  <c r="C60" i="17"/>
  <c r="B60" i="17"/>
  <c r="C59" i="17"/>
  <c r="B59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C9" i="17"/>
  <c r="B9" i="17"/>
  <c r="C8" i="17"/>
  <c r="B8" i="17"/>
  <c r="C7" i="17"/>
  <c r="B7" i="17"/>
  <c r="C6" i="17"/>
  <c r="B6" i="17"/>
  <c r="C5" i="17"/>
  <c r="B5" i="17"/>
  <c r="C4" i="17"/>
  <c r="B4" i="17"/>
  <c r="C3" i="17"/>
  <c r="B3" i="17"/>
  <c r="C72" i="16"/>
  <c r="B72" i="16"/>
  <c r="C71" i="16"/>
  <c r="B71" i="16"/>
  <c r="C70" i="16"/>
  <c r="B70" i="16"/>
  <c r="C69" i="16"/>
  <c r="B69" i="16"/>
  <c r="C68" i="16"/>
  <c r="B68" i="16"/>
  <c r="C67" i="16"/>
  <c r="B67" i="16"/>
  <c r="C66" i="16"/>
  <c r="B66" i="16"/>
  <c r="C65" i="16"/>
  <c r="B65" i="16"/>
  <c r="C64" i="16"/>
  <c r="B64" i="16"/>
  <c r="C63" i="16"/>
  <c r="B63" i="16"/>
  <c r="C62" i="16"/>
  <c r="B62" i="16"/>
  <c r="C61" i="16"/>
  <c r="B61" i="16"/>
  <c r="C60" i="16"/>
  <c r="B60" i="16"/>
  <c r="C59" i="16"/>
  <c r="B59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C9" i="16"/>
  <c r="B9" i="16"/>
  <c r="C8" i="16"/>
  <c r="B8" i="16"/>
  <c r="C7" i="16"/>
  <c r="B7" i="16"/>
  <c r="C6" i="16"/>
  <c r="B6" i="16"/>
  <c r="C5" i="16"/>
  <c r="B5" i="16"/>
  <c r="C4" i="16"/>
  <c r="B4" i="16"/>
  <c r="C3" i="16"/>
  <c r="B3" i="16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B13" i="15"/>
  <c r="C12" i="15"/>
  <c r="B12" i="15"/>
  <c r="C11" i="15"/>
  <c r="B11" i="15"/>
  <c r="C10" i="15"/>
  <c r="B10" i="15"/>
  <c r="C9" i="15"/>
  <c r="B9" i="15"/>
  <c r="C8" i="15"/>
  <c r="B8" i="15"/>
  <c r="C7" i="15"/>
  <c r="B7" i="15"/>
  <c r="C6" i="15"/>
  <c r="B6" i="15"/>
  <c r="C5" i="15"/>
  <c r="B5" i="15"/>
  <c r="C4" i="15"/>
  <c r="B4" i="15"/>
  <c r="C3" i="15"/>
  <c r="B3" i="15"/>
  <c r="C72" i="14"/>
  <c r="B72" i="14"/>
  <c r="C71" i="14"/>
  <c r="B71" i="14"/>
  <c r="C70" i="14"/>
  <c r="B70" i="14"/>
  <c r="C69" i="14"/>
  <c r="B69" i="14"/>
  <c r="C68" i="14"/>
  <c r="B68" i="14"/>
  <c r="C67" i="14"/>
  <c r="B67" i="14"/>
  <c r="C66" i="14"/>
  <c r="B66" i="14"/>
  <c r="C65" i="14"/>
  <c r="B65" i="14"/>
  <c r="C64" i="14"/>
  <c r="B64" i="14"/>
  <c r="C63" i="14"/>
  <c r="B63" i="14"/>
  <c r="C62" i="14"/>
  <c r="B62" i="14"/>
  <c r="C61" i="14"/>
  <c r="B61" i="14"/>
  <c r="C60" i="14"/>
  <c r="B60" i="14"/>
  <c r="C59" i="14"/>
  <c r="B59" i="14"/>
  <c r="C58" i="14"/>
  <c r="B58" i="14"/>
  <c r="C57" i="14"/>
  <c r="B57" i="14"/>
  <c r="C56" i="14"/>
  <c r="B56" i="14"/>
  <c r="C55" i="14"/>
  <c r="B55" i="14"/>
  <c r="C54" i="14"/>
  <c r="B54" i="14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C45" i="14"/>
  <c r="B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C9" i="14"/>
  <c r="B9" i="14"/>
  <c r="C8" i="14"/>
  <c r="B8" i="14"/>
  <c r="C7" i="14"/>
  <c r="B7" i="14"/>
  <c r="C6" i="14"/>
  <c r="B6" i="14"/>
  <c r="C5" i="14"/>
  <c r="B5" i="14"/>
  <c r="C4" i="14"/>
  <c r="B4" i="14"/>
  <c r="C3" i="14"/>
  <c r="B3" i="14"/>
  <c r="R306" i="13"/>
  <c r="P306" i="13"/>
  <c r="O306" i="13"/>
  <c r="K306" i="13"/>
  <c r="J306" i="13"/>
  <c r="G306" i="13"/>
  <c r="B306" i="13"/>
  <c r="R305" i="13"/>
  <c r="P305" i="13"/>
  <c r="O305" i="13"/>
  <c r="K305" i="13"/>
  <c r="J305" i="13"/>
  <c r="G305" i="13"/>
  <c r="B305" i="13"/>
  <c r="R304" i="13"/>
  <c r="P304" i="13"/>
  <c r="O304" i="13"/>
  <c r="K304" i="13"/>
  <c r="J304" i="13"/>
  <c r="G304" i="13"/>
  <c r="B304" i="13"/>
  <c r="R303" i="13"/>
  <c r="P303" i="13"/>
  <c r="O303" i="13"/>
  <c r="K303" i="13"/>
  <c r="J303" i="13"/>
  <c r="G303" i="13"/>
  <c r="B303" i="13"/>
  <c r="R302" i="13"/>
  <c r="P302" i="13"/>
  <c r="O302" i="13"/>
  <c r="K302" i="13"/>
  <c r="J302" i="13"/>
  <c r="G302" i="13"/>
  <c r="B302" i="13"/>
  <c r="R301" i="13"/>
  <c r="P301" i="13"/>
  <c r="O301" i="13"/>
  <c r="K301" i="13"/>
  <c r="J301" i="13"/>
  <c r="G301" i="13"/>
  <c r="B301" i="13"/>
  <c r="R300" i="13"/>
  <c r="P300" i="13"/>
  <c r="O300" i="13"/>
  <c r="K300" i="13"/>
  <c r="J300" i="13"/>
  <c r="G300" i="13"/>
  <c r="B300" i="13"/>
  <c r="R299" i="13"/>
  <c r="P299" i="13"/>
  <c r="O299" i="13"/>
  <c r="K299" i="13"/>
  <c r="J299" i="13"/>
  <c r="G299" i="13"/>
  <c r="B299" i="13"/>
  <c r="R298" i="13"/>
  <c r="P298" i="13"/>
  <c r="O298" i="13"/>
  <c r="K298" i="13"/>
  <c r="J298" i="13"/>
  <c r="G298" i="13"/>
  <c r="B298" i="13"/>
  <c r="R297" i="13"/>
  <c r="P297" i="13"/>
  <c r="O297" i="13"/>
  <c r="K297" i="13"/>
  <c r="J297" i="13"/>
  <c r="G297" i="13"/>
  <c r="B297" i="13"/>
  <c r="R296" i="13"/>
  <c r="P296" i="13"/>
  <c r="O296" i="13"/>
  <c r="K296" i="13"/>
  <c r="J296" i="13"/>
  <c r="G296" i="13"/>
  <c r="B296" i="13"/>
  <c r="R295" i="13"/>
  <c r="P295" i="13"/>
  <c r="O295" i="13"/>
  <c r="K295" i="13"/>
  <c r="J295" i="13"/>
  <c r="G295" i="13"/>
  <c r="B295" i="13"/>
  <c r="R294" i="13"/>
  <c r="P294" i="13"/>
  <c r="O294" i="13"/>
  <c r="K294" i="13"/>
  <c r="J294" i="13"/>
  <c r="G294" i="13"/>
  <c r="B294" i="13"/>
  <c r="R293" i="13"/>
  <c r="P293" i="13"/>
  <c r="O293" i="13"/>
  <c r="K293" i="13"/>
  <c r="J293" i="13"/>
  <c r="G293" i="13"/>
  <c r="B293" i="13"/>
  <c r="R292" i="13"/>
  <c r="P292" i="13"/>
  <c r="O292" i="13"/>
  <c r="K292" i="13"/>
  <c r="J292" i="13"/>
  <c r="G292" i="13"/>
  <c r="B292" i="13"/>
  <c r="R291" i="13"/>
  <c r="P291" i="13"/>
  <c r="O291" i="13"/>
  <c r="K291" i="13"/>
  <c r="J291" i="13"/>
  <c r="G291" i="13"/>
  <c r="B291" i="13"/>
  <c r="R290" i="13"/>
  <c r="P290" i="13"/>
  <c r="O290" i="13"/>
  <c r="K290" i="13"/>
  <c r="J290" i="13"/>
  <c r="G290" i="13"/>
  <c r="B290" i="13"/>
  <c r="R289" i="13"/>
  <c r="P289" i="13"/>
  <c r="O289" i="13"/>
  <c r="K289" i="13"/>
  <c r="J289" i="13"/>
  <c r="G289" i="13"/>
  <c r="B289" i="13"/>
  <c r="R288" i="13"/>
  <c r="P288" i="13"/>
  <c r="O288" i="13"/>
  <c r="K288" i="13"/>
  <c r="J288" i="13"/>
  <c r="G288" i="13"/>
  <c r="B288" i="13"/>
  <c r="R287" i="13"/>
  <c r="P287" i="13"/>
  <c r="O287" i="13"/>
  <c r="K287" i="13"/>
  <c r="J287" i="13"/>
  <c r="G287" i="13"/>
  <c r="B287" i="13"/>
  <c r="R286" i="13"/>
  <c r="P286" i="13"/>
  <c r="O286" i="13"/>
  <c r="K286" i="13"/>
  <c r="J286" i="13"/>
  <c r="G286" i="13"/>
  <c r="B286" i="13"/>
  <c r="R285" i="13"/>
  <c r="P285" i="13"/>
  <c r="O285" i="13"/>
  <c r="K285" i="13"/>
  <c r="J285" i="13"/>
  <c r="G285" i="13"/>
  <c r="B285" i="13"/>
  <c r="R284" i="13"/>
  <c r="P284" i="13"/>
  <c r="O284" i="13"/>
  <c r="K284" i="13"/>
  <c r="J284" i="13"/>
  <c r="G284" i="13"/>
  <c r="B284" i="13"/>
  <c r="R283" i="13"/>
  <c r="P283" i="13"/>
  <c r="O283" i="13"/>
  <c r="K283" i="13"/>
  <c r="J283" i="13"/>
  <c r="G283" i="13"/>
  <c r="B283" i="13"/>
  <c r="R282" i="13"/>
  <c r="P282" i="13"/>
  <c r="O282" i="13"/>
  <c r="K282" i="13"/>
  <c r="J282" i="13"/>
  <c r="G282" i="13"/>
  <c r="B282" i="13"/>
  <c r="R281" i="13"/>
  <c r="P281" i="13"/>
  <c r="O281" i="13"/>
  <c r="K281" i="13"/>
  <c r="J281" i="13"/>
  <c r="G281" i="13"/>
  <c r="B281" i="13"/>
  <c r="R280" i="13"/>
  <c r="P280" i="13"/>
  <c r="O280" i="13"/>
  <c r="K280" i="13"/>
  <c r="J280" i="13"/>
  <c r="G280" i="13"/>
  <c r="B280" i="13"/>
  <c r="R279" i="13"/>
  <c r="P279" i="13"/>
  <c r="O279" i="13"/>
  <c r="K279" i="13"/>
  <c r="J279" i="13"/>
  <c r="G279" i="13"/>
  <c r="B279" i="13"/>
  <c r="R278" i="13"/>
  <c r="P278" i="13"/>
  <c r="O278" i="13"/>
  <c r="K278" i="13"/>
  <c r="J278" i="13"/>
  <c r="G278" i="13"/>
  <c r="B278" i="13"/>
  <c r="R277" i="13"/>
  <c r="P277" i="13"/>
  <c r="O277" i="13"/>
  <c r="K277" i="13"/>
  <c r="J277" i="13"/>
  <c r="G277" i="13"/>
  <c r="B277" i="13"/>
  <c r="R276" i="13"/>
  <c r="P276" i="13"/>
  <c r="O276" i="13"/>
  <c r="K276" i="13"/>
  <c r="J276" i="13"/>
  <c r="G276" i="13"/>
  <c r="B276" i="13"/>
  <c r="R275" i="13"/>
  <c r="P275" i="13"/>
  <c r="O275" i="13"/>
  <c r="K275" i="13"/>
  <c r="J275" i="13"/>
  <c r="G275" i="13"/>
  <c r="B275" i="13"/>
  <c r="R274" i="13"/>
  <c r="P274" i="13"/>
  <c r="O274" i="13"/>
  <c r="K274" i="13"/>
  <c r="J274" i="13"/>
  <c r="G274" i="13"/>
  <c r="B274" i="13"/>
  <c r="R273" i="13"/>
  <c r="P273" i="13"/>
  <c r="O273" i="13"/>
  <c r="K273" i="13"/>
  <c r="J273" i="13"/>
  <c r="G273" i="13"/>
  <c r="B273" i="13"/>
  <c r="R272" i="13"/>
  <c r="P272" i="13"/>
  <c r="O272" i="13"/>
  <c r="K272" i="13"/>
  <c r="J272" i="13"/>
  <c r="G272" i="13"/>
  <c r="B272" i="13"/>
  <c r="R271" i="13"/>
  <c r="P271" i="13"/>
  <c r="O271" i="13"/>
  <c r="K271" i="13"/>
  <c r="J271" i="13"/>
  <c r="G271" i="13"/>
  <c r="B271" i="13"/>
  <c r="R270" i="13"/>
  <c r="P270" i="13"/>
  <c r="O270" i="13"/>
  <c r="K270" i="13"/>
  <c r="J270" i="13"/>
  <c r="G270" i="13"/>
  <c r="B270" i="13"/>
  <c r="R269" i="13"/>
  <c r="P269" i="13"/>
  <c r="O269" i="13"/>
  <c r="K269" i="13"/>
  <c r="J269" i="13"/>
  <c r="G269" i="13"/>
  <c r="B269" i="13"/>
  <c r="R268" i="13"/>
  <c r="P268" i="13"/>
  <c r="O268" i="13"/>
  <c r="K268" i="13"/>
  <c r="J268" i="13"/>
  <c r="G268" i="13"/>
  <c r="B268" i="13"/>
  <c r="R267" i="13"/>
  <c r="P267" i="13"/>
  <c r="O267" i="13"/>
  <c r="K267" i="13"/>
  <c r="J267" i="13"/>
  <c r="G267" i="13"/>
  <c r="B267" i="13"/>
  <c r="R266" i="13"/>
  <c r="P266" i="13"/>
  <c r="O266" i="13"/>
  <c r="K266" i="13"/>
  <c r="J266" i="13"/>
  <c r="G266" i="13"/>
  <c r="B266" i="13"/>
  <c r="R265" i="13"/>
  <c r="P265" i="13"/>
  <c r="O265" i="13"/>
  <c r="K265" i="13"/>
  <c r="J265" i="13"/>
  <c r="G265" i="13"/>
  <c r="B265" i="13"/>
  <c r="R264" i="13"/>
  <c r="P264" i="13"/>
  <c r="O264" i="13"/>
  <c r="K264" i="13"/>
  <c r="J264" i="13"/>
  <c r="G264" i="13"/>
  <c r="B264" i="13"/>
  <c r="R263" i="13"/>
  <c r="P263" i="13"/>
  <c r="O263" i="13"/>
  <c r="K263" i="13"/>
  <c r="J263" i="13"/>
  <c r="G263" i="13"/>
  <c r="B263" i="13"/>
  <c r="R262" i="13"/>
  <c r="P262" i="13"/>
  <c r="O262" i="13"/>
  <c r="K262" i="13"/>
  <c r="J262" i="13"/>
  <c r="G262" i="13"/>
  <c r="B262" i="13"/>
  <c r="R261" i="13"/>
  <c r="P261" i="13"/>
  <c r="O261" i="13"/>
  <c r="K261" i="13"/>
  <c r="J261" i="13"/>
  <c r="G261" i="13"/>
  <c r="B261" i="13"/>
  <c r="R260" i="13"/>
  <c r="P260" i="13"/>
  <c r="O260" i="13"/>
  <c r="K260" i="13"/>
  <c r="J260" i="13"/>
  <c r="G260" i="13"/>
  <c r="B260" i="13"/>
  <c r="R259" i="13"/>
  <c r="P259" i="13"/>
  <c r="O259" i="13"/>
  <c r="K259" i="13"/>
  <c r="J259" i="13"/>
  <c r="G259" i="13"/>
  <c r="B259" i="13"/>
  <c r="R258" i="13"/>
  <c r="P258" i="13"/>
  <c r="O258" i="13"/>
  <c r="K258" i="13"/>
  <c r="J258" i="13"/>
  <c r="G258" i="13"/>
  <c r="B258" i="13"/>
  <c r="R257" i="13"/>
  <c r="P257" i="13"/>
  <c r="O257" i="13"/>
  <c r="K257" i="13"/>
  <c r="J257" i="13"/>
  <c r="G257" i="13"/>
  <c r="B257" i="13"/>
  <c r="R256" i="13"/>
  <c r="P256" i="13"/>
  <c r="O256" i="13"/>
  <c r="K256" i="13"/>
  <c r="J256" i="13"/>
  <c r="G256" i="13"/>
  <c r="B256" i="13"/>
  <c r="R255" i="13"/>
  <c r="P255" i="13"/>
  <c r="O255" i="13"/>
  <c r="K255" i="13"/>
  <c r="J255" i="13"/>
  <c r="G255" i="13"/>
  <c r="B255" i="13"/>
  <c r="R254" i="13"/>
  <c r="P254" i="13"/>
  <c r="O254" i="13"/>
  <c r="K254" i="13"/>
  <c r="J254" i="13"/>
  <c r="G254" i="13"/>
  <c r="B254" i="13"/>
  <c r="R253" i="13"/>
  <c r="P253" i="13"/>
  <c r="O253" i="13"/>
  <c r="K253" i="13"/>
  <c r="J253" i="13"/>
  <c r="G253" i="13"/>
  <c r="B253" i="13"/>
  <c r="R252" i="13"/>
  <c r="P252" i="13"/>
  <c r="O252" i="13"/>
  <c r="K252" i="13"/>
  <c r="J252" i="13"/>
  <c r="G252" i="13"/>
  <c r="B252" i="13"/>
  <c r="R251" i="13"/>
  <c r="P251" i="13"/>
  <c r="O251" i="13"/>
  <c r="K251" i="13"/>
  <c r="J251" i="13"/>
  <c r="G251" i="13"/>
  <c r="B251" i="13"/>
  <c r="R250" i="13"/>
  <c r="P250" i="13"/>
  <c r="O250" i="13"/>
  <c r="K250" i="13"/>
  <c r="J250" i="13"/>
  <c r="G250" i="13"/>
  <c r="B250" i="13"/>
  <c r="R249" i="13"/>
  <c r="P249" i="13"/>
  <c r="O249" i="13"/>
  <c r="K249" i="13"/>
  <c r="J249" i="13"/>
  <c r="G249" i="13"/>
  <c r="B249" i="13"/>
  <c r="R248" i="13"/>
  <c r="P248" i="13"/>
  <c r="O248" i="13"/>
  <c r="K248" i="13"/>
  <c r="J248" i="13"/>
  <c r="G248" i="13"/>
  <c r="B248" i="13"/>
  <c r="R247" i="13"/>
  <c r="P247" i="13"/>
  <c r="O247" i="13"/>
  <c r="K247" i="13"/>
  <c r="J247" i="13"/>
  <c r="G247" i="13"/>
  <c r="B247" i="13"/>
  <c r="R246" i="13"/>
  <c r="P246" i="13"/>
  <c r="O246" i="13"/>
  <c r="K246" i="13"/>
  <c r="J246" i="13"/>
  <c r="G246" i="13"/>
  <c r="B246" i="13"/>
  <c r="R245" i="13"/>
  <c r="P245" i="13"/>
  <c r="O245" i="13"/>
  <c r="K245" i="13"/>
  <c r="J245" i="13"/>
  <c r="G245" i="13"/>
  <c r="B245" i="13"/>
  <c r="R244" i="13"/>
  <c r="P244" i="13"/>
  <c r="O244" i="13"/>
  <c r="K244" i="13"/>
  <c r="J244" i="13"/>
  <c r="G244" i="13"/>
  <c r="B244" i="13"/>
  <c r="R243" i="13"/>
  <c r="P243" i="13"/>
  <c r="O243" i="13"/>
  <c r="K243" i="13"/>
  <c r="J243" i="13"/>
  <c r="G243" i="13"/>
  <c r="B243" i="13"/>
  <c r="R242" i="13"/>
  <c r="P242" i="13"/>
  <c r="O242" i="13"/>
  <c r="K242" i="13"/>
  <c r="J242" i="13"/>
  <c r="G242" i="13"/>
  <c r="B242" i="13"/>
  <c r="R241" i="13"/>
  <c r="P241" i="13"/>
  <c r="O241" i="13"/>
  <c r="K241" i="13"/>
  <c r="J241" i="13"/>
  <c r="G241" i="13"/>
  <c r="B241" i="13"/>
  <c r="R240" i="13"/>
  <c r="P240" i="13"/>
  <c r="O240" i="13"/>
  <c r="K240" i="13"/>
  <c r="J240" i="13"/>
  <c r="G240" i="13"/>
  <c r="B240" i="13"/>
  <c r="R239" i="13"/>
  <c r="P239" i="13"/>
  <c r="O239" i="13"/>
  <c r="K239" i="13"/>
  <c r="J239" i="13"/>
  <c r="G239" i="13"/>
  <c r="B239" i="13"/>
  <c r="R238" i="13"/>
  <c r="P238" i="13"/>
  <c r="O238" i="13"/>
  <c r="K238" i="13"/>
  <c r="J238" i="13"/>
  <c r="G238" i="13"/>
  <c r="B238" i="13"/>
  <c r="R237" i="13"/>
  <c r="P237" i="13"/>
  <c r="O237" i="13"/>
  <c r="K237" i="13"/>
  <c r="J237" i="13"/>
  <c r="G237" i="13"/>
  <c r="B237" i="13"/>
  <c r="R236" i="13"/>
  <c r="P236" i="13"/>
  <c r="O236" i="13"/>
  <c r="K236" i="13"/>
  <c r="J236" i="13"/>
  <c r="G236" i="13"/>
  <c r="B236" i="13"/>
  <c r="R235" i="13"/>
  <c r="P235" i="13"/>
  <c r="O235" i="13"/>
  <c r="K235" i="13"/>
  <c r="J235" i="13"/>
  <c r="G235" i="13"/>
  <c r="B235" i="13"/>
  <c r="R234" i="13"/>
  <c r="P234" i="13"/>
  <c r="O234" i="13"/>
  <c r="K234" i="13"/>
  <c r="J234" i="13"/>
  <c r="G234" i="13"/>
  <c r="B234" i="13"/>
  <c r="R233" i="13"/>
  <c r="P233" i="13"/>
  <c r="O233" i="13"/>
  <c r="K233" i="13"/>
  <c r="J233" i="13"/>
  <c r="G233" i="13"/>
  <c r="B233" i="13"/>
  <c r="R232" i="13"/>
  <c r="P232" i="13"/>
  <c r="O232" i="13"/>
  <c r="K232" i="13"/>
  <c r="J232" i="13"/>
  <c r="G232" i="13"/>
  <c r="B232" i="13"/>
  <c r="R231" i="13"/>
  <c r="P231" i="13"/>
  <c r="O231" i="13"/>
  <c r="K231" i="13"/>
  <c r="J231" i="13"/>
  <c r="G231" i="13"/>
  <c r="B231" i="13"/>
  <c r="R230" i="13"/>
  <c r="P230" i="13"/>
  <c r="O230" i="13"/>
  <c r="K230" i="13"/>
  <c r="J230" i="13"/>
  <c r="G230" i="13"/>
  <c r="B230" i="13"/>
  <c r="R229" i="13"/>
  <c r="P229" i="13"/>
  <c r="O229" i="13"/>
  <c r="K229" i="13"/>
  <c r="J229" i="13"/>
  <c r="G229" i="13"/>
  <c r="B229" i="13"/>
  <c r="R228" i="13"/>
  <c r="P228" i="13"/>
  <c r="O228" i="13"/>
  <c r="K228" i="13"/>
  <c r="J228" i="13"/>
  <c r="G228" i="13"/>
  <c r="B228" i="13"/>
  <c r="R227" i="13"/>
  <c r="P227" i="13"/>
  <c r="O227" i="13"/>
  <c r="K227" i="13"/>
  <c r="J227" i="13"/>
  <c r="G227" i="13"/>
  <c r="B227" i="13"/>
  <c r="R226" i="13"/>
  <c r="P226" i="13"/>
  <c r="O226" i="13"/>
  <c r="K226" i="13"/>
  <c r="J226" i="13"/>
  <c r="G226" i="13"/>
  <c r="B226" i="13"/>
  <c r="R225" i="13"/>
  <c r="P225" i="13"/>
  <c r="O225" i="13"/>
  <c r="K225" i="13"/>
  <c r="J225" i="13"/>
  <c r="G225" i="13"/>
  <c r="B225" i="13"/>
  <c r="R224" i="13"/>
  <c r="P224" i="13"/>
  <c r="O224" i="13"/>
  <c r="K224" i="13"/>
  <c r="J224" i="13"/>
  <c r="G224" i="13"/>
  <c r="B224" i="13"/>
  <c r="R223" i="13"/>
  <c r="P223" i="13"/>
  <c r="O223" i="13"/>
  <c r="K223" i="13"/>
  <c r="J223" i="13"/>
  <c r="G223" i="13"/>
  <c r="B223" i="13"/>
  <c r="R222" i="13"/>
  <c r="P222" i="13"/>
  <c r="O222" i="13"/>
  <c r="K222" i="13"/>
  <c r="J222" i="13"/>
  <c r="G222" i="13"/>
  <c r="B222" i="13"/>
  <c r="R221" i="13"/>
  <c r="P221" i="13"/>
  <c r="O221" i="13"/>
  <c r="K221" i="13"/>
  <c r="J221" i="13"/>
  <c r="G221" i="13"/>
  <c r="B221" i="13"/>
  <c r="R220" i="13"/>
  <c r="P220" i="13"/>
  <c r="O220" i="13"/>
  <c r="K220" i="13"/>
  <c r="J220" i="13"/>
  <c r="G220" i="13"/>
  <c r="B220" i="13"/>
  <c r="R219" i="13"/>
  <c r="P219" i="13"/>
  <c r="O219" i="13"/>
  <c r="K219" i="13"/>
  <c r="J219" i="13"/>
  <c r="G219" i="13"/>
  <c r="B219" i="13"/>
  <c r="R218" i="13"/>
  <c r="P218" i="13"/>
  <c r="O218" i="13"/>
  <c r="K218" i="13"/>
  <c r="J218" i="13"/>
  <c r="G218" i="13"/>
  <c r="B218" i="13"/>
  <c r="R217" i="13"/>
  <c r="P217" i="13"/>
  <c r="O217" i="13"/>
  <c r="K217" i="13"/>
  <c r="J217" i="13"/>
  <c r="G217" i="13"/>
  <c r="B217" i="13"/>
  <c r="R216" i="13"/>
  <c r="P216" i="13"/>
  <c r="O216" i="13"/>
  <c r="K216" i="13"/>
  <c r="J216" i="13"/>
  <c r="G216" i="13"/>
  <c r="B216" i="13"/>
  <c r="R215" i="13"/>
  <c r="P215" i="13"/>
  <c r="O215" i="13"/>
  <c r="K215" i="13"/>
  <c r="J215" i="13"/>
  <c r="G215" i="13"/>
  <c r="B215" i="13"/>
  <c r="R214" i="13"/>
  <c r="P214" i="13"/>
  <c r="O214" i="13"/>
  <c r="K214" i="13"/>
  <c r="J214" i="13"/>
  <c r="G214" i="13"/>
  <c r="B214" i="13"/>
  <c r="R213" i="13"/>
  <c r="P213" i="13"/>
  <c r="O213" i="13"/>
  <c r="K213" i="13"/>
  <c r="J213" i="13"/>
  <c r="G213" i="13"/>
  <c r="B213" i="13"/>
  <c r="R212" i="13"/>
  <c r="P212" i="13"/>
  <c r="O212" i="13"/>
  <c r="K212" i="13"/>
  <c r="J212" i="13"/>
  <c r="G212" i="13"/>
  <c r="B212" i="13"/>
  <c r="R211" i="13"/>
  <c r="P211" i="13"/>
  <c r="O211" i="13"/>
  <c r="K211" i="13"/>
  <c r="J211" i="13"/>
  <c r="G211" i="13"/>
  <c r="B211" i="13"/>
  <c r="R210" i="13"/>
  <c r="P210" i="13"/>
  <c r="O210" i="13"/>
  <c r="K210" i="13"/>
  <c r="J210" i="13"/>
  <c r="G210" i="13"/>
  <c r="B210" i="13"/>
  <c r="R209" i="13"/>
  <c r="P209" i="13"/>
  <c r="O209" i="13"/>
  <c r="K209" i="13"/>
  <c r="J209" i="13"/>
  <c r="G209" i="13"/>
  <c r="B209" i="13"/>
  <c r="R208" i="13"/>
  <c r="P208" i="13"/>
  <c r="O208" i="13"/>
  <c r="K208" i="13"/>
  <c r="J208" i="13"/>
  <c r="G208" i="13"/>
  <c r="B208" i="13"/>
  <c r="R207" i="13"/>
  <c r="P207" i="13"/>
  <c r="O207" i="13"/>
  <c r="K207" i="13"/>
  <c r="J207" i="13"/>
  <c r="G207" i="13"/>
  <c r="B207" i="13"/>
  <c r="R206" i="13"/>
  <c r="P206" i="13"/>
  <c r="O206" i="13"/>
  <c r="K206" i="13"/>
  <c r="J206" i="13"/>
  <c r="G206" i="13"/>
  <c r="B206" i="13"/>
  <c r="R205" i="13"/>
  <c r="P205" i="13"/>
  <c r="O205" i="13"/>
  <c r="K205" i="13"/>
  <c r="J205" i="13"/>
  <c r="G205" i="13"/>
  <c r="B205" i="13"/>
  <c r="R204" i="13"/>
  <c r="P204" i="13"/>
  <c r="O204" i="13"/>
  <c r="K204" i="13"/>
  <c r="J204" i="13"/>
  <c r="G204" i="13"/>
  <c r="B204" i="13"/>
  <c r="R203" i="13"/>
  <c r="P203" i="13"/>
  <c r="O203" i="13"/>
  <c r="K203" i="13"/>
  <c r="J203" i="13"/>
  <c r="G203" i="13"/>
  <c r="B203" i="13"/>
  <c r="R202" i="13"/>
  <c r="P202" i="13"/>
  <c r="O202" i="13"/>
  <c r="K202" i="13"/>
  <c r="J202" i="13"/>
  <c r="G202" i="13"/>
  <c r="B202" i="13"/>
  <c r="R201" i="13"/>
  <c r="P201" i="13"/>
  <c r="O201" i="13"/>
  <c r="K201" i="13"/>
  <c r="J201" i="13"/>
  <c r="G201" i="13"/>
  <c r="B201" i="13"/>
  <c r="R200" i="13"/>
  <c r="P200" i="13"/>
  <c r="O200" i="13"/>
  <c r="K200" i="13"/>
  <c r="J200" i="13"/>
  <c r="G200" i="13"/>
  <c r="B200" i="13"/>
  <c r="R199" i="13"/>
  <c r="P199" i="13"/>
  <c r="O199" i="13"/>
  <c r="K199" i="13"/>
  <c r="J199" i="13"/>
  <c r="G199" i="13"/>
  <c r="B199" i="13"/>
  <c r="R198" i="13"/>
  <c r="P198" i="13"/>
  <c r="O198" i="13"/>
  <c r="K198" i="13"/>
  <c r="J198" i="13"/>
  <c r="G198" i="13"/>
  <c r="B198" i="13"/>
  <c r="R197" i="13"/>
  <c r="P197" i="13"/>
  <c r="O197" i="13"/>
  <c r="K197" i="13"/>
  <c r="J197" i="13"/>
  <c r="G197" i="13"/>
  <c r="B197" i="13"/>
  <c r="R196" i="13"/>
  <c r="P196" i="13"/>
  <c r="O196" i="13"/>
  <c r="K196" i="13"/>
  <c r="J196" i="13"/>
  <c r="G196" i="13"/>
  <c r="B196" i="13"/>
  <c r="R195" i="13"/>
  <c r="P195" i="13"/>
  <c r="O195" i="13"/>
  <c r="K195" i="13"/>
  <c r="J195" i="13"/>
  <c r="G195" i="13"/>
  <c r="B195" i="13"/>
  <c r="R194" i="13"/>
  <c r="P194" i="13"/>
  <c r="O194" i="13"/>
  <c r="K194" i="13"/>
  <c r="J194" i="13"/>
  <c r="G194" i="13"/>
  <c r="B194" i="13"/>
  <c r="R193" i="13"/>
  <c r="P193" i="13"/>
  <c r="O193" i="13"/>
  <c r="K193" i="13"/>
  <c r="J193" i="13"/>
  <c r="G193" i="13"/>
  <c r="B193" i="13"/>
  <c r="R192" i="13"/>
  <c r="P192" i="13"/>
  <c r="O192" i="13"/>
  <c r="K192" i="13"/>
  <c r="J192" i="13"/>
  <c r="G192" i="13"/>
  <c r="B192" i="13"/>
  <c r="R191" i="13"/>
  <c r="P191" i="13"/>
  <c r="O191" i="13"/>
  <c r="K191" i="13"/>
  <c r="J191" i="13"/>
  <c r="G191" i="13"/>
  <c r="B191" i="13"/>
  <c r="R190" i="13"/>
  <c r="P190" i="13"/>
  <c r="O190" i="13"/>
  <c r="K190" i="13"/>
  <c r="J190" i="13"/>
  <c r="G190" i="13"/>
  <c r="B190" i="13"/>
  <c r="R189" i="13"/>
  <c r="P189" i="13"/>
  <c r="O189" i="13"/>
  <c r="K189" i="13"/>
  <c r="J189" i="13"/>
  <c r="G189" i="13"/>
  <c r="B189" i="13"/>
  <c r="R188" i="13"/>
  <c r="P188" i="13"/>
  <c r="O188" i="13"/>
  <c r="K188" i="13"/>
  <c r="J188" i="13"/>
  <c r="G188" i="13"/>
  <c r="B188" i="13"/>
  <c r="R187" i="13"/>
  <c r="P187" i="13"/>
  <c r="O187" i="13"/>
  <c r="K187" i="13"/>
  <c r="J187" i="13"/>
  <c r="G187" i="13"/>
  <c r="B187" i="13"/>
  <c r="R186" i="13"/>
  <c r="P186" i="13"/>
  <c r="O186" i="13"/>
  <c r="K186" i="13"/>
  <c r="J186" i="13"/>
  <c r="G186" i="13"/>
  <c r="B186" i="13"/>
  <c r="R185" i="13"/>
  <c r="P185" i="13"/>
  <c r="O185" i="13"/>
  <c r="K185" i="13"/>
  <c r="J185" i="13"/>
  <c r="G185" i="13"/>
  <c r="B185" i="13"/>
  <c r="R184" i="13"/>
  <c r="P184" i="13"/>
  <c r="O184" i="13"/>
  <c r="K184" i="13"/>
  <c r="J184" i="13"/>
  <c r="G184" i="13"/>
  <c r="B184" i="13"/>
  <c r="R183" i="13"/>
  <c r="P183" i="13"/>
  <c r="O183" i="13"/>
  <c r="K183" i="13"/>
  <c r="J183" i="13"/>
  <c r="G183" i="13"/>
  <c r="B183" i="13"/>
  <c r="R182" i="13"/>
  <c r="P182" i="13"/>
  <c r="O182" i="13"/>
  <c r="K182" i="13"/>
  <c r="J182" i="13"/>
  <c r="G182" i="13"/>
  <c r="B182" i="13"/>
  <c r="R181" i="13"/>
  <c r="P181" i="13"/>
  <c r="O181" i="13"/>
  <c r="K181" i="13"/>
  <c r="J181" i="13"/>
  <c r="G181" i="13"/>
  <c r="B181" i="13"/>
  <c r="R180" i="13"/>
  <c r="P180" i="13"/>
  <c r="O180" i="13"/>
  <c r="K180" i="13"/>
  <c r="J180" i="13"/>
  <c r="G180" i="13"/>
  <c r="B180" i="13"/>
  <c r="R179" i="13"/>
  <c r="P179" i="13"/>
  <c r="O179" i="13"/>
  <c r="K179" i="13"/>
  <c r="J179" i="13"/>
  <c r="G179" i="13"/>
  <c r="B179" i="13"/>
  <c r="R178" i="13"/>
  <c r="P178" i="13"/>
  <c r="O178" i="13"/>
  <c r="K178" i="13"/>
  <c r="J178" i="13"/>
  <c r="G178" i="13"/>
  <c r="B178" i="13"/>
  <c r="R177" i="13"/>
  <c r="P177" i="13"/>
  <c r="O177" i="13"/>
  <c r="K177" i="13"/>
  <c r="J177" i="13"/>
  <c r="G177" i="13"/>
  <c r="B177" i="13"/>
  <c r="R176" i="13"/>
  <c r="P176" i="13"/>
  <c r="O176" i="13"/>
  <c r="K176" i="13"/>
  <c r="J176" i="13"/>
  <c r="G176" i="13"/>
  <c r="B176" i="13"/>
  <c r="R175" i="13"/>
  <c r="P175" i="13"/>
  <c r="O175" i="13"/>
  <c r="K175" i="13"/>
  <c r="J175" i="13"/>
  <c r="G175" i="13"/>
  <c r="B175" i="13"/>
  <c r="R174" i="13"/>
  <c r="P174" i="13"/>
  <c r="O174" i="13"/>
  <c r="K174" i="13"/>
  <c r="J174" i="13"/>
  <c r="G174" i="13"/>
  <c r="B174" i="13"/>
  <c r="R173" i="13"/>
  <c r="P173" i="13"/>
  <c r="O173" i="13"/>
  <c r="K173" i="13"/>
  <c r="J173" i="13"/>
  <c r="G173" i="13"/>
  <c r="B173" i="13"/>
  <c r="R172" i="13"/>
  <c r="P172" i="13"/>
  <c r="O172" i="13"/>
  <c r="K172" i="13"/>
  <c r="J172" i="13"/>
  <c r="G172" i="13"/>
  <c r="B172" i="13"/>
  <c r="R171" i="13"/>
  <c r="P171" i="13"/>
  <c r="O171" i="13"/>
  <c r="K171" i="13"/>
  <c r="J171" i="13"/>
  <c r="G171" i="13"/>
  <c r="B171" i="13"/>
  <c r="R170" i="13"/>
  <c r="P170" i="13"/>
  <c r="O170" i="13"/>
  <c r="K170" i="13"/>
  <c r="J170" i="13"/>
  <c r="G170" i="13"/>
  <c r="B170" i="13"/>
  <c r="R169" i="13"/>
  <c r="P169" i="13"/>
  <c r="O169" i="13"/>
  <c r="K169" i="13"/>
  <c r="J169" i="13"/>
  <c r="G169" i="13"/>
  <c r="B169" i="13"/>
  <c r="R168" i="13"/>
  <c r="P168" i="13"/>
  <c r="O168" i="13"/>
  <c r="K168" i="13"/>
  <c r="J168" i="13"/>
  <c r="G168" i="13"/>
  <c r="B168" i="13"/>
  <c r="R167" i="13"/>
  <c r="P167" i="13"/>
  <c r="O167" i="13"/>
  <c r="K167" i="13"/>
  <c r="J167" i="13"/>
  <c r="G167" i="13"/>
  <c r="B167" i="13"/>
  <c r="R166" i="13"/>
  <c r="P166" i="13"/>
  <c r="O166" i="13"/>
  <c r="K166" i="13"/>
  <c r="J166" i="13"/>
  <c r="G166" i="13"/>
  <c r="B166" i="13"/>
  <c r="R165" i="13"/>
  <c r="P165" i="13"/>
  <c r="O165" i="13"/>
  <c r="K165" i="13"/>
  <c r="J165" i="13"/>
  <c r="G165" i="13"/>
  <c r="B165" i="13"/>
  <c r="R164" i="13"/>
  <c r="P164" i="13"/>
  <c r="O164" i="13"/>
  <c r="K164" i="13"/>
  <c r="J164" i="13"/>
  <c r="G164" i="13"/>
  <c r="B164" i="13"/>
  <c r="R163" i="13"/>
  <c r="P163" i="13"/>
  <c r="O163" i="13"/>
  <c r="K163" i="13"/>
  <c r="J163" i="13"/>
  <c r="G163" i="13"/>
  <c r="B163" i="13"/>
  <c r="R162" i="13"/>
  <c r="P162" i="13"/>
  <c r="O162" i="13"/>
  <c r="K162" i="13"/>
  <c r="J162" i="13"/>
  <c r="G162" i="13"/>
  <c r="B162" i="13"/>
  <c r="R161" i="13"/>
  <c r="P161" i="13"/>
  <c r="O161" i="13"/>
  <c r="K161" i="13"/>
  <c r="J161" i="13"/>
  <c r="G161" i="13"/>
  <c r="B161" i="13"/>
  <c r="R160" i="13"/>
  <c r="P160" i="13"/>
  <c r="O160" i="13"/>
  <c r="K160" i="13"/>
  <c r="J160" i="13"/>
  <c r="G160" i="13"/>
  <c r="B160" i="13"/>
  <c r="R159" i="13"/>
  <c r="P159" i="13"/>
  <c r="O159" i="13"/>
  <c r="K159" i="13"/>
  <c r="J159" i="13"/>
  <c r="G159" i="13"/>
  <c r="B159" i="13"/>
  <c r="R158" i="13"/>
  <c r="P158" i="13"/>
  <c r="O158" i="13"/>
  <c r="K158" i="13"/>
  <c r="J158" i="13"/>
  <c r="G158" i="13"/>
  <c r="B158" i="13"/>
  <c r="R157" i="13"/>
  <c r="P157" i="13"/>
  <c r="O157" i="13"/>
  <c r="K157" i="13"/>
  <c r="J157" i="13"/>
  <c r="G157" i="13"/>
  <c r="B157" i="13"/>
  <c r="R156" i="13"/>
  <c r="P156" i="13"/>
  <c r="O156" i="13"/>
  <c r="K156" i="13"/>
  <c r="J156" i="13"/>
  <c r="G156" i="13"/>
  <c r="B156" i="13"/>
  <c r="R155" i="13"/>
  <c r="P155" i="13"/>
  <c r="O155" i="13"/>
  <c r="K155" i="13"/>
  <c r="J155" i="13"/>
  <c r="G155" i="13"/>
  <c r="B155" i="13"/>
  <c r="R154" i="13"/>
  <c r="P154" i="13"/>
  <c r="O154" i="13"/>
  <c r="K154" i="13"/>
  <c r="J154" i="13"/>
  <c r="G154" i="13"/>
  <c r="B154" i="13"/>
  <c r="R153" i="13"/>
  <c r="P153" i="13"/>
  <c r="O153" i="13"/>
  <c r="K153" i="13"/>
  <c r="J153" i="13"/>
  <c r="G153" i="13"/>
  <c r="B153" i="13"/>
  <c r="R152" i="13"/>
  <c r="P152" i="13"/>
  <c r="O152" i="13"/>
  <c r="K152" i="13"/>
  <c r="J152" i="13"/>
  <c r="G152" i="13"/>
  <c r="B152" i="13"/>
  <c r="R151" i="13"/>
  <c r="P151" i="13"/>
  <c r="O151" i="13"/>
  <c r="K151" i="13"/>
  <c r="J151" i="13"/>
  <c r="G151" i="13"/>
  <c r="B151" i="13"/>
  <c r="R150" i="13"/>
  <c r="P150" i="13"/>
  <c r="O150" i="13"/>
  <c r="K150" i="13"/>
  <c r="J150" i="13"/>
  <c r="G150" i="13"/>
  <c r="B150" i="13"/>
  <c r="R149" i="13"/>
  <c r="P149" i="13"/>
  <c r="O149" i="13"/>
  <c r="K149" i="13"/>
  <c r="J149" i="13"/>
  <c r="G149" i="13"/>
  <c r="B149" i="13"/>
  <c r="R148" i="13"/>
  <c r="P148" i="13"/>
  <c r="O148" i="13"/>
  <c r="K148" i="13"/>
  <c r="J148" i="13"/>
  <c r="G148" i="13"/>
  <c r="B148" i="13"/>
  <c r="R147" i="13"/>
  <c r="P147" i="13"/>
  <c r="O147" i="13"/>
  <c r="K147" i="13"/>
  <c r="J147" i="13"/>
  <c r="G147" i="13"/>
  <c r="B147" i="13"/>
  <c r="R146" i="13"/>
  <c r="P146" i="13"/>
  <c r="O146" i="13"/>
  <c r="K146" i="13"/>
  <c r="J146" i="13"/>
  <c r="G146" i="13"/>
  <c r="B146" i="13"/>
  <c r="R145" i="13"/>
  <c r="P145" i="13"/>
  <c r="O145" i="13"/>
  <c r="K145" i="13"/>
  <c r="J145" i="13"/>
  <c r="G145" i="13"/>
  <c r="B145" i="13"/>
  <c r="R144" i="13"/>
  <c r="P144" i="13"/>
  <c r="O144" i="13"/>
  <c r="K144" i="13"/>
  <c r="J144" i="13"/>
  <c r="G144" i="13"/>
  <c r="B144" i="13"/>
  <c r="R143" i="13"/>
  <c r="P143" i="13"/>
  <c r="O143" i="13"/>
  <c r="K143" i="13"/>
  <c r="J143" i="13"/>
  <c r="G143" i="13"/>
  <c r="B143" i="13"/>
  <c r="R142" i="13"/>
  <c r="P142" i="13"/>
  <c r="O142" i="13"/>
  <c r="K142" i="13"/>
  <c r="J142" i="13"/>
  <c r="G142" i="13"/>
  <c r="B142" i="13"/>
  <c r="R141" i="13"/>
  <c r="P141" i="13"/>
  <c r="O141" i="13"/>
  <c r="K141" i="13"/>
  <c r="J141" i="13"/>
  <c r="G141" i="13"/>
  <c r="B141" i="13"/>
  <c r="R140" i="13"/>
  <c r="P140" i="13"/>
  <c r="O140" i="13"/>
  <c r="K140" i="13"/>
  <c r="J140" i="13"/>
  <c r="G140" i="13"/>
  <c r="B140" i="13"/>
  <c r="R139" i="13"/>
  <c r="P139" i="13"/>
  <c r="O139" i="13"/>
  <c r="K139" i="13"/>
  <c r="J139" i="13"/>
  <c r="G139" i="13"/>
  <c r="B139" i="13"/>
  <c r="R138" i="13"/>
  <c r="P138" i="13"/>
  <c r="O138" i="13"/>
  <c r="K138" i="13"/>
  <c r="J138" i="13"/>
  <c r="G138" i="13"/>
  <c r="B138" i="13"/>
  <c r="R137" i="13"/>
  <c r="P137" i="13"/>
  <c r="O137" i="13"/>
  <c r="K137" i="13"/>
  <c r="J137" i="13"/>
  <c r="G137" i="13"/>
  <c r="B137" i="13"/>
  <c r="R136" i="13"/>
  <c r="P136" i="13"/>
  <c r="O136" i="13"/>
  <c r="K136" i="13"/>
  <c r="J136" i="13"/>
  <c r="G136" i="13"/>
  <c r="B136" i="13"/>
  <c r="R135" i="13"/>
  <c r="P135" i="13"/>
  <c r="O135" i="13"/>
  <c r="K135" i="13"/>
  <c r="J135" i="13"/>
  <c r="G135" i="13"/>
  <c r="B135" i="13"/>
  <c r="R134" i="13"/>
  <c r="P134" i="13"/>
  <c r="O134" i="13"/>
  <c r="K134" i="13"/>
  <c r="J134" i="13"/>
  <c r="G134" i="13"/>
  <c r="B134" i="13"/>
  <c r="R133" i="13"/>
  <c r="P133" i="13"/>
  <c r="O133" i="13"/>
  <c r="K133" i="13"/>
  <c r="J133" i="13"/>
  <c r="G133" i="13"/>
  <c r="B133" i="13"/>
  <c r="R132" i="13"/>
  <c r="P132" i="13"/>
  <c r="O132" i="13"/>
  <c r="K132" i="13"/>
  <c r="J132" i="13"/>
  <c r="G132" i="13"/>
  <c r="B132" i="13"/>
  <c r="R131" i="13"/>
  <c r="P131" i="13"/>
  <c r="O131" i="13"/>
  <c r="K131" i="13"/>
  <c r="J131" i="13"/>
  <c r="G131" i="13"/>
  <c r="B131" i="13"/>
  <c r="R130" i="13"/>
  <c r="P130" i="13"/>
  <c r="O130" i="13"/>
  <c r="K130" i="13"/>
  <c r="J130" i="13"/>
  <c r="G130" i="13"/>
  <c r="B130" i="13"/>
  <c r="R129" i="13"/>
  <c r="P129" i="13"/>
  <c r="O129" i="13"/>
  <c r="K129" i="13"/>
  <c r="J129" i="13"/>
  <c r="G129" i="13"/>
  <c r="B129" i="13"/>
  <c r="R128" i="13"/>
  <c r="P128" i="13"/>
  <c r="O128" i="13"/>
  <c r="K128" i="13"/>
  <c r="J128" i="13"/>
  <c r="G128" i="13"/>
  <c r="B128" i="13"/>
  <c r="R127" i="13"/>
  <c r="P127" i="13"/>
  <c r="O127" i="13"/>
  <c r="K127" i="13"/>
  <c r="J127" i="13"/>
  <c r="G127" i="13"/>
  <c r="B127" i="13"/>
  <c r="R126" i="13"/>
  <c r="P126" i="13"/>
  <c r="O126" i="13"/>
  <c r="K126" i="13"/>
  <c r="J126" i="13"/>
  <c r="G126" i="13"/>
  <c r="B126" i="13"/>
  <c r="R125" i="13"/>
  <c r="P125" i="13"/>
  <c r="O125" i="13"/>
  <c r="K125" i="13"/>
  <c r="J125" i="13"/>
  <c r="G125" i="13"/>
  <c r="B125" i="13"/>
  <c r="R124" i="13"/>
  <c r="P124" i="13"/>
  <c r="O124" i="13"/>
  <c r="K124" i="13"/>
  <c r="J124" i="13"/>
  <c r="G124" i="13"/>
  <c r="B124" i="13"/>
  <c r="R123" i="13"/>
  <c r="P123" i="13"/>
  <c r="O123" i="13"/>
  <c r="K123" i="13"/>
  <c r="J123" i="13"/>
  <c r="G123" i="13"/>
  <c r="B123" i="13"/>
  <c r="R122" i="13"/>
  <c r="P122" i="13"/>
  <c r="O122" i="13"/>
  <c r="K122" i="13"/>
  <c r="J122" i="13"/>
  <c r="G122" i="13"/>
  <c r="B122" i="13"/>
  <c r="R121" i="13"/>
  <c r="P121" i="13"/>
  <c r="O121" i="13"/>
  <c r="K121" i="13"/>
  <c r="J121" i="13"/>
  <c r="G121" i="13"/>
  <c r="B121" i="13"/>
  <c r="R120" i="13"/>
  <c r="P120" i="13"/>
  <c r="O120" i="13"/>
  <c r="K120" i="13"/>
  <c r="J120" i="13"/>
  <c r="G120" i="13"/>
  <c r="B120" i="13"/>
  <c r="R119" i="13"/>
  <c r="P119" i="13"/>
  <c r="O119" i="13"/>
  <c r="K119" i="13"/>
  <c r="J119" i="13"/>
  <c r="G119" i="13"/>
  <c r="B119" i="13"/>
  <c r="R118" i="13"/>
  <c r="P118" i="13"/>
  <c r="O118" i="13"/>
  <c r="K118" i="13"/>
  <c r="J118" i="13"/>
  <c r="G118" i="13"/>
  <c r="B118" i="13"/>
  <c r="R117" i="13"/>
  <c r="P117" i="13"/>
  <c r="O117" i="13"/>
  <c r="K117" i="13"/>
  <c r="J117" i="13"/>
  <c r="G117" i="13"/>
  <c r="B117" i="13"/>
  <c r="R116" i="13"/>
  <c r="P116" i="13"/>
  <c r="O116" i="13"/>
  <c r="K116" i="13"/>
  <c r="J116" i="13"/>
  <c r="G116" i="13"/>
  <c r="B116" i="13"/>
  <c r="R115" i="13"/>
  <c r="P115" i="13"/>
  <c r="O115" i="13"/>
  <c r="K115" i="13"/>
  <c r="J115" i="13"/>
  <c r="G115" i="13"/>
  <c r="B115" i="13"/>
  <c r="R114" i="13"/>
  <c r="P114" i="13"/>
  <c r="O114" i="13"/>
  <c r="K114" i="13"/>
  <c r="J114" i="13"/>
  <c r="G114" i="13"/>
  <c r="B114" i="13"/>
  <c r="R113" i="13"/>
  <c r="P113" i="13"/>
  <c r="O113" i="13"/>
  <c r="K113" i="13"/>
  <c r="J113" i="13"/>
  <c r="G113" i="13"/>
  <c r="B113" i="13"/>
  <c r="R112" i="13"/>
  <c r="P112" i="13"/>
  <c r="O112" i="13"/>
  <c r="K112" i="13"/>
  <c r="J112" i="13"/>
  <c r="G112" i="13"/>
  <c r="B112" i="13"/>
  <c r="R111" i="13"/>
  <c r="P111" i="13"/>
  <c r="O111" i="13"/>
  <c r="K111" i="13"/>
  <c r="J111" i="13"/>
  <c r="G111" i="13"/>
  <c r="B111" i="13"/>
  <c r="R110" i="13"/>
  <c r="P110" i="13"/>
  <c r="O110" i="13"/>
  <c r="K110" i="13"/>
  <c r="J110" i="13"/>
  <c r="G110" i="13"/>
  <c r="B110" i="13"/>
  <c r="R109" i="13"/>
  <c r="P109" i="13"/>
  <c r="O109" i="13"/>
  <c r="K109" i="13"/>
  <c r="J109" i="13"/>
  <c r="G109" i="13"/>
  <c r="B109" i="13"/>
  <c r="R108" i="13"/>
  <c r="P108" i="13"/>
  <c r="O108" i="13"/>
  <c r="K108" i="13"/>
  <c r="J108" i="13"/>
  <c r="G108" i="13"/>
  <c r="B108" i="13"/>
  <c r="R107" i="13"/>
  <c r="P107" i="13"/>
  <c r="O107" i="13"/>
  <c r="K107" i="13"/>
  <c r="J107" i="13"/>
  <c r="G107" i="13"/>
  <c r="B107" i="13"/>
  <c r="R106" i="13"/>
  <c r="P106" i="13"/>
  <c r="O106" i="13"/>
  <c r="K106" i="13"/>
  <c r="J106" i="13"/>
  <c r="G106" i="13"/>
  <c r="B106" i="13"/>
  <c r="R105" i="13"/>
  <c r="P105" i="13"/>
  <c r="O105" i="13"/>
  <c r="K105" i="13"/>
  <c r="J105" i="13"/>
  <c r="G105" i="13"/>
  <c r="B105" i="13"/>
  <c r="R104" i="13"/>
  <c r="P104" i="13"/>
  <c r="O104" i="13"/>
  <c r="K104" i="13"/>
  <c r="J104" i="13"/>
  <c r="G104" i="13"/>
  <c r="B104" i="13"/>
  <c r="R103" i="13"/>
  <c r="P103" i="13"/>
  <c r="O103" i="13"/>
  <c r="K103" i="13"/>
  <c r="J103" i="13"/>
  <c r="G103" i="13"/>
  <c r="B103" i="13"/>
  <c r="R102" i="13"/>
  <c r="P102" i="13"/>
  <c r="O102" i="13"/>
  <c r="K102" i="13"/>
  <c r="J102" i="13"/>
  <c r="G102" i="13"/>
  <c r="B102" i="13"/>
  <c r="R101" i="13"/>
  <c r="P101" i="13"/>
  <c r="O101" i="13"/>
  <c r="K101" i="13"/>
  <c r="J101" i="13"/>
  <c r="G101" i="13"/>
  <c r="B101" i="13"/>
  <c r="R100" i="13"/>
  <c r="P100" i="13"/>
  <c r="O100" i="13"/>
  <c r="K100" i="13"/>
  <c r="J100" i="13"/>
  <c r="G100" i="13"/>
  <c r="B100" i="13"/>
  <c r="R99" i="13"/>
  <c r="P99" i="13"/>
  <c r="O99" i="13"/>
  <c r="K99" i="13"/>
  <c r="J99" i="13"/>
  <c r="G99" i="13"/>
  <c r="B99" i="13"/>
  <c r="R98" i="13"/>
  <c r="P98" i="13"/>
  <c r="O98" i="13"/>
  <c r="K98" i="13"/>
  <c r="J98" i="13"/>
  <c r="G98" i="13"/>
  <c r="B98" i="13"/>
  <c r="R97" i="13"/>
  <c r="P97" i="13"/>
  <c r="O97" i="13"/>
  <c r="K97" i="13"/>
  <c r="J97" i="13"/>
  <c r="G97" i="13"/>
  <c r="B97" i="13"/>
  <c r="R96" i="13"/>
  <c r="P96" i="13"/>
  <c r="O96" i="13"/>
  <c r="K96" i="13"/>
  <c r="J96" i="13"/>
  <c r="G96" i="13"/>
  <c r="B96" i="13"/>
  <c r="R95" i="13"/>
  <c r="P95" i="13"/>
  <c r="O95" i="13"/>
  <c r="K95" i="13"/>
  <c r="J95" i="13"/>
  <c r="G95" i="13"/>
  <c r="B95" i="13"/>
  <c r="R94" i="13"/>
  <c r="P94" i="13"/>
  <c r="O94" i="13"/>
  <c r="K94" i="13"/>
  <c r="J94" i="13"/>
  <c r="G94" i="13"/>
  <c r="B94" i="13"/>
  <c r="R93" i="13"/>
  <c r="P93" i="13"/>
  <c r="O93" i="13"/>
  <c r="K93" i="13"/>
  <c r="J93" i="13"/>
  <c r="G93" i="13"/>
  <c r="B93" i="13"/>
  <c r="R92" i="13"/>
  <c r="P92" i="13"/>
  <c r="O92" i="13"/>
  <c r="K92" i="13"/>
  <c r="J92" i="13"/>
  <c r="G92" i="13"/>
  <c r="B92" i="13"/>
  <c r="R91" i="13"/>
  <c r="P91" i="13"/>
  <c r="O91" i="13"/>
  <c r="K91" i="13"/>
  <c r="J91" i="13"/>
  <c r="G91" i="13"/>
  <c r="B91" i="13"/>
  <c r="R90" i="13"/>
  <c r="P90" i="13"/>
  <c r="O90" i="13"/>
  <c r="K90" i="13"/>
  <c r="J90" i="13"/>
  <c r="G90" i="13"/>
  <c r="B90" i="13"/>
  <c r="R89" i="13"/>
  <c r="P89" i="13"/>
  <c r="O89" i="13"/>
  <c r="K89" i="13"/>
  <c r="J89" i="13"/>
  <c r="G89" i="13"/>
  <c r="B89" i="13"/>
  <c r="R88" i="13"/>
  <c r="P88" i="13"/>
  <c r="O88" i="13"/>
  <c r="K88" i="13"/>
  <c r="J88" i="13"/>
  <c r="G88" i="13"/>
  <c r="B88" i="13"/>
  <c r="R87" i="13"/>
  <c r="P87" i="13"/>
  <c r="O87" i="13"/>
  <c r="K87" i="13"/>
  <c r="J87" i="13"/>
  <c r="G87" i="13"/>
  <c r="B87" i="13"/>
  <c r="R86" i="13"/>
  <c r="P86" i="13"/>
  <c r="O86" i="13"/>
  <c r="K86" i="13"/>
  <c r="J86" i="13"/>
  <c r="G86" i="13"/>
  <c r="B86" i="13"/>
  <c r="R85" i="13"/>
  <c r="P85" i="13"/>
  <c r="O85" i="13"/>
  <c r="K85" i="13"/>
  <c r="J85" i="13"/>
  <c r="G85" i="13"/>
  <c r="B85" i="13"/>
  <c r="R84" i="13"/>
  <c r="P84" i="13"/>
  <c r="O84" i="13"/>
  <c r="K84" i="13"/>
  <c r="J84" i="13"/>
  <c r="G84" i="13"/>
  <c r="B84" i="13"/>
  <c r="R83" i="13"/>
  <c r="P83" i="13"/>
  <c r="O83" i="13"/>
  <c r="K83" i="13"/>
  <c r="J83" i="13"/>
  <c r="G83" i="13"/>
  <c r="B83" i="13"/>
  <c r="R82" i="13"/>
  <c r="P82" i="13"/>
  <c r="O82" i="13"/>
  <c r="K82" i="13"/>
  <c r="J82" i="13"/>
  <c r="G82" i="13"/>
  <c r="B82" i="13"/>
  <c r="R81" i="13"/>
  <c r="P81" i="13"/>
  <c r="O81" i="13"/>
  <c r="K81" i="13"/>
  <c r="J81" i="13"/>
  <c r="G81" i="13"/>
  <c r="B81" i="13"/>
  <c r="R80" i="13"/>
  <c r="P80" i="13"/>
  <c r="O80" i="13"/>
  <c r="K80" i="13"/>
  <c r="J80" i="13"/>
  <c r="G80" i="13"/>
  <c r="B80" i="13"/>
  <c r="R79" i="13"/>
  <c r="P79" i="13"/>
  <c r="O79" i="13"/>
  <c r="K79" i="13"/>
  <c r="J79" i="13"/>
  <c r="G79" i="13"/>
  <c r="B79" i="13"/>
  <c r="R78" i="13"/>
  <c r="P78" i="13"/>
  <c r="O78" i="13"/>
  <c r="K78" i="13"/>
  <c r="J78" i="13"/>
  <c r="G78" i="13"/>
  <c r="B78" i="13"/>
  <c r="R77" i="13"/>
  <c r="P77" i="13"/>
  <c r="O77" i="13"/>
  <c r="K77" i="13"/>
  <c r="J77" i="13"/>
  <c r="G77" i="13"/>
  <c r="B77" i="13"/>
  <c r="R76" i="13"/>
  <c r="P76" i="13"/>
  <c r="O76" i="13"/>
  <c r="K76" i="13"/>
  <c r="J76" i="13"/>
  <c r="G76" i="13"/>
  <c r="B76" i="13"/>
  <c r="R75" i="13"/>
  <c r="P75" i="13"/>
  <c r="O75" i="13"/>
  <c r="K75" i="13"/>
  <c r="J75" i="13"/>
  <c r="G75" i="13"/>
  <c r="B75" i="13"/>
  <c r="R74" i="13"/>
  <c r="P74" i="13"/>
  <c r="O74" i="13"/>
  <c r="K74" i="13"/>
  <c r="J74" i="13"/>
  <c r="G74" i="13"/>
  <c r="B74" i="13"/>
  <c r="R73" i="13"/>
  <c r="P73" i="13"/>
  <c r="O73" i="13"/>
  <c r="K73" i="13"/>
  <c r="J73" i="13"/>
  <c r="G73" i="13"/>
  <c r="B73" i="13"/>
  <c r="R72" i="13"/>
  <c r="P72" i="13"/>
  <c r="O72" i="13"/>
  <c r="K72" i="13"/>
  <c r="J72" i="13"/>
  <c r="G72" i="13"/>
  <c r="B72" i="13"/>
  <c r="R71" i="13"/>
  <c r="P71" i="13"/>
  <c r="O71" i="13"/>
  <c r="K71" i="13"/>
  <c r="J71" i="13"/>
  <c r="G71" i="13"/>
  <c r="B71" i="13"/>
  <c r="R70" i="13"/>
  <c r="P70" i="13"/>
  <c r="O70" i="13"/>
  <c r="K70" i="13"/>
  <c r="J70" i="13"/>
  <c r="G70" i="13"/>
  <c r="B70" i="13"/>
  <c r="R69" i="13"/>
  <c r="P69" i="13"/>
  <c r="O69" i="13"/>
  <c r="K69" i="13"/>
  <c r="J69" i="13"/>
  <c r="G69" i="13"/>
  <c r="B69" i="13"/>
  <c r="R68" i="13"/>
  <c r="P68" i="13"/>
  <c r="O68" i="13"/>
  <c r="K68" i="13"/>
  <c r="J68" i="13"/>
  <c r="G68" i="13"/>
  <c r="B68" i="13"/>
  <c r="R67" i="13"/>
  <c r="P67" i="13"/>
  <c r="O67" i="13"/>
  <c r="K67" i="13"/>
  <c r="J67" i="13"/>
  <c r="G67" i="13"/>
  <c r="B67" i="13"/>
  <c r="R66" i="13"/>
  <c r="P66" i="13"/>
  <c r="O66" i="13"/>
  <c r="K66" i="13"/>
  <c r="J66" i="13"/>
  <c r="G66" i="13"/>
  <c r="B66" i="13"/>
  <c r="R65" i="13"/>
  <c r="P65" i="13"/>
  <c r="O65" i="13"/>
  <c r="K65" i="13"/>
  <c r="J65" i="13"/>
  <c r="G65" i="13"/>
  <c r="B65" i="13"/>
  <c r="R64" i="13"/>
  <c r="P64" i="13"/>
  <c r="O64" i="13"/>
  <c r="K64" i="13"/>
  <c r="J64" i="13"/>
  <c r="G64" i="13"/>
  <c r="B64" i="13"/>
  <c r="R63" i="13"/>
  <c r="P63" i="13"/>
  <c r="O63" i="13"/>
  <c r="K63" i="13"/>
  <c r="J63" i="13"/>
  <c r="G63" i="13"/>
  <c r="B63" i="13"/>
  <c r="R62" i="13"/>
  <c r="P62" i="13"/>
  <c r="O62" i="13"/>
  <c r="K62" i="13"/>
  <c r="J62" i="13"/>
  <c r="G62" i="13"/>
  <c r="B62" i="13"/>
  <c r="R61" i="13"/>
  <c r="P61" i="13"/>
  <c r="O61" i="13"/>
  <c r="K61" i="13"/>
  <c r="J61" i="13"/>
  <c r="G61" i="13"/>
  <c r="B61" i="13"/>
  <c r="R60" i="13"/>
  <c r="P60" i="13"/>
  <c r="O60" i="13"/>
  <c r="K60" i="13"/>
  <c r="J60" i="13"/>
  <c r="G60" i="13"/>
  <c r="B60" i="13"/>
  <c r="R59" i="13"/>
  <c r="P59" i="13"/>
  <c r="O59" i="13"/>
  <c r="K59" i="13"/>
  <c r="J59" i="13"/>
  <c r="G59" i="13"/>
  <c r="B59" i="13"/>
  <c r="R58" i="13"/>
  <c r="P58" i="13"/>
  <c r="O58" i="13"/>
  <c r="K58" i="13"/>
  <c r="J58" i="13"/>
  <c r="G58" i="13"/>
  <c r="B58" i="13"/>
  <c r="R57" i="13"/>
  <c r="P57" i="13"/>
  <c r="O57" i="13"/>
  <c r="K57" i="13"/>
  <c r="J57" i="13"/>
  <c r="G57" i="13"/>
  <c r="B57" i="13"/>
  <c r="R56" i="13"/>
  <c r="P56" i="13"/>
  <c r="O56" i="13"/>
  <c r="K56" i="13"/>
  <c r="J56" i="13"/>
  <c r="G56" i="13"/>
  <c r="B56" i="13"/>
  <c r="R55" i="13"/>
  <c r="P55" i="13"/>
  <c r="O55" i="13"/>
  <c r="K55" i="13"/>
  <c r="J55" i="13"/>
  <c r="G55" i="13"/>
  <c r="B55" i="13"/>
  <c r="R54" i="13"/>
  <c r="P54" i="13"/>
  <c r="O54" i="13"/>
  <c r="K54" i="13"/>
  <c r="J54" i="13"/>
  <c r="G54" i="13"/>
  <c r="B54" i="13"/>
  <c r="R53" i="13"/>
  <c r="P53" i="13"/>
  <c r="O53" i="13"/>
  <c r="K53" i="13"/>
  <c r="J53" i="13"/>
  <c r="G53" i="13"/>
  <c r="B53" i="13"/>
  <c r="R52" i="13"/>
  <c r="P52" i="13"/>
  <c r="O52" i="13"/>
  <c r="K52" i="13"/>
  <c r="J52" i="13"/>
  <c r="G52" i="13"/>
  <c r="B52" i="13"/>
  <c r="R51" i="13"/>
  <c r="P51" i="13"/>
  <c r="O51" i="13"/>
  <c r="K51" i="13"/>
  <c r="J51" i="13"/>
  <c r="G51" i="13"/>
  <c r="B51" i="13"/>
  <c r="R50" i="13"/>
  <c r="P50" i="13"/>
  <c r="O50" i="13"/>
  <c r="K50" i="13"/>
  <c r="J50" i="13"/>
  <c r="G50" i="13"/>
  <c r="B50" i="13"/>
  <c r="R49" i="13"/>
  <c r="P49" i="13"/>
  <c r="O49" i="13"/>
  <c r="K49" i="13"/>
  <c r="J49" i="13"/>
  <c r="G49" i="13"/>
  <c r="B49" i="13"/>
  <c r="R48" i="13"/>
  <c r="P48" i="13"/>
  <c r="O48" i="13"/>
  <c r="K48" i="13"/>
  <c r="J48" i="13"/>
  <c r="G48" i="13"/>
  <c r="B48" i="13"/>
  <c r="R47" i="13"/>
  <c r="P47" i="13"/>
  <c r="O47" i="13"/>
  <c r="K47" i="13"/>
  <c r="J47" i="13"/>
  <c r="G47" i="13"/>
  <c r="B47" i="13"/>
  <c r="R46" i="13"/>
  <c r="P46" i="13"/>
  <c r="O46" i="13"/>
  <c r="K46" i="13"/>
  <c r="J46" i="13"/>
  <c r="G46" i="13"/>
  <c r="B46" i="13"/>
  <c r="R45" i="13"/>
  <c r="P45" i="13"/>
  <c r="O45" i="13"/>
  <c r="K45" i="13"/>
  <c r="J45" i="13"/>
  <c r="G45" i="13"/>
  <c r="B45" i="13"/>
  <c r="R44" i="13"/>
  <c r="P44" i="13"/>
  <c r="O44" i="13"/>
  <c r="K44" i="13"/>
  <c r="J44" i="13"/>
  <c r="G44" i="13"/>
  <c r="B44" i="13"/>
  <c r="R43" i="13"/>
  <c r="P43" i="13"/>
  <c r="O43" i="13"/>
  <c r="K43" i="13"/>
  <c r="J43" i="13"/>
  <c r="G43" i="13"/>
  <c r="B43" i="13"/>
  <c r="R42" i="13"/>
  <c r="P42" i="13"/>
  <c r="O42" i="13"/>
  <c r="K42" i="13"/>
  <c r="J42" i="13"/>
  <c r="G42" i="13"/>
  <c r="B42" i="13"/>
  <c r="R41" i="13"/>
  <c r="P41" i="13"/>
  <c r="O41" i="13"/>
  <c r="K41" i="13"/>
  <c r="J41" i="13"/>
  <c r="G41" i="13"/>
  <c r="B41" i="13"/>
  <c r="R40" i="13"/>
  <c r="P40" i="13"/>
  <c r="O40" i="13"/>
  <c r="K40" i="13"/>
  <c r="J40" i="13"/>
  <c r="G40" i="13"/>
  <c r="B40" i="13"/>
  <c r="R39" i="13"/>
  <c r="P39" i="13"/>
  <c r="O39" i="13"/>
  <c r="K39" i="13"/>
  <c r="J39" i="13"/>
  <c r="G39" i="13"/>
  <c r="B39" i="13"/>
  <c r="R38" i="13"/>
  <c r="P38" i="13"/>
  <c r="O38" i="13"/>
  <c r="K38" i="13"/>
  <c r="J38" i="13"/>
  <c r="G38" i="13"/>
  <c r="B38" i="13"/>
  <c r="R37" i="13"/>
  <c r="P37" i="13"/>
  <c r="O37" i="13"/>
  <c r="K37" i="13"/>
  <c r="J37" i="13"/>
  <c r="G37" i="13"/>
  <c r="B37" i="13"/>
  <c r="R36" i="13"/>
  <c r="P36" i="13"/>
  <c r="O36" i="13"/>
  <c r="K36" i="13"/>
  <c r="J36" i="13"/>
  <c r="G36" i="13"/>
  <c r="B36" i="13"/>
  <c r="R35" i="13"/>
  <c r="P35" i="13"/>
  <c r="O35" i="13"/>
  <c r="K35" i="13"/>
  <c r="J35" i="13"/>
  <c r="G35" i="13"/>
  <c r="B35" i="13"/>
  <c r="R34" i="13"/>
  <c r="P34" i="13"/>
  <c r="O34" i="13"/>
  <c r="K34" i="13"/>
  <c r="J34" i="13"/>
  <c r="G34" i="13"/>
  <c r="B34" i="13"/>
  <c r="R33" i="13"/>
  <c r="P33" i="13"/>
  <c r="O33" i="13"/>
  <c r="K33" i="13"/>
  <c r="J33" i="13"/>
  <c r="G33" i="13"/>
  <c r="B33" i="13"/>
  <c r="R32" i="13"/>
  <c r="P32" i="13"/>
  <c r="O32" i="13"/>
  <c r="K32" i="13"/>
  <c r="J32" i="13"/>
  <c r="G32" i="13"/>
  <c r="B32" i="13"/>
  <c r="R31" i="13"/>
  <c r="P31" i="13"/>
  <c r="O31" i="13"/>
  <c r="K31" i="13"/>
  <c r="J31" i="13"/>
  <c r="G31" i="13"/>
  <c r="B31" i="13"/>
  <c r="R30" i="13"/>
  <c r="P30" i="13"/>
  <c r="O30" i="13"/>
  <c r="K30" i="13"/>
  <c r="J30" i="13"/>
  <c r="G30" i="13"/>
  <c r="B30" i="13"/>
  <c r="R29" i="13"/>
  <c r="P29" i="13"/>
  <c r="O29" i="13"/>
  <c r="K29" i="13"/>
  <c r="J29" i="13"/>
  <c r="G29" i="13"/>
  <c r="B29" i="13"/>
  <c r="R28" i="13"/>
  <c r="P28" i="13"/>
  <c r="O28" i="13"/>
  <c r="K28" i="13"/>
  <c r="J28" i="13"/>
  <c r="G28" i="13"/>
  <c r="B28" i="13"/>
  <c r="R27" i="13"/>
  <c r="P27" i="13"/>
  <c r="O27" i="13"/>
  <c r="K27" i="13"/>
  <c r="J27" i="13"/>
  <c r="G27" i="13"/>
  <c r="B27" i="13"/>
  <c r="R26" i="13"/>
  <c r="P26" i="13"/>
  <c r="O26" i="13"/>
  <c r="K26" i="13"/>
  <c r="J26" i="13"/>
  <c r="G26" i="13"/>
  <c r="B26" i="13"/>
  <c r="R25" i="13"/>
  <c r="P25" i="13"/>
  <c r="O25" i="13"/>
  <c r="K25" i="13"/>
  <c r="J25" i="13"/>
  <c r="G25" i="13"/>
  <c r="B25" i="13"/>
  <c r="R24" i="13"/>
  <c r="P24" i="13"/>
  <c r="O24" i="13"/>
  <c r="K24" i="13"/>
  <c r="J24" i="13"/>
  <c r="G24" i="13"/>
  <c r="B24" i="13"/>
  <c r="R23" i="13"/>
  <c r="P23" i="13"/>
  <c r="O23" i="13"/>
  <c r="K23" i="13"/>
  <c r="J23" i="13"/>
  <c r="G23" i="13"/>
  <c r="B23" i="13"/>
  <c r="R22" i="13"/>
  <c r="P22" i="13"/>
  <c r="O22" i="13"/>
  <c r="K22" i="13"/>
  <c r="J22" i="13"/>
  <c r="G22" i="13"/>
  <c r="B22" i="13"/>
  <c r="R21" i="13"/>
  <c r="P21" i="13"/>
  <c r="O21" i="13"/>
  <c r="K21" i="13"/>
  <c r="J21" i="13"/>
  <c r="G21" i="13"/>
  <c r="B21" i="13"/>
  <c r="R20" i="13"/>
  <c r="P20" i="13"/>
  <c r="O20" i="13"/>
  <c r="K20" i="13"/>
  <c r="J20" i="13"/>
  <c r="G20" i="13"/>
  <c r="B20" i="13"/>
  <c r="R19" i="13"/>
  <c r="P19" i="13"/>
  <c r="O19" i="13"/>
  <c r="K19" i="13"/>
  <c r="J19" i="13"/>
  <c r="G19" i="13"/>
  <c r="B19" i="13"/>
  <c r="R18" i="13"/>
  <c r="P18" i="13"/>
  <c r="O18" i="13"/>
  <c r="K18" i="13"/>
  <c r="J18" i="13"/>
  <c r="G18" i="13"/>
  <c r="B18" i="13"/>
  <c r="R17" i="13"/>
  <c r="P17" i="13"/>
  <c r="O17" i="13"/>
  <c r="K17" i="13"/>
  <c r="J17" i="13"/>
  <c r="G17" i="13"/>
  <c r="B17" i="13"/>
  <c r="R16" i="13"/>
  <c r="P16" i="13"/>
  <c r="O16" i="13"/>
  <c r="K16" i="13"/>
  <c r="J16" i="13"/>
  <c r="G16" i="13"/>
  <c r="B16" i="13"/>
  <c r="R15" i="13"/>
  <c r="P15" i="13"/>
  <c r="O15" i="13"/>
  <c r="K15" i="13"/>
  <c r="J15" i="13"/>
  <c r="G15" i="13"/>
  <c r="B15" i="13"/>
  <c r="R14" i="13"/>
  <c r="P14" i="13"/>
  <c r="O14" i="13"/>
  <c r="K14" i="13"/>
  <c r="J14" i="13"/>
  <c r="G14" i="13"/>
  <c r="B14" i="13"/>
  <c r="R13" i="13"/>
  <c r="P13" i="13"/>
  <c r="O13" i="13"/>
  <c r="K13" i="13"/>
  <c r="J13" i="13"/>
  <c r="G13" i="13"/>
  <c r="B13" i="13"/>
  <c r="R12" i="13"/>
  <c r="P12" i="13"/>
  <c r="O12" i="13"/>
  <c r="K12" i="13"/>
  <c r="J12" i="13"/>
  <c r="G12" i="13"/>
  <c r="B12" i="13"/>
  <c r="R11" i="13"/>
  <c r="P11" i="13"/>
  <c r="O11" i="13"/>
  <c r="K11" i="13"/>
  <c r="J11" i="13"/>
  <c r="G11" i="13"/>
  <c r="B11" i="13"/>
  <c r="R10" i="13"/>
  <c r="P10" i="13"/>
  <c r="O10" i="13"/>
  <c r="K10" i="13"/>
  <c r="J10" i="13"/>
  <c r="G10" i="13"/>
  <c r="B10" i="13"/>
  <c r="R9" i="13"/>
  <c r="P9" i="13"/>
  <c r="O9" i="13"/>
  <c r="K9" i="13"/>
  <c r="J9" i="13"/>
  <c r="G9" i="13"/>
  <c r="B9" i="13"/>
  <c r="R8" i="13"/>
  <c r="P8" i="13"/>
  <c r="O8" i="13"/>
  <c r="K8" i="13"/>
  <c r="J8" i="13"/>
  <c r="G8" i="13"/>
  <c r="B8" i="13"/>
  <c r="R7" i="13"/>
  <c r="P7" i="13"/>
  <c r="O7" i="13"/>
  <c r="K7" i="13"/>
  <c r="J7" i="13"/>
  <c r="G7" i="13"/>
  <c r="B7" i="13"/>
  <c r="R306" i="12"/>
  <c r="P306" i="12"/>
  <c r="O306" i="12"/>
  <c r="K306" i="12"/>
  <c r="J306" i="12"/>
  <c r="G306" i="12"/>
  <c r="B306" i="12"/>
  <c r="R305" i="12"/>
  <c r="P305" i="12"/>
  <c r="O305" i="12"/>
  <c r="K305" i="12"/>
  <c r="J305" i="12"/>
  <c r="G305" i="12"/>
  <c r="B305" i="12"/>
  <c r="R304" i="12"/>
  <c r="P304" i="12"/>
  <c r="O304" i="12"/>
  <c r="K304" i="12"/>
  <c r="J304" i="12"/>
  <c r="G304" i="12"/>
  <c r="B304" i="12"/>
  <c r="R303" i="12"/>
  <c r="P303" i="12"/>
  <c r="O303" i="12"/>
  <c r="K303" i="12"/>
  <c r="J303" i="12"/>
  <c r="G303" i="12"/>
  <c r="B303" i="12"/>
  <c r="R302" i="12"/>
  <c r="P302" i="12"/>
  <c r="O302" i="12"/>
  <c r="K302" i="12"/>
  <c r="J302" i="12"/>
  <c r="G302" i="12"/>
  <c r="B302" i="12"/>
  <c r="R301" i="12"/>
  <c r="P301" i="12"/>
  <c r="O301" i="12"/>
  <c r="K301" i="12"/>
  <c r="J301" i="12"/>
  <c r="G301" i="12"/>
  <c r="B301" i="12"/>
  <c r="R300" i="12"/>
  <c r="P300" i="12"/>
  <c r="O300" i="12"/>
  <c r="K300" i="12"/>
  <c r="J300" i="12"/>
  <c r="G300" i="12"/>
  <c r="B300" i="12"/>
  <c r="R299" i="12"/>
  <c r="P299" i="12"/>
  <c r="O299" i="12"/>
  <c r="K299" i="12"/>
  <c r="J299" i="12"/>
  <c r="G299" i="12"/>
  <c r="B299" i="12"/>
  <c r="R298" i="12"/>
  <c r="P298" i="12"/>
  <c r="O298" i="12"/>
  <c r="K298" i="12"/>
  <c r="J298" i="12"/>
  <c r="G298" i="12"/>
  <c r="B298" i="12"/>
  <c r="R297" i="12"/>
  <c r="P297" i="12"/>
  <c r="O297" i="12"/>
  <c r="K297" i="12"/>
  <c r="J297" i="12"/>
  <c r="G297" i="12"/>
  <c r="B297" i="12"/>
  <c r="R296" i="12"/>
  <c r="P296" i="12"/>
  <c r="O296" i="12"/>
  <c r="K296" i="12"/>
  <c r="J296" i="12"/>
  <c r="G296" i="12"/>
  <c r="B296" i="12"/>
  <c r="R295" i="12"/>
  <c r="P295" i="12"/>
  <c r="O295" i="12"/>
  <c r="K295" i="12"/>
  <c r="J295" i="12"/>
  <c r="G295" i="12"/>
  <c r="B295" i="12"/>
  <c r="R294" i="12"/>
  <c r="P294" i="12"/>
  <c r="O294" i="12"/>
  <c r="K294" i="12"/>
  <c r="J294" i="12"/>
  <c r="G294" i="12"/>
  <c r="B294" i="12"/>
  <c r="R293" i="12"/>
  <c r="P293" i="12"/>
  <c r="O293" i="12"/>
  <c r="K293" i="12"/>
  <c r="J293" i="12"/>
  <c r="G293" i="12"/>
  <c r="B293" i="12"/>
  <c r="R292" i="12"/>
  <c r="P292" i="12"/>
  <c r="O292" i="12"/>
  <c r="K292" i="12"/>
  <c r="J292" i="12"/>
  <c r="G292" i="12"/>
  <c r="B292" i="12"/>
  <c r="R291" i="12"/>
  <c r="P291" i="12"/>
  <c r="O291" i="12"/>
  <c r="K291" i="12"/>
  <c r="J291" i="12"/>
  <c r="G291" i="12"/>
  <c r="B291" i="12"/>
  <c r="R290" i="12"/>
  <c r="P290" i="12"/>
  <c r="O290" i="12"/>
  <c r="K290" i="12"/>
  <c r="J290" i="12"/>
  <c r="G290" i="12"/>
  <c r="B290" i="12"/>
  <c r="R289" i="12"/>
  <c r="P289" i="12"/>
  <c r="O289" i="12"/>
  <c r="K289" i="12"/>
  <c r="J289" i="12"/>
  <c r="G289" i="12"/>
  <c r="B289" i="12"/>
  <c r="R288" i="12"/>
  <c r="P288" i="12"/>
  <c r="O288" i="12"/>
  <c r="K288" i="12"/>
  <c r="J288" i="12"/>
  <c r="G288" i="12"/>
  <c r="B288" i="12"/>
  <c r="R287" i="12"/>
  <c r="P287" i="12"/>
  <c r="O287" i="12"/>
  <c r="K287" i="12"/>
  <c r="J287" i="12"/>
  <c r="G287" i="12"/>
  <c r="B287" i="12"/>
  <c r="R286" i="12"/>
  <c r="P286" i="12"/>
  <c r="O286" i="12"/>
  <c r="K286" i="12"/>
  <c r="J286" i="12"/>
  <c r="G286" i="12"/>
  <c r="B286" i="12"/>
  <c r="R285" i="12"/>
  <c r="P285" i="12"/>
  <c r="O285" i="12"/>
  <c r="K285" i="12"/>
  <c r="J285" i="12"/>
  <c r="G285" i="12"/>
  <c r="B285" i="12"/>
  <c r="R284" i="12"/>
  <c r="P284" i="12"/>
  <c r="O284" i="12"/>
  <c r="K284" i="12"/>
  <c r="J284" i="12"/>
  <c r="G284" i="12"/>
  <c r="B284" i="12"/>
  <c r="R283" i="12"/>
  <c r="P283" i="12"/>
  <c r="O283" i="12"/>
  <c r="K283" i="12"/>
  <c r="J283" i="12"/>
  <c r="G283" i="12"/>
  <c r="B283" i="12"/>
  <c r="R282" i="12"/>
  <c r="P282" i="12"/>
  <c r="O282" i="12"/>
  <c r="K282" i="12"/>
  <c r="J282" i="12"/>
  <c r="G282" i="12"/>
  <c r="B282" i="12"/>
  <c r="R281" i="12"/>
  <c r="P281" i="12"/>
  <c r="O281" i="12"/>
  <c r="K281" i="12"/>
  <c r="J281" i="12"/>
  <c r="G281" i="12"/>
  <c r="B281" i="12"/>
  <c r="R280" i="12"/>
  <c r="P280" i="12"/>
  <c r="O280" i="12"/>
  <c r="K280" i="12"/>
  <c r="J280" i="12"/>
  <c r="G280" i="12"/>
  <c r="B280" i="12"/>
  <c r="R279" i="12"/>
  <c r="P279" i="12"/>
  <c r="O279" i="12"/>
  <c r="K279" i="12"/>
  <c r="J279" i="12"/>
  <c r="G279" i="12"/>
  <c r="B279" i="12"/>
  <c r="R278" i="12"/>
  <c r="P278" i="12"/>
  <c r="O278" i="12"/>
  <c r="K278" i="12"/>
  <c r="J278" i="12"/>
  <c r="G278" i="12"/>
  <c r="B278" i="12"/>
  <c r="R277" i="12"/>
  <c r="P277" i="12"/>
  <c r="O277" i="12"/>
  <c r="K277" i="12"/>
  <c r="J277" i="12"/>
  <c r="G277" i="12"/>
  <c r="B277" i="12"/>
  <c r="R276" i="12"/>
  <c r="P276" i="12"/>
  <c r="O276" i="12"/>
  <c r="K276" i="12"/>
  <c r="J276" i="12"/>
  <c r="G276" i="12"/>
  <c r="B276" i="12"/>
  <c r="R275" i="12"/>
  <c r="P275" i="12"/>
  <c r="O275" i="12"/>
  <c r="K275" i="12"/>
  <c r="J275" i="12"/>
  <c r="G275" i="12"/>
  <c r="B275" i="12"/>
  <c r="R274" i="12"/>
  <c r="P274" i="12"/>
  <c r="O274" i="12"/>
  <c r="K274" i="12"/>
  <c r="J274" i="12"/>
  <c r="G274" i="12"/>
  <c r="B274" i="12"/>
  <c r="R273" i="12"/>
  <c r="P273" i="12"/>
  <c r="O273" i="12"/>
  <c r="K273" i="12"/>
  <c r="J273" i="12"/>
  <c r="G273" i="12"/>
  <c r="B273" i="12"/>
  <c r="R272" i="12"/>
  <c r="P272" i="12"/>
  <c r="O272" i="12"/>
  <c r="K272" i="12"/>
  <c r="J272" i="12"/>
  <c r="G272" i="12"/>
  <c r="B272" i="12"/>
  <c r="R271" i="12"/>
  <c r="P271" i="12"/>
  <c r="O271" i="12"/>
  <c r="K271" i="12"/>
  <c r="J271" i="12"/>
  <c r="G271" i="12"/>
  <c r="B271" i="12"/>
  <c r="R270" i="12"/>
  <c r="P270" i="12"/>
  <c r="O270" i="12"/>
  <c r="K270" i="12"/>
  <c r="J270" i="12"/>
  <c r="G270" i="12"/>
  <c r="B270" i="12"/>
  <c r="R269" i="12"/>
  <c r="P269" i="12"/>
  <c r="O269" i="12"/>
  <c r="K269" i="12"/>
  <c r="J269" i="12"/>
  <c r="G269" i="12"/>
  <c r="B269" i="12"/>
  <c r="R268" i="12"/>
  <c r="P268" i="12"/>
  <c r="O268" i="12"/>
  <c r="K268" i="12"/>
  <c r="J268" i="12"/>
  <c r="G268" i="12"/>
  <c r="B268" i="12"/>
  <c r="R267" i="12"/>
  <c r="P267" i="12"/>
  <c r="O267" i="12"/>
  <c r="K267" i="12"/>
  <c r="J267" i="12"/>
  <c r="G267" i="12"/>
  <c r="B267" i="12"/>
  <c r="R266" i="12"/>
  <c r="P266" i="12"/>
  <c r="O266" i="12"/>
  <c r="K266" i="12"/>
  <c r="J266" i="12"/>
  <c r="G266" i="12"/>
  <c r="B266" i="12"/>
  <c r="R265" i="12"/>
  <c r="P265" i="12"/>
  <c r="O265" i="12"/>
  <c r="K265" i="12"/>
  <c r="J265" i="12"/>
  <c r="G265" i="12"/>
  <c r="B265" i="12"/>
  <c r="R264" i="12"/>
  <c r="P264" i="12"/>
  <c r="O264" i="12"/>
  <c r="K264" i="12"/>
  <c r="J264" i="12"/>
  <c r="G264" i="12"/>
  <c r="B264" i="12"/>
  <c r="R263" i="12"/>
  <c r="P263" i="12"/>
  <c r="O263" i="12"/>
  <c r="K263" i="12"/>
  <c r="J263" i="12"/>
  <c r="G263" i="12"/>
  <c r="B263" i="12"/>
  <c r="R262" i="12"/>
  <c r="P262" i="12"/>
  <c r="O262" i="12"/>
  <c r="K262" i="12"/>
  <c r="J262" i="12"/>
  <c r="G262" i="12"/>
  <c r="B262" i="12"/>
  <c r="R261" i="12"/>
  <c r="P261" i="12"/>
  <c r="O261" i="12"/>
  <c r="K261" i="12"/>
  <c r="J261" i="12"/>
  <c r="G261" i="12"/>
  <c r="B261" i="12"/>
  <c r="R260" i="12"/>
  <c r="P260" i="12"/>
  <c r="O260" i="12"/>
  <c r="K260" i="12"/>
  <c r="J260" i="12"/>
  <c r="G260" i="12"/>
  <c r="B260" i="12"/>
  <c r="R259" i="12"/>
  <c r="P259" i="12"/>
  <c r="O259" i="12"/>
  <c r="K259" i="12"/>
  <c r="J259" i="12"/>
  <c r="G259" i="12"/>
  <c r="B259" i="12"/>
  <c r="R258" i="12"/>
  <c r="P258" i="12"/>
  <c r="O258" i="12"/>
  <c r="K258" i="12"/>
  <c r="J258" i="12"/>
  <c r="G258" i="12"/>
  <c r="B258" i="12"/>
  <c r="R257" i="12"/>
  <c r="P257" i="12"/>
  <c r="O257" i="12"/>
  <c r="K257" i="12"/>
  <c r="J257" i="12"/>
  <c r="G257" i="12"/>
  <c r="B257" i="12"/>
  <c r="R256" i="12"/>
  <c r="P256" i="12"/>
  <c r="O256" i="12"/>
  <c r="K256" i="12"/>
  <c r="J256" i="12"/>
  <c r="G256" i="12"/>
  <c r="B256" i="12"/>
  <c r="R255" i="12"/>
  <c r="P255" i="12"/>
  <c r="O255" i="12"/>
  <c r="K255" i="12"/>
  <c r="J255" i="12"/>
  <c r="G255" i="12"/>
  <c r="B255" i="12"/>
  <c r="R254" i="12"/>
  <c r="P254" i="12"/>
  <c r="O254" i="12"/>
  <c r="K254" i="12"/>
  <c r="J254" i="12"/>
  <c r="G254" i="12"/>
  <c r="B254" i="12"/>
  <c r="R253" i="12"/>
  <c r="P253" i="12"/>
  <c r="O253" i="12"/>
  <c r="K253" i="12"/>
  <c r="J253" i="12"/>
  <c r="G253" i="12"/>
  <c r="B253" i="12"/>
  <c r="R252" i="12"/>
  <c r="P252" i="12"/>
  <c r="O252" i="12"/>
  <c r="K252" i="12"/>
  <c r="J252" i="12"/>
  <c r="G252" i="12"/>
  <c r="B252" i="12"/>
  <c r="R251" i="12"/>
  <c r="P251" i="12"/>
  <c r="O251" i="12"/>
  <c r="K251" i="12"/>
  <c r="J251" i="12"/>
  <c r="G251" i="12"/>
  <c r="B251" i="12"/>
  <c r="R250" i="12"/>
  <c r="P250" i="12"/>
  <c r="O250" i="12"/>
  <c r="K250" i="12"/>
  <c r="J250" i="12"/>
  <c r="G250" i="12"/>
  <c r="B250" i="12"/>
  <c r="R249" i="12"/>
  <c r="P249" i="12"/>
  <c r="O249" i="12"/>
  <c r="K249" i="12"/>
  <c r="J249" i="12"/>
  <c r="G249" i="12"/>
  <c r="B249" i="12"/>
  <c r="R248" i="12"/>
  <c r="P248" i="12"/>
  <c r="O248" i="12"/>
  <c r="K248" i="12"/>
  <c r="J248" i="12"/>
  <c r="G248" i="12"/>
  <c r="B248" i="12"/>
  <c r="R247" i="12"/>
  <c r="P247" i="12"/>
  <c r="O247" i="12"/>
  <c r="K247" i="12"/>
  <c r="J247" i="12"/>
  <c r="G247" i="12"/>
  <c r="B247" i="12"/>
  <c r="R246" i="12"/>
  <c r="P246" i="12"/>
  <c r="O246" i="12"/>
  <c r="K246" i="12"/>
  <c r="J246" i="12"/>
  <c r="G246" i="12"/>
  <c r="B246" i="12"/>
  <c r="R245" i="12"/>
  <c r="P245" i="12"/>
  <c r="O245" i="12"/>
  <c r="K245" i="12"/>
  <c r="J245" i="12"/>
  <c r="G245" i="12"/>
  <c r="B245" i="12"/>
  <c r="R244" i="12"/>
  <c r="P244" i="12"/>
  <c r="O244" i="12"/>
  <c r="K244" i="12"/>
  <c r="J244" i="12"/>
  <c r="G244" i="12"/>
  <c r="B244" i="12"/>
  <c r="R243" i="12"/>
  <c r="P243" i="12"/>
  <c r="O243" i="12"/>
  <c r="K243" i="12"/>
  <c r="J243" i="12"/>
  <c r="G243" i="12"/>
  <c r="B243" i="12"/>
  <c r="R242" i="12"/>
  <c r="P242" i="12"/>
  <c r="O242" i="12"/>
  <c r="K242" i="12"/>
  <c r="J242" i="12"/>
  <c r="G242" i="12"/>
  <c r="B242" i="12"/>
  <c r="R241" i="12"/>
  <c r="P241" i="12"/>
  <c r="O241" i="12"/>
  <c r="K241" i="12"/>
  <c r="J241" i="12"/>
  <c r="G241" i="12"/>
  <c r="B241" i="12"/>
  <c r="R240" i="12"/>
  <c r="P240" i="12"/>
  <c r="O240" i="12"/>
  <c r="K240" i="12"/>
  <c r="J240" i="12"/>
  <c r="G240" i="12"/>
  <c r="B240" i="12"/>
  <c r="R239" i="12"/>
  <c r="P239" i="12"/>
  <c r="O239" i="12"/>
  <c r="K239" i="12"/>
  <c r="J239" i="12"/>
  <c r="G239" i="12"/>
  <c r="B239" i="12"/>
  <c r="R238" i="12"/>
  <c r="P238" i="12"/>
  <c r="O238" i="12"/>
  <c r="K238" i="12"/>
  <c r="J238" i="12"/>
  <c r="G238" i="12"/>
  <c r="B238" i="12"/>
  <c r="R237" i="12"/>
  <c r="P237" i="12"/>
  <c r="O237" i="12"/>
  <c r="K237" i="12"/>
  <c r="J237" i="12"/>
  <c r="G237" i="12"/>
  <c r="B237" i="12"/>
  <c r="R236" i="12"/>
  <c r="P236" i="12"/>
  <c r="O236" i="12"/>
  <c r="K236" i="12"/>
  <c r="J236" i="12"/>
  <c r="G236" i="12"/>
  <c r="B236" i="12"/>
  <c r="R235" i="12"/>
  <c r="P235" i="12"/>
  <c r="O235" i="12"/>
  <c r="K235" i="12"/>
  <c r="J235" i="12"/>
  <c r="G235" i="12"/>
  <c r="B235" i="12"/>
  <c r="R234" i="12"/>
  <c r="P234" i="12"/>
  <c r="O234" i="12"/>
  <c r="K234" i="12"/>
  <c r="J234" i="12"/>
  <c r="G234" i="12"/>
  <c r="B234" i="12"/>
  <c r="R233" i="12"/>
  <c r="P233" i="12"/>
  <c r="O233" i="12"/>
  <c r="K233" i="12"/>
  <c r="J233" i="12"/>
  <c r="G233" i="12"/>
  <c r="B233" i="12"/>
  <c r="R232" i="12"/>
  <c r="P232" i="12"/>
  <c r="O232" i="12"/>
  <c r="K232" i="12"/>
  <c r="J232" i="12"/>
  <c r="G232" i="12"/>
  <c r="B232" i="12"/>
  <c r="R231" i="12"/>
  <c r="P231" i="12"/>
  <c r="O231" i="12"/>
  <c r="K231" i="12"/>
  <c r="J231" i="12"/>
  <c r="G231" i="12"/>
  <c r="B231" i="12"/>
  <c r="R230" i="12"/>
  <c r="P230" i="12"/>
  <c r="O230" i="12"/>
  <c r="K230" i="12"/>
  <c r="J230" i="12"/>
  <c r="G230" i="12"/>
  <c r="B230" i="12"/>
  <c r="R229" i="12"/>
  <c r="P229" i="12"/>
  <c r="O229" i="12"/>
  <c r="K229" i="12"/>
  <c r="J229" i="12"/>
  <c r="G229" i="12"/>
  <c r="B229" i="12"/>
  <c r="R228" i="12"/>
  <c r="P228" i="12"/>
  <c r="O228" i="12"/>
  <c r="K228" i="12"/>
  <c r="J228" i="12"/>
  <c r="G228" i="12"/>
  <c r="B228" i="12"/>
  <c r="R227" i="12"/>
  <c r="P227" i="12"/>
  <c r="O227" i="12"/>
  <c r="K227" i="12"/>
  <c r="J227" i="12"/>
  <c r="G227" i="12"/>
  <c r="B227" i="12"/>
  <c r="R226" i="12"/>
  <c r="P226" i="12"/>
  <c r="O226" i="12"/>
  <c r="K226" i="12"/>
  <c r="J226" i="12"/>
  <c r="G226" i="12"/>
  <c r="B226" i="12"/>
  <c r="R225" i="12"/>
  <c r="P225" i="12"/>
  <c r="O225" i="12"/>
  <c r="K225" i="12"/>
  <c r="J225" i="12"/>
  <c r="G225" i="12"/>
  <c r="B225" i="12"/>
  <c r="R224" i="12"/>
  <c r="P224" i="12"/>
  <c r="O224" i="12"/>
  <c r="K224" i="12"/>
  <c r="J224" i="12"/>
  <c r="G224" i="12"/>
  <c r="B224" i="12"/>
  <c r="R223" i="12"/>
  <c r="P223" i="12"/>
  <c r="O223" i="12"/>
  <c r="K223" i="12"/>
  <c r="J223" i="12"/>
  <c r="G223" i="12"/>
  <c r="B223" i="12"/>
  <c r="R222" i="12"/>
  <c r="P222" i="12"/>
  <c r="O222" i="12"/>
  <c r="K222" i="12"/>
  <c r="J222" i="12"/>
  <c r="G222" i="12"/>
  <c r="B222" i="12"/>
  <c r="R221" i="12"/>
  <c r="P221" i="12"/>
  <c r="O221" i="12"/>
  <c r="K221" i="12"/>
  <c r="J221" i="12"/>
  <c r="G221" i="12"/>
  <c r="B221" i="12"/>
  <c r="R220" i="12"/>
  <c r="P220" i="12"/>
  <c r="O220" i="12"/>
  <c r="K220" i="12"/>
  <c r="J220" i="12"/>
  <c r="G220" i="12"/>
  <c r="B220" i="12"/>
  <c r="R219" i="12"/>
  <c r="P219" i="12"/>
  <c r="O219" i="12"/>
  <c r="K219" i="12"/>
  <c r="J219" i="12"/>
  <c r="G219" i="12"/>
  <c r="B219" i="12"/>
  <c r="R218" i="12"/>
  <c r="P218" i="12"/>
  <c r="O218" i="12"/>
  <c r="K218" i="12"/>
  <c r="J218" i="12"/>
  <c r="G218" i="12"/>
  <c r="B218" i="12"/>
  <c r="R217" i="12"/>
  <c r="P217" i="12"/>
  <c r="O217" i="12"/>
  <c r="K217" i="12"/>
  <c r="J217" i="12"/>
  <c r="G217" i="12"/>
  <c r="B217" i="12"/>
  <c r="R216" i="12"/>
  <c r="P216" i="12"/>
  <c r="O216" i="12"/>
  <c r="K216" i="12"/>
  <c r="J216" i="12"/>
  <c r="G216" i="12"/>
  <c r="B216" i="12"/>
  <c r="R215" i="12"/>
  <c r="P215" i="12"/>
  <c r="O215" i="12"/>
  <c r="K215" i="12"/>
  <c r="J215" i="12"/>
  <c r="G215" i="12"/>
  <c r="B215" i="12"/>
  <c r="R214" i="12"/>
  <c r="P214" i="12"/>
  <c r="O214" i="12"/>
  <c r="K214" i="12"/>
  <c r="J214" i="12"/>
  <c r="G214" i="12"/>
  <c r="B214" i="12"/>
  <c r="R213" i="12"/>
  <c r="P213" i="12"/>
  <c r="O213" i="12"/>
  <c r="K213" i="12"/>
  <c r="J213" i="12"/>
  <c r="G213" i="12"/>
  <c r="B213" i="12"/>
  <c r="R212" i="12"/>
  <c r="P212" i="12"/>
  <c r="O212" i="12"/>
  <c r="K212" i="12"/>
  <c r="J212" i="12"/>
  <c r="G212" i="12"/>
  <c r="B212" i="12"/>
  <c r="R211" i="12"/>
  <c r="P211" i="12"/>
  <c r="O211" i="12"/>
  <c r="K211" i="12"/>
  <c r="J211" i="12"/>
  <c r="G211" i="12"/>
  <c r="B211" i="12"/>
  <c r="R210" i="12"/>
  <c r="P210" i="12"/>
  <c r="O210" i="12"/>
  <c r="K210" i="12"/>
  <c r="J210" i="12"/>
  <c r="G210" i="12"/>
  <c r="B210" i="12"/>
  <c r="R209" i="12"/>
  <c r="P209" i="12"/>
  <c r="O209" i="12"/>
  <c r="K209" i="12"/>
  <c r="J209" i="12"/>
  <c r="G209" i="12"/>
  <c r="B209" i="12"/>
  <c r="R208" i="12"/>
  <c r="P208" i="12"/>
  <c r="O208" i="12"/>
  <c r="K208" i="12"/>
  <c r="J208" i="12"/>
  <c r="G208" i="12"/>
  <c r="B208" i="12"/>
  <c r="R207" i="12"/>
  <c r="P207" i="12"/>
  <c r="O207" i="12"/>
  <c r="K207" i="12"/>
  <c r="J207" i="12"/>
  <c r="G207" i="12"/>
  <c r="B207" i="12"/>
  <c r="R206" i="12"/>
  <c r="P206" i="12"/>
  <c r="O206" i="12"/>
  <c r="K206" i="12"/>
  <c r="J206" i="12"/>
  <c r="G206" i="12"/>
  <c r="B206" i="12"/>
  <c r="R205" i="12"/>
  <c r="P205" i="12"/>
  <c r="O205" i="12"/>
  <c r="K205" i="12"/>
  <c r="J205" i="12"/>
  <c r="G205" i="12"/>
  <c r="B205" i="12"/>
  <c r="R204" i="12"/>
  <c r="P204" i="12"/>
  <c r="O204" i="12"/>
  <c r="K204" i="12"/>
  <c r="J204" i="12"/>
  <c r="G204" i="12"/>
  <c r="B204" i="12"/>
  <c r="R203" i="12"/>
  <c r="P203" i="12"/>
  <c r="O203" i="12"/>
  <c r="K203" i="12"/>
  <c r="J203" i="12"/>
  <c r="G203" i="12"/>
  <c r="B203" i="12"/>
  <c r="R202" i="12"/>
  <c r="P202" i="12"/>
  <c r="O202" i="12"/>
  <c r="K202" i="12"/>
  <c r="J202" i="12"/>
  <c r="G202" i="12"/>
  <c r="B202" i="12"/>
  <c r="R201" i="12"/>
  <c r="P201" i="12"/>
  <c r="O201" i="12"/>
  <c r="K201" i="12"/>
  <c r="J201" i="12"/>
  <c r="G201" i="12"/>
  <c r="B201" i="12"/>
  <c r="R200" i="12"/>
  <c r="P200" i="12"/>
  <c r="O200" i="12"/>
  <c r="K200" i="12"/>
  <c r="J200" i="12"/>
  <c r="G200" i="12"/>
  <c r="B200" i="12"/>
  <c r="R199" i="12"/>
  <c r="P199" i="12"/>
  <c r="O199" i="12"/>
  <c r="K199" i="12"/>
  <c r="J199" i="12"/>
  <c r="G199" i="12"/>
  <c r="B199" i="12"/>
  <c r="R198" i="12"/>
  <c r="P198" i="12"/>
  <c r="O198" i="12"/>
  <c r="K198" i="12"/>
  <c r="J198" i="12"/>
  <c r="G198" i="12"/>
  <c r="B198" i="12"/>
  <c r="R197" i="12"/>
  <c r="P197" i="12"/>
  <c r="O197" i="12"/>
  <c r="K197" i="12"/>
  <c r="J197" i="12"/>
  <c r="G197" i="12"/>
  <c r="B197" i="12"/>
  <c r="R196" i="12"/>
  <c r="P196" i="12"/>
  <c r="O196" i="12"/>
  <c r="K196" i="12"/>
  <c r="J196" i="12"/>
  <c r="G196" i="12"/>
  <c r="B196" i="12"/>
  <c r="R195" i="12"/>
  <c r="P195" i="12"/>
  <c r="O195" i="12"/>
  <c r="K195" i="12"/>
  <c r="J195" i="12"/>
  <c r="G195" i="12"/>
  <c r="B195" i="12"/>
  <c r="R194" i="12"/>
  <c r="P194" i="12"/>
  <c r="O194" i="12"/>
  <c r="K194" i="12"/>
  <c r="J194" i="12"/>
  <c r="G194" i="12"/>
  <c r="B194" i="12"/>
  <c r="R193" i="12"/>
  <c r="P193" i="12"/>
  <c r="O193" i="12"/>
  <c r="K193" i="12"/>
  <c r="J193" i="12"/>
  <c r="G193" i="12"/>
  <c r="B193" i="12"/>
  <c r="R192" i="12"/>
  <c r="P192" i="12"/>
  <c r="O192" i="12"/>
  <c r="K192" i="12"/>
  <c r="J192" i="12"/>
  <c r="G192" i="12"/>
  <c r="B192" i="12"/>
  <c r="R191" i="12"/>
  <c r="P191" i="12"/>
  <c r="O191" i="12"/>
  <c r="K191" i="12"/>
  <c r="J191" i="12"/>
  <c r="G191" i="12"/>
  <c r="B191" i="12"/>
  <c r="R190" i="12"/>
  <c r="P190" i="12"/>
  <c r="O190" i="12"/>
  <c r="K190" i="12"/>
  <c r="J190" i="12"/>
  <c r="G190" i="12"/>
  <c r="B190" i="12"/>
  <c r="R189" i="12"/>
  <c r="P189" i="12"/>
  <c r="O189" i="12"/>
  <c r="K189" i="12"/>
  <c r="J189" i="12"/>
  <c r="G189" i="12"/>
  <c r="B189" i="12"/>
  <c r="R188" i="12"/>
  <c r="P188" i="12"/>
  <c r="O188" i="12"/>
  <c r="K188" i="12"/>
  <c r="J188" i="12"/>
  <c r="G188" i="12"/>
  <c r="B188" i="12"/>
  <c r="R187" i="12"/>
  <c r="P187" i="12"/>
  <c r="O187" i="12"/>
  <c r="K187" i="12"/>
  <c r="J187" i="12"/>
  <c r="G187" i="12"/>
  <c r="B187" i="12"/>
  <c r="R186" i="12"/>
  <c r="P186" i="12"/>
  <c r="O186" i="12"/>
  <c r="K186" i="12"/>
  <c r="J186" i="12"/>
  <c r="G186" i="12"/>
  <c r="B186" i="12"/>
  <c r="R185" i="12"/>
  <c r="P185" i="12"/>
  <c r="O185" i="12"/>
  <c r="K185" i="12"/>
  <c r="J185" i="12"/>
  <c r="G185" i="12"/>
  <c r="B185" i="12"/>
  <c r="R184" i="12"/>
  <c r="P184" i="12"/>
  <c r="O184" i="12"/>
  <c r="K184" i="12"/>
  <c r="J184" i="12"/>
  <c r="G184" i="12"/>
  <c r="B184" i="12"/>
  <c r="R183" i="12"/>
  <c r="P183" i="12"/>
  <c r="O183" i="12"/>
  <c r="K183" i="12"/>
  <c r="J183" i="12"/>
  <c r="G183" i="12"/>
  <c r="B183" i="12"/>
  <c r="R182" i="12"/>
  <c r="P182" i="12"/>
  <c r="O182" i="12"/>
  <c r="K182" i="12"/>
  <c r="J182" i="12"/>
  <c r="G182" i="12"/>
  <c r="B182" i="12"/>
  <c r="R181" i="12"/>
  <c r="P181" i="12"/>
  <c r="O181" i="12"/>
  <c r="K181" i="12"/>
  <c r="J181" i="12"/>
  <c r="G181" i="12"/>
  <c r="B181" i="12"/>
  <c r="R180" i="12"/>
  <c r="P180" i="12"/>
  <c r="O180" i="12"/>
  <c r="K180" i="12"/>
  <c r="J180" i="12"/>
  <c r="G180" i="12"/>
  <c r="B180" i="12"/>
  <c r="R179" i="12"/>
  <c r="P179" i="12"/>
  <c r="O179" i="12"/>
  <c r="K179" i="12"/>
  <c r="J179" i="12"/>
  <c r="G179" i="12"/>
  <c r="B179" i="12"/>
  <c r="R178" i="12"/>
  <c r="P178" i="12"/>
  <c r="O178" i="12"/>
  <c r="K178" i="12"/>
  <c r="J178" i="12"/>
  <c r="G178" i="12"/>
  <c r="B178" i="12"/>
  <c r="R177" i="12"/>
  <c r="P177" i="12"/>
  <c r="O177" i="12"/>
  <c r="K177" i="12"/>
  <c r="J177" i="12"/>
  <c r="G177" i="12"/>
  <c r="B177" i="12"/>
  <c r="R176" i="12"/>
  <c r="P176" i="12"/>
  <c r="O176" i="12"/>
  <c r="K176" i="12"/>
  <c r="J176" i="12"/>
  <c r="G176" i="12"/>
  <c r="B176" i="12"/>
  <c r="R175" i="12"/>
  <c r="P175" i="12"/>
  <c r="O175" i="12"/>
  <c r="K175" i="12"/>
  <c r="J175" i="12"/>
  <c r="G175" i="12"/>
  <c r="B175" i="12"/>
  <c r="R174" i="12"/>
  <c r="P174" i="12"/>
  <c r="O174" i="12"/>
  <c r="K174" i="12"/>
  <c r="J174" i="12"/>
  <c r="G174" i="12"/>
  <c r="B174" i="12"/>
  <c r="R173" i="12"/>
  <c r="P173" i="12"/>
  <c r="O173" i="12"/>
  <c r="K173" i="12"/>
  <c r="J173" i="12"/>
  <c r="G173" i="12"/>
  <c r="B173" i="12"/>
  <c r="R172" i="12"/>
  <c r="P172" i="12"/>
  <c r="O172" i="12"/>
  <c r="K172" i="12"/>
  <c r="J172" i="12"/>
  <c r="G172" i="12"/>
  <c r="B172" i="12"/>
  <c r="R171" i="12"/>
  <c r="P171" i="12"/>
  <c r="O171" i="12"/>
  <c r="K171" i="12"/>
  <c r="J171" i="12"/>
  <c r="G171" i="12"/>
  <c r="B171" i="12"/>
  <c r="R170" i="12"/>
  <c r="P170" i="12"/>
  <c r="O170" i="12"/>
  <c r="K170" i="12"/>
  <c r="J170" i="12"/>
  <c r="G170" i="12"/>
  <c r="B170" i="12"/>
  <c r="R169" i="12"/>
  <c r="P169" i="12"/>
  <c r="O169" i="12"/>
  <c r="K169" i="12"/>
  <c r="J169" i="12"/>
  <c r="G169" i="12"/>
  <c r="B169" i="12"/>
  <c r="R168" i="12"/>
  <c r="P168" i="12"/>
  <c r="O168" i="12"/>
  <c r="K168" i="12"/>
  <c r="J168" i="12"/>
  <c r="G168" i="12"/>
  <c r="B168" i="12"/>
  <c r="R167" i="12"/>
  <c r="P167" i="12"/>
  <c r="O167" i="12"/>
  <c r="K167" i="12"/>
  <c r="J167" i="12"/>
  <c r="G167" i="12"/>
  <c r="B167" i="12"/>
  <c r="R166" i="12"/>
  <c r="P166" i="12"/>
  <c r="O166" i="12"/>
  <c r="K166" i="12"/>
  <c r="J166" i="12"/>
  <c r="G166" i="12"/>
  <c r="B166" i="12"/>
  <c r="R165" i="12"/>
  <c r="P165" i="12"/>
  <c r="O165" i="12"/>
  <c r="K165" i="12"/>
  <c r="J165" i="12"/>
  <c r="G165" i="12"/>
  <c r="B165" i="12"/>
  <c r="R164" i="12"/>
  <c r="P164" i="12"/>
  <c r="O164" i="12"/>
  <c r="K164" i="12"/>
  <c r="J164" i="12"/>
  <c r="G164" i="12"/>
  <c r="B164" i="12"/>
  <c r="R163" i="12"/>
  <c r="P163" i="12"/>
  <c r="O163" i="12"/>
  <c r="K163" i="12"/>
  <c r="J163" i="12"/>
  <c r="G163" i="12"/>
  <c r="B163" i="12"/>
  <c r="R162" i="12"/>
  <c r="P162" i="12"/>
  <c r="O162" i="12"/>
  <c r="K162" i="12"/>
  <c r="J162" i="12"/>
  <c r="G162" i="12"/>
  <c r="B162" i="12"/>
  <c r="R161" i="12"/>
  <c r="P161" i="12"/>
  <c r="O161" i="12"/>
  <c r="K161" i="12"/>
  <c r="J161" i="12"/>
  <c r="G161" i="12"/>
  <c r="B161" i="12"/>
  <c r="R160" i="12"/>
  <c r="P160" i="12"/>
  <c r="O160" i="12"/>
  <c r="K160" i="12"/>
  <c r="J160" i="12"/>
  <c r="G160" i="12"/>
  <c r="B160" i="12"/>
  <c r="R159" i="12"/>
  <c r="P159" i="12"/>
  <c r="O159" i="12"/>
  <c r="K159" i="12"/>
  <c r="J159" i="12"/>
  <c r="G159" i="12"/>
  <c r="B159" i="12"/>
  <c r="R158" i="12"/>
  <c r="P158" i="12"/>
  <c r="O158" i="12"/>
  <c r="K158" i="12"/>
  <c r="J158" i="12"/>
  <c r="G158" i="12"/>
  <c r="B158" i="12"/>
  <c r="R157" i="12"/>
  <c r="P157" i="12"/>
  <c r="O157" i="12"/>
  <c r="K157" i="12"/>
  <c r="J157" i="12"/>
  <c r="G157" i="12"/>
  <c r="B157" i="12"/>
  <c r="R156" i="12"/>
  <c r="P156" i="12"/>
  <c r="O156" i="12"/>
  <c r="K156" i="12"/>
  <c r="J156" i="12"/>
  <c r="G156" i="12"/>
  <c r="B156" i="12"/>
  <c r="R155" i="12"/>
  <c r="P155" i="12"/>
  <c r="O155" i="12"/>
  <c r="K155" i="12"/>
  <c r="J155" i="12"/>
  <c r="G155" i="12"/>
  <c r="B155" i="12"/>
  <c r="R154" i="12"/>
  <c r="P154" i="12"/>
  <c r="O154" i="12"/>
  <c r="K154" i="12"/>
  <c r="J154" i="12"/>
  <c r="G154" i="12"/>
  <c r="B154" i="12"/>
  <c r="R153" i="12"/>
  <c r="P153" i="12"/>
  <c r="O153" i="12"/>
  <c r="K153" i="12"/>
  <c r="J153" i="12"/>
  <c r="G153" i="12"/>
  <c r="B153" i="12"/>
  <c r="R152" i="12"/>
  <c r="P152" i="12"/>
  <c r="O152" i="12"/>
  <c r="K152" i="12"/>
  <c r="J152" i="12"/>
  <c r="G152" i="12"/>
  <c r="B152" i="12"/>
  <c r="R151" i="12"/>
  <c r="P151" i="12"/>
  <c r="O151" i="12"/>
  <c r="K151" i="12"/>
  <c r="J151" i="12"/>
  <c r="G151" i="12"/>
  <c r="B151" i="12"/>
  <c r="R150" i="12"/>
  <c r="P150" i="12"/>
  <c r="O150" i="12"/>
  <c r="K150" i="12"/>
  <c r="J150" i="12"/>
  <c r="G150" i="12"/>
  <c r="B150" i="12"/>
  <c r="R149" i="12"/>
  <c r="P149" i="12"/>
  <c r="O149" i="12"/>
  <c r="K149" i="12"/>
  <c r="J149" i="12"/>
  <c r="G149" i="12"/>
  <c r="B149" i="12"/>
  <c r="R148" i="12"/>
  <c r="P148" i="12"/>
  <c r="O148" i="12"/>
  <c r="K148" i="12"/>
  <c r="J148" i="12"/>
  <c r="G148" i="12"/>
  <c r="B148" i="12"/>
  <c r="R147" i="12"/>
  <c r="P147" i="12"/>
  <c r="O147" i="12"/>
  <c r="K147" i="12"/>
  <c r="J147" i="12"/>
  <c r="G147" i="12"/>
  <c r="B147" i="12"/>
  <c r="R146" i="12"/>
  <c r="P146" i="12"/>
  <c r="O146" i="12"/>
  <c r="K146" i="12"/>
  <c r="J146" i="12"/>
  <c r="G146" i="12"/>
  <c r="B146" i="12"/>
  <c r="R145" i="12"/>
  <c r="P145" i="12"/>
  <c r="O145" i="12"/>
  <c r="K145" i="12"/>
  <c r="J145" i="12"/>
  <c r="G145" i="12"/>
  <c r="B145" i="12"/>
  <c r="R144" i="12"/>
  <c r="P144" i="12"/>
  <c r="O144" i="12"/>
  <c r="K144" i="12"/>
  <c r="J144" i="12"/>
  <c r="G144" i="12"/>
  <c r="B144" i="12"/>
  <c r="R143" i="12"/>
  <c r="P143" i="12"/>
  <c r="O143" i="12"/>
  <c r="K143" i="12"/>
  <c r="J143" i="12"/>
  <c r="G143" i="12"/>
  <c r="B143" i="12"/>
  <c r="R142" i="12"/>
  <c r="P142" i="12"/>
  <c r="O142" i="12"/>
  <c r="K142" i="12"/>
  <c r="J142" i="12"/>
  <c r="G142" i="12"/>
  <c r="B142" i="12"/>
  <c r="R141" i="12"/>
  <c r="P141" i="12"/>
  <c r="O141" i="12"/>
  <c r="K141" i="12"/>
  <c r="J141" i="12"/>
  <c r="G141" i="12"/>
  <c r="B141" i="12"/>
  <c r="R140" i="12"/>
  <c r="P140" i="12"/>
  <c r="O140" i="12"/>
  <c r="K140" i="12"/>
  <c r="J140" i="12"/>
  <c r="G140" i="12"/>
  <c r="B140" i="12"/>
  <c r="R139" i="12"/>
  <c r="P139" i="12"/>
  <c r="O139" i="12"/>
  <c r="K139" i="12"/>
  <c r="J139" i="12"/>
  <c r="G139" i="12"/>
  <c r="B139" i="12"/>
  <c r="R138" i="12"/>
  <c r="P138" i="12"/>
  <c r="O138" i="12"/>
  <c r="K138" i="12"/>
  <c r="J138" i="12"/>
  <c r="G138" i="12"/>
  <c r="B138" i="12"/>
  <c r="R137" i="12"/>
  <c r="P137" i="12"/>
  <c r="O137" i="12"/>
  <c r="K137" i="12"/>
  <c r="J137" i="12"/>
  <c r="G137" i="12"/>
  <c r="B137" i="12"/>
  <c r="R136" i="12"/>
  <c r="P136" i="12"/>
  <c r="O136" i="12"/>
  <c r="K136" i="12"/>
  <c r="J136" i="12"/>
  <c r="G136" i="12"/>
  <c r="B136" i="12"/>
  <c r="R135" i="12"/>
  <c r="P135" i="12"/>
  <c r="O135" i="12"/>
  <c r="K135" i="12"/>
  <c r="J135" i="12"/>
  <c r="G135" i="12"/>
  <c r="B135" i="12"/>
  <c r="R134" i="12"/>
  <c r="P134" i="12"/>
  <c r="O134" i="12"/>
  <c r="K134" i="12"/>
  <c r="J134" i="12"/>
  <c r="G134" i="12"/>
  <c r="B134" i="12"/>
  <c r="R133" i="12"/>
  <c r="P133" i="12"/>
  <c r="O133" i="12"/>
  <c r="K133" i="12"/>
  <c r="J133" i="12"/>
  <c r="G133" i="12"/>
  <c r="B133" i="12"/>
  <c r="R132" i="12"/>
  <c r="P132" i="12"/>
  <c r="O132" i="12"/>
  <c r="K132" i="12"/>
  <c r="J132" i="12"/>
  <c r="G132" i="12"/>
  <c r="B132" i="12"/>
  <c r="R131" i="12"/>
  <c r="P131" i="12"/>
  <c r="O131" i="12"/>
  <c r="K131" i="12"/>
  <c r="J131" i="12"/>
  <c r="G131" i="12"/>
  <c r="B131" i="12"/>
  <c r="R130" i="12"/>
  <c r="P130" i="12"/>
  <c r="O130" i="12"/>
  <c r="K130" i="12"/>
  <c r="J130" i="12"/>
  <c r="G130" i="12"/>
  <c r="B130" i="12"/>
  <c r="R129" i="12"/>
  <c r="P129" i="12"/>
  <c r="O129" i="12"/>
  <c r="K129" i="12"/>
  <c r="J129" i="12"/>
  <c r="G129" i="12"/>
  <c r="B129" i="12"/>
  <c r="R128" i="12"/>
  <c r="P128" i="12"/>
  <c r="O128" i="12"/>
  <c r="K128" i="12"/>
  <c r="J128" i="12"/>
  <c r="G128" i="12"/>
  <c r="B128" i="12"/>
  <c r="R127" i="12"/>
  <c r="P127" i="12"/>
  <c r="O127" i="12"/>
  <c r="K127" i="12"/>
  <c r="J127" i="12"/>
  <c r="G127" i="12"/>
  <c r="B127" i="12"/>
  <c r="R126" i="12"/>
  <c r="P126" i="12"/>
  <c r="O126" i="12"/>
  <c r="K126" i="12"/>
  <c r="J126" i="12"/>
  <c r="G126" i="12"/>
  <c r="B126" i="12"/>
  <c r="R125" i="12"/>
  <c r="P125" i="12"/>
  <c r="O125" i="12"/>
  <c r="K125" i="12"/>
  <c r="J125" i="12"/>
  <c r="G125" i="12"/>
  <c r="B125" i="12"/>
  <c r="R124" i="12"/>
  <c r="P124" i="12"/>
  <c r="O124" i="12"/>
  <c r="K124" i="12"/>
  <c r="J124" i="12"/>
  <c r="G124" i="12"/>
  <c r="B124" i="12"/>
  <c r="R123" i="12"/>
  <c r="P123" i="12"/>
  <c r="O123" i="12"/>
  <c r="K123" i="12"/>
  <c r="J123" i="12"/>
  <c r="G123" i="12"/>
  <c r="B123" i="12"/>
  <c r="R122" i="12"/>
  <c r="P122" i="12"/>
  <c r="O122" i="12"/>
  <c r="K122" i="12"/>
  <c r="J122" i="12"/>
  <c r="G122" i="12"/>
  <c r="B122" i="12"/>
  <c r="R121" i="12"/>
  <c r="P121" i="12"/>
  <c r="O121" i="12"/>
  <c r="K121" i="12"/>
  <c r="J121" i="12"/>
  <c r="G121" i="12"/>
  <c r="B121" i="12"/>
  <c r="R120" i="12"/>
  <c r="P120" i="12"/>
  <c r="O120" i="12"/>
  <c r="K120" i="12"/>
  <c r="J120" i="12"/>
  <c r="G120" i="12"/>
  <c r="B120" i="12"/>
  <c r="R119" i="12"/>
  <c r="P119" i="12"/>
  <c r="O119" i="12"/>
  <c r="K119" i="12"/>
  <c r="J119" i="12"/>
  <c r="G119" i="12"/>
  <c r="B119" i="12"/>
  <c r="R118" i="12"/>
  <c r="P118" i="12"/>
  <c r="O118" i="12"/>
  <c r="K118" i="12"/>
  <c r="J118" i="12"/>
  <c r="G118" i="12"/>
  <c r="B118" i="12"/>
  <c r="R117" i="12"/>
  <c r="P117" i="12"/>
  <c r="O117" i="12"/>
  <c r="K117" i="12"/>
  <c r="J117" i="12"/>
  <c r="G117" i="12"/>
  <c r="B117" i="12"/>
  <c r="R116" i="12"/>
  <c r="P116" i="12"/>
  <c r="O116" i="12"/>
  <c r="K116" i="12"/>
  <c r="J116" i="12"/>
  <c r="G116" i="12"/>
  <c r="B116" i="12"/>
  <c r="R115" i="12"/>
  <c r="P115" i="12"/>
  <c r="O115" i="12"/>
  <c r="K115" i="12"/>
  <c r="J115" i="12"/>
  <c r="G115" i="12"/>
  <c r="B115" i="12"/>
  <c r="R114" i="12"/>
  <c r="P114" i="12"/>
  <c r="O114" i="12"/>
  <c r="K114" i="12"/>
  <c r="J114" i="12"/>
  <c r="G114" i="12"/>
  <c r="B114" i="12"/>
  <c r="R113" i="12"/>
  <c r="P113" i="12"/>
  <c r="O113" i="12"/>
  <c r="K113" i="12"/>
  <c r="J113" i="12"/>
  <c r="G113" i="12"/>
  <c r="B113" i="12"/>
  <c r="R112" i="12"/>
  <c r="P112" i="12"/>
  <c r="O112" i="12"/>
  <c r="K112" i="12"/>
  <c r="J112" i="12"/>
  <c r="G112" i="12"/>
  <c r="B112" i="12"/>
  <c r="R111" i="12"/>
  <c r="P111" i="12"/>
  <c r="O111" i="12"/>
  <c r="K111" i="12"/>
  <c r="J111" i="12"/>
  <c r="G111" i="12"/>
  <c r="B111" i="12"/>
  <c r="R110" i="12"/>
  <c r="P110" i="12"/>
  <c r="O110" i="12"/>
  <c r="K110" i="12"/>
  <c r="J110" i="12"/>
  <c r="G110" i="12"/>
  <c r="B110" i="12"/>
  <c r="R109" i="12"/>
  <c r="P109" i="12"/>
  <c r="O109" i="12"/>
  <c r="K109" i="12"/>
  <c r="J109" i="12"/>
  <c r="G109" i="12"/>
  <c r="B109" i="12"/>
  <c r="R108" i="12"/>
  <c r="P108" i="12"/>
  <c r="O108" i="12"/>
  <c r="K108" i="12"/>
  <c r="J108" i="12"/>
  <c r="G108" i="12"/>
  <c r="B108" i="12"/>
  <c r="R107" i="12"/>
  <c r="P107" i="12"/>
  <c r="O107" i="12"/>
  <c r="K107" i="12"/>
  <c r="J107" i="12"/>
  <c r="G107" i="12"/>
  <c r="B107" i="12"/>
  <c r="R106" i="12"/>
  <c r="P106" i="12"/>
  <c r="O106" i="12"/>
  <c r="K106" i="12"/>
  <c r="J106" i="12"/>
  <c r="G106" i="12"/>
  <c r="B106" i="12"/>
  <c r="R105" i="12"/>
  <c r="P105" i="12"/>
  <c r="O105" i="12"/>
  <c r="K105" i="12"/>
  <c r="J105" i="12"/>
  <c r="G105" i="12"/>
  <c r="B105" i="12"/>
  <c r="R104" i="12"/>
  <c r="P104" i="12"/>
  <c r="O104" i="12"/>
  <c r="K104" i="12"/>
  <c r="J104" i="12"/>
  <c r="G104" i="12"/>
  <c r="B104" i="12"/>
  <c r="R103" i="12"/>
  <c r="P103" i="12"/>
  <c r="O103" i="12"/>
  <c r="K103" i="12"/>
  <c r="J103" i="12"/>
  <c r="G103" i="12"/>
  <c r="B103" i="12"/>
  <c r="R102" i="12"/>
  <c r="P102" i="12"/>
  <c r="O102" i="12"/>
  <c r="K102" i="12"/>
  <c r="J102" i="12"/>
  <c r="G102" i="12"/>
  <c r="B102" i="12"/>
  <c r="R101" i="12"/>
  <c r="P101" i="12"/>
  <c r="O101" i="12"/>
  <c r="K101" i="12"/>
  <c r="J101" i="12"/>
  <c r="G101" i="12"/>
  <c r="B101" i="12"/>
  <c r="R100" i="12"/>
  <c r="P100" i="12"/>
  <c r="O100" i="12"/>
  <c r="K100" i="12"/>
  <c r="J100" i="12"/>
  <c r="G100" i="12"/>
  <c r="B100" i="12"/>
  <c r="R99" i="12"/>
  <c r="P99" i="12"/>
  <c r="O99" i="12"/>
  <c r="K99" i="12"/>
  <c r="J99" i="12"/>
  <c r="G99" i="12"/>
  <c r="B99" i="12"/>
  <c r="R98" i="12"/>
  <c r="P98" i="12"/>
  <c r="O98" i="12"/>
  <c r="K98" i="12"/>
  <c r="J98" i="12"/>
  <c r="G98" i="12"/>
  <c r="B98" i="12"/>
  <c r="R97" i="12"/>
  <c r="P97" i="12"/>
  <c r="O97" i="12"/>
  <c r="K97" i="12"/>
  <c r="J97" i="12"/>
  <c r="G97" i="12"/>
  <c r="B97" i="12"/>
  <c r="R96" i="12"/>
  <c r="P96" i="12"/>
  <c r="O96" i="12"/>
  <c r="K96" i="12"/>
  <c r="J96" i="12"/>
  <c r="G96" i="12"/>
  <c r="B96" i="12"/>
  <c r="R95" i="12"/>
  <c r="P95" i="12"/>
  <c r="O95" i="12"/>
  <c r="K95" i="12"/>
  <c r="J95" i="12"/>
  <c r="G95" i="12"/>
  <c r="B95" i="12"/>
  <c r="R94" i="12"/>
  <c r="P94" i="12"/>
  <c r="O94" i="12"/>
  <c r="K94" i="12"/>
  <c r="J94" i="12"/>
  <c r="G94" i="12"/>
  <c r="B94" i="12"/>
  <c r="R93" i="12"/>
  <c r="P93" i="12"/>
  <c r="O93" i="12"/>
  <c r="K93" i="12"/>
  <c r="J93" i="12"/>
  <c r="G93" i="12"/>
  <c r="B93" i="12"/>
  <c r="R92" i="12"/>
  <c r="P92" i="12"/>
  <c r="O92" i="12"/>
  <c r="K92" i="12"/>
  <c r="J92" i="12"/>
  <c r="G92" i="12"/>
  <c r="B92" i="12"/>
  <c r="R91" i="12"/>
  <c r="P91" i="12"/>
  <c r="O91" i="12"/>
  <c r="K91" i="12"/>
  <c r="J91" i="12"/>
  <c r="G91" i="12"/>
  <c r="B91" i="12"/>
  <c r="R90" i="12"/>
  <c r="P90" i="12"/>
  <c r="O90" i="12"/>
  <c r="K90" i="12"/>
  <c r="J90" i="12"/>
  <c r="G90" i="12"/>
  <c r="B90" i="12"/>
  <c r="R89" i="12"/>
  <c r="P89" i="12"/>
  <c r="O89" i="12"/>
  <c r="K89" i="12"/>
  <c r="J89" i="12"/>
  <c r="G89" i="12"/>
  <c r="B89" i="12"/>
  <c r="R88" i="12"/>
  <c r="P88" i="12"/>
  <c r="O88" i="12"/>
  <c r="K88" i="12"/>
  <c r="J88" i="12"/>
  <c r="G88" i="12"/>
  <c r="B88" i="12"/>
  <c r="R87" i="12"/>
  <c r="P87" i="12"/>
  <c r="O87" i="12"/>
  <c r="K87" i="12"/>
  <c r="J87" i="12"/>
  <c r="G87" i="12"/>
  <c r="B87" i="12"/>
  <c r="R86" i="12"/>
  <c r="P86" i="12"/>
  <c r="O86" i="12"/>
  <c r="K86" i="12"/>
  <c r="J86" i="12"/>
  <c r="G86" i="12"/>
  <c r="B86" i="12"/>
  <c r="R85" i="12"/>
  <c r="P85" i="12"/>
  <c r="O85" i="12"/>
  <c r="K85" i="12"/>
  <c r="J85" i="12"/>
  <c r="G85" i="12"/>
  <c r="B85" i="12"/>
  <c r="R84" i="12"/>
  <c r="P84" i="12"/>
  <c r="O84" i="12"/>
  <c r="K84" i="12"/>
  <c r="J84" i="12"/>
  <c r="G84" i="12"/>
  <c r="B84" i="12"/>
  <c r="R83" i="12"/>
  <c r="P83" i="12"/>
  <c r="O83" i="12"/>
  <c r="K83" i="12"/>
  <c r="J83" i="12"/>
  <c r="G83" i="12"/>
  <c r="B83" i="12"/>
  <c r="R82" i="12"/>
  <c r="P82" i="12"/>
  <c r="O82" i="12"/>
  <c r="K82" i="12"/>
  <c r="J82" i="12"/>
  <c r="G82" i="12"/>
  <c r="B82" i="12"/>
  <c r="R81" i="12"/>
  <c r="P81" i="12"/>
  <c r="O81" i="12"/>
  <c r="K81" i="12"/>
  <c r="J81" i="12"/>
  <c r="G81" i="12"/>
  <c r="B81" i="12"/>
  <c r="R80" i="12"/>
  <c r="P80" i="12"/>
  <c r="O80" i="12"/>
  <c r="K80" i="12"/>
  <c r="J80" i="12"/>
  <c r="G80" i="12"/>
  <c r="B80" i="12"/>
  <c r="R79" i="12"/>
  <c r="P79" i="12"/>
  <c r="O79" i="12"/>
  <c r="K79" i="12"/>
  <c r="J79" i="12"/>
  <c r="G79" i="12"/>
  <c r="B79" i="12"/>
  <c r="R78" i="12"/>
  <c r="P78" i="12"/>
  <c r="O78" i="12"/>
  <c r="K78" i="12"/>
  <c r="J78" i="12"/>
  <c r="G78" i="12"/>
  <c r="B78" i="12"/>
  <c r="R77" i="12"/>
  <c r="P77" i="12"/>
  <c r="O77" i="12"/>
  <c r="K77" i="12"/>
  <c r="J77" i="12"/>
  <c r="G77" i="12"/>
  <c r="B77" i="12"/>
  <c r="R76" i="12"/>
  <c r="P76" i="12"/>
  <c r="O76" i="12"/>
  <c r="K76" i="12"/>
  <c r="J76" i="12"/>
  <c r="G76" i="12"/>
  <c r="B76" i="12"/>
  <c r="R75" i="12"/>
  <c r="P75" i="12"/>
  <c r="O75" i="12"/>
  <c r="K75" i="12"/>
  <c r="J75" i="12"/>
  <c r="G75" i="12"/>
  <c r="B75" i="12"/>
  <c r="R74" i="12"/>
  <c r="P74" i="12"/>
  <c r="O74" i="12"/>
  <c r="K74" i="12"/>
  <c r="J74" i="12"/>
  <c r="G74" i="12"/>
  <c r="B74" i="12"/>
  <c r="R73" i="12"/>
  <c r="P73" i="12"/>
  <c r="O73" i="12"/>
  <c r="K73" i="12"/>
  <c r="J73" i="12"/>
  <c r="G73" i="12"/>
  <c r="B73" i="12"/>
  <c r="R72" i="12"/>
  <c r="P72" i="12"/>
  <c r="O72" i="12"/>
  <c r="K72" i="12"/>
  <c r="J72" i="12"/>
  <c r="G72" i="12"/>
  <c r="B72" i="12"/>
  <c r="R71" i="12"/>
  <c r="P71" i="12"/>
  <c r="O71" i="12"/>
  <c r="K71" i="12"/>
  <c r="J71" i="12"/>
  <c r="G71" i="12"/>
  <c r="B71" i="12"/>
  <c r="R70" i="12"/>
  <c r="P70" i="12"/>
  <c r="O70" i="12"/>
  <c r="K70" i="12"/>
  <c r="J70" i="12"/>
  <c r="G70" i="12"/>
  <c r="B70" i="12"/>
  <c r="R69" i="12"/>
  <c r="P69" i="12"/>
  <c r="O69" i="12"/>
  <c r="K69" i="12"/>
  <c r="J69" i="12"/>
  <c r="G69" i="12"/>
  <c r="B69" i="12"/>
  <c r="R68" i="12"/>
  <c r="P68" i="12"/>
  <c r="O68" i="12"/>
  <c r="K68" i="12"/>
  <c r="J68" i="12"/>
  <c r="G68" i="12"/>
  <c r="B68" i="12"/>
  <c r="R67" i="12"/>
  <c r="P67" i="12"/>
  <c r="O67" i="12"/>
  <c r="K67" i="12"/>
  <c r="J67" i="12"/>
  <c r="G67" i="12"/>
  <c r="B67" i="12"/>
  <c r="R66" i="12"/>
  <c r="P66" i="12"/>
  <c r="O66" i="12"/>
  <c r="K66" i="12"/>
  <c r="J66" i="12"/>
  <c r="G66" i="12"/>
  <c r="B66" i="12"/>
  <c r="R65" i="12"/>
  <c r="P65" i="12"/>
  <c r="O65" i="12"/>
  <c r="K65" i="12"/>
  <c r="J65" i="12"/>
  <c r="G65" i="12"/>
  <c r="B65" i="12"/>
  <c r="R64" i="12"/>
  <c r="P64" i="12"/>
  <c r="O64" i="12"/>
  <c r="K64" i="12"/>
  <c r="J64" i="12"/>
  <c r="G64" i="12"/>
  <c r="B64" i="12"/>
  <c r="R63" i="12"/>
  <c r="P63" i="12"/>
  <c r="O63" i="12"/>
  <c r="K63" i="12"/>
  <c r="J63" i="12"/>
  <c r="G63" i="12"/>
  <c r="B63" i="12"/>
  <c r="R62" i="12"/>
  <c r="P62" i="12"/>
  <c r="O62" i="12"/>
  <c r="K62" i="12"/>
  <c r="J62" i="12"/>
  <c r="G62" i="12"/>
  <c r="B62" i="12"/>
  <c r="R61" i="12"/>
  <c r="P61" i="12"/>
  <c r="O61" i="12"/>
  <c r="K61" i="12"/>
  <c r="J61" i="12"/>
  <c r="G61" i="12"/>
  <c r="B61" i="12"/>
  <c r="R60" i="12"/>
  <c r="P60" i="12"/>
  <c r="O60" i="12"/>
  <c r="K60" i="12"/>
  <c r="J60" i="12"/>
  <c r="G60" i="12"/>
  <c r="B60" i="12"/>
  <c r="R59" i="12"/>
  <c r="P59" i="12"/>
  <c r="O59" i="12"/>
  <c r="K59" i="12"/>
  <c r="J59" i="12"/>
  <c r="G59" i="12"/>
  <c r="B59" i="12"/>
  <c r="R58" i="12"/>
  <c r="P58" i="12"/>
  <c r="O58" i="12"/>
  <c r="K58" i="12"/>
  <c r="J58" i="12"/>
  <c r="G58" i="12"/>
  <c r="B58" i="12"/>
  <c r="R57" i="12"/>
  <c r="P57" i="12"/>
  <c r="O57" i="12"/>
  <c r="K57" i="12"/>
  <c r="J57" i="12"/>
  <c r="G57" i="12"/>
  <c r="B57" i="12"/>
  <c r="R56" i="12"/>
  <c r="P56" i="12"/>
  <c r="O56" i="12"/>
  <c r="K56" i="12"/>
  <c r="J56" i="12"/>
  <c r="G56" i="12"/>
  <c r="B56" i="12"/>
  <c r="R55" i="12"/>
  <c r="P55" i="12"/>
  <c r="O55" i="12"/>
  <c r="K55" i="12"/>
  <c r="J55" i="12"/>
  <c r="G55" i="12"/>
  <c r="B55" i="12"/>
  <c r="R54" i="12"/>
  <c r="P54" i="12"/>
  <c r="O54" i="12"/>
  <c r="K54" i="12"/>
  <c r="J54" i="12"/>
  <c r="G54" i="12"/>
  <c r="B54" i="12"/>
  <c r="R53" i="12"/>
  <c r="P53" i="12"/>
  <c r="O53" i="12"/>
  <c r="K53" i="12"/>
  <c r="J53" i="12"/>
  <c r="G53" i="12"/>
  <c r="B53" i="12"/>
  <c r="R52" i="12"/>
  <c r="P52" i="12"/>
  <c r="O52" i="12"/>
  <c r="K52" i="12"/>
  <c r="J52" i="12"/>
  <c r="G52" i="12"/>
  <c r="B52" i="12"/>
  <c r="R51" i="12"/>
  <c r="P51" i="12"/>
  <c r="O51" i="12"/>
  <c r="K51" i="12"/>
  <c r="J51" i="12"/>
  <c r="G51" i="12"/>
  <c r="B51" i="12"/>
  <c r="R50" i="12"/>
  <c r="P50" i="12"/>
  <c r="O50" i="12"/>
  <c r="K50" i="12"/>
  <c r="J50" i="12"/>
  <c r="G50" i="12"/>
  <c r="B50" i="12"/>
  <c r="R49" i="12"/>
  <c r="P49" i="12"/>
  <c r="O49" i="12"/>
  <c r="K49" i="12"/>
  <c r="J49" i="12"/>
  <c r="G49" i="12"/>
  <c r="B49" i="12"/>
  <c r="R48" i="12"/>
  <c r="P48" i="12"/>
  <c r="O48" i="12"/>
  <c r="K48" i="12"/>
  <c r="J48" i="12"/>
  <c r="G48" i="12"/>
  <c r="B48" i="12"/>
  <c r="R47" i="12"/>
  <c r="P47" i="12"/>
  <c r="O47" i="12"/>
  <c r="K47" i="12"/>
  <c r="J47" i="12"/>
  <c r="G47" i="12"/>
  <c r="B47" i="12"/>
  <c r="R46" i="12"/>
  <c r="P46" i="12"/>
  <c r="O46" i="12"/>
  <c r="K46" i="12"/>
  <c r="J46" i="12"/>
  <c r="G46" i="12"/>
  <c r="B46" i="12"/>
  <c r="R45" i="12"/>
  <c r="P45" i="12"/>
  <c r="O45" i="12"/>
  <c r="K45" i="12"/>
  <c r="J45" i="12"/>
  <c r="G45" i="12"/>
  <c r="B45" i="12"/>
  <c r="R44" i="12"/>
  <c r="P44" i="12"/>
  <c r="O44" i="12"/>
  <c r="K44" i="12"/>
  <c r="J44" i="12"/>
  <c r="G44" i="12"/>
  <c r="B44" i="12"/>
  <c r="R43" i="12"/>
  <c r="P43" i="12"/>
  <c r="O43" i="12"/>
  <c r="K43" i="12"/>
  <c r="J43" i="12"/>
  <c r="G43" i="12"/>
  <c r="B43" i="12"/>
  <c r="R42" i="12"/>
  <c r="P42" i="12"/>
  <c r="O42" i="12"/>
  <c r="K42" i="12"/>
  <c r="J42" i="12"/>
  <c r="G42" i="12"/>
  <c r="B42" i="12"/>
  <c r="R41" i="12"/>
  <c r="P41" i="12"/>
  <c r="O41" i="12"/>
  <c r="K41" i="12"/>
  <c r="J41" i="12"/>
  <c r="G41" i="12"/>
  <c r="B41" i="12"/>
  <c r="R40" i="12"/>
  <c r="P40" i="12"/>
  <c r="O40" i="12"/>
  <c r="K40" i="12"/>
  <c r="J40" i="12"/>
  <c r="G40" i="12"/>
  <c r="B40" i="12"/>
  <c r="R39" i="12"/>
  <c r="P39" i="12"/>
  <c r="O39" i="12"/>
  <c r="K39" i="12"/>
  <c r="J39" i="12"/>
  <c r="G39" i="12"/>
  <c r="B39" i="12"/>
  <c r="R38" i="12"/>
  <c r="P38" i="12"/>
  <c r="O38" i="12"/>
  <c r="K38" i="12"/>
  <c r="J38" i="12"/>
  <c r="G38" i="12"/>
  <c r="B38" i="12"/>
  <c r="R37" i="12"/>
  <c r="P37" i="12"/>
  <c r="O37" i="12"/>
  <c r="K37" i="12"/>
  <c r="J37" i="12"/>
  <c r="G37" i="12"/>
  <c r="B37" i="12"/>
  <c r="R36" i="12"/>
  <c r="P36" i="12"/>
  <c r="O36" i="12"/>
  <c r="K36" i="12"/>
  <c r="J36" i="12"/>
  <c r="G36" i="12"/>
  <c r="B36" i="12"/>
  <c r="R35" i="12"/>
  <c r="P35" i="12"/>
  <c r="O35" i="12"/>
  <c r="K35" i="12"/>
  <c r="J35" i="12"/>
  <c r="G35" i="12"/>
  <c r="B35" i="12"/>
  <c r="R34" i="12"/>
  <c r="P34" i="12"/>
  <c r="O34" i="12"/>
  <c r="K34" i="12"/>
  <c r="J34" i="12"/>
  <c r="G34" i="12"/>
  <c r="B34" i="12"/>
  <c r="R33" i="12"/>
  <c r="P33" i="12"/>
  <c r="O33" i="12"/>
  <c r="K33" i="12"/>
  <c r="J33" i="12"/>
  <c r="G33" i="12"/>
  <c r="B33" i="12"/>
  <c r="R32" i="12"/>
  <c r="P32" i="12"/>
  <c r="O32" i="12"/>
  <c r="K32" i="12"/>
  <c r="J32" i="12"/>
  <c r="G32" i="12"/>
  <c r="B32" i="12"/>
  <c r="R31" i="12"/>
  <c r="P31" i="12"/>
  <c r="O31" i="12"/>
  <c r="K31" i="12"/>
  <c r="J31" i="12"/>
  <c r="G31" i="12"/>
  <c r="B31" i="12"/>
  <c r="R30" i="12"/>
  <c r="P30" i="12"/>
  <c r="O30" i="12"/>
  <c r="K30" i="12"/>
  <c r="J30" i="12"/>
  <c r="G30" i="12"/>
  <c r="B30" i="12"/>
  <c r="R29" i="12"/>
  <c r="P29" i="12"/>
  <c r="O29" i="12"/>
  <c r="K29" i="12"/>
  <c r="J29" i="12"/>
  <c r="G29" i="12"/>
  <c r="B29" i="12"/>
  <c r="R28" i="12"/>
  <c r="P28" i="12"/>
  <c r="O28" i="12"/>
  <c r="K28" i="12"/>
  <c r="J28" i="12"/>
  <c r="G28" i="12"/>
  <c r="B28" i="12"/>
  <c r="R27" i="12"/>
  <c r="P27" i="12"/>
  <c r="O27" i="12"/>
  <c r="K27" i="12"/>
  <c r="J27" i="12"/>
  <c r="G27" i="12"/>
  <c r="B27" i="12"/>
  <c r="R26" i="12"/>
  <c r="P26" i="12"/>
  <c r="O26" i="12"/>
  <c r="K26" i="12"/>
  <c r="J26" i="12"/>
  <c r="G26" i="12"/>
  <c r="B26" i="12"/>
  <c r="R25" i="12"/>
  <c r="P25" i="12"/>
  <c r="O25" i="12"/>
  <c r="K25" i="12"/>
  <c r="J25" i="12"/>
  <c r="G25" i="12"/>
  <c r="B25" i="12"/>
  <c r="R24" i="12"/>
  <c r="P24" i="12"/>
  <c r="O24" i="12"/>
  <c r="K24" i="12"/>
  <c r="J24" i="12"/>
  <c r="G24" i="12"/>
  <c r="B24" i="12"/>
  <c r="R23" i="12"/>
  <c r="P23" i="12"/>
  <c r="O23" i="12"/>
  <c r="K23" i="12"/>
  <c r="J23" i="12"/>
  <c r="G23" i="12"/>
  <c r="B23" i="12"/>
  <c r="R22" i="12"/>
  <c r="P22" i="12"/>
  <c r="O22" i="12"/>
  <c r="K22" i="12"/>
  <c r="J22" i="12"/>
  <c r="G22" i="12"/>
  <c r="B22" i="12"/>
  <c r="R21" i="12"/>
  <c r="P21" i="12"/>
  <c r="O21" i="12"/>
  <c r="K21" i="12"/>
  <c r="J21" i="12"/>
  <c r="G21" i="12"/>
  <c r="B21" i="12"/>
  <c r="R20" i="12"/>
  <c r="P20" i="12"/>
  <c r="O20" i="12"/>
  <c r="K20" i="12"/>
  <c r="J20" i="12"/>
  <c r="G20" i="12"/>
  <c r="B20" i="12"/>
  <c r="R19" i="12"/>
  <c r="P19" i="12"/>
  <c r="O19" i="12"/>
  <c r="K19" i="12"/>
  <c r="J19" i="12"/>
  <c r="G19" i="12"/>
  <c r="B19" i="12"/>
  <c r="R18" i="12"/>
  <c r="P18" i="12"/>
  <c r="O18" i="12"/>
  <c r="K18" i="12"/>
  <c r="J18" i="12"/>
  <c r="G18" i="12"/>
  <c r="B18" i="12"/>
  <c r="R17" i="12"/>
  <c r="P17" i="12"/>
  <c r="O17" i="12"/>
  <c r="K17" i="12"/>
  <c r="J17" i="12"/>
  <c r="G17" i="12"/>
  <c r="B17" i="12"/>
  <c r="R16" i="12"/>
  <c r="P16" i="12"/>
  <c r="O16" i="12"/>
  <c r="K16" i="12"/>
  <c r="J16" i="12"/>
  <c r="G16" i="12"/>
  <c r="B16" i="12"/>
  <c r="R15" i="12"/>
  <c r="P15" i="12"/>
  <c r="O15" i="12"/>
  <c r="K15" i="12"/>
  <c r="J15" i="12"/>
  <c r="G15" i="12"/>
  <c r="B15" i="12"/>
  <c r="R14" i="12"/>
  <c r="P14" i="12"/>
  <c r="O14" i="12"/>
  <c r="K14" i="12"/>
  <c r="J14" i="12"/>
  <c r="G14" i="12"/>
  <c r="B14" i="12"/>
  <c r="R13" i="12"/>
  <c r="P13" i="12"/>
  <c r="O13" i="12"/>
  <c r="K13" i="12"/>
  <c r="J13" i="12"/>
  <c r="G13" i="12"/>
  <c r="B13" i="12"/>
  <c r="R12" i="12"/>
  <c r="P12" i="12"/>
  <c r="O12" i="12"/>
  <c r="K12" i="12"/>
  <c r="J12" i="12"/>
  <c r="G12" i="12"/>
  <c r="B12" i="12"/>
  <c r="R11" i="12"/>
  <c r="P11" i="12"/>
  <c r="O11" i="12"/>
  <c r="K11" i="12"/>
  <c r="J11" i="12"/>
  <c r="G11" i="12"/>
  <c r="B11" i="12"/>
  <c r="R10" i="12"/>
  <c r="P10" i="12"/>
  <c r="O10" i="12"/>
  <c r="K10" i="12"/>
  <c r="J10" i="12"/>
  <c r="G10" i="12"/>
  <c r="B10" i="12"/>
  <c r="R9" i="12"/>
  <c r="P9" i="12"/>
  <c r="O9" i="12"/>
  <c r="K9" i="12"/>
  <c r="J9" i="12"/>
  <c r="G9" i="12"/>
  <c r="B9" i="12"/>
  <c r="R8" i="12"/>
  <c r="P8" i="12"/>
  <c r="O8" i="12"/>
  <c r="K8" i="12"/>
  <c r="J8" i="12"/>
  <c r="G8" i="12"/>
  <c r="B8" i="12"/>
  <c r="R7" i="12"/>
  <c r="P7" i="12"/>
  <c r="O7" i="12"/>
  <c r="K7" i="12"/>
  <c r="J7" i="12"/>
  <c r="G7" i="12"/>
  <c r="B7" i="12"/>
  <c r="R306" i="11"/>
  <c r="P306" i="11"/>
  <c r="O306" i="11"/>
  <c r="K306" i="11"/>
  <c r="J306" i="11"/>
  <c r="G306" i="11"/>
  <c r="B306" i="11"/>
  <c r="R305" i="11"/>
  <c r="P305" i="11"/>
  <c r="O305" i="11"/>
  <c r="K305" i="11"/>
  <c r="J305" i="11"/>
  <c r="G305" i="11"/>
  <c r="B305" i="11"/>
  <c r="R304" i="11"/>
  <c r="P304" i="11"/>
  <c r="O304" i="11"/>
  <c r="K304" i="11"/>
  <c r="J304" i="11"/>
  <c r="G304" i="11"/>
  <c r="B304" i="11"/>
  <c r="R303" i="11"/>
  <c r="P303" i="11"/>
  <c r="O303" i="11"/>
  <c r="K303" i="11"/>
  <c r="J303" i="11"/>
  <c r="G303" i="11"/>
  <c r="B303" i="11"/>
  <c r="R302" i="11"/>
  <c r="P302" i="11"/>
  <c r="O302" i="11"/>
  <c r="K302" i="11"/>
  <c r="J302" i="11"/>
  <c r="G302" i="11"/>
  <c r="B302" i="11"/>
  <c r="R301" i="11"/>
  <c r="P301" i="11"/>
  <c r="O301" i="11"/>
  <c r="K301" i="11"/>
  <c r="J301" i="11"/>
  <c r="G301" i="11"/>
  <c r="B301" i="11"/>
  <c r="R300" i="11"/>
  <c r="P300" i="11"/>
  <c r="O300" i="11"/>
  <c r="K300" i="11"/>
  <c r="J300" i="11"/>
  <c r="G300" i="11"/>
  <c r="B300" i="11"/>
  <c r="R299" i="11"/>
  <c r="P299" i="11"/>
  <c r="O299" i="11"/>
  <c r="K299" i="11"/>
  <c r="J299" i="11"/>
  <c r="G299" i="11"/>
  <c r="B299" i="11"/>
  <c r="R298" i="11"/>
  <c r="P298" i="11"/>
  <c r="O298" i="11"/>
  <c r="K298" i="11"/>
  <c r="J298" i="11"/>
  <c r="G298" i="11"/>
  <c r="B298" i="11"/>
  <c r="R297" i="11"/>
  <c r="P297" i="11"/>
  <c r="O297" i="11"/>
  <c r="K297" i="11"/>
  <c r="J297" i="11"/>
  <c r="G297" i="11"/>
  <c r="B297" i="11"/>
  <c r="R296" i="11"/>
  <c r="P296" i="11"/>
  <c r="O296" i="11"/>
  <c r="K296" i="11"/>
  <c r="J296" i="11"/>
  <c r="G296" i="11"/>
  <c r="B296" i="11"/>
  <c r="R295" i="11"/>
  <c r="P295" i="11"/>
  <c r="O295" i="11"/>
  <c r="K295" i="11"/>
  <c r="J295" i="11"/>
  <c r="G295" i="11"/>
  <c r="B295" i="11"/>
  <c r="R294" i="11"/>
  <c r="P294" i="11"/>
  <c r="O294" i="11"/>
  <c r="K294" i="11"/>
  <c r="J294" i="11"/>
  <c r="G294" i="11"/>
  <c r="B294" i="11"/>
  <c r="R293" i="11"/>
  <c r="P293" i="11"/>
  <c r="O293" i="11"/>
  <c r="K293" i="11"/>
  <c r="J293" i="11"/>
  <c r="G293" i="11"/>
  <c r="B293" i="11"/>
  <c r="R292" i="11"/>
  <c r="P292" i="11"/>
  <c r="O292" i="11"/>
  <c r="K292" i="11"/>
  <c r="J292" i="11"/>
  <c r="G292" i="11"/>
  <c r="B292" i="11"/>
  <c r="R291" i="11"/>
  <c r="P291" i="11"/>
  <c r="O291" i="11"/>
  <c r="K291" i="11"/>
  <c r="J291" i="11"/>
  <c r="G291" i="11"/>
  <c r="B291" i="11"/>
  <c r="R290" i="11"/>
  <c r="P290" i="11"/>
  <c r="O290" i="11"/>
  <c r="K290" i="11"/>
  <c r="J290" i="11"/>
  <c r="G290" i="11"/>
  <c r="B290" i="11"/>
  <c r="R289" i="11"/>
  <c r="P289" i="11"/>
  <c r="O289" i="11"/>
  <c r="K289" i="11"/>
  <c r="J289" i="11"/>
  <c r="G289" i="11"/>
  <c r="B289" i="11"/>
  <c r="R288" i="11"/>
  <c r="P288" i="11"/>
  <c r="O288" i="11"/>
  <c r="K288" i="11"/>
  <c r="J288" i="11"/>
  <c r="G288" i="11"/>
  <c r="B288" i="11"/>
  <c r="R287" i="11"/>
  <c r="P287" i="11"/>
  <c r="O287" i="11"/>
  <c r="K287" i="11"/>
  <c r="J287" i="11"/>
  <c r="G287" i="11"/>
  <c r="B287" i="11"/>
  <c r="R286" i="11"/>
  <c r="P286" i="11"/>
  <c r="O286" i="11"/>
  <c r="K286" i="11"/>
  <c r="J286" i="11"/>
  <c r="G286" i="11"/>
  <c r="B286" i="11"/>
  <c r="R285" i="11"/>
  <c r="P285" i="11"/>
  <c r="O285" i="11"/>
  <c r="K285" i="11"/>
  <c r="J285" i="11"/>
  <c r="G285" i="11"/>
  <c r="B285" i="11"/>
  <c r="R284" i="11"/>
  <c r="P284" i="11"/>
  <c r="O284" i="11"/>
  <c r="K284" i="11"/>
  <c r="J284" i="11"/>
  <c r="G284" i="11"/>
  <c r="B284" i="11"/>
  <c r="R283" i="11"/>
  <c r="P283" i="11"/>
  <c r="O283" i="11"/>
  <c r="K283" i="11"/>
  <c r="J283" i="11"/>
  <c r="G283" i="11"/>
  <c r="B283" i="11"/>
  <c r="R282" i="11"/>
  <c r="P282" i="11"/>
  <c r="O282" i="11"/>
  <c r="K282" i="11"/>
  <c r="J282" i="11"/>
  <c r="G282" i="11"/>
  <c r="B282" i="11"/>
  <c r="R281" i="11"/>
  <c r="P281" i="11"/>
  <c r="O281" i="11"/>
  <c r="K281" i="11"/>
  <c r="J281" i="11"/>
  <c r="G281" i="11"/>
  <c r="B281" i="11"/>
  <c r="R280" i="11"/>
  <c r="P280" i="11"/>
  <c r="O280" i="11"/>
  <c r="K280" i="11"/>
  <c r="J280" i="11"/>
  <c r="G280" i="11"/>
  <c r="B280" i="11"/>
  <c r="R279" i="11"/>
  <c r="P279" i="11"/>
  <c r="O279" i="11"/>
  <c r="K279" i="11"/>
  <c r="J279" i="11"/>
  <c r="G279" i="11"/>
  <c r="B279" i="11"/>
  <c r="R278" i="11"/>
  <c r="P278" i="11"/>
  <c r="O278" i="11"/>
  <c r="K278" i="11"/>
  <c r="J278" i="11"/>
  <c r="G278" i="11"/>
  <c r="B278" i="11"/>
  <c r="R277" i="11"/>
  <c r="P277" i="11"/>
  <c r="O277" i="11"/>
  <c r="K277" i="11"/>
  <c r="J277" i="11"/>
  <c r="G277" i="11"/>
  <c r="B277" i="11"/>
  <c r="R276" i="11"/>
  <c r="P276" i="11"/>
  <c r="O276" i="11"/>
  <c r="K276" i="11"/>
  <c r="J276" i="11"/>
  <c r="G276" i="11"/>
  <c r="B276" i="11"/>
  <c r="R275" i="11"/>
  <c r="P275" i="11"/>
  <c r="O275" i="11"/>
  <c r="K275" i="11"/>
  <c r="J275" i="11"/>
  <c r="G275" i="11"/>
  <c r="B275" i="11"/>
  <c r="R274" i="11"/>
  <c r="P274" i="11"/>
  <c r="O274" i="11"/>
  <c r="K274" i="11"/>
  <c r="J274" i="11"/>
  <c r="G274" i="11"/>
  <c r="B274" i="11"/>
  <c r="R273" i="11"/>
  <c r="P273" i="11"/>
  <c r="O273" i="11"/>
  <c r="K273" i="11"/>
  <c r="J273" i="11"/>
  <c r="G273" i="11"/>
  <c r="B273" i="11"/>
  <c r="R272" i="11"/>
  <c r="P272" i="11"/>
  <c r="O272" i="11"/>
  <c r="K272" i="11"/>
  <c r="J272" i="11"/>
  <c r="G272" i="11"/>
  <c r="B272" i="11"/>
  <c r="R271" i="11"/>
  <c r="P271" i="11"/>
  <c r="O271" i="11"/>
  <c r="K271" i="11"/>
  <c r="J271" i="11"/>
  <c r="G271" i="11"/>
  <c r="B271" i="11"/>
  <c r="R270" i="11"/>
  <c r="P270" i="11"/>
  <c r="O270" i="11"/>
  <c r="K270" i="11"/>
  <c r="J270" i="11"/>
  <c r="G270" i="11"/>
  <c r="B270" i="11"/>
  <c r="R269" i="11"/>
  <c r="P269" i="11"/>
  <c r="O269" i="11"/>
  <c r="K269" i="11"/>
  <c r="J269" i="11"/>
  <c r="G269" i="11"/>
  <c r="B269" i="11"/>
  <c r="R268" i="11"/>
  <c r="P268" i="11"/>
  <c r="O268" i="11"/>
  <c r="K268" i="11"/>
  <c r="J268" i="11"/>
  <c r="G268" i="11"/>
  <c r="B268" i="11"/>
  <c r="R267" i="11"/>
  <c r="P267" i="11"/>
  <c r="O267" i="11"/>
  <c r="K267" i="11"/>
  <c r="J267" i="11"/>
  <c r="G267" i="11"/>
  <c r="B267" i="11"/>
  <c r="R266" i="11"/>
  <c r="P266" i="11"/>
  <c r="O266" i="11"/>
  <c r="K266" i="11"/>
  <c r="J266" i="11"/>
  <c r="G266" i="11"/>
  <c r="B266" i="11"/>
  <c r="R265" i="11"/>
  <c r="P265" i="11"/>
  <c r="O265" i="11"/>
  <c r="K265" i="11"/>
  <c r="J265" i="11"/>
  <c r="G265" i="11"/>
  <c r="B265" i="11"/>
  <c r="R264" i="11"/>
  <c r="P264" i="11"/>
  <c r="O264" i="11"/>
  <c r="K264" i="11"/>
  <c r="J264" i="11"/>
  <c r="G264" i="11"/>
  <c r="B264" i="11"/>
  <c r="R263" i="11"/>
  <c r="P263" i="11"/>
  <c r="O263" i="11"/>
  <c r="K263" i="11"/>
  <c r="J263" i="11"/>
  <c r="G263" i="11"/>
  <c r="B263" i="11"/>
  <c r="R262" i="11"/>
  <c r="P262" i="11"/>
  <c r="O262" i="11"/>
  <c r="K262" i="11"/>
  <c r="J262" i="11"/>
  <c r="G262" i="11"/>
  <c r="B262" i="11"/>
  <c r="R261" i="11"/>
  <c r="P261" i="11"/>
  <c r="O261" i="11"/>
  <c r="K261" i="11"/>
  <c r="J261" i="11"/>
  <c r="G261" i="11"/>
  <c r="B261" i="11"/>
  <c r="R260" i="11"/>
  <c r="P260" i="11"/>
  <c r="O260" i="11"/>
  <c r="K260" i="11"/>
  <c r="J260" i="11"/>
  <c r="G260" i="11"/>
  <c r="B260" i="11"/>
  <c r="R259" i="11"/>
  <c r="P259" i="11"/>
  <c r="O259" i="11"/>
  <c r="K259" i="11"/>
  <c r="J259" i="11"/>
  <c r="G259" i="11"/>
  <c r="B259" i="11"/>
  <c r="R258" i="11"/>
  <c r="P258" i="11"/>
  <c r="O258" i="11"/>
  <c r="K258" i="11"/>
  <c r="J258" i="11"/>
  <c r="G258" i="11"/>
  <c r="B258" i="11"/>
  <c r="R257" i="11"/>
  <c r="P257" i="11"/>
  <c r="O257" i="11"/>
  <c r="K257" i="11"/>
  <c r="J257" i="11"/>
  <c r="G257" i="11"/>
  <c r="B257" i="11"/>
  <c r="R256" i="11"/>
  <c r="P256" i="11"/>
  <c r="O256" i="11"/>
  <c r="K256" i="11"/>
  <c r="J256" i="11"/>
  <c r="G256" i="11"/>
  <c r="B256" i="11"/>
  <c r="R255" i="11"/>
  <c r="P255" i="11"/>
  <c r="O255" i="11"/>
  <c r="K255" i="11"/>
  <c r="J255" i="11"/>
  <c r="G255" i="11"/>
  <c r="B255" i="11"/>
  <c r="R254" i="11"/>
  <c r="P254" i="11"/>
  <c r="O254" i="11"/>
  <c r="K254" i="11"/>
  <c r="J254" i="11"/>
  <c r="G254" i="11"/>
  <c r="B254" i="11"/>
  <c r="R253" i="11"/>
  <c r="P253" i="11"/>
  <c r="O253" i="11"/>
  <c r="K253" i="11"/>
  <c r="J253" i="11"/>
  <c r="G253" i="11"/>
  <c r="B253" i="11"/>
  <c r="R252" i="11"/>
  <c r="P252" i="11"/>
  <c r="O252" i="11"/>
  <c r="K252" i="11"/>
  <c r="J252" i="11"/>
  <c r="G252" i="11"/>
  <c r="B252" i="11"/>
  <c r="R251" i="11"/>
  <c r="P251" i="11"/>
  <c r="O251" i="11"/>
  <c r="K251" i="11"/>
  <c r="J251" i="11"/>
  <c r="G251" i="11"/>
  <c r="B251" i="11"/>
  <c r="R250" i="11"/>
  <c r="P250" i="11"/>
  <c r="O250" i="11"/>
  <c r="K250" i="11"/>
  <c r="J250" i="11"/>
  <c r="G250" i="11"/>
  <c r="B250" i="11"/>
  <c r="R249" i="11"/>
  <c r="P249" i="11"/>
  <c r="O249" i="11"/>
  <c r="K249" i="11"/>
  <c r="J249" i="11"/>
  <c r="G249" i="11"/>
  <c r="B249" i="11"/>
  <c r="R248" i="11"/>
  <c r="P248" i="11"/>
  <c r="O248" i="11"/>
  <c r="K248" i="11"/>
  <c r="J248" i="11"/>
  <c r="G248" i="11"/>
  <c r="B248" i="11"/>
  <c r="R247" i="11"/>
  <c r="P247" i="11"/>
  <c r="O247" i="11"/>
  <c r="K247" i="11"/>
  <c r="J247" i="11"/>
  <c r="G247" i="11"/>
  <c r="B247" i="11"/>
  <c r="R246" i="11"/>
  <c r="P246" i="11"/>
  <c r="O246" i="11"/>
  <c r="K246" i="11"/>
  <c r="J246" i="11"/>
  <c r="G246" i="11"/>
  <c r="B246" i="11"/>
  <c r="R245" i="11"/>
  <c r="P245" i="11"/>
  <c r="O245" i="11"/>
  <c r="K245" i="11"/>
  <c r="J245" i="11"/>
  <c r="G245" i="11"/>
  <c r="B245" i="11"/>
  <c r="R244" i="11"/>
  <c r="P244" i="11"/>
  <c r="O244" i="11"/>
  <c r="K244" i="11"/>
  <c r="J244" i="11"/>
  <c r="G244" i="11"/>
  <c r="B244" i="11"/>
  <c r="R243" i="11"/>
  <c r="P243" i="11"/>
  <c r="O243" i="11"/>
  <c r="K243" i="11"/>
  <c r="J243" i="11"/>
  <c r="G243" i="11"/>
  <c r="B243" i="11"/>
  <c r="R242" i="11"/>
  <c r="P242" i="11"/>
  <c r="O242" i="11"/>
  <c r="K242" i="11"/>
  <c r="J242" i="11"/>
  <c r="G242" i="11"/>
  <c r="B242" i="11"/>
  <c r="R241" i="11"/>
  <c r="P241" i="11"/>
  <c r="O241" i="11"/>
  <c r="K241" i="11"/>
  <c r="J241" i="11"/>
  <c r="G241" i="11"/>
  <c r="B241" i="11"/>
  <c r="R240" i="11"/>
  <c r="P240" i="11"/>
  <c r="O240" i="11"/>
  <c r="K240" i="11"/>
  <c r="J240" i="11"/>
  <c r="G240" i="11"/>
  <c r="B240" i="11"/>
  <c r="R239" i="11"/>
  <c r="P239" i="11"/>
  <c r="O239" i="11"/>
  <c r="K239" i="11"/>
  <c r="J239" i="11"/>
  <c r="G239" i="11"/>
  <c r="B239" i="11"/>
  <c r="R238" i="11"/>
  <c r="P238" i="11"/>
  <c r="O238" i="11"/>
  <c r="K238" i="11"/>
  <c r="J238" i="11"/>
  <c r="G238" i="11"/>
  <c r="B238" i="11"/>
  <c r="R237" i="11"/>
  <c r="P237" i="11"/>
  <c r="O237" i="11"/>
  <c r="K237" i="11"/>
  <c r="J237" i="11"/>
  <c r="G237" i="11"/>
  <c r="B237" i="11"/>
  <c r="R236" i="11"/>
  <c r="P236" i="11"/>
  <c r="O236" i="11"/>
  <c r="K236" i="11"/>
  <c r="J236" i="11"/>
  <c r="G236" i="11"/>
  <c r="B236" i="11"/>
  <c r="R235" i="11"/>
  <c r="P235" i="11"/>
  <c r="O235" i="11"/>
  <c r="K235" i="11"/>
  <c r="J235" i="11"/>
  <c r="G235" i="11"/>
  <c r="B235" i="11"/>
  <c r="R234" i="11"/>
  <c r="P234" i="11"/>
  <c r="O234" i="11"/>
  <c r="K234" i="11"/>
  <c r="J234" i="11"/>
  <c r="G234" i="11"/>
  <c r="B234" i="11"/>
  <c r="R233" i="11"/>
  <c r="P233" i="11"/>
  <c r="O233" i="11"/>
  <c r="K233" i="11"/>
  <c r="J233" i="11"/>
  <c r="G233" i="11"/>
  <c r="B233" i="11"/>
  <c r="R232" i="11"/>
  <c r="P232" i="11"/>
  <c r="O232" i="11"/>
  <c r="K232" i="11"/>
  <c r="J232" i="11"/>
  <c r="G232" i="11"/>
  <c r="B232" i="11"/>
  <c r="R231" i="11"/>
  <c r="P231" i="11"/>
  <c r="O231" i="11"/>
  <c r="K231" i="11"/>
  <c r="J231" i="11"/>
  <c r="G231" i="11"/>
  <c r="B231" i="11"/>
  <c r="R230" i="11"/>
  <c r="P230" i="11"/>
  <c r="O230" i="11"/>
  <c r="K230" i="11"/>
  <c r="J230" i="11"/>
  <c r="G230" i="11"/>
  <c r="B230" i="11"/>
  <c r="R229" i="11"/>
  <c r="P229" i="11"/>
  <c r="O229" i="11"/>
  <c r="K229" i="11"/>
  <c r="J229" i="11"/>
  <c r="G229" i="11"/>
  <c r="B229" i="11"/>
  <c r="R228" i="11"/>
  <c r="P228" i="11"/>
  <c r="O228" i="11"/>
  <c r="K228" i="11"/>
  <c r="J228" i="11"/>
  <c r="G228" i="11"/>
  <c r="B228" i="11"/>
  <c r="R227" i="11"/>
  <c r="P227" i="11"/>
  <c r="O227" i="11"/>
  <c r="K227" i="11"/>
  <c r="J227" i="11"/>
  <c r="G227" i="11"/>
  <c r="B227" i="11"/>
  <c r="R226" i="11"/>
  <c r="P226" i="11"/>
  <c r="O226" i="11"/>
  <c r="K226" i="11"/>
  <c r="J226" i="11"/>
  <c r="G226" i="11"/>
  <c r="B226" i="11"/>
  <c r="R225" i="11"/>
  <c r="P225" i="11"/>
  <c r="O225" i="11"/>
  <c r="K225" i="11"/>
  <c r="J225" i="11"/>
  <c r="G225" i="11"/>
  <c r="B225" i="11"/>
  <c r="R224" i="11"/>
  <c r="P224" i="11"/>
  <c r="O224" i="11"/>
  <c r="K224" i="11"/>
  <c r="J224" i="11"/>
  <c r="G224" i="11"/>
  <c r="B224" i="11"/>
  <c r="R223" i="11"/>
  <c r="P223" i="11"/>
  <c r="O223" i="11"/>
  <c r="K223" i="11"/>
  <c r="J223" i="11"/>
  <c r="G223" i="11"/>
  <c r="B223" i="11"/>
  <c r="R222" i="11"/>
  <c r="P222" i="11"/>
  <c r="O222" i="11"/>
  <c r="K222" i="11"/>
  <c r="J222" i="11"/>
  <c r="G222" i="11"/>
  <c r="B222" i="11"/>
  <c r="R221" i="11"/>
  <c r="P221" i="11"/>
  <c r="O221" i="11"/>
  <c r="K221" i="11"/>
  <c r="J221" i="11"/>
  <c r="G221" i="11"/>
  <c r="B221" i="11"/>
  <c r="R220" i="11"/>
  <c r="P220" i="11"/>
  <c r="O220" i="11"/>
  <c r="K220" i="11"/>
  <c r="J220" i="11"/>
  <c r="G220" i="11"/>
  <c r="B220" i="11"/>
  <c r="R219" i="11"/>
  <c r="P219" i="11"/>
  <c r="O219" i="11"/>
  <c r="K219" i="11"/>
  <c r="J219" i="11"/>
  <c r="G219" i="11"/>
  <c r="B219" i="11"/>
  <c r="R218" i="11"/>
  <c r="P218" i="11"/>
  <c r="O218" i="11"/>
  <c r="K218" i="11"/>
  <c r="J218" i="11"/>
  <c r="G218" i="11"/>
  <c r="B218" i="11"/>
  <c r="R217" i="11"/>
  <c r="P217" i="11"/>
  <c r="O217" i="11"/>
  <c r="K217" i="11"/>
  <c r="J217" i="11"/>
  <c r="G217" i="11"/>
  <c r="B217" i="11"/>
  <c r="R216" i="11"/>
  <c r="P216" i="11"/>
  <c r="O216" i="11"/>
  <c r="K216" i="11"/>
  <c r="J216" i="11"/>
  <c r="G216" i="11"/>
  <c r="B216" i="11"/>
  <c r="R215" i="11"/>
  <c r="P215" i="11"/>
  <c r="O215" i="11"/>
  <c r="K215" i="11"/>
  <c r="J215" i="11"/>
  <c r="G215" i="11"/>
  <c r="B215" i="11"/>
  <c r="R214" i="11"/>
  <c r="P214" i="11"/>
  <c r="O214" i="11"/>
  <c r="K214" i="11"/>
  <c r="J214" i="11"/>
  <c r="G214" i="11"/>
  <c r="B214" i="11"/>
  <c r="R213" i="11"/>
  <c r="P213" i="11"/>
  <c r="O213" i="11"/>
  <c r="K213" i="11"/>
  <c r="J213" i="11"/>
  <c r="G213" i="11"/>
  <c r="B213" i="11"/>
  <c r="R212" i="11"/>
  <c r="P212" i="11"/>
  <c r="O212" i="11"/>
  <c r="K212" i="11"/>
  <c r="J212" i="11"/>
  <c r="G212" i="11"/>
  <c r="B212" i="11"/>
  <c r="R211" i="11"/>
  <c r="P211" i="11"/>
  <c r="O211" i="11"/>
  <c r="K211" i="11"/>
  <c r="J211" i="11"/>
  <c r="G211" i="11"/>
  <c r="B211" i="11"/>
  <c r="R210" i="11"/>
  <c r="P210" i="11"/>
  <c r="O210" i="11"/>
  <c r="K210" i="11"/>
  <c r="J210" i="11"/>
  <c r="G210" i="11"/>
  <c r="B210" i="11"/>
  <c r="R209" i="11"/>
  <c r="P209" i="11"/>
  <c r="O209" i="11"/>
  <c r="K209" i="11"/>
  <c r="J209" i="11"/>
  <c r="G209" i="11"/>
  <c r="B209" i="11"/>
  <c r="R208" i="11"/>
  <c r="P208" i="11"/>
  <c r="O208" i="11"/>
  <c r="K208" i="11"/>
  <c r="J208" i="11"/>
  <c r="G208" i="11"/>
  <c r="B208" i="11"/>
  <c r="R207" i="11"/>
  <c r="P207" i="11"/>
  <c r="O207" i="11"/>
  <c r="K207" i="11"/>
  <c r="J207" i="11"/>
  <c r="G207" i="11"/>
  <c r="B207" i="11"/>
  <c r="R206" i="11"/>
  <c r="P206" i="11"/>
  <c r="O206" i="11"/>
  <c r="K206" i="11"/>
  <c r="J206" i="11"/>
  <c r="G206" i="11"/>
  <c r="B206" i="11"/>
  <c r="R205" i="11"/>
  <c r="P205" i="11"/>
  <c r="O205" i="11"/>
  <c r="K205" i="11"/>
  <c r="J205" i="11"/>
  <c r="G205" i="11"/>
  <c r="B205" i="11"/>
  <c r="R204" i="11"/>
  <c r="P204" i="11"/>
  <c r="O204" i="11"/>
  <c r="K204" i="11"/>
  <c r="J204" i="11"/>
  <c r="G204" i="11"/>
  <c r="B204" i="11"/>
  <c r="R203" i="11"/>
  <c r="P203" i="11"/>
  <c r="O203" i="11"/>
  <c r="K203" i="11"/>
  <c r="J203" i="11"/>
  <c r="G203" i="11"/>
  <c r="B203" i="11"/>
  <c r="R202" i="11"/>
  <c r="P202" i="11"/>
  <c r="O202" i="11"/>
  <c r="K202" i="11"/>
  <c r="J202" i="11"/>
  <c r="G202" i="11"/>
  <c r="B202" i="11"/>
  <c r="R201" i="11"/>
  <c r="P201" i="11"/>
  <c r="O201" i="11"/>
  <c r="K201" i="11"/>
  <c r="J201" i="11"/>
  <c r="G201" i="11"/>
  <c r="B201" i="11"/>
  <c r="R200" i="11"/>
  <c r="P200" i="11"/>
  <c r="O200" i="11"/>
  <c r="K200" i="11"/>
  <c r="J200" i="11"/>
  <c r="G200" i="11"/>
  <c r="B200" i="11"/>
  <c r="R199" i="11"/>
  <c r="P199" i="11"/>
  <c r="O199" i="11"/>
  <c r="K199" i="11"/>
  <c r="J199" i="11"/>
  <c r="G199" i="11"/>
  <c r="B199" i="11"/>
  <c r="R198" i="11"/>
  <c r="P198" i="11"/>
  <c r="O198" i="11"/>
  <c r="K198" i="11"/>
  <c r="J198" i="11"/>
  <c r="G198" i="11"/>
  <c r="B198" i="11"/>
  <c r="R197" i="11"/>
  <c r="P197" i="11"/>
  <c r="O197" i="11"/>
  <c r="K197" i="11"/>
  <c r="J197" i="11"/>
  <c r="G197" i="11"/>
  <c r="B197" i="11"/>
  <c r="R196" i="11"/>
  <c r="P196" i="11"/>
  <c r="O196" i="11"/>
  <c r="K196" i="11"/>
  <c r="J196" i="11"/>
  <c r="G196" i="11"/>
  <c r="B196" i="11"/>
  <c r="R195" i="11"/>
  <c r="P195" i="11"/>
  <c r="O195" i="11"/>
  <c r="K195" i="11"/>
  <c r="J195" i="11"/>
  <c r="G195" i="11"/>
  <c r="B195" i="11"/>
  <c r="R194" i="11"/>
  <c r="P194" i="11"/>
  <c r="O194" i="11"/>
  <c r="K194" i="11"/>
  <c r="J194" i="11"/>
  <c r="G194" i="11"/>
  <c r="B194" i="11"/>
  <c r="R193" i="11"/>
  <c r="P193" i="11"/>
  <c r="O193" i="11"/>
  <c r="K193" i="11"/>
  <c r="J193" i="11"/>
  <c r="G193" i="11"/>
  <c r="B193" i="11"/>
  <c r="R192" i="11"/>
  <c r="P192" i="11"/>
  <c r="O192" i="11"/>
  <c r="K192" i="11"/>
  <c r="J192" i="11"/>
  <c r="G192" i="11"/>
  <c r="B192" i="11"/>
  <c r="R191" i="11"/>
  <c r="P191" i="11"/>
  <c r="O191" i="11"/>
  <c r="K191" i="11"/>
  <c r="J191" i="11"/>
  <c r="G191" i="11"/>
  <c r="B191" i="11"/>
  <c r="R190" i="11"/>
  <c r="P190" i="11"/>
  <c r="O190" i="11"/>
  <c r="K190" i="11"/>
  <c r="J190" i="11"/>
  <c r="G190" i="11"/>
  <c r="B190" i="11"/>
  <c r="R189" i="11"/>
  <c r="P189" i="11"/>
  <c r="O189" i="11"/>
  <c r="K189" i="11"/>
  <c r="J189" i="11"/>
  <c r="G189" i="11"/>
  <c r="B189" i="11"/>
  <c r="R188" i="11"/>
  <c r="P188" i="11"/>
  <c r="O188" i="11"/>
  <c r="K188" i="11"/>
  <c r="J188" i="11"/>
  <c r="G188" i="11"/>
  <c r="B188" i="11"/>
  <c r="R187" i="11"/>
  <c r="P187" i="11"/>
  <c r="O187" i="11"/>
  <c r="K187" i="11"/>
  <c r="J187" i="11"/>
  <c r="G187" i="11"/>
  <c r="B187" i="11"/>
  <c r="R186" i="11"/>
  <c r="P186" i="11"/>
  <c r="O186" i="11"/>
  <c r="K186" i="11"/>
  <c r="J186" i="11"/>
  <c r="G186" i="11"/>
  <c r="B186" i="11"/>
  <c r="R185" i="11"/>
  <c r="P185" i="11"/>
  <c r="O185" i="11"/>
  <c r="K185" i="11"/>
  <c r="J185" i="11"/>
  <c r="G185" i="11"/>
  <c r="B185" i="11"/>
  <c r="R184" i="11"/>
  <c r="P184" i="11"/>
  <c r="O184" i="11"/>
  <c r="K184" i="11"/>
  <c r="J184" i="11"/>
  <c r="G184" i="11"/>
  <c r="B184" i="11"/>
  <c r="R183" i="11"/>
  <c r="P183" i="11"/>
  <c r="O183" i="11"/>
  <c r="K183" i="11"/>
  <c r="J183" i="11"/>
  <c r="G183" i="11"/>
  <c r="B183" i="11"/>
  <c r="R182" i="11"/>
  <c r="P182" i="11"/>
  <c r="O182" i="11"/>
  <c r="K182" i="11"/>
  <c r="J182" i="11"/>
  <c r="G182" i="11"/>
  <c r="B182" i="11"/>
  <c r="R181" i="11"/>
  <c r="P181" i="11"/>
  <c r="O181" i="11"/>
  <c r="K181" i="11"/>
  <c r="J181" i="11"/>
  <c r="G181" i="11"/>
  <c r="B181" i="11"/>
  <c r="R180" i="11"/>
  <c r="P180" i="11"/>
  <c r="O180" i="11"/>
  <c r="K180" i="11"/>
  <c r="J180" i="11"/>
  <c r="G180" i="11"/>
  <c r="B180" i="11"/>
  <c r="R179" i="11"/>
  <c r="P179" i="11"/>
  <c r="O179" i="11"/>
  <c r="K179" i="11"/>
  <c r="J179" i="11"/>
  <c r="G179" i="11"/>
  <c r="B179" i="11"/>
  <c r="R178" i="11"/>
  <c r="P178" i="11"/>
  <c r="O178" i="11"/>
  <c r="K178" i="11"/>
  <c r="J178" i="11"/>
  <c r="G178" i="11"/>
  <c r="B178" i="11"/>
  <c r="R177" i="11"/>
  <c r="P177" i="11"/>
  <c r="O177" i="11"/>
  <c r="K177" i="11"/>
  <c r="J177" i="11"/>
  <c r="G177" i="11"/>
  <c r="B177" i="11"/>
  <c r="R176" i="11"/>
  <c r="P176" i="11"/>
  <c r="O176" i="11"/>
  <c r="K176" i="11"/>
  <c r="J176" i="11"/>
  <c r="G176" i="11"/>
  <c r="B176" i="11"/>
  <c r="R175" i="11"/>
  <c r="P175" i="11"/>
  <c r="O175" i="11"/>
  <c r="K175" i="11"/>
  <c r="J175" i="11"/>
  <c r="G175" i="11"/>
  <c r="B175" i="11"/>
  <c r="R174" i="11"/>
  <c r="P174" i="11"/>
  <c r="O174" i="11"/>
  <c r="K174" i="11"/>
  <c r="J174" i="11"/>
  <c r="G174" i="11"/>
  <c r="B174" i="11"/>
  <c r="R173" i="11"/>
  <c r="P173" i="11"/>
  <c r="O173" i="11"/>
  <c r="K173" i="11"/>
  <c r="J173" i="11"/>
  <c r="G173" i="11"/>
  <c r="B173" i="11"/>
  <c r="R172" i="11"/>
  <c r="P172" i="11"/>
  <c r="O172" i="11"/>
  <c r="K172" i="11"/>
  <c r="J172" i="11"/>
  <c r="G172" i="11"/>
  <c r="B172" i="11"/>
  <c r="R171" i="11"/>
  <c r="P171" i="11"/>
  <c r="O171" i="11"/>
  <c r="K171" i="11"/>
  <c r="J171" i="11"/>
  <c r="G171" i="11"/>
  <c r="B171" i="11"/>
  <c r="R170" i="11"/>
  <c r="P170" i="11"/>
  <c r="O170" i="11"/>
  <c r="K170" i="11"/>
  <c r="J170" i="11"/>
  <c r="G170" i="11"/>
  <c r="B170" i="11"/>
  <c r="R169" i="11"/>
  <c r="P169" i="11"/>
  <c r="O169" i="11"/>
  <c r="K169" i="11"/>
  <c r="J169" i="11"/>
  <c r="G169" i="11"/>
  <c r="B169" i="11"/>
  <c r="R168" i="11"/>
  <c r="P168" i="11"/>
  <c r="O168" i="11"/>
  <c r="K168" i="11"/>
  <c r="J168" i="11"/>
  <c r="G168" i="11"/>
  <c r="B168" i="11"/>
  <c r="R167" i="11"/>
  <c r="P167" i="11"/>
  <c r="O167" i="11"/>
  <c r="K167" i="11"/>
  <c r="J167" i="11"/>
  <c r="G167" i="11"/>
  <c r="B167" i="11"/>
  <c r="R166" i="11"/>
  <c r="P166" i="11"/>
  <c r="O166" i="11"/>
  <c r="K166" i="11"/>
  <c r="J166" i="11"/>
  <c r="G166" i="11"/>
  <c r="B166" i="11"/>
  <c r="R165" i="11"/>
  <c r="P165" i="11"/>
  <c r="O165" i="11"/>
  <c r="K165" i="11"/>
  <c r="J165" i="11"/>
  <c r="G165" i="11"/>
  <c r="B165" i="11"/>
  <c r="R164" i="11"/>
  <c r="P164" i="11"/>
  <c r="O164" i="11"/>
  <c r="K164" i="11"/>
  <c r="J164" i="11"/>
  <c r="G164" i="11"/>
  <c r="B164" i="11"/>
  <c r="R163" i="11"/>
  <c r="P163" i="11"/>
  <c r="O163" i="11"/>
  <c r="K163" i="11"/>
  <c r="J163" i="11"/>
  <c r="G163" i="11"/>
  <c r="B163" i="11"/>
  <c r="R162" i="11"/>
  <c r="P162" i="11"/>
  <c r="O162" i="11"/>
  <c r="K162" i="11"/>
  <c r="J162" i="11"/>
  <c r="G162" i="11"/>
  <c r="B162" i="11"/>
  <c r="R161" i="11"/>
  <c r="P161" i="11"/>
  <c r="O161" i="11"/>
  <c r="K161" i="11"/>
  <c r="J161" i="11"/>
  <c r="G161" i="11"/>
  <c r="B161" i="11"/>
  <c r="R160" i="11"/>
  <c r="P160" i="11"/>
  <c r="O160" i="11"/>
  <c r="K160" i="11"/>
  <c r="J160" i="11"/>
  <c r="G160" i="11"/>
  <c r="B160" i="11"/>
  <c r="R159" i="11"/>
  <c r="P159" i="11"/>
  <c r="O159" i="11"/>
  <c r="K159" i="11"/>
  <c r="J159" i="11"/>
  <c r="G159" i="11"/>
  <c r="B159" i="11"/>
  <c r="R158" i="11"/>
  <c r="P158" i="11"/>
  <c r="O158" i="11"/>
  <c r="K158" i="11"/>
  <c r="J158" i="11"/>
  <c r="G158" i="11"/>
  <c r="B158" i="11"/>
  <c r="R157" i="11"/>
  <c r="P157" i="11"/>
  <c r="O157" i="11"/>
  <c r="K157" i="11"/>
  <c r="J157" i="11"/>
  <c r="G157" i="11"/>
  <c r="B157" i="11"/>
  <c r="R156" i="11"/>
  <c r="P156" i="11"/>
  <c r="O156" i="11"/>
  <c r="K156" i="11"/>
  <c r="J156" i="11"/>
  <c r="G156" i="11"/>
  <c r="B156" i="11"/>
  <c r="R155" i="11"/>
  <c r="P155" i="11"/>
  <c r="O155" i="11"/>
  <c r="K155" i="11"/>
  <c r="J155" i="11"/>
  <c r="G155" i="11"/>
  <c r="B155" i="11"/>
  <c r="R154" i="11"/>
  <c r="P154" i="11"/>
  <c r="O154" i="11"/>
  <c r="K154" i="11"/>
  <c r="J154" i="11"/>
  <c r="G154" i="11"/>
  <c r="B154" i="11"/>
  <c r="R153" i="11"/>
  <c r="P153" i="11"/>
  <c r="O153" i="11"/>
  <c r="K153" i="11"/>
  <c r="J153" i="11"/>
  <c r="G153" i="11"/>
  <c r="B153" i="11"/>
  <c r="R152" i="11"/>
  <c r="P152" i="11"/>
  <c r="O152" i="11"/>
  <c r="K152" i="11"/>
  <c r="J152" i="11"/>
  <c r="G152" i="11"/>
  <c r="B152" i="11"/>
  <c r="R151" i="11"/>
  <c r="P151" i="11"/>
  <c r="O151" i="11"/>
  <c r="K151" i="11"/>
  <c r="J151" i="11"/>
  <c r="G151" i="11"/>
  <c r="B151" i="11"/>
  <c r="R150" i="11"/>
  <c r="P150" i="11"/>
  <c r="O150" i="11"/>
  <c r="K150" i="11"/>
  <c r="J150" i="11"/>
  <c r="G150" i="11"/>
  <c r="B150" i="11"/>
  <c r="R149" i="11"/>
  <c r="P149" i="11"/>
  <c r="O149" i="11"/>
  <c r="K149" i="11"/>
  <c r="J149" i="11"/>
  <c r="G149" i="11"/>
  <c r="B149" i="11"/>
  <c r="R148" i="11"/>
  <c r="P148" i="11"/>
  <c r="O148" i="11"/>
  <c r="K148" i="11"/>
  <c r="J148" i="11"/>
  <c r="G148" i="11"/>
  <c r="B148" i="11"/>
  <c r="R147" i="11"/>
  <c r="P147" i="11"/>
  <c r="O147" i="11"/>
  <c r="K147" i="11"/>
  <c r="J147" i="11"/>
  <c r="G147" i="11"/>
  <c r="B147" i="11"/>
  <c r="R146" i="11"/>
  <c r="P146" i="11"/>
  <c r="O146" i="11"/>
  <c r="K146" i="11"/>
  <c r="J146" i="11"/>
  <c r="G146" i="11"/>
  <c r="B146" i="11"/>
  <c r="R145" i="11"/>
  <c r="P145" i="11"/>
  <c r="O145" i="11"/>
  <c r="K145" i="11"/>
  <c r="J145" i="11"/>
  <c r="G145" i="11"/>
  <c r="B145" i="11"/>
  <c r="R144" i="11"/>
  <c r="P144" i="11"/>
  <c r="O144" i="11"/>
  <c r="K144" i="11"/>
  <c r="J144" i="11"/>
  <c r="G144" i="11"/>
  <c r="B144" i="11"/>
  <c r="R143" i="11"/>
  <c r="P143" i="11"/>
  <c r="O143" i="11"/>
  <c r="K143" i="11"/>
  <c r="J143" i="11"/>
  <c r="G143" i="11"/>
  <c r="B143" i="11"/>
  <c r="R142" i="11"/>
  <c r="P142" i="11"/>
  <c r="O142" i="11"/>
  <c r="K142" i="11"/>
  <c r="J142" i="11"/>
  <c r="G142" i="11"/>
  <c r="B142" i="11"/>
  <c r="R141" i="11"/>
  <c r="P141" i="11"/>
  <c r="O141" i="11"/>
  <c r="K141" i="11"/>
  <c r="J141" i="11"/>
  <c r="G141" i="11"/>
  <c r="B141" i="11"/>
  <c r="R140" i="11"/>
  <c r="P140" i="11"/>
  <c r="O140" i="11"/>
  <c r="K140" i="11"/>
  <c r="J140" i="11"/>
  <c r="G140" i="11"/>
  <c r="B140" i="11"/>
  <c r="R139" i="11"/>
  <c r="P139" i="11"/>
  <c r="O139" i="11"/>
  <c r="K139" i="11"/>
  <c r="J139" i="11"/>
  <c r="G139" i="11"/>
  <c r="B139" i="11"/>
  <c r="R138" i="11"/>
  <c r="P138" i="11"/>
  <c r="O138" i="11"/>
  <c r="K138" i="11"/>
  <c r="J138" i="11"/>
  <c r="G138" i="11"/>
  <c r="B138" i="11"/>
  <c r="R137" i="11"/>
  <c r="P137" i="11"/>
  <c r="O137" i="11"/>
  <c r="K137" i="11"/>
  <c r="J137" i="11"/>
  <c r="G137" i="11"/>
  <c r="B137" i="11"/>
  <c r="R136" i="11"/>
  <c r="P136" i="11"/>
  <c r="O136" i="11"/>
  <c r="K136" i="11"/>
  <c r="J136" i="11"/>
  <c r="G136" i="11"/>
  <c r="B136" i="11"/>
  <c r="R135" i="11"/>
  <c r="P135" i="11"/>
  <c r="O135" i="11"/>
  <c r="K135" i="11"/>
  <c r="J135" i="11"/>
  <c r="G135" i="11"/>
  <c r="B135" i="11"/>
  <c r="R134" i="11"/>
  <c r="P134" i="11"/>
  <c r="O134" i="11"/>
  <c r="K134" i="11"/>
  <c r="J134" i="11"/>
  <c r="G134" i="11"/>
  <c r="B134" i="11"/>
  <c r="R133" i="11"/>
  <c r="P133" i="11"/>
  <c r="O133" i="11"/>
  <c r="K133" i="11"/>
  <c r="J133" i="11"/>
  <c r="G133" i="11"/>
  <c r="B133" i="11"/>
  <c r="R132" i="11"/>
  <c r="P132" i="11"/>
  <c r="O132" i="11"/>
  <c r="K132" i="11"/>
  <c r="J132" i="11"/>
  <c r="G132" i="11"/>
  <c r="B132" i="11"/>
  <c r="R131" i="11"/>
  <c r="P131" i="11"/>
  <c r="O131" i="11"/>
  <c r="K131" i="11"/>
  <c r="J131" i="11"/>
  <c r="G131" i="11"/>
  <c r="B131" i="11"/>
  <c r="R130" i="11"/>
  <c r="P130" i="11"/>
  <c r="O130" i="11"/>
  <c r="K130" i="11"/>
  <c r="J130" i="11"/>
  <c r="G130" i="11"/>
  <c r="B130" i="11"/>
  <c r="R129" i="11"/>
  <c r="P129" i="11"/>
  <c r="O129" i="11"/>
  <c r="K129" i="11"/>
  <c r="J129" i="11"/>
  <c r="G129" i="11"/>
  <c r="B129" i="11"/>
  <c r="R128" i="11"/>
  <c r="P128" i="11"/>
  <c r="O128" i="11"/>
  <c r="K128" i="11"/>
  <c r="J128" i="11"/>
  <c r="G128" i="11"/>
  <c r="B128" i="11"/>
  <c r="R127" i="11"/>
  <c r="P127" i="11"/>
  <c r="O127" i="11"/>
  <c r="K127" i="11"/>
  <c r="J127" i="11"/>
  <c r="G127" i="11"/>
  <c r="B127" i="11"/>
  <c r="R126" i="11"/>
  <c r="P126" i="11"/>
  <c r="O126" i="11"/>
  <c r="K126" i="11"/>
  <c r="J126" i="11"/>
  <c r="G126" i="11"/>
  <c r="B126" i="11"/>
  <c r="R125" i="11"/>
  <c r="P125" i="11"/>
  <c r="O125" i="11"/>
  <c r="K125" i="11"/>
  <c r="J125" i="11"/>
  <c r="G125" i="11"/>
  <c r="B125" i="11"/>
  <c r="R124" i="11"/>
  <c r="P124" i="11"/>
  <c r="O124" i="11"/>
  <c r="K124" i="11"/>
  <c r="J124" i="11"/>
  <c r="G124" i="11"/>
  <c r="B124" i="11"/>
  <c r="R123" i="11"/>
  <c r="P123" i="11"/>
  <c r="O123" i="11"/>
  <c r="K123" i="11"/>
  <c r="J123" i="11"/>
  <c r="G123" i="11"/>
  <c r="B123" i="11"/>
  <c r="R122" i="11"/>
  <c r="P122" i="11"/>
  <c r="O122" i="11"/>
  <c r="K122" i="11"/>
  <c r="J122" i="11"/>
  <c r="G122" i="11"/>
  <c r="B122" i="11"/>
  <c r="R121" i="11"/>
  <c r="P121" i="11"/>
  <c r="O121" i="11"/>
  <c r="K121" i="11"/>
  <c r="J121" i="11"/>
  <c r="G121" i="11"/>
  <c r="B121" i="11"/>
  <c r="R120" i="11"/>
  <c r="P120" i="11"/>
  <c r="O120" i="11"/>
  <c r="K120" i="11"/>
  <c r="J120" i="11"/>
  <c r="G120" i="11"/>
  <c r="B120" i="11"/>
  <c r="R119" i="11"/>
  <c r="P119" i="11"/>
  <c r="O119" i="11"/>
  <c r="K119" i="11"/>
  <c r="J119" i="11"/>
  <c r="G119" i="11"/>
  <c r="B119" i="11"/>
  <c r="R118" i="11"/>
  <c r="P118" i="11"/>
  <c r="O118" i="11"/>
  <c r="K118" i="11"/>
  <c r="J118" i="11"/>
  <c r="G118" i="11"/>
  <c r="B118" i="11"/>
  <c r="R117" i="11"/>
  <c r="P117" i="11"/>
  <c r="O117" i="11"/>
  <c r="K117" i="11"/>
  <c r="J117" i="11"/>
  <c r="G117" i="11"/>
  <c r="B117" i="11"/>
  <c r="R116" i="11"/>
  <c r="P116" i="11"/>
  <c r="O116" i="11"/>
  <c r="K116" i="11"/>
  <c r="J116" i="11"/>
  <c r="G116" i="11"/>
  <c r="B116" i="11"/>
  <c r="R115" i="11"/>
  <c r="P115" i="11"/>
  <c r="O115" i="11"/>
  <c r="K115" i="11"/>
  <c r="J115" i="11"/>
  <c r="G115" i="11"/>
  <c r="B115" i="11"/>
  <c r="R114" i="11"/>
  <c r="P114" i="11"/>
  <c r="O114" i="11"/>
  <c r="K114" i="11"/>
  <c r="J114" i="11"/>
  <c r="G114" i="11"/>
  <c r="B114" i="11"/>
  <c r="R113" i="11"/>
  <c r="P113" i="11"/>
  <c r="O113" i="11"/>
  <c r="K113" i="11"/>
  <c r="J113" i="11"/>
  <c r="G113" i="11"/>
  <c r="B113" i="11"/>
  <c r="R112" i="11"/>
  <c r="P112" i="11"/>
  <c r="O112" i="11"/>
  <c r="K112" i="11"/>
  <c r="J112" i="11"/>
  <c r="G112" i="11"/>
  <c r="B112" i="11"/>
  <c r="R111" i="11"/>
  <c r="P111" i="11"/>
  <c r="O111" i="11"/>
  <c r="K111" i="11"/>
  <c r="J111" i="11"/>
  <c r="G111" i="11"/>
  <c r="B111" i="11"/>
  <c r="R110" i="11"/>
  <c r="P110" i="11"/>
  <c r="O110" i="11"/>
  <c r="K110" i="11"/>
  <c r="J110" i="11"/>
  <c r="G110" i="11"/>
  <c r="B110" i="11"/>
  <c r="R109" i="11"/>
  <c r="P109" i="11"/>
  <c r="O109" i="11"/>
  <c r="K109" i="11"/>
  <c r="J109" i="11"/>
  <c r="G109" i="11"/>
  <c r="B109" i="11"/>
  <c r="R108" i="11"/>
  <c r="P108" i="11"/>
  <c r="O108" i="11"/>
  <c r="K108" i="11"/>
  <c r="J108" i="11"/>
  <c r="G108" i="11"/>
  <c r="B108" i="11"/>
  <c r="R107" i="11"/>
  <c r="P107" i="11"/>
  <c r="O107" i="11"/>
  <c r="K107" i="11"/>
  <c r="J107" i="11"/>
  <c r="G107" i="11"/>
  <c r="B107" i="11"/>
  <c r="R106" i="11"/>
  <c r="P106" i="11"/>
  <c r="O106" i="11"/>
  <c r="K106" i="11"/>
  <c r="J106" i="11"/>
  <c r="G106" i="11"/>
  <c r="B106" i="11"/>
  <c r="R105" i="11"/>
  <c r="P105" i="11"/>
  <c r="O105" i="11"/>
  <c r="K105" i="11"/>
  <c r="J105" i="11"/>
  <c r="G105" i="11"/>
  <c r="B105" i="11"/>
  <c r="R104" i="11"/>
  <c r="P104" i="11"/>
  <c r="O104" i="11"/>
  <c r="K104" i="11"/>
  <c r="J104" i="11"/>
  <c r="G104" i="11"/>
  <c r="B104" i="11"/>
  <c r="R103" i="11"/>
  <c r="P103" i="11"/>
  <c r="O103" i="11"/>
  <c r="K103" i="11"/>
  <c r="J103" i="11"/>
  <c r="G103" i="11"/>
  <c r="B103" i="11"/>
  <c r="R102" i="11"/>
  <c r="P102" i="11"/>
  <c r="O102" i="11"/>
  <c r="K102" i="11"/>
  <c r="J102" i="11"/>
  <c r="G102" i="11"/>
  <c r="B102" i="11"/>
  <c r="R101" i="11"/>
  <c r="P101" i="11"/>
  <c r="O101" i="11"/>
  <c r="K101" i="11"/>
  <c r="J101" i="11"/>
  <c r="G101" i="11"/>
  <c r="B101" i="11"/>
  <c r="R100" i="11"/>
  <c r="P100" i="11"/>
  <c r="O100" i="11"/>
  <c r="K100" i="11"/>
  <c r="J100" i="11"/>
  <c r="G100" i="11"/>
  <c r="B100" i="11"/>
  <c r="R99" i="11"/>
  <c r="P99" i="11"/>
  <c r="O99" i="11"/>
  <c r="K99" i="11"/>
  <c r="J99" i="11"/>
  <c r="G99" i="11"/>
  <c r="B99" i="11"/>
  <c r="R98" i="11"/>
  <c r="P98" i="11"/>
  <c r="O98" i="11"/>
  <c r="K98" i="11"/>
  <c r="J98" i="11"/>
  <c r="G98" i="11"/>
  <c r="B98" i="11"/>
  <c r="R97" i="11"/>
  <c r="P97" i="11"/>
  <c r="O97" i="11"/>
  <c r="K97" i="11"/>
  <c r="J97" i="11"/>
  <c r="G97" i="11"/>
  <c r="B97" i="11"/>
  <c r="R96" i="11"/>
  <c r="P96" i="11"/>
  <c r="O96" i="11"/>
  <c r="K96" i="11"/>
  <c r="J96" i="11"/>
  <c r="G96" i="11"/>
  <c r="B96" i="11"/>
  <c r="R95" i="11"/>
  <c r="P95" i="11"/>
  <c r="O95" i="11"/>
  <c r="K95" i="11"/>
  <c r="J95" i="11"/>
  <c r="G95" i="11"/>
  <c r="B95" i="11"/>
  <c r="R94" i="11"/>
  <c r="P94" i="11"/>
  <c r="O94" i="11"/>
  <c r="K94" i="11"/>
  <c r="J94" i="11"/>
  <c r="G94" i="11"/>
  <c r="B94" i="11"/>
  <c r="R93" i="11"/>
  <c r="P93" i="11"/>
  <c r="O93" i="11"/>
  <c r="K93" i="11"/>
  <c r="J93" i="11"/>
  <c r="G93" i="11"/>
  <c r="B93" i="11"/>
  <c r="R92" i="11"/>
  <c r="P92" i="11"/>
  <c r="O92" i="11"/>
  <c r="K92" i="11"/>
  <c r="J92" i="11"/>
  <c r="G92" i="11"/>
  <c r="B92" i="11"/>
  <c r="R91" i="11"/>
  <c r="P91" i="11"/>
  <c r="O91" i="11"/>
  <c r="K91" i="11"/>
  <c r="J91" i="11"/>
  <c r="G91" i="11"/>
  <c r="B91" i="11"/>
  <c r="R90" i="11"/>
  <c r="P90" i="11"/>
  <c r="O90" i="11"/>
  <c r="K90" i="11"/>
  <c r="J90" i="11"/>
  <c r="G90" i="11"/>
  <c r="B90" i="11"/>
  <c r="R89" i="11"/>
  <c r="P89" i="11"/>
  <c r="O89" i="11"/>
  <c r="K89" i="11"/>
  <c r="J89" i="11"/>
  <c r="G89" i="11"/>
  <c r="B89" i="11"/>
  <c r="R88" i="11"/>
  <c r="P88" i="11"/>
  <c r="O88" i="11"/>
  <c r="K88" i="11"/>
  <c r="J88" i="11"/>
  <c r="G88" i="11"/>
  <c r="B88" i="11"/>
  <c r="R87" i="11"/>
  <c r="P87" i="11"/>
  <c r="O87" i="11"/>
  <c r="K87" i="11"/>
  <c r="J87" i="11"/>
  <c r="G87" i="11"/>
  <c r="B87" i="11"/>
  <c r="R86" i="11"/>
  <c r="P86" i="11"/>
  <c r="O86" i="11"/>
  <c r="K86" i="11"/>
  <c r="J86" i="11"/>
  <c r="G86" i="11"/>
  <c r="B86" i="11"/>
  <c r="R85" i="11"/>
  <c r="P85" i="11"/>
  <c r="O85" i="11"/>
  <c r="K85" i="11"/>
  <c r="J85" i="11"/>
  <c r="G85" i="11"/>
  <c r="B85" i="11"/>
  <c r="R84" i="11"/>
  <c r="P84" i="11"/>
  <c r="O84" i="11"/>
  <c r="K84" i="11"/>
  <c r="J84" i="11"/>
  <c r="G84" i="11"/>
  <c r="B84" i="11"/>
  <c r="R83" i="11"/>
  <c r="P83" i="11"/>
  <c r="O83" i="11"/>
  <c r="K83" i="11"/>
  <c r="J83" i="11"/>
  <c r="G83" i="11"/>
  <c r="B83" i="11"/>
  <c r="R82" i="11"/>
  <c r="P82" i="11"/>
  <c r="O82" i="11"/>
  <c r="K82" i="11"/>
  <c r="J82" i="11"/>
  <c r="G82" i="11"/>
  <c r="B82" i="11"/>
  <c r="R81" i="11"/>
  <c r="P81" i="11"/>
  <c r="O81" i="11"/>
  <c r="K81" i="11"/>
  <c r="J81" i="11"/>
  <c r="G81" i="11"/>
  <c r="B81" i="11"/>
  <c r="R80" i="11"/>
  <c r="P80" i="11"/>
  <c r="O80" i="11"/>
  <c r="K80" i="11"/>
  <c r="J80" i="11"/>
  <c r="G80" i="11"/>
  <c r="B80" i="11"/>
  <c r="R79" i="11"/>
  <c r="P79" i="11"/>
  <c r="O79" i="11"/>
  <c r="K79" i="11"/>
  <c r="J79" i="11"/>
  <c r="G79" i="11"/>
  <c r="B79" i="11"/>
  <c r="R78" i="11"/>
  <c r="P78" i="11"/>
  <c r="O78" i="11"/>
  <c r="K78" i="11"/>
  <c r="J78" i="11"/>
  <c r="G78" i="11"/>
  <c r="B78" i="11"/>
  <c r="R77" i="11"/>
  <c r="P77" i="11"/>
  <c r="O77" i="11"/>
  <c r="K77" i="11"/>
  <c r="J77" i="11"/>
  <c r="G77" i="11"/>
  <c r="B77" i="11"/>
  <c r="R76" i="11"/>
  <c r="P76" i="11"/>
  <c r="O76" i="11"/>
  <c r="K76" i="11"/>
  <c r="J76" i="11"/>
  <c r="G76" i="11"/>
  <c r="B76" i="11"/>
  <c r="R75" i="11"/>
  <c r="P75" i="11"/>
  <c r="O75" i="11"/>
  <c r="K75" i="11"/>
  <c r="J75" i="11"/>
  <c r="G75" i="11"/>
  <c r="B75" i="11"/>
  <c r="R74" i="11"/>
  <c r="P74" i="11"/>
  <c r="O74" i="11"/>
  <c r="K74" i="11"/>
  <c r="J74" i="11"/>
  <c r="G74" i="11"/>
  <c r="B74" i="11"/>
  <c r="R73" i="11"/>
  <c r="P73" i="11"/>
  <c r="O73" i="11"/>
  <c r="K73" i="11"/>
  <c r="J73" i="11"/>
  <c r="G73" i="11"/>
  <c r="B73" i="11"/>
  <c r="R72" i="11"/>
  <c r="P72" i="11"/>
  <c r="O72" i="11"/>
  <c r="K72" i="11"/>
  <c r="J72" i="11"/>
  <c r="G72" i="11"/>
  <c r="B72" i="11"/>
  <c r="R71" i="11"/>
  <c r="P71" i="11"/>
  <c r="O71" i="11"/>
  <c r="K71" i="11"/>
  <c r="J71" i="11"/>
  <c r="G71" i="11"/>
  <c r="B71" i="11"/>
  <c r="R70" i="11"/>
  <c r="P70" i="11"/>
  <c r="O70" i="11"/>
  <c r="K70" i="11"/>
  <c r="J70" i="11"/>
  <c r="G70" i="11"/>
  <c r="B70" i="11"/>
  <c r="R69" i="11"/>
  <c r="P69" i="11"/>
  <c r="O69" i="11"/>
  <c r="K69" i="11"/>
  <c r="J69" i="11"/>
  <c r="G69" i="11"/>
  <c r="B69" i="11"/>
  <c r="R68" i="11"/>
  <c r="P68" i="11"/>
  <c r="O68" i="11"/>
  <c r="K68" i="11"/>
  <c r="J68" i="11"/>
  <c r="G68" i="11"/>
  <c r="B68" i="11"/>
  <c r="R67" i="11"/>
  <c r="P67" i="11"/>
  <c r="O67" i="11"/>
  <c r="K67" i="11"/>
  <c r="J67" i="11"/>
  <c r="G67" i="11"/>
  <c r="B67" i="11"/>
  <c r="R66" i="11"/>
  <c r="P66" i="11"/>
  <c r="O66" i="11"/>
  <c r="K66" i="11"/>
  <c r="J66" i="11"/>
  <c r="G66" i="11"/>
  <c r="B66" i="11"/>
  <c r="R65" i="11"/>
  <c r="P65" i="11"/>
  <c r="O65" i="11"/>
  <c r="K65" i="11"/>
  <c r="J65" i="11"/>
  <c r="G65" i="11"/>
  <c r="B65" i="11"/>
  <c r="R64" i="11"/>
  <c r="P64" i="11"/>
  <c r="O64" i="11"/>
  <c r="K64" i="11"/>
  <c r="J64" i="11"/>
  <c r="G64" i="11"/>
  <c r="B64" i="11"/>
  <c r="R63" i="11"/>
  <c r="P63" i="11"/>
  <c r="O63" i="11"/>
  <c r="K63" i="11"/>
  <c r="J63" i="11"/>
  <c r="G63" i="11"/>
  <c r="B63" i="11"/>
  <c r="R62" i="11"/>
  <c r="P62" i="11"/>
  <c r="O62" i="11"/>
  <c r="K62" i="11"/>
  <c r="J62" i="11"/>
  <c r="G62" i="11"/>
  <c r="B62" i="11"/>
  <c r="R61" i="11"/>
  <c r="P61" i="11"/>
  <c r="O61" i="11"/>
  <c r="K61" i="11"/>
  <c r="J61" i="11"/>
  <c r="G61" i="11"/>
  <c r="B61" i="11"/>
  <c r="R60" i="11"/>
  <c r="P60" i="11"/>
  <c r="O60" i="11"/>
  <c r="K60" i="11"/>
  <c r="J60" i="11"/>
  <c r="G60" i="11"/>
  <c r="B60" i="11"/>
  <c r="R59" i="11"/>
  <c r="P59" i="11"/>
  <c r="O59" i="11"/>
  <c r="K59" i="11"/>
  <c r="J59" i="11"/>
  <c r="G59" i="11"/>
  <c r="B59" i="11"/>
  <c r="R58" i="11"/>
  <c r="P58" i="11"/>
  <c r="O58" i="11"/>
  <c r="K58" i="11"/>
  <c r="J58" i="11"/>
  <c r="G58" i="11"/>
  <c r="B58" i="11"/>
  <c r="R57" i="11"/>
  <c r="P57" i="11"/>
  <c r="O57" i="11"/>
  <c r="K57" i="11"/>
  <c r="J57" i="11"/>
  <c r="G57" i="11"/>
  <c r="B57" i="11"/>
  <c r="R56" i="11"/>
  <c r="P56" i="11"/>
  <c r="O56" i="11"/>
  <c r="K56" i="11"/>
  <c r="J56" i="11"/>
  <c r="G56" i="11"/>
  <c r="B56" i="11"/>
  <c r="R55" i="11"/>
  <c r="P55" i="11"/>
  <c r="O55" i="11"/>
  <c r="K55" i="11"/>
  <c r="J55" i="11"/>
  <c r="G55" i="11"/>
  <c r="B55" i="11"/>
  <c r="R54" i="11"/>
  <c r="P54" i="11"/>
  <c r="O54" i="11"/>
  <c r="K54" i="11"/>
  <c r="J54" i="11"/>
  <c r="G54" i="11"/>
  <c r="B54" i="11"/>
  <c r="R53" i="11"/>
  <c r="P53" i="11"/>
  <c r="O53" i="11"/>
  <c r="K53" i="11"/>
  <c r="J53" i="11"/>
  <c r="G53" i="11"/>
  <c r="B53" i="11"/>
  <c r="R52" i="11"/>
  <c r="P52" i="11"/>
  <c r="O52" i="11"/>
  <c r="K52" i="11"/>
  <c r="J52" i="11"/>
  <c r="G52" i="11"/>
  <c r="B52" i="11"/>
  <c r="R51" i="11"/>
  <c r="P51" i="11"/>
  <c r="O51" i="11"/>
  <c r="K51" i="11"/>
  <c r="J51" i="11"/>
  <c r="G51" i="11"/>
  <c r="B51" i="11"/>
  <c r="R50" i="11"/>
  <c r="P50" i="11"/>
  <c r="O50" i="11"/>
  <c r="K50" i="11"/>
  <c r="J50" i="11"/>
  <c r="G50" i="11"/>
  <c r="B50" i="11"/>
  <c r="R49" i="11"/>
  <c r="P49" i="11"/>
  <c r="O49" i="11"/>
  <c r="K49" i="11"/>
  <c r="J49" i="11"/>
  <c r="G49" i="11"/>
  <c r="B49" i="11"/>
  <c r="R48" i="11"/>
  <c r="P48" i="11"/>
  <c r="O48" i="11"/>
  <c r="K48" i="11"/>
  <c r="J48" i="11"/>
  <c r="G48" i="11"/>
  <c r="B48" i="11"/>
  <c r="R47" i="11"/>
  <c r="P47" i="11"/>
  <c r="O47" i="11"/>
  <c r="K47" i="11"/>
  <c r="J47" i="11"/>
  <c r="G47" i="11"/>
  <c r="B47" i="11"/>
  <c r="R46" i="11"/>
  <c r="P46" i="11"/>
  <c r="O46" i="11"/>
  <c r="K46" i="11"/>
  <c r="J46" i="11"/>
  <c r="G46" i="11"/>
  <c r="B46" i="11"/>
  <c r="R45" i="11"/>
  <c r="P45" i="11"/>
  <c r="O45" i="11"/>
  <c r="K45" i="11"/>
  <c r="J45" i="11"/>
  <c r="G45" i="11"/>
  <c r="B45" i="11"/>
  <c r="R44" i="11"/>
  <c r="P44" i="11"/>
  <c r="O44" i="11"/>
  <c r="K44" i="11"/>
  <c r="J44" i="11"/>
  <c r="G44" i="11"/>
  <c r="B44" i="11"/>
  <c r="R43" i="11"/>
  <c r="P43" i="11"/>
  <c r="O43" i="11"/>
  <c r="K43" i="11"/>
  <c r="J43" i="11"/>
  <c r="G43" i="11"/>
  <c r="B43" i="11"/>
  <c r="R42" i="11"/>
  <c r="P42" i="11"/>
  <c r="O42" i="11"/>
  <c r="K42" i="11"/>
  <c r="J42" i="11"/>
  <c r="G42" i="11"/>
  <c r="B42" i="11"/>
  <c r="R41" i="11"/>
  <c r="P41" i="11"/>
  <c r="O41" i="11"/>
  <c r="K41" i="11"/>
  <c r="J41" i="11"/>
  <c r="G41" i="11"/>
  <c r="B41" i="11"/>
  <c r="R40" i="11"/>
  <c r="P40" i="11"/>
  <c r="O40" i="11"/>
  <c r="K40" i="11"/>
  <c r="J40" i="11"/>
  <c r="G40" i="11"/>
  <c r="B40" i="11"/>
  <c r="R39" i="11"/>
  <c r="P39" i="11"/>
  <c r="O39" i="11"/>
  <c r="K39" i="11"/>
  <c r="J39" i="11"/>
  <c r="G39" i="11"/>
  <c r="B39" i="11"/>
  <c r="R38" i="11"/>
  <c r="P38" i="11"/>
  <c r="O38" i="11"/>
  <c r="K38" i="11"/>
  <c r="J38" i="11"/>
  <c r="G38" i="11"/>
  <c r="B38" i="11"/>
  <c r="R37" i="11"/>
  <c r="P37" i="11"/>
  <c r="O37" i="11"/>
  <c r="K37" i="11"/>
  <c r="J37" i="11"/>
  <c r="G37" i="11"/>
  <c r="B37" i="11"/>
  <c r="R36" i="11"/>
  <c r="P36" i="11"/>
  <c r="O36" i="11"/>
  <c r="K36" i="11"/>
  <c r="J36" i="11"/>
  <c r="G36" i="11"/>
  <c r="B36" i="11"/>
  <c r="R35" i="11"/>
  <c r="P35" i="11"/>
  <c r="O35" i="11"/>
  <c r="K35" i="11"/>
  <c r="J35" i="11"/>
  <c r="G35" i="11"/>
  <c r="B35" i="11"/>
  <c r="R34" i="11"/>
  <c r="P34" i="11"/>
  <c r="O34" i="11"/>
  <c r="K34" i="11"/>
  <c r="J34" i="11"/>
  <c r="G34" i="11"/>
  <c r="B34" i="11"/>
  <c r="R33" i="11"/>
  <c r="P33" i="11"/>
  <c r="O33" i="11"/>
  <c r="K33" i="11"/>
  <c r="J33" i="11"/>
  <c r="G33" i="11"/>
  <c r="B33" i="11"/>
  <c r="R32" i="11"/>
  <c r="P32" i="11"/>
  <c r="O32" i="11"/>
  <c r="K32" i="11"/>
  <c r="J32" i="11"/>
  <c r="G32" i="11"/>
  <c r="B32" i="11"/>
  <c r="R31" i="11"/>
  <c r="P31" i="11"/>
  <c r="O31" i="11"/>
  <c r="K31" i="11"/>
  <c r="J31" i="11"/>
  <c r="G31" i="11"/>
  <c r="B31" i="11"/>
  <c r="R30" i="11"/>
  <c r="P30" i="11"/>
  <c r="O30" i="11"/>
  <c r="K30" i="11"/>
  <c r="J30" i="11"/>
  <c r="G30" i="11"/>
  <c r="B30" i="11"/>
  <c r="R29" i="11"/>
  <c r="P29" i="11"/>
  <c r="O29" i="11"/>
  <c r="K29" i="11"/>
  <c r="J29" i="11"/>
  <c r="G29" i="11"/>
  <c r="B29" i="11"/>
  <c r="R28" i="11"/>
  <c r="P28" i="11"/>
  <c r="O28" i="11"/>
  <c r="K28" i="11"/>
  <c r="J28" i="11"/>
  <c r="G28" i="11"/>
  <c r="B28" i="11"/>
  <c r="R27" i="11"/>
  <c r="P27" i="11"/>
  <c r="O27" i="11"/>
  <c r="K27" i="11"/>
  <c r="J27" i="11"/>
  <c r="G27" i="11"/>
  <c r="B27" i="11"/>
  <c r="R26" i="11"/>
  <c r="P26" i="11"/>
  <c r="O26" i="11"/>
  <c r="K26" i="11"/>
  <c r="J26" i="11"/>
  <c r="G26" i="11"/>
  <c r="B26" i="11"/>
  <c r="R25" i="11"/>
  <c r="P25" i="11"/>
  <c r="O25" i="11"/>
  <c r="K25" i="11"/>
  <c r="J25" i="11"/>
  <c r="G25" i="11"/>
  <c r="B25" i="11"/>
  <c r="R24" i="11"/>
  <c r="P24" i="11"/>
  <c r="O24" i="11"/>
  <c r="K24" i="11"/>
  <c r="J24" i="11"/>
  <c r="G24" i="11"/>
  <c r="B24" i="11"/>
  <c r="R23" i="11"/>
  <c r="P23" i="11"/>
  <c r="O23" i="11"/>
  <c r="K23" i="11"/>
  <c r="J23" i="11"/>
  <c r="G23" i="11"/>
  <c r="B23" i="11"/>
  <c r="R22" i="11"/>
  <c r="P22" i="11"/>
  <c r="O22" i="11"/>
  <c r="K22" i="11"/>
  <c r="J22" i="11"/>
  <c r="G22" i="11"/>
  <c r="B22" i="11"/>
  <c r="R21" i="11"/>
  <c r="P21" i="11"/>
  <c r="O21" i="11"/>
  <c r="K21" i="11"/>
  <c r="J21" i="11"/>
  <c r="G21" i="11"/>
  <c r="B21" i="11"/>
  <c r="R20" i="11"/>
  <c r="P20" i="11"/>
  <c r="O20" i="11"/>
  <c r="K20" i="11"/>
  <c r="J20" i="11"/>
  <c r="G20" i="11"/>
  <c r="B20" i="11"/>
  <c r="R19" i="11"/>
  <c r="P19" i="11"/>
  <c r="O19" i="11"/>
  <c r="K19" i="11"/>
  <c r="J19" i="11"/>
  <c r="G19" i="11"/>
  <c r="B19" i="11"/>
  <c r="R18" i="11"/>
  <c r="P18" i="11"/>
  <c r="O18" i="11"/>
  <c r="K18" i="11"/>
  <c r="J18" i="11"/>
  <c r="G18" i="11"/>
  <c r="B18" i="11"/>
  <c r="R17" i="11"/>
  <c r="P17" i="11"/>
  <c r="O17" i="11"/>
  <c r="K17" i="11"/>
  <c r="J17" i="11"/>
  <c r="G17" i="11"/>
  <c r="B17" i="11"/>
  <c r="R16" i="11"/>
  <c r="P16" i="11"/>
  <c r="O16" i="11"/>
  <c r="K16" i="11"/>
  <c r="J16" i="11"/>
  <c r="G16" i="11"/>
  <c r="B16" i="11"/>
  <c r="R15" i="11"/>
  <c r="P15" i="11"/>
  <c r="O15" i="11"/>
  <c r="K15" i="11"/>
  <c r="J15" i="11"/>
  <c r="G15" i="11"/>
  <c r="B15" i="11"/>
  <c r="R14" i="11"/>
  <c r="P14" i="11"/>
  <c r="O14" i="11"/>
  <c r="K14" i="11"/>
  <c r="J14" i="11"/>
  <c r="G14" i="11"/>
  <c r="B14" i="11"/>
  <c r="R13" i="11"/>
  <c r="P13" i="11"/>
  <c r="O13" i="11"/>
  <c r="K13" i="11"/>
  <c r="J13" i="11"/>
  <c r="G13" i="11"/>
  <c r="B13" i="11"/>
  <c r="R12" i="11"/>
  <c r="P12" i="11"/>
  <c r="O12" i="11"/>
  <c r="K12" i="11"/>
  <c r="J12" i="11"/>
  <c r="G12" i="11"/>
  <c r="B12" i="11"/>
  <c r="R11" i="11"/>
  <c r="P11" i="11"/>
  <c r="O11" i="11"/>
  <c r="K11" i="11"/>
  <c r="J11" i="11"/>
  <c r="G11" i="11"/>
  <c r="B11" i="11"/>
  <c r="R10" i="11"/>
  <c r="P10" i="11"/>
  <c r="O10" i="11"/>
  <c r="K10" i="11"/>
  <c r="J10" i="11"/>
  <c r="G10" i="11"/>
  <c r="B10" i="11"/>
  <c r="R9" i="11"/>
  <c r="P9" i="11"/>
  <c r="O9" i="11"/>
  <c r="K9" i="11"/>
  <c r="J9" i="11"/>
  <c r="G9" i="11"/>
  <c r="B9" i="11"/>
  <c r="R8" i="11"/>
  <c r="P8" i="11"/>
  <c r="O8" i="11"/>
  <c r="K8" i="11"/>
  <c r="J8" i="11"/>
  <c r="G8" i="11"/>
  <c r="B8" i="11"/>
  <c r="R7" i="11"/>
  <c r="P7" i="11"/>
  <c r="O7" i="11"/>
  <c r="K7" i="11"/>
  <c r="J7" i="11"/>
  <c r="G7" i="11"/>
  <c r="B7" i="11"/>
  <c r="R306" i="10"/>
  <c r="P306" i="10"/>
  <c r="O306" i="10"/>
  <c r="K306" i="10"/>
  <c r="J306" i="10"/>
  <c r="G306" i="10"/>
  <c r="B306" i="10"/>
  <c r="R305" i="10"/>
  <c r="P305" i="10"/>
  <c r="O305" i="10"/>
  <c r="K305" i="10"/>
  <c r="J305" i="10"/>
  <c r="G305" i="10"/>
  <c r="B305" i="10"/>
  <c r="R304" i="10"/>
  <c r="P304" i="10"/>
  <c r="O304" i="10"/>
  <c r="K304" i="10"/>
  <c r="J304" i="10"/>
  <c r="G304" i="10"/>
  <c r="B304" i="10"/>
  <c r="R303" i="10"/>
  <c r="P303" i="10"/>
  <c r="O303" i="10"/>
  <c r="K303" i="10"/>
  <c r="J303" i="10"/>
  <c r="G303" i="10"/>
  <c r="B303" i="10"/>
  <c r="R302" i="10"/>
  <c r="P302" i="10"/>
  <c r="O302" i="10"/>
  <c r="K302" i="10"/>
  <c r="J302" i="10"/>
  <c r="G302" i="10"/>
  <c r="B302" i="10"/>
  <c r="R301" i="10"/>
  <c r="P301" i="10"/>
  <c r="O301" i="10"/>
  <c r="K301" i="10"/>
  <c r="J301" i="10"/>
  <c r="G301" i="10"/>
  <c r="B301" i="10"/>
  <c r="R300" i="10"/>
  <c r="P300" i="10"/>
  <c r="O300" i="10"/>
  <c r="K300" i="10"/>
  <c r="J300" i="10"/>
  <c r="G300" i="10"/>
  <c r="B300" i="10"/>
  <c r="R299" i="10"/>
  <c r="P299" i="10"/>
  <c r="O299" i="10"/>
  <c r="K299" i="10"/>
  <c r="J299" i="10"/>
  <c r="G299" i="10"/>
  <c r="B299" i="10"/>
  <c r="R298" i="10"/>
  <c r="P298" i="10"/>
  <c r="O298" i="10"/>
  <c r="K298" i="10"/>
  <c r="J298" i="10"/>
  <c r="G298" i="10"/>
  <c r="B298" i="10"/>
  <c r="R297" i="10"/>
  <c r="P297" i="10"/>
  <c r="O297" i="10"/>
  <c r="K297" i="10"/>
  <c r="J297" i="10"/>
  <c r="G297" i="10"/>
  <c r="B297" i="10"/>
  <c r="R296" i="10"/>
  <c r="P296" i="10"/>
  <c r="O296" i="10"/>
  <c r="K296" i="10"/>
  <c r="J296" i="10"/>
  <c r="G296" i="10"/>
  <c r="B296" i="10"/>
  <c r="R295" i="10"/>
  <c r="P295" i="10"/>
  <c r="O295" i="10"/>
  <c r="K295" i="10"/>
  <c r="J295" i="10"/>
  <c r="G295" i="10"/>
  <c r="B295" i="10"/>
  <c r="R294" i="10"/>
  <c r="P294" i="10"/>
  <c r="O294" i="10"/>
  <c r="K294" i="10"/>
  <c r="J294" i="10"/>
  <c r="G294" i="10"/>
  <c r="B294" i="10"/>
  <c r="R293" i="10"/>
  <c r="P293" i="10"/>
  <c r="O293" i="10"/>
  <c r="K293" i="10"/>
  <c r="J293" i="10"/>
  <c r="G293" i="10"/>
  <c r="B293" i="10"/>
  <c r="R292" i="10"/>
  <c r="P292" i="10"/>
  <c r="O292" i="10"/>
  <c r="K292" i="10"/>
  <c r="J292" i="10"/>
  <c r="G292" i="10"/>
  <c r="B292" i="10"/>
  <c r="R291" i="10"/>
  <c r="P291" i="10"/>
  <c r="O291" i="10"/>
  <c r="K291" i="10"/>
  <c r="J291" i="10"/>
  <c r="G291" i="10"/>
  <c r="B291" i="10"/>
  <c r="R290" i="10"/>
  <c r="P290" i="10"/>
  <c r="O290" i="10"/>
  <c r="K290" i="10"/>
  <c r="J290" i="10"/>
  <c r="G290" i="10"/>
  <c r="B290" i="10"/>
  <c r="R289" i="10"/>
  <c r="P289" i="10"/>
  <c r="O289" i="10"/>
  <c r="K289" i="10"/>
  <c r="J289" i="10"/>
  <c r="G289" i="10"/>
  <c r="B289" i="10"/>
  <c r="R288" i="10"/>
  <c r="P288" i="10"/>
  <c r="O288" i="10"/>
  <c r="K288" i="10"/>
  <c r="J288" i="10"/>
  <c r="G288" i="10"/>
  <c r="B288" i="10"/>
  <c r="R287" i="10"/>
  <c r="P287" i="10"/>
  <c r="O287" i="10"/>
  <c r="K287" i="10"/>
  <c r="J287" i="10"/>
  <c r="G287" i="10"/>
  <c r="B287" i="10"/>
  <c r="R286" i="10"/>
  <c r="P286" i="10"/>
  <c r="O286" i="10"/>
  <c r="K286" i="10"/>
  <c r="J286" i="10"/>
  <c r="G286" i="10"/>
  <c r="B286" i="10"/>
  <c r="R285" i="10"/>
  <c r="P285" i="10"/>
  <c r="O285" i="10"/>
  <c r="K285" i="10"/>
  <c r="J285" i="10"/>
  <c r="G285" i="10"/>
  <c r="B285" i="10"/>
  <c r="R284" i="10"/>
  <c r="P284" i="10"/>
  <c r="O284" i="10"/>
  <c r="K284" i="10"/>
  <c r="J284" i="10"/>
  <c r="G284" i="10"/>
  <c r="B284" i="10"/>
  <c r="R283" i="10"/>
  <c r="P283" i="10"/>
  <c r="O283" i="10"/>
  <c r="K283" i="10"/>
  <c r="J283" i="10"/>
  <c r="G283" i="10"/>
  <c r="B283" i="10"/>
  <c r="R282" i="10"/>
  <c r="P282" i="10"/>
  <c r="O282" i="10"/>
  <c r="K282" i="10"/>
  <c r="J282" i="10"/>
  <c r="G282" i="10"/>
  <c r="B282" i="10"/>
  <c r="R281" i="10"/>
  <c r="P281" i="10"/>
  <c r="O281" i="10"/>
  <c r="K281" i="10"/>
  <c r="J281" i="10"/>
  <c r="G281" i="10"/>
  <c r="B281" i="10"/>
  <c r="R280" i="10"/>
  <c r="P280" i="10"/>
  <c r="O280" i="10"/>
  <c r="K280" i="10"/>
  <c r="J280" i="10"/>
  <c r="G280" i="10"/>
  <c r="B280" i="10"/>
  <c r="R279" i="10"/>
  <c r="P279" i="10"/>
  <c r="O279" i="10"/>
  <c r="K279" i="10"/>
  <c r="J279" i="10"/>
  <c r="G279" i="10"/>
  <c r="B279" i="10"/>
  <c r="R278" i="10"/>
  <c r="P278" i="10"/>
  <c r="O278" i="10"/>
  <c r="K278" i="10"/>
  <c r="J278" i="10"/>
  <c r="G278" i="10"/>
  <c r="B278" i="10"/>
  <c r="R277" i="10"/>
  <c r="P277" i="10"/>
  <c r="O277" i="10"/>
  <c r="K277" i="10"/>
  <c r="J277" i="10"/>
  <c r="G277" i="10"/>
  <c r="B277" i="10"/>
  <c r="R276" i="10"/>
  <c r="P276" i="10"/>
  <c r="O276" i="10"/>
  <c r="K276" i="10"/>
  <c r="J276" i="10"/>
  <c r="G276" i="10"/>
  <c r="B276" i="10"/>
  <c r="R275" i="10"/>
  <c r="P275" i="10"/>
  <c r="O275" i="10"/>
  <c r="K275" i="10"/>
  <c r="J275" i="10"/>
  <c r="G275" i="10"/>
  <c r="B275" i="10"/>
  <c r="R274" i="10"/>
  <c r="P274" i="10"/>
  <c r="O274" i="10"/>
  <c r="K274" i="10"/>
  <c r="J274" i="10"/>
  <c r="G274" i="10"/>
  <c r="B274" i="10"/>
  <c r="R273" i="10"/>
  <c r="P273" i="10"/>
  <c r="O273" i="10"/>
  <c r="K273" i="10"/>
  <c r="J273" i="10"/>
  <c r="G273" i="10"/>
  <c r="B273" i="10"/>
  <c r="R272" i="10"/>
  <c r="P272" i="10"/>
  <c r="O272" i="10"/>
  <c r="K272" i="10"/>
  <c r="J272" i="10"/>
  <c r="G272" i="10"/>
  <c r="B272" i="10"/>
  <c r="R271" i="10"/>
  <c r="P271" i="10"/>
  <c r="O271" i="10"/>
  <c r="K271" i="10"/>
  <c r="J271" i="10"/>
  <c r="G271" i="10"/>
  <c r="B271" i="10"/>
  <c r="R270" i="10"/>
  <c r="P270" i="10"/>
  <c r="O270" i="10"/>
  <c r="K270" i="10"/>
  <c r="J270" i="10"/>
  <c r="G270" i="10"/>
  <c r="B270" i="10"/>
  <c r="R269" i="10"/>
  <c r="P269" i="10"/>
  <c r="O269" i="10"/>
  <c r="K269" i="10"/>
  <c r="J269" i="10"/>
  <c r="G269" i="10"/>
  <c r="B269" i="10"/>
  <c r="R268" i="10"/>
  <c r="P268" i="10"/>
  <c r="O268" i="10"/>
  <c r="K268" i="10"/>
  <c r="J268" i="10"/>
  <c r="G268" i="10"/>
  <c r="B268" i="10"/>
  <c r="R267" i="10"/>
  <c r="P267" i="10"/>
  <c r="O267" i="10"/>
  <c r="K267" i="10"/>
  <c r="J267" i="10"/>
  <c r="G267" i="10"/>
  <c r="B267" i="10"/>
  <c r="R266" i="10"/>
  <c r="P266" i="10"/>
  <c r="O266" i="10"/>
  <c r="K266" i="10"/>
  <c r="J266" i="10"/>
  <c r="G266" i="10"/>
  <c r="B266" i="10"/>
  <c r="R265" i="10"/>
  <c r="P265" i="10"/>
  <c r="O265" i="10"/>
  <c r="K265" i="10"/>
  <c r="J265" i="10"/>
  <c r="G265" i="10"/>
  <c r="B265" i="10"/>
  <c r="R264" i="10"/>
  <c r="P264" i="10"/>
  <c r="O264" i="10"/>
  <c r="K264" i="10"/>
  <c r="J264" i="10"/>
  <c r="G264" i="10"/>
  <c r="B264" i="10"/>
  <c r="R263" i="10"/>
  <c r="P263" i="10"/>
  <c r="O263" i="10"/>
  <c r="K263" i="10"/>
  <c r="J263" i="10"/>
  <c r="G263" i="10"/>
  <c r="B263" i="10"/>
  <c r="R262" i="10"/>
  <c r="P262" i="10"/>
  <c r="O262" i="10"/>
  <c r="K262" i="10"/>
  <c r="J262" i="10"/>
  <c r="G262" i="10"/>
  <c r="B262" i="10"/>
  <c r="R261" i="10"/>
  <c r="P261" i="10"/>
  <c r="O261" i="10"/>
  <c r="K261" i="10"/>
  <c r="J261" i="10"/>
  <c r="G261" i="10"/>
  <c r="B261" i="10"/>
  <c r="R260" i="10"/>
  <c r="P260" i="10"/>
  <c r="O260" i="10"/>
  <c r="K260" i="10"/>
  <c r="J260" i="10"/>
  <c r="G260" i="10"/>
  <c r="B260" i="10"/>
  <c r="R259" i="10"/>
  <c r="P259" i="10"/>
  <c r="O259" i="10"/>
  <c r="K259" i="10"/>
  <c r="J259" i="10"/>
  <c r="G259" i="10"/>
  <c r="B259" i="10"/>
  <c r="R258" i="10"/>
  <c r="P258" i="10"/>
  <c r="O258" i="10"/>
  <c r="K258" i="10"/>
  <c r="J258" i="10"/>
  <c r="G258" i="10"/>
  <c r="B258" i="10"/>
  <c r="R257" i="10"/>
  <c r="P257" i="10"/>
  <c r="O257" i="10"/>
  <c r="K257" i="10"/>
  <c r="J257" i="10"/>
  <c r="G257" i="10"/>
  <c r="B257" i="10"/>
  <c r="R256" i="10"/>
  <c r="P256" i="10"/>
  <c r="O256" i="10"/>
  <c r="K256" i="10"/>
  <c r="J256" i="10"/>
  <c r="G256" i="10"/>
  <c r="B256" i="10"/>
  <c r="R255" i="10"/>
  <c r="P255" i="10"/>
  <c r="O255" i="10"/>
  <c r="K255" i="10"/>
  <c r="J255" i="10"/>
  <c r="G255" i="10"/>
  <c r="B255" i="10"/>
  <c r="R254" i="10"/>
  <c r="P254" i="10"/>
  <c r="O254" i="10"/>
  <c r="K254" i="10"/>
  <c r="J254" i="10"/>
  <c r="G254" i="10"/>
  <c r="B254" i="10"/>
  <c r="R253" i="10"/>
  <c r="P253" i="10"/>
  <c r="O253" i="10"/>
  <c r="K253" i="10"/>
  <c r="J253" i="10"/>
  <c r="G253" i="10"/>
  <c r="B253" i="10"/>
  <c r="R252" i="10"/>
  <c r="P252" i="10"/>
  <c r="O252" i="10"/>
  <c r="K252" i="10"/>
  <c r="J252" i="10"/>
  <c r="G252" i="10"/>
  <c r="B252" i="10"/>
  <c r="R251" i="10"/>
  <c r="P251" i="10"/>
  <c r="O251" i="10"/>
  <c r="K251" i="10"/>
  <c r="J251" i="10"/>
  <c r="G251" i="10"/>
  <c r="B251" i="10"/>
  <c r="R250" i="10"/>
  <c r="P250" i="10"/>
  <c r="O250" i="10"/>
  <c r="K250" i="10"/>
  <c r="J250" i="10"/>
  <c r="G250" i="10"/>
  <c r="B250" i="10"/>
  <c r="R249" i="10"/>
  <c r="P249" i="10"/>
  <c r="O249" i="10"/>
  <c r="K249" i="10"/>
  <c r="J249" i="10"/>
  <c r="G249" i="10"/>
  <c r="B249" i="10"/>
  <c r="R248" i="10"/>
  <c r="P248" i="10"/>
  <c r="O248" i="10"/>
  <c r="K248" i="10"/>
  <c r="J248" i="10"/>
  <c r="G248" i="10"/>
  <c r="B248" i="10"/>
  <c r="R247" i="10"/>
  <c r="P247" i="10"/>
  <c r="O247" i="10"/>
  <c r="K247" i="10"/>
  <c r="J247" i="10"/>
  <c r="G247" i="10"/>
  <c r="B247" i="10"/>
  <c r="R246" i="10"/>
  <c r="P246" i="10"/>
  <c r="O246" i="10"/>
  <c r="K246" i="10"/>
  <c r="J246" i="10"/>
  <c r="G246" i="10"/>
  <c r="B246" i="10"/>
  <c r="R245" i="10"/>
  <c r="P245" i="10"/>
  <c r="O245" i="10"/>
  <c r="K245" i="10"/>
  <c r="J245" i="10"/>
  <c r="G245" i="10"/>
  <c r="B245" i="10"/>
  <c r="R244" i="10"/>
  <c r="P244" i="10"/>
  <c r="O244" i="10"/>
  <c r="K244" i="10"/>
  <c r="J244" i="10"/>
  <c r="G244" i="10"/>
  <c r="B244" i="10"/>
  <c r="R243" i="10"/>
  <c r="P243" i="10"/>
  <c r="O243" i="10"/>
  <c r="K243" i="10"/>
  <c r="J243" i="10"/>
  <c r="G243" i="10"/>
  <c r="B243" i="10"/>
  <c r="R242" i="10"/>
  <c r="P242" i="10"/>
  <c r="O242" i="10"/>
  <c r="K242" i="10"/>
  <c r="J242" i="10"/>
  <c r="G242" i="10"/>
  <c r="B242" i="10"/>
  <c r="R241" i="10"/>
  <c r="P241" i="10"/>
  <c r="O241" i="10"/>
  <c r="K241" i="10"/>
  <c r="J241" i="10"/>
  <c r="G241" i="10"/>
  <c r="B241" i="10"/>
  <c r="R240" i="10"/>
  <c r="P240" i="10"/>
  <c r="O240" i="10"/>
  <c r="K240" i="10"/>
  <c r="J240" i="10"/>
  <c r="G240" i="10"/>
  <c r="B240" i="10"/>
  <c r="R239" i="10"/>
  <c r="P239" i="10"/>
  <c r="O239" i="10"/>
  <c r="K239" i="10"/>
  <c r="J239" i="10"/>
  <c r="G239" i="10"/>
  <c r="B239" i="10"/>
  <c r="R238" i="10"/>
  <c r="P238" i="10"/>
  <c r="O238" i="10"/>
  <c r="K238" i="10"/>
  <c r="J238" i="10"/>
  <c r="G238" i="10"/>
  <c r="B238" i="10"/>
  <c r="R237" i="10"/>
  <c r="P237" i="10"/>
  <c r="O237" i="10"/>
  <c r="K237" i="10"/>
  <c r="J237" i="10"/>
  <c r="G237" i="10"/>
  <c r="B237" i="10"/>
  <c r="R236" i="10"/>
  <c r="P236" i="10"/>
  <c r="O236" i="10"/>
  <c r="K236" i="10"/>
  <c r="J236" i="10"/>
  <c r="G236" i="10"/>
  <c r="B236" i="10"/>
  <c r="R235" i="10"/>
  <c r="P235" i="10"/>
  <c r="O235" i="10"/>
  <c r="K235" i="10"/>
  <c r="J235" i="10"/>
  <c r="G235" i="10"/>
  <c r="B235" i="10"/>
  <c r="R234" i="10"/>
  <c r="P234" i="10"/>
  <c r="O234" i="10"/>
  <c r="K234" i="10"/>
  <c r="J234" i="10"/>
  <c r="G234" i="10"/>
  <c r="B234" i="10"/>
  <c r="R233" i="10"/>
  <c r="P233" i="10"/>
  <c r="O233" i="10"/>
  <c r="K233" i="10"/>
  <c r="J233" i="10"/>
  <c r="G233" i="10"/>
  <c r="B233" i="10"/>
  <c r="R232" i="10"/>
  <c r="P232" i="10"/>
  <c r="O232" i="10"/>
  <c r="K232" i="10"/>
  <c r="J232" i="10"/>
  <c r="G232" i="10"/>
  <c r="B232" i="10"/>
  <c r="R231" i="10"/>
  <c r="P231" i="10"/>
  <c r="O231" i="10"/>
  <c r="K231" i="10"/>
  <c r="J231" i="10"/>
  <c r="G231" i="10"/>
  <c r="B231" i="10"/>
  <c r="R230" i="10"/>
  <c r="P230" i="10"/>
  <c r="O230" i="10"/>
  <c r="K230" i="10"/>
  <c r="J230" i="10"/>
  <c r="G230" i="10"/>
  <c r="B230" i="10"/>
  <c r="R229" i="10"/>
  <c r="P229" i="10"/>
  <c r="O229" i="10"/>
  <c r="K229" i="10"/>
  <c r="J229" i="10"/>
  <c r="G229" i="10"/>
  <c r="B229" i="10"/>
  <c r="R228" i="10"/>
  <c r="P228" i="10"/>
  <c r="O228" i="10"/>
  <c r="K228" i="10"/>
  <c r="J228" i="10"/>
  <c r="G228" i="10"/>
  <c r="B228" i="10"/>
  <c r="R227" i="10"/>
  <c r="P227" i="10"/>
  <c r="O227" i="10"/>
  <c r="K227" i="10"/>
  <c r="J227" i="10"/>
  <c r="G227" i="10"/>
  <c r="B227" i="10"/>
  <c r="R226" i="10"/>
  <c r="P226" i="10"/>
  <c r="O226" i="10"/>
  <c r="K226" i="10"/>
  <c r="J226" i="10"/>
  <c r="G226" i="10"/>
  <c r="B226" i="10"/>
  <c r="R225" i="10"/>
  <c r="P225" i="10"/>
  <c r="O225" i="10"/>
  <c r="K225" i="10"/>
  <c r="J225" i="10"/>
  <c r="G225" i="10"/>
  <c r="B225" i="10"/>
  <c r="R224" i="10"/>
  <c r="P224" i="10"/>
  <c r="O224" i="10"/>
  <c r="K224" i="10"/>
  <c r="J224" i="10"/>
  <c r="G224" i="10"/>
  <c r="B224" i="10"/>
  <c r="R223" i="10"/>
  <c r="P223" i="10"/>
  <c r="O223" i="10"/>
  <c r="K223" i="10"/>
  <c r="J223" i="10"/>
  <c r="G223" i="10"/>
  <c r="B223" i="10"/>
  <c r="R222" i="10"/>
  <c r="P222" i="10"/>
  <c r="O222" i="10"/>
  <c r="K222" i="10"/>
  <c r="J222" i="10"/>
  <c r="G222" i="10"/>
  <c r="B222" i="10"/>
  <c r="R221" i="10"/>
  <c r="P221" i="10"/>
  <c r="O221" i="10"/>
  <c r="K221" i="10"/>
  <c r="J221" i="10"/>
  <c r="G221" i="10"/>
  <c r="B221" i="10"/>
  <c r="R220" i="10"/>
  <c r="P220" i="10"/>
  <c r="O220" i="10"/>
  <c r="K220" i="10"/>
  <c r="J220" i="10"/>
  <c r="G220" i="10"/>
  <c r="B220" i="10"/>
  <c r="R219" i="10"/>
  <c r="P219" i="10"/>
  <c r="O219" i="10"/>
  <c r="K219" i="10"/>
  <c r="J219" i="10"/>
  <c r="G219" i="10"/>
  <c r="B219" i="10"/>
  <c r="R218" i="10"/>
  <c r="P218" i="10"/>
  <c r="O218" i="10"/>
  <c r="K218" i="10"/>
  <c r="J218" i="10"/>
  <c r="G218" i="10"/>
  <c r="B218" i="10"/>
  <c r="R217" i="10"/>
  <c r="P217" i="10"/>
  <c r="O217" i="10"/>
  <c r="K217" i="10"/>
  <c r="J217" i="10"/>
  <c r="G217" i="10"/>
  <c r="B217" i="10"/>
  <c r="R216" i="10"/>
  <c r="P216" i="10"/>
  <c r="O216" i="10"/>
  <c r="K216" i="10"/>
  <c r="J216" i="10"/>
  <c r="G216" i="10"/>
  <c r="B216" i="10"/>
  <c r="R215" i="10"/>
  <c r="P215" i="10"/>
  <c r="O215" i="10"/>
  <c r="K215" i="10"/>
  <c r="J215" i="10"/>
  <c r="G215" i="10"/>
  <c r="B215" i="10"/>
  <c r="R214" i="10"/>
  <c r="P214" i="10"/>
  <c r="O214" i="10"/>
  <c r="K214" i="10"/>
  <c r="J214" i="10"/>
  <c r="G214" i="10"/>
  <c r="B214" i="10"/>
  <c r="R213" i="10"/>
  <c r="P213" i="10"/>
  <c r="O213" i="10"/>
  <c r="K213" i="10"/>
  <c r="J213" i="10"/>
  <c r="G213" i="10"/>
  <c r="B213" i="10"/>
  <c r="R212" i="10"/>
  <c r="P212" i="10"/>
  <c r="O212" i="10"/>
  <c r="K212" i="10"/>
  <c r="J212" i="10"/>
  <c r="G212" i="10"/>
  <c r="B212" i="10"/>
  <c r="R211" i="10"/>
  <c r="P211" i="10"/>
  <c r="O211" i="10"/>
  <c r="K211" i="10"/>
  <c r="J211" i="10"/>
  <c r="G211" i="10"/>
  <c r="B211" i="10"/>
  <c r="R210" i="10"/>
  <c r="P210" i="10"/>
  <c r="O210" i="10"/>
  <c r="K210" i="10"/>
  <c r="J210" i="10"/>
  <c r="G210" i="10"/>
  <c r="B210" i="10"/>
  <c r="R209" i="10"/>
  <c r="P209" i="10"/>
  <c r="O209" i="10"/>
  <c r="K209" i="10"/>
  <c r="J209" i="10"/>
  <c r="G209" i="10"/>
  <c r="B209" i="10"/>
  <c r="R208" i="10"/>
  <c r="P208" i="10"/>
  <c r="O208" i="10"/>
  <c r="K208" i="10"/>
  <c r="J208" i="10"/>
  <c r="G208" i="10"/>
  <c r="B208" i="10"/>
  <c r="R207" i="10"/>
  <c r="P207" i="10"/>
  <c r="O207" i="10"/>
  <c r="K207" i="10"/>
  <c r="J207" i="10"/>
  <c r="G207" i="10"/>
  <c r="B207" i="10"/>
  <c r="R206" i="10"/>
  <c r="P206" i="10"/>
  <c r="O206" i="10"/>
  <c r="K206" i="10"/>
  <c r="J206" i="10"/>
  <c r="G206" i="10"/>
  <c r="B206" i="10"/>
  <c r="R205" i="10"/>
  <c r="P205" i="10"/>
  <c r="O205" i="10"/>
  <c r="K205" i="10"/>
  <c r="J205" i="10"/>
  <c r="G205" i="10"/>
  <c r="B205" i="10"/>
  <c r="R204" i="10"/>
  <c r="P204" i="10"/>
  <c r="O204" i="10"/>
  <c r="K204" i="10"/>
  <c r="J204" i="10"/>
  <c r="G204" i="10"/>
  <c r="B204" i="10"/>
  <c r="R203" i="10"/>
  <c r="P203" i="10"/>
  <c r="O203" i="10"/>
  <c r="K203" i="10"/>
  <c r="J203" i="10"/>
  <c r="G203" i="10"/>
  <c r="B203" i="10"/>
  <c r="R202" i="10"/>
  <c r="P202" i="10"/>
  <c r="O202" i="10"/>
  <c r="K202" i="10"/>
  <c r="J202" i="10"/>
  <c r="G202" i="10"/>
  <c r="B202" i="10"/>
  <c r="R201" i="10"/>
  <c r="P201" i="10"/>
  <c r="O201" i="10"/>
  <c r="K201" i="10"/>
  <c r="J201" i="10"/>
  <c r="G201" i="10"/>
  <c r="B201" i="10"/>
  <c r="R200" i="10"/>
  <c r="P200" i="10"/>
  <c r="O200" i="10"/>
  <c r="K200" i="10"/>
  <c r="J200" i="10"/>
  <c r="G200" i="10"/>
  <c r="B200" i="10"/>
  <c r="R199" i="10"/>
  <c r="P199" i="10"/>
  <c r="O199" i="10"/>
  <c r="K199" i="10"/>
  <c r="J199" i="10"/>
  <c r="G199" i="10"/>
  <c r="B199" i="10"/>
  <c r="R198" i="10"/>
  <c r="P198" i="10"/>
  <c r="O198" i="10"/>
  <c r="K198" i="10"/>
  <c r="J198" i="10"/>
  <c r="G198" i="10"/>
  <c r="B198" i="10"/>
  <c r="R197" i="10"/>
  <c r="P197" i="10"/>
  <c r="O197" i="10"/>
  <c r="K197" i="10"/>
  <c r="J197" i="10"/>
  <c r="G197" i="10"/>
  <c r="B197" i="10"/>
  <c r="R196" i="10"/>
  <c r="P196" i="10"/>
  <c r="O196" i="10"/>
  <c r="K196" i="10"/>
  <c r="J196" i="10"/>
  <c r="G196" i="10"/>
  <c r="B196" i="10"/>
  <c r="R195" i="10"/>
  <c r="P195" i="10"/>
  <c r="O195" i="10"/>
  <c r="K195" i="10"/>
  <c r="J195" i="10"/>
  <c r="G195" i="10"/>
  <c r="B195" i="10"/>
  <c r="R194" i="10"/>
  <c r="P194" i="10"/>
  <c r="O194" i="10"/>
  <c r="K194" i="10"/>
  <c r="J194" i="10"/>
  <c r="G194" i="10"/>
  <c r="B194" i="10"/>
  <c r="R193" i="10"/>
  <c r="P193" i="10"/>
  <c r="O193" i="10"/>
  <c r="K193" i="10"/>
  <c r="J193" i="10"/>
  <c r="G193" i="10"/>
  <c r="B193" i="10"/>
  <c r="R192" i="10"/>
  <c r="P192" i="10"/>
  <c r="O192" i="10"/>
  <c r="K192" i="10"/>
  <c r="J192" i="10"/>
  <c r="G192" i="10"/>
  <c r="B192" i="10"/>
  <c r="R191" i="10"/>
  <c r="P191" i="10"/>
  <c r="O191" i="10"/>
  <c r="K191" i="10"/>
  <c r="J191" i="10"/>
  <c r="G191" i="10"/>
  <c r="B191" i="10"/>
  <c r="R190" i="10"/>
  <c r="P190" i="10"/>
  <c r="O190" i="10"/>
  <c r="K190" i="10"/>
  <c r="J190" i="10"/>
  <c r="G190" i="10"/>
  <c r="B190" i="10"/>
  <c r="R189" i="10"/>
  <c r="P189" i="10"/>
  <c r="O189" i="10"/>
  <c r="K189" i="10"/>
  <c r="J189" i="10"/>
  <c r="G189" i="10"/>
  <c r="B189" i="10"/>
  <c r="R188" i="10"/>
  <c r="P188" i="10"/>
  <c r="O188" i="10"/>
  <c r="K188" i="10"/>
  <c r="J188" i="10"/>
  <c r="G188" i="10"/>
  <c r="B188" i="10"/>
  <c r="R187" i="10"/>
  <c r="P187" i="10"/>
  <c r="O187" i="10"/>
  <c r="K187" i="10"/>
  <c r="J187" i="10"/>
  <c r="G187" i="10"/>
  <c r="B187" i="10"/>
  <c r="R186" i="10"/>
  <c r="P186" i="10"/>
  <c r="O186" i="10"/>
  <c r="K186" i="10"/>
  <c r="J186" i="10"/>
  <c r="G186" i="10"/>
  <c r="B186" i="10"/>
  <c r="R185" i="10"/>
  <c r="P185" i="10"/>
  <c r="O185" i="10"/>
  <c r="K185" i="10"/>
  <c r="J185" i="10"/>
  <c r="G185" i="10"/>
  <c r="B185" i="10"/>
  <c r="R184" i="10"/>
  <c r="P184" i="10"/>
  <c r="O184" i="10"/>
  <c r="K184" i="10"/>
  <c r="J184" i="10"/>
  <c r="G184" i="10"/>
  <c r="B184" i="10"/>
  <c r="R183" i="10"/>
  <c r="P183" i="10"/>
  <c r="O183" i="10"/>
  <c r="K183" i="10"/>
  <c r="J183" i="10"/>
  <c r="G183" i="10"/>
  <c r="B183" i="10"/>
  <c r="R182" i="10"/>
  <c r="P182" i="10"/>
  <c r="O182" i="10"/>
  <c r="K182" i="10"/>
  <c r="J182" i="10"/>
  <c r="G182" i="10"/>
  <c r="B182" i="10"/>
  <c r="R181" i="10"/>
  <c r="P181" i="10"/>
  <c r="O181" i="10"/>
  <c r="K181" i="10"/>
  <c r="J181" i="10"/>
  <c r="G181" i="10"/>
  <c r="B181" i="10"/>
  <c r="R180" i="10"/>
  <c r="P180" i="10"/>
  <c r="O180" i="10"/>
  <c r="K180" i="10"/>
  <c r="J180" i="10"/>
  <c r="G180" i="10"/>
  <c r="B180" i="10"/>
  <c r="R179" i="10"/>
  <c r="P179" i="10"/>
  <c r="O179" i="10"/>
  <c r="K179" i="10"/>
  <c r="J179" i="10"/>
  <c r="G179" i="10"/>
  <c r="B179" i="10"/>
  <c r="R178" i="10"/>
  <c r="P178" i="10"/>
  <c r="O178" i="10"/>
  <c r="K178" i="10"/>
  <c r="J178" i="10"/>
  <c r="G178" i="10"/>
  <c r="B178" i="10"/>
  <c r="R177" i="10"/>
  <c r="P177" i="10"/>
  <c r="O177" i="10"/>
  <c r="K177" i="10"/>
  <c r="J177" i="10"/>
  <c r="G177" i="10"/>
  <c r="B177" i="10"/>
  <c r="R176" i="10"/>
  <c r="P176" i="10"/>
  <c r="O176" i="10"/>
  <c r="K176" i="10"/>
  <c r="J176" i="10"/>
  <c r="G176" i="10"/>
  <c r="B176" i="10"/>
  <c r="R175" i="10"/>
  <c r="P175" i="10"/>
  <c r="O175" i="10"/>
  <c r="K175" i="10"/>
  <c r="J175" i="10"/>
  <c r="G175" i="10"/>
  <c r="B175" i="10"/>
  <c r="R174" i="10"/>
  <c r="P174" i="10"/>
  <c r="O174" i="10"/>
  <c r="K174" i="10"/>
  <c r="J174" i="10"/>
  <c r="G174" i="10"/>
  <c r="B174" i="10"/>
  <c r="R173" i="10"/>
  <c r="P173" i="10"/>
  <c r="O173" i="10"/>
  <c r="K173" i="10"/>
  <c r="J173" i="10"/>
  <c r="G173" i="10"/>
  <c r="B173" i="10"/>
  <c r="R172" i="10"/>
  <c r="P172" i="10"/>
  <c r="O172" i="10"/>
  <c r="K172" i="10"/>
  <c r="J172" i="10"/>
  <c r="G172" i="10"/>
  <c r="B172" i="10"/>
  <c r="R171" i="10"/>
  <c r="P171" i="10"/>
  <c r="O171" i="10"/>
  <c r="K171" i="10"/>
  <c r="J171" i="10"/>
  <c r="G171" i="10"/>
  <c r="B171" i="10"/>
  <c r="R170" i="10"/>
  <c r="P170" i="10"/>
  <c r="O170" i="10"/>
  <c r="K170" i="10"/>
  <c r="J170" i="10"/>
  <c r="G170" i="10"/>
  <c r="B170" i="10"/>
  <c r="R169" i="10"/>
  <c r="P169" i="10"/>
  <c r="O169" i="10"/>
  <c r="K169" i="10"/>
  <c r="J169" i="10"/>
  <c r="G169" i="10"/>
  <c r="B169" i="10"/>
  <c r="R168" i="10"/>
  <c r="P168" i="10"/>
  <c r="O168" i="10"/>
  <c r="K168" i="10"/>
  <c r="J168" i="10"/>
  <c r="G168" i="10"/>
  <c r="B168" i="10"/>
  <c r="R167" i="10"/>
  <c r="P167" i="10"/>
  <c r="O167" i="10"/>
  <c r="K167" i="10"/>
  <c r="J167" i="10"/>
  <c r="G167" i="10"/>
  <c r="B167" i="10"/>
  <c r="R166" i="10"/>
  <c r="P166" i="10"/>
  <c r="O166" i="10"/>
  <c r="K166" i="10"/>
  <c r="J166" i="10"/>
  <c r="G166" i="10"/>
  <c r="B166" i="10"/>
  <c r="R165" i="10"/>
  <c r="P165" i="10"/>
  <c r="O165" i="10"/>
  <c r="K165" i="10"/>
  <c r="J165" i="10"/>
  <c r="G165" i="10"/>
  <c r="B165" i="10"/>
  <c r="R164" i="10"/>
  <c r="P164" i="10"/>
  <c r="O164" i="10"/>
  <c r="K164" i="10"/>
  <c r="J164" i="10"/>
  <c r="G164" i="10"/>
  <c r="B164" i="10"/>
  <c r="R163" i="10"/>
  <c r="P163" i="10"/>
  <c r="O163" i="10"/>
  <c r="K163" i="10"/>
  <c r="J163" i="10"/>
  <c r="G163" i="10"/>
  <c r="B163" i="10"/>
  <c r="R162" i="10"/>
  <c r="P162" i="10"/>
  <c r="O162" i="10"/>
  <c r="K162" i="10"/>
  <c r="J162" i="10"/>
  <c r="G162" i="10"/>
  <c r="B162" i="10"/>
  <c r="R161" i="10"/>
  <c r="P161" i="10"/>
  <c r="O161" i="10"/>
  <c r="K161" i="10"/>
  <c r="J161" i="10"/>
  <c r="G161" i="10"/>
  <c r="B161" i="10"/>
  <c r="R160" i="10"/>
  <c r="P160" i="10"/>
  <c r="O160" i="10"/>
  <c r="K160" i="10"/>
  <c r="J160" i="10"/>
  <c r="G160" i="10"/>
  <c r="B160" i="10"/>
  <c r="R159" i="10"/>
  <c r="P159" i="10"/>
  <c r="O159" i="10"/>
  <c r="K159" i="10"/>
  <c r="J159" i="10"/>
  <c r="G159" i="10"/>
  <c r="B159" i="10"/>
  <c r="R158" i="10"/>
  <c r="P158" i="10"/>
  <c r="O158" i="10"/>
  <c r="K158" i="10"/>
  <c r="J158" i="10"/>
  <c r="G158" i="10"/>
  <c r="B158" i="10"/>
  <c r="R157" i="10"/>
  <c r="P157" i="10"/>
  <c r="O157" i="10"/>
  <c r="K157" i="10"/>
  <c r="J157" i="10"/>
  <c r="G157" i="10"/>
  <c r="B157" i="10"/>
  <c r="R156" i="10"/>
  <c r="P156" i="10"/>
  <c r="O156" i="10"/>
  <c r="K156" i="10"/>
  <c r="J156" i="10"/>
  <c r="G156" i="10"/>
  <c r="B156" i="10"/>
  <c r="R155" i="10"/>
  <c r="P155" i="10"/>
  <c r="O155" i="10"/>
  <c r="K155" i="10"/>
  <c r="J155" i="10"/>
  <c r="G155" i="10"/>
  <c r="B155" i="10"/>
  <c r="R154" i="10"/>
  <c r="P154" i="10"/>
  <c r="O154" i="10"/>
  <c r="K154" i="10"/>
  <c r="J154" i="10"/>
  <c r="G154" i="10"/>
  <c r="B154" i="10"/>
  <c r="R153" i="10"/>
  <c r="P153" i="10"/>
  <c r="O153" i="10"/>
  <c r="K153" i="10"/>
  <c r="J153" i="10"/>
  <c r="G153" i="10"/>
  <c r="B153" i="10"/>
  <c r="R152" i="10"/>
  <c r="P152" i="10"/>
  <c r="O152" i="10"/>
  <c r="K152" i="10"/>
  <c r="J152" i="10"/>
  <c r="G152" i="10"/>
  <c r="B152" i="10"/>
  <c r="R151" i="10"/>
  <c r="P151" i="10"/>
  <c r="O151" i="10"/>
  <c r="K151" i="10"/>
  <c r="J151" i="10"/>
  <c r="G151" i="10"/>
  <c r="B151" i="10"/>
  <c r="R150" i="10"/>
  <c r="P150" i="10"/>
  <c r="O150" i="10"/>
  <c r="K150" i="10"/>
  <c r="J150" i="10"/>
  <c r="G150" i="10"/>
  <c r="B150" i="10"/>
  <c r="R149" i="10"/>
  <c r="P149" i="10"/>
  <c r="O149" i="10"/>
  <c r="K149" i="10"/>
  <c r="J149" i="10"/>
  <c r="G149" i="10"/>
  <c r="B149" i="10"/>
  <c r="R148" i="10"/>
  <c r="P148" i="10"/>
  <c r="O148" i="10"/>
  <c r="K148" i="10"/>
  <c r="J148" i="10"/>
  <c r="G148" i="10"/>
  <c r="B148" i="10"/>
  <c r="R147" i="10"/>
  <c r="P147" i="10"/>
  <c r="O147" i="10"/>
  <c r="K147" i="10"/>
  <c r="J147" i="10"/>
  <c r="G147" i="10"/>
  <c r="B147" i="10"/>
  <c r="R146" i="10"/>
  <c r="P146" i="10"/>
  <c r="O146" i="10"/>
  <c r="K146" i="10"/>
  <c r="J146" i="10"/>
  <c r="G146" i="10"/>
  <c r="B146" i="10"/>
  <c r="R145" i="10"/>
  <c r="P145" i="10"/>
  <c r="O145" i="10"/>
  <c r="K145" i="10"/>
  <c r="J145" i="10"/>
  <c r="G145" i="10"/>
  <c r="B145" i="10"/>
  <c r="R144" i="10"/>
  <c r="P144" i="10"/>
  <c r="O144" i="10"/>
  <c r="K144" i="10"/>
  <c r="J144" i="10"/>
  <c r="G144" i="10"/>
  <c r="B144" i="10"/>
  <c r="R143" i="10"/>
  <c r="P143" i="10"/>
  <c r="O143" i="10"/>
  <c r="K143" i="10"/>
  <c r="J143" i="10"/>
  <c r="G143" i="10"/>
  <c r="B143" i="10"/>
  <c r="R142" i="10"/>
  <c r="P142" i="10"/>
  <c r="O142" i="10"/>
  <c r="K142" i="10"/>
  <c r="J142" i="10"/>
  <c r="G142" i="10"/>
  <c r="B142" i="10"/>
  <c r="R141" i="10"/>
  <c r="P141" i="10"/>
  <c r="O141" i="10"/>
  <c r="K141" i="10"/>
  <c r="J141" i="10"/>
  <c r="G141" i="10"/>
  <c r="B141" i="10"/>
  <c r="R140" i="10"/>
  <c r="P140" i="10"/>
  <c r="O140" i="10"/>
  <c r="K140" i="10"/>
  <c r="J140" i="10"/>
  <c r="G140" i="10"/>
  <c r="B140" i="10"/>
  <c r="R139" i="10"/>
  <c r="P139" i="10"/>
  <c r="O139" i="10"/>
  <c r="K139" i="10"/>
  <c r="J139" i="10"/>
  <c r="G139" i="10"/>
  <c r="B139" i="10"/>
  <c r="R138" i="10"/>
  <c r="P138" i="10"/>
  <c r="O138" i="10"/>
  <c r="K138" i="10"/>
  <c r="J138" i="10"/>
  <c r="G138" i="10"/>
  <c r="B138" i="10"/>
  <c r="R137" i="10"/>
  <c r="P137" i="10"/>
  <c r="O137" i="10"/>
  <c r="K137" i="10"/>
  <c r="J137" i="10"/>
  <c r="G137" i="10"/>
  <c r="B137" i="10"/>
  <c r="R136" i="10"/>
  <c r="P136" i="10"/>
  <c r="O136" i="10"/>
  <c r="K136" i="10"/>
  <c r="J136" i="10"/>
  <c r="G136" i="10"/>
  <c r="B136" i="10"/>
  <c r="R135" i="10"/>
  <c r="P135" i="10"/>
  <c r="O135" i="10"/>
  <c r="K135" i="10"/>
  <c r="J135" i="10"/>
  <c r="G135" i="10"/>
  <c r="B135" i="10"/>
  <c r="R134" i="10"/>
  <c r="P134" i="10"/>
  <c r="O134" i="10"/>
  <c r="K134" i="10"/>
  <c r="J134" i="10"/>
  <c r="G134" i="10"/>
  <c r="B134" i="10"/>
  <c r="R133" i="10"/>
  <c r="P133" i="10"/>
  <c r="O133" i="10"/>
  <c r="K133" i="10"/>
  <c r="J133" i="10"/>
  <c r="G133" i="10"/>
  <c r="B133" i="10"/>
  <c r="R132" i="10"/>
  <c r="P132" i="10"/>
  <c r="O132" i="10"/>
  <c r="K132" i="10"/>
  <c r="J132" i="10"/>
  <c r="G132" i="10"/>
  <c r="B132" i="10"/>
  <c r="R131" i="10"/>
  <c r="P131" i="10"/>
  <c r="O131" i="10"/>
  <c r="K131" i="10"/>
  <c r="J131" i="10"/>
  <c r="G131" i="10"/>
  <c r="B131" i="10"/>
  <c r="R130" i="10"/>
  <c r="P130" i="10"/>
  <c r="O130" i="10"/>
  <c r="K130" i="10"/>
  <c r="J130" i="10"/>
  <c r="G130" i="10"/>
  <c r="B130" i="10"/>
  <c r="R129" i="10"/>
  <c r="P129" i="10"/>
  <c r="O129" i="10"/>
  <c r="K129" i="10"/>
  <c r="J129" i="10"/>
  <c r="G129" i="10"/>
  <c r="B129" i="10"/>
  <c r="R128" i="10"/>
  <c r="P128" i="10"/>
  <c r="O128" i="10"/>
  <c r="K128" i="10"/>
  <c r="J128" i="10"/>
  <c r="G128" i="10"/>
  <c r="B128" i="10"/>
  <c r="R127" i="10"/>
  <c r="P127" i="10"/>
  <c r="O127" i="10"/>
  <c r="K127" i="10"/>
  <c r="J127" i="10"/>
  <c r="G127" i="10"/>
  <c r="B127" i="10"/>
  <c r="R126" i="10"/>
  <c r="P126" i="10"/>
  <c r="O126" i="10"/>
  <c r="K126" i="10"/>
  <c r="J126" i="10"/>
  <c r="G126" i="10"/>
  <c r="B126" i="10"/>
  <c r="R125" i="10"/>
  <c r="P125" i="10"/>
  <c r="O125" i="10"/>
  <c r="K125" i="10"/>
  <c r="J125" i="10"/>
  <c r="G125" i="10"/>
  <c r="B125" i="10"/>
  <c r="R124" i="10"/>
  <c r="P124" i="10"/>
  <c r="O124" i="10"/>
  <c r="K124" i="10"/>
  <c r="J124" i="10"/>
  <c r="G124" i="10"/>
  <c r="B124" i="10"/>
  <c r="R123" i="10"/>
  <c r="P123" i="10"/>
  <c r="O123" i="10"/>
  <c r="K123" i="10"/>
  <c r="J123" i="10"/>
  <c r="G123" i="10"/>
  <c r="B123" i="10"/>
  <c r="R122" i="10"/>
  <c r="P122" i="10"/>
  <c r="O122" i="10"/>
  <c r="K122" i="10"/>
  <c r="J122" i="10"/>
  <c r="G122" i="10"/>
  <c r="B122" i="10"/>
  <c r="R121" i="10"/>
  <c r="P121" i="10"/>
  <c r="O121" i="10"/>
  <c r="K121" i="10"/>
  <c r="J121" i="10"/>
  <c r="G121" i="10"/>
  <c r="B121" i="10"/>
  <c r="R120" i="10"/>
  <c r="P120" i="10"/>
  <c r="O120" i="10"/>
  <c r="K120" i="10"/>
  <c r="J120" i="10"/>
  <c r="G120" i="10"/>
  <c r="B120" i="10"/>
  <c r="R119" i="10"/>
  <c r="P119" i="10"/>
  <c r="O119" i="10"/>
  <c r="K119" i="10"/>
  <c r="J119" i="10"/>
  <c r="G119" i="10"/>
  <c r="B119" i="10"/>
  <c r="R118" i="10"/>
  <c r="P118" i="10"/>
  <c r="O118" i="10"/>
  <c r="K118" i="10"/>
  <c r="J118" i="10"/>
  <c r="G118" i="10"/>
  <c r="B118" i="10"/>
  <c r="R117" i="10"/>
  <c r="P117" i="10"/>
  <c r="O117" i="10"/>
  <c r="K117" i="10"/>
  <c r="J117" i="10"/>
  <c r="G117" i="10"/>
  <c r="B117" i="10"/>
  <c r="R116" i="10"/>
  <c r="P116" i="10"/>
  <c r="O116" i="10"/>
  <c r="K116" i="10"/>
  <c r="J116" i="10"/>
  <c r="G116" i="10"/>
  <c r="B116" i="10"/>
  <c r="R115" i="10"/>
  <c r="P115" i="10"/>
  <c r="O115" i="10"/>
  <c r="K115" i="10"/>
  <c r="J115" i="10"/>
  <c r="G115" i="10"/>
  <c r="B115" i="10"/>
  <c r="R114" i="10"/>
  <c r="P114" i="10"/>
  <c r="O114" i="10"/>
  <c r="K114" i="10"/>
  <c r="J114" i="10"/>
  <c r="G114" i="10"/>
  <c r="B114" i="10"/>
  <c r="R113" i="10"/>
  <c r="P113" i="10"/>
  <c r="O113" i="10"/>
  <c r="K113" i="10"/>
  <c r="J113" i="10"/>
  <c r="G113" i="10"/>
  <c r="B113" i="10"/>
  <c r="R112" i="10"/>
  <c r="P112" i="10"/>
  <c r="O112" i="10"/>
  <c r="K112" i="10"/>
  <c r="J112" i="10"/>
  <c r="G112" i="10"/>
  <c r="B112" i="10"/>
  <c r="R111" i="10"/>
  <c r="P111" i="10"/>
  <c r="O111" i="10"/>
  <c r="K111" i="10"/>
  <c r="J111" i="10"/>
  <c r="G111" i="10"/>
  <c r="B111" i="10"/>
  <c r="R110" i="10"/>
  <c r="P110" i="10"/>
  <c r="O110" i="10"/>
  <c r="K110" i="10"/>
  <c r="J110" i="10"/>
  <c r="G110" i="10"/>
  <c r="B110" i="10"/>
  <c r="R109" i="10"/>
  <c r="P109" i="10"/>
  <c r="O109" i="10"/>
  <c r="K109" i="10"/>
  <c r="J109" i="10"/>
  <c r="G109" i="10"/>
  <c r="B109" i="10"/>
  <c r="R108" i="10"/>
  <c r="P108" i="10"/>
  <c r="O108" i="10"/>
  <c r="K108" i="10"/>
  <c r="J108" i="10"/>
  <c r="G108" i="10"/>
  <c r="B108" i="10"/>
  <c r="R107" i="10"/>
  <c r="P107" i="10"/>
  <c r="O107" i="10"/>
  <c r="K107" i="10"/>
  <c r="J107" i="10"/>
  <c r="G107" i="10"/>
  <c r="B107" i="10"/>
  <c r="R106" i="10"/>
  <c r="P106" i="10"/>
  <c r="O106" i="10"/>
  <c r="K106" i="10"/>
  <c r="J106" i="10"/>
  <c r="G106" i="10"/>
  <c r="B106" i="10"/>
  <c r="R105" i="10"/>
  <c r="P105" i="10"/>
  <c r="O105" i="10"/>
  <c r="K105" i="10"/>
  <c r="J105" i="10"/>
  <c r="G105" i="10"/>
  <c r="B105" i="10"/>
  <c r="R104" i="10"/>
  <c r="P104" i="10"/>
  <c r="O104" i="10"/>
  <c r="K104" i="10"/>
  <c r="J104" i="10"/>
  <c r="G104" i="10"/>
  <c r="B104" i="10"/>
  <c r="R103" i="10"/>
  <c r="P103" i="10"/>
  <c r="O103" i="10"/>
  <c r="K103" i="10"/>
  <c r="J103" i="10"/>
  <c r="G103" i="10"/>
  <c r="B103" i="10"/>
  <c r="R102" i="10"/>
  <c r="P102" i="10"/>
  <c r="O102" i="10"/>
  <c r="K102" i="10"/>
  <c r="J102" i="10"/>
  <c r="G102" i="10"/>
  <c r="B102" i="10"/>
  <c r="R101" i="10"/>
  <c r="P101" i="10"/>
  <c r="O101" i="10"/>
  <c r="K101" i="10"/>
  <c r="J101" i="10"/>
  <c r="G101" i="10"/>
  <c r="B101" i="10"/>
  <c r="R100" i="10"/>
  <c r="P100" i="10"/>
  <c r="O100" i="10"/>
  <c r="K100" i="10"/>
  <c r="J100" i="10"/>
  <c r="G100" i="10"/>
  <c r="B100" i="10"/>
  <c r="R99" i="10"/>
  <c r="P99" i="10"/>
  <c r="O99" i="10"/>
  <c r="K99" i="10"/>
  <c r="J99" i="10"/>
  <c r="G99" i="10"/>
  <c r="B99" i="10"/>
  <c r="R98" i="10"/>
  <c r="P98" i="10"/>
  <c r="O98" i="10"/>
  <c r="K98" i="10"/>
  <c r="J98" i="10"/>
  <c r="G98" i="10"/>
  <c r="B98" i="10"/>
  <c r="R97" i="10"/>
  <c r="P97" i="10"/>
  <c r="O97" i="10"/>
  <c r="K97" i="10"/>
  <c r="J97" i="10"/>
  <c r="G97" i="10"/>
  <c r="B97" i="10"/>
  <c r="R96" i="10"/>
  <c r="P96" i="10"/>
  <c r="O96" i="10"/>
  <c r="K96" i="10"/>
  <c r="J96" i="10"/>
  <c r="G96" i="10"/>
  <c r="B96" i="10"/>
  <c r="R95" i="10"/>
  <c r="P95" i="10"/>
  <c r="O95" i="10"/>
  <c r="K95" i="10"/>
  <c r="J95" i="10"/>
  <c r="G95" i="10"/>
  <c r="B95" i="10"/>
  <c r="R94" i="10"/>
  <c r="P94" i="10"/>
  <c r="O94" i="10"/>
  <c r="K94" i="10"/>
  <c r="J94" i="10"/>
  <c r="G94" i="10"/>
  <c r="B94" i="10"/>
  <c r="R93" i="10"/>
  <c r="P93" i="10"/>
  <c r="O93" i="10"/>
  <c r="K93" i="10"/>
  <c r="J93" i="10"/>
  <c r="G93" i="10"/>
  <c r="B93" i="10"/>
  <c r="R92" i="10"/>
  <c r="P92" i="10"/>
  <c r="O92" i="10"/>
  <c r="K92" i="10"/>
  <c r="J92" i="10"/>
  <c r="G92" i="10"/>
  <c r="B92" i="10"/>
  <c r="R91" i="10"/>
  <c r="P91" i="10"/>
  <c r="O91" i="10"/>
  <c r="K91" i="10"/>
  <c r="J91" i="10"/>
  <c r="G91" i="10"/>
  <c r="B91" i="10"/>
  <c r="R90" i="10"/>
  <c r="P90" i="10"/>
  <c r="O90" i="10"/>
  <c r="K90" i="10"/>
  <c r="J90" i="10"/>
  <c r="G90" i="10"/>
  <c r="B90" i="10"/>
  <c r="R89" i="10"/>
  <c r="P89" i="10"/>
  <c r="O89" i="10"/>
  <c r="K89" i="10"/>
  <c r="J89" i="10"/>
  <c r="G89" i="10"/>
  <c r="B89" i="10"/>
  <c r="R88" i="10"/>
  <c r="P88" i="10"/>
  <c r="O88" i="10"/>
  <c r="K88" i="10"/>
  <c r="J88" i="10"/>
  <c r="G88" i="10"/>
  <c r="B88" i="10"/>
  <c r="R87" i="10"/>
  <c r="P87" i="10"/>
  <c r="O87" i="10"/>
  <c r="K87" i="10"/>
  <c r="J87" i="10"/>
  <c r="G87" i="10"/>
  <c r="B87" i="10"/>
  <c r="R86" i="10"/>
  <c r="P86" i="10"/>
  <c r="O86" i="10"/>
  <c r="K86" i="10"/>
  <c r="J86" i="10"/>
  <c r="G86" i="10"/>
  <c r="B86" i="10"/>
  <c r="R85" i="10"/>
  <c r="P85" i="10"/>
  <c r="O85" i="10"/>
  <c r="K85" i="10"/>
  <c r="J85" i="10"/>
  <c r="G85" i="10"/>
  <c r="B85" i="10"/>
  <c r="R84" i="10"/>
  <c r="P84" i="10"/>
  <c r="O84" i="10"/>
  <c r="K84" i="10"/>
  <c r="J84" i="10"/>
  <c r="G84" i="10"/>
  <c r="B84" i="10"/>
  <c r="R83" i="10"/>
  <c r="P83" i="10"/>
  <c r="O83" i="10"/>
  <c r="K83" i="10"/>
  <c r="J83" i="10"/>
  <c r="G83" i="10"/>
  <c r="B83" i="10"/>
  <c r="R82" i="10"/>
  <c r="P82" i="10"/>
  <c r="O82" i="10"/>
  <c r="K82" i="10"/>
  <c r="J82" i="10"/>
  <c r="G82" i="10"/>
  <c r="B82" i="10"/>
  <c r="R81" i="10"/>
  <c r="P81" i="10"/>
  <c r="O81" i="10"/>
  <c r="K81" i="10"/>
  <c r="J81" i="10"/>
  <c r="G81" i="10"/>
  <c r="B81" i="10"/>
  <c r="R80" i="10"/>
  <c r="P80" i="10"/>
  <c r="O80" i="10"/>
  <c r="K80" i="10"/>
  <c r="J80" i="10"/>
  <c r="G80" i="10"/>
  <c r="B80" i="10"/>
  <c r="R79" i="10"/>
  <c r="P79" i="10"/>
  <c r="O79" i="10"/>
  <c r="K79" i="10"/>
  <c r="J79" i="10"/>
  <c r="G79" i="10"/>
  <c r="B79" i="10"/>
  <c r="R78" i="10"/>
  <c r="P78" i="10"/>
  <c r="O78" i="10"/>
  <c r="K78" i="10"/>
  <c r="J78" i="10"/>
  <c r="G78" i="10"/>
  <c r="B78" i="10"/>
  <c r="R77" i="10"/>
  <c r="P77" i="10"/>
  <c r="O77" i="10"/>
  <c r="K77" i="10"/>
  <c r="J77" i="10"/>
  <c r="G77" i="10"/>
  <c r="B77" i="10"/>
  <c r="R76" i="10"/>
  <c r="P76" i="10"/>
  <c r="O76" i="10"/>
  <c r="K76" i="10"/>
  <c r="J76" i="10"/>
  <c r="G76" i="10"/>
  <c r="B76" i="10"/>
  <c r="R75" i="10"/>
  <c r="P75" i="10"/>
  <c r="O75" i="10"/>
  <c r="K75" i="10"/>
  <c r="J75" i="10"/>
  <c r="G75" i="10"/>
  <c r="B75" i="10"/>
  <c r="R74" i="10"/>
  <c r="P74" i="10"/>
  <c r="O74" i="10"/>
  <c r="K74" i="10"/>
  <c r="J74" i="10"/>
  <c r="G74" i="10"/>
  <c r="B74" i="10"/>
  <c r="R73" i="10"/>
  <c r="P73" i="10"/>
  <c r="O73" i="10"/>
  <c r="K73" i="10"/>
  <c r="J73" i="10"/>
  <c r="G73" i="10"/>
  <c r="B73" i="10"/>
  <c r="R72" i="10"/>
  <c r="P72" i="10"/>
  <c r="O72" i="10"/>
  <c r="K72" i="10"/>
  <c r="J72" i="10"/>
  <c r="G72" i="10"/>
  <c r="B72" i="10"/>
  <c r="R71" i="10"/>
  <c r="P71" i="10"/>
  <c r="O71" i="10"/>
  <c r="K71" i="10"/>
  <c r="J71" i="10"/>
  <c r="G71" i="10"/>
  <c r="B71" i="10"/>
  <c r="R70" i="10"/>
  <c r="P70" i="10"/>
  <c r="O70" i="10"/>
  <c r="K70" i="10"/>
  <c r="J70" i="10"/>
  <c r="G70" i="10"/>
  <c r="B70" i="10"/>
  <c r="R69" i="10"/>
  <c r="P69" i="10"/>
  <c r="O69" i="10"/>
  <c r="K69" i="10"/>
  <c r="J69" i="10"/>
  <c r="G69" i="10"/>
  <c r="B69" i="10"/>
  <c r="R68" i="10"/>
  <c r="P68" i="10"/>
  <c r="O68" i="10"/>
  <c r="K68" i="10"/>
  <c r="J68" i="10"/>
  <c r="G68" i="10"/>
  <c r="B68" i="10"/>
  <c r="R67" i="10"/>
  <c r="P67" i="10"/>
  <c r="O67" i="10"/>
  <c r="K67" i="10"/>
  <c r="J67" i="10"/>
  <c r="G67" i="10"/>
  <c r="B67" i="10"/>
  <c r="R66" i="10"/>
  <c r="P66" i="10"/>
  <c r="O66" i="10"/>
  <c r="K66" i="10"/>
  <c r="J66" i="10"/>
  <c r="G66" i="10"/>
  <c r="B66" i="10"/>
  <c r="R65" i="10"/>
  <c r="P65" i="10"/>
  <c r="O65" i="10"/>
  <c r="K65" i="10"/>
  <c r="J65" i="10"/>
  <c r="G65" i="10"/>
  <c r="B65" i="10"/>
  <c r="R64" i="10"/>
  <c r="P64" i="10"/>
  <c r="O64" i="10"/>
  <c r="K64" i="10"/>
  <c r="J64" i="10"/>
  <c r="G64" i="10"/>
  <c r="B64" i="10"/>
  <c r="R63" i="10"/>
  <c r="P63" i="10"/>
  <c r="O63" i="10"/>
  <c r="K63" i="10"/>
  <c r="J63" i="10"/>
  <c r="G63" i="10"/>
  <c r="B63" i="10"/>
  <c r="R62" i="10"/>
  <c r="P62" i="10"/>
  <c r="O62" i="10"/>
  <c r="K62" i="10"/>
  <c r="J62" i="10"/>
  <c r="G62" i="10"/>
  <c r="B62" i="10"/>
  <c r="R61" i="10"/>
  <c r="P61" i="10"/>
  <c r="O61" i="10"/>
  <c r="K61" i="10"/>
  <c r="J61" i="10"/>
  <c r="G61" i="10"/>
  <c r="B61" i="10"/>
  <c r="R60" i="10"/>
  <c r="P60" i="10"/>
  <c r="O60" i="10"/>
  <c r="K60" i="10"/>
  <c r="J60" i="10"/>
  <c r="G60" i="10"/>
  <c r="B60" i="10"/>
  <c r="R59" i="10"/>
  <c r="P59" i="10"/>
  <c r="O59" i="10"/>
  <c r="K59" i="10"/>
  <c r="J59" i="10"/>
  <c r="G59" i="10"/>
  <c r="B59" i="10"/>
  <c r="R58" i="10"/>
  <c r="P58" i="10"/>
  <c r="O58" i="10"/>
  <c r="K58" i="10"/>
  <c r="J58" i="10"/>
  <c r="G58" i="10"/>
  <c r="B58" i="10"/>
  <c r="R57" i="10"/>
  <c r="P57" i="10"/>
  <c r="O57" i="10"/>
  <c r="K57" i="10"/>
  <c r="J57" i="10"/>
  <c r="G57" i="10"/>
  <c r="B57" i="10"/>
  <c r="R56" i="10"/>
  <c r="P56" i="10"/>
  <c r="O56" i="10"/>
  <c r="K56" i="10"/>
  <c r="J56" i="10"/>
  <c r="G56" i="10"/>
  <c r="B56" i="10"/>
  <c r="R55" i="10"/>
  <c r="P55" i="10"/>
  <c r="O55" i="10"/>
  <c r="K55" i="10"/>
  <c r="J55" i="10"/>
  <c r="G55" i="10"/>
  <c r="B55" i="10"/>
  <c r="R54" i="10"/>
  <c r="P54" i="10"/>
  <c r="O54" i="10"/>
  <c r="K54" i="10"/>
  <c r="J54" i="10"/>
  <c r="G54" i="10"/>
  <c r="B54" i="10"/>
  <c r="R53" i="10"/>
  <c r="P53" i="10"/>
  <c r="O53" i="10"/>
  <c r="K53" i="10"/>
  <c r="J53" i="10"/>
  <c r="G53" i="10"/>
  <c r="B53" i="10"/>
  <c r="R52" i="10"/>
  <c r="P52" i="10"/>
  <c r="O52" i="10"/>
  <c r="K52" i="10"/>
  <c r="J52" i="10"/>
  <c r="G52" i="10"/>
  <c r="B52" i="10"/>
  <c r="R51" i="10"/>
  <c r="P51" i="10"/>
  <c r="O51" i="10"/>
  <c r="K51" i="10"/>
  <c r="J51" i="10"/>
  <c r="G51" i="10"/>
  <c r="B51" i="10"/>
  <c r="R50" i="10"/>
  <c r="P50" i="10"/>
  <c r="O50" i="10"/>
  <c r="K50" i="10"/>
  <c r="J50" i="10"/>
  <c r="G50" i="10"/>
  <c r="B50" i="10"/>
  <c r="R49" i="10"/>
  <c r="P49" i="10"/>
  <c r="O49" i="10"/>
  <c r="K49" i="10"/>
  <c r="J49" i="10"/>
  <c r="G49" i="10"/>
  <c r="B49" i="10"/>
  <c r="R48" i="10"/>
  <c r="P48" i="10"/>
  <c r="O48" i="10"/>
  <c r="K48" i="10"/>
  <c r="J48" i="10"/>
  <c r="G48" i="10"/>
  <c r="B48" i="10"/>
  <c r="R47" i="10"/>
  <c r="P47" i="10"/>
  <c r="O47" i="10"/>
  <c r="K47" i="10"/>
  <c r="J47" i="10"/>
  <c r="G47" i="10"/>
  <c r="B47" i="10"/>
  <c r="R46" i="10"/>
  <c r="P46" i="10"/>
  <c r="O46" i="10"/>
  <c r="K46" i="10"/>
  <c r="J46" i="10"/>
  <c r="G46" i="10"/>
  <c r="B46" i="10"/>
  <c r="R45" i="10"/>
  <c r="P45" i="10"/>
  <c r="O45" i="10"/>
  <c r="K45" i="10"/>
  <c r="J45" i="10"/>
  <c r="G45" i="10"/>
  <c r="B45" i="10"/>
  <c r="R44" i="10"/>
  <c r="P44" i="10"/>
  <c r="O44" i="10"/>
  <c r="K44" i="10"/>
  <c r="J44" i="10"/>
  <c r="G44" i="10"/>
  <c r="B44" i="10"/>
  <c r="R43" i="10"/>
  <c r="P43" i="10"/>
  <c r="O43" i="10"/>
  <c r="K43" i="10"/>
  <c r="J43" i="10"/>
  <c r="G43" i="10"/>
  <c r="B43" i="10"/>
  <c r="R42" i="10"/>
  <c r="P42" i="10"/>
  <c r="O42" i="10"/>
  <c r="K42" i="10"/>
  <c r="J42" i="10"/>
  <c r="G42" i="10"/>
  <c r="B42" i="10"/>
  <c r="R41" i="10"/>
  <c r="P41" i="10"/>
  <c r="O41" i="10"/>
  <c r="K41" i="10"/>
  <c r="J41" i="10"/>
  <c r="G41" i="10"/>
  <c r="B41" i="10"/>
  <c r="R40" i="10"/>
  <c r="P40" i="10"/>
  <c r="O40" i="10"/>
  <c r="K40" i="10"/>
  <c r="J40" i="10"/>
  <c r="G40" i="10"/>
  <c r="B40" i="10"/>
  <c r="R39" i="10"/>
  <c r="P39" i="10"/>
  <c r="O39" i="10"/>
  <c r="K39" i="10"/>
  <c r="J39" i="10"/>
  <c r="G39" i="10"/>
  <c r="B39" i="10"/>
  <c r="R38" i="10"/>
  <c r="P38" i="10"/>
  <c r="O38" i="10"/>
  <c r="K38" i="10"/>
  <c r="J38" i="10"/>
  <c r="G38" i="10"/>
  <c r="B38" i="10"/>
  <c r="R37" i="10"/>
  <c r="P37" i="10"/>
  <c r="O37" i="10"/>
  <c r="K37" i="10"/>
  <c r="J37" i="10"/>
  <c r="G37" i="10"/>
  <c r="B37" i="10"/>
  <c r="R36" i="10"/>
  <c r="P36" i="10"/>
  <c r="O36" i="10"/>
  <c r="K36" i="10"/>
  <c r="J36" i="10"/>
  <c r="G36" i="10"/>
  <c r="B36" i="10"/>
  <c r="R35" i="10"/>
  <c r="P35" i="10"/>
  <c r="O35" i="10"/>
  <c r="K35" i="10"/>
  <c r="J35" i="10"/>
  <c r="G35" i="10"/>
  <c r="B35" i="10"/>
  <c r="R34" i="10"/>
  <c r="P34" i="10"/>
  <c r="O34" i="10"/>
  <c r="K34" i="10"/>
  <c r="J34" i="10"/>
  <c r="G34" i="10"/>
  <c r="B34" i="10"/>
  <c r="R33" i="10"/>
  <c r="P33" i="10"/>
  <c r="O33" i="10"/>
  <c r="K33" i="10"/>
  <c r="J33" i="10"/>
  <c r="G33" i="10"/>
  <c r="B33" i="10"/>
  <c r="R32" i="10"/>
  <c r="P32" i="10"/>
  <c r="O32" i="10"/>
  <c r="K32" i="10"/>
  <c r="J32" i="10"/>
  <c r="G32" i="10"/>
  <c r="B32" i="10"/>
  <c r="R31" i="10"/>
  <c r="P31" i="10"/>
  <c r="O31" i="10"/>
  <c r="K31" i="10"/>
  <c r="J31" i="10"/>
  <c r="G31" i="10"/>
  <c r="B31" i="10"/>
  <c r="R30" i="10"/>
  <c r="P30" i="10"/>
  <c r="O30" i="10"/>
  <c r="K30" i="10"/>
  <c r="J30" i="10"/>
  <c r="G30" i="10"/>
  <c r="B30" i="10"/>
  <c r="R29" i="10"/>
  <c r="P29" i="10"/>
  <c r="O29" i="10"/>
  <c r="K29" i="10"/>
  <c r="J29" i="10"/>
  <c r="G29" i="10"/>
  <c r="B29" i="10"/>
  <c r="R28" i="10"/>
  <c r="P28" i="10"/>
  <c r="O28" i="10"/>
  <c r="K28" i="10"/>
  <c r="J28" i="10"/>
  <c r="G28" i="10"/>
  <c r="B28" i="10"/>
  <c r="R27" i="10"/>
  <c r="P27" i="10"/>
  <c r="O27" i="10"/>
  <c r="K27" i="10"/>
  <c r="J27" i="10"/>
  <c r="G27" i="10"/>
  <c r="B27" i="10"/>
  <c r="R26" i="10"/>
  <c r="P26" i="10"/>
  <c r="O26" i="10"/>
  <c r="K26" i="10"/>
  <c r="J26" i="10"/>
  <c r="G26" i="10"/>
  <c r="B26" i="10"/>
  <c r="R25" i="10"/>
  <c r="P25" i="10"/>
  <c r="O25" i="10"/>
  <c r="K25" i="10"/>
  <c r="J25" i="10"/>
  <c r="G25" i="10"/>
  <c r="B25" i="10"/>
  <c r="R24" i="10"/>
  <c r="P24" i="10"/>
  <c r="O24" i="10"/>
  <c r="K24" i="10"/>
  <c r="J24" i="10"/>
  <c r="G24" i="10"/>
  <c r="B24" i="10"/>
  <c r="R23" i="10"/>
  <c r="P23" i="10"/>
  <c r="O23" i="10"/>
  <c r="K23" i="10"/>
  <c r="J23" i="10"/>
  <c r="G23" i="10"/>
  <c r="B23" i="10"/>
  <c r="R22" i="10"/>
  <c r="P22" i="10"/>
  <c r="O22" i="10"/>
  <c r="K22" i="10"/>
  <c r="J22" i="10"/>
  <c r="G22" i="10"/>
  <c r="B22" i="10"/>
  <c r="R21" i="10"/>
  <c r="P21" i="10"/>
  <c r="O21" i="10"/>
  <c r="K21" i="10"/>
  <c r="J21" i="10"/>
  <c r="G21" i="10"/>
  <c r="B21" i="10"/>
  <c r="R20" i="10"/>
  <c r="P20" i="10"/>
  <c r="O20" i="10"/>
  <c r="K20" i="10"/>
  <c r="J20" i="10"/>
  <c r="G20" i="10"/>
  <c r="B20" i="10"/>
  <c r="R19" i="10"/>
  <c r="P19" i="10"/>
  <c r="O19" i="10"/>
  <c r="K19" i="10"/>
  <c r="J19" i="10"/>
  <c r="G19" i="10"/>
  <c r="B19" i="10"/>
  <c r="R18" i="10"/>
  <c r="P18" i="10"/>
  <c r="O18" i="10"/>
  <c r="K18" i="10"/>
  <c r="J18" i="10"/>
  <c r="G18" i="10"/>
  <c r="B18" i="10"/>
  <c r="R17" i="10"/>
  <c r="P17" i="10"/>
  <c r="O17" i="10"/>
  <c r="K17" i="10"/>
  <c r="J17" i="10"/>
  <c r="G17" i="10"/>
  <c r="B17" i="10"/>
  <c r="R16" i="10"/>
  <c r="P16" i="10"/>
  <c r="O16" i="10"/>
  <c r="K16" i="10"/>
  <c r="J16" i="10"/>
  <c r="G16" i="10"/>
  <c r="B16" i="10"/>
  <c r="R15" i="10"/>
  <c r="P15" i="10"/>
  <c r="O15" i="10"/>
  <c r="K15" i="10"/>
  <c r="J15" i="10"/>
  <c r="G15" i="10"/>
  <c r="B15" i="10"/>
  <c r="R14" i="10"/>
  <c r="P14" i="10"/>
  <c r="O14" i="10"/>
  <c r="K14" i="10"/>
  <c r="J14" i="10"/>
  <c r="G14" i="10"/>
  <c r="B14" i="10"/>
  <c r="R13" i="10"/>
  <c r="P13" i="10"/>
  <c r="O13" i="10"/>
  <c r="K13" i="10"/>
  <c r="J13" i="10"/>
  <c r="G13" i="10"/>
  <c r="B13" i="10"/>
  <c r="R12" i="10"/>
  <c r="P12" i="10"/>
  <c r="O12" i="10"/>
  <c r="K12" i="10"/>
  <c r="J12" i="10"/>
  <c r="G12" i="10"/>
  <c r="B12" i="10"/>
  <c r="R11" i="10"/>
  <c r="P11" i="10"/>
  <c r="O11" i="10"/>
  <c r="K11" i="10"/>
  <c r="J11" i="10"/>
  <c r="G11" i="10"/>
  <c r="B11" i="10"/>
  <c r="R10" i="10"/>
  <c r="P10" i="10"/>
  <c r="O10" i="10"/>
  <c r="K10" i="10"/>
  <c r="J10" i="10"/>
  <c r="G10" i="10"/>
  <c r="B10" i="10"/>
  <c r="R9" i="10"/>
  <c r="P9" i="10"/>
  <c r="O9" i="10"/>
  <c r="K9" i="10"/>
  <c r="J9" i="10"/>
  <c r="G9" i="10"/>
  <c r="B9" i="10"/>
  <c r="R8" i="10"/>
  <c r="P8" i="10"/>
  <c r="O8" i="10"/>
  <c r="K8" i="10"/>
  <c r="J8" i="10"/>
  <c r="G8" i="10"/>
  <c r="B8" i="10"/>
  <c r="R7" i="10"/>
  <c r="P7" i="10"/>
  <c r="O7" i="10"/>
  <c r="K7" i="10"/>
  <c r="J7" i="10"/>
  <c r="G7" i="10"/>
  <c r="B7" i="10"/>
  <c r="R306" i="8"/>
  <c r="P306" i="8"/>
  <c r="O306" i="8"/>
  <c r="K306" i="8"/>
  <c r="J306" i="8"/>
  <c r="G306" i="8"/>
  <c r="B306" i="8"/>
  <c r="R305" i="8"/>
  <c r="P305" i="8"/>
  <c r="O305" i="8"/>
  <c r="K305" i="8"/>
  <c r="J305" i="8"/>
  <c r="G305" i="8"/>
  <c r="B305" i="8"/>
  <c r="R304" i="8"/>
  <c r="P304" i="8"/>
  <c r="O304" i="8"/>
  <c r="K304" i="8"/>
  <c r="J304" i="8"/>
  <c r="G304" i="8"/>
  <c r="B304" i="8"/>
  <c r="R303" i="8"/>
  <c r="P303" i="8"/>
  <c r="O303" i="8"/>
  <c r="K303" i="8"/>
  <c r="J303" i="8"/>
  <c r="G303" i="8"/>
  <c r="B303" i="8"/>
  <c r="R302" i="8"/>
  <c r="P302" i="8"/>
  <c r="O302" i="8"/>
  <c r="K302" i="8"/>
  <c r="J302" i="8"/>
  <c r="G302" i="8"/>
  <c r="B302" i="8"/>
  <c r="R301" i="8"/>
  <c r="P301" i="8"/>
  <c r="O301" i="8"/>
  <c r="K301" i="8"/>
  <c r="J301" i="8"/>
  <c r="G301" i="8"/>
  <c r="B301" i="8"/>
  <c r="R300" i="8"/>
  <c r="P300" i="8"/>
  <c r="O300" i="8"/>
  <c r="K300" i="8"/>
  <c r="J300" i="8"/>
  <c r="G300" i="8"/>
  <c r="B300" i="8"/>
  <c r="R299" i="8"/>
  <c r="P299" i="8"/>
  <c r="O299" i="8"/>
  <c r="K299" i="8"/>
  <c r="J299" i="8"/>
  <c r="G299" i="8"/>
  <c r="B299" i="8"/>
  <c r="R298" i="8"/>
  <c r="P298" i="8"/>
  <c r="O298" i="8"/>
  <c r="K298" i="8"/>
  <c r="J298" i="8"/>
  <c r="G298" i="8"/>
  <c r="B298" i="8"/>
  <c r="R297" i="8"/>
  <c r="P297" i="8"/>
  <c r="O297" i="8"/>
  <c r="K297" i="8"/>
  <c r="J297" i="8"/>
  <c r="G297" i="8"/>
  <c r="B297" i="8"/>
  <c r="R296" i="8"/>
  <c r="P296" i="8"/>
  <c r="O296" i="8"/>
  <c r="K296" i="8"/>
  <c r="J296" i="8"/>
  <c r="G296" i="8"/>
  <c r="B296" i="8"/>
  <c r="R295" i="8"/>
  <c r="P295" i="8"/>
  <c r="O295" i="8"/>
  <c r="K295" i="8"/>
  <c r="J295" i="8"/>
  <c r="G295" i="8"/>
  <c r="B295" i="8"/>
  <c r="R294" i="8"/>
  <c r="P294" i="8"/>
  <c r="O294" i="8"/>
  <c r="K294" i="8"/>
  <c r="J294" i="8"/>
  <c r="G294" i="8"/>
  <c r="B294" i="8"/>
  <c r="R293" i="8"/>
  <c r="P293" i="8"/>
  <c r="O293" i="8"/>
  <c r="K293" i="8"/>
  <c r="J293" i="8"/>
  <c r="G293" i="8"/>
  <c r="B293" i="8"/>
  <c r="R292" i="8"/>
  <c r="P292" i="8"/>
  <c r="O292" i="8"/>
  <c r="K292" i="8"/>
  <c r="J292" i="8"/>
  <c r="G292" i="8"/>
  <c r="B292" i="8"/>
  <c r="R291" i="8"/>
  <c r="P291" i="8"/>
  <c r="O291" i="8"/>
  <c r="K291" i="8"/>
  <c r="J291" i="8"/>
  <c r="G291" i="8"/>
  <c r="B291" i="8"/>
  <c r="R290" i="8"/>
  <c r="P290" i="8"/>
  <c r="O290" i="8"/>
  <c r="K290" i="8"/>
  <c r="J290" i="8"/>
  <c r="G290" i="8"/>
  <c r="B290" i="8"/>
  <c r="R289" i="8"/>
  <c r="P289" i="8"/>
  <c r="O289" i="8"/>
  <c r="K289" i="8"/>
  <c r="J289" i="8"/>
  <c r="G289" i="8"/>
  <c r="B289" i="8"/>
  <c r="R288" i="8"/>
  <c r="P288" i="8"/>
  <c r="O288" i="8"/>
  <c r="K288" i="8"/>
  <c r="J288" i="8"/>
  <c r="G288" i="8"/>
  <c r="B288" i="8"/>
  <c r="R287" i="8"/>
  <c r="P287" i="8"/>
  <c r="O287" i="8"/>
  <c r="K287" i="8"/>
  <c r="J287" i="8"/>
  <c r="G287" i="8"/>
  <c r="B287" i="8"/>
  <c r="R286" i="8"/>
  <c r="P286" i="8"/>
  <c r="O286" i="8"/>
  <c r="K286" i="8"/>
  <c r="J286" i="8"/>
  <c r="G286" i="8"/>
  <c r="B286" i="8"/>
  <c r="R285" i="8"/>
  <c r="P285" i="8"/>
  <c r="O285" i="8"/>
  <c r="K285" i="8"/>
  <c r="J285" i="8"/>
  <c r="G285" i="8"/>
  <c r="B285" i="8"/>
  <c r="R284" i="8"/>
  <c r="P284" i="8"/>
  <c r="O284" i="8"/>
  <c r="K284" i="8"/>
  <c r="J284" i="8"/>
  <c r="G284" i="8"/>
  <c r="B284" i="8"/>
  <c r="R283" i="8"/>
  <c r="P283" i="8"/>
  <c r="O283" i="8"/>
  <c r="K283" i="8"/>
  <c r="J283" i="8"/>
  <c r="G283" i="8"/>
  <c r="B283" i="8"/>
  <c r="R282" i="8"/>
  <c r="P282" i="8"/>
  <c r="O282" i="8"/>
  <c r="K282" i="8"/>
  <c r="J282" i="8"/>
  <c r="G282" i="8"/>
  <c r="B282" i="8"/>
  <c r="R281" i="8"/>
  <c r="P281" i="8"/>
  <c r="O281" i="8"/>
  <c r="K281" i="8"/>
  <c r="J281" i="8"/>
  <c r="G281" i="8"/>
  <c r="B281" i="8"/>
  <c r="R280" i="8"/>
  <c r="P280" i="8"/>
  <c r="O280" i="8"/>
  <c r="K280" i="8"/>
  <c r="J280" i="8"/>
  <c r="G280" i="8"/>
  <c r="B280" i="8"/>
  <c r="R279" i="8"/>
  <c r="P279" i="8"/>
  <c r="O279" i="8"/>
  <c r="K279" i="8"/>
  <c r="J279" i="8"/>
  <c r="G279" i="8"/>
  <c r="B279" i="8"/>
  <c r="R278" i="8"/>
  <c r="P278" i="8"/>
  <c r="O278" i="8"/>
  <c r="K278" i="8"/>
  <c r="J278" i="8"/>
  <c r="G278" i="8"/>
  <c r="B278" i="8"/>
  <c r="R277" i="8"/>
  <c r="P277" i="8"/>
  <c r="O277" i="8"/>
  <c r="K277" i="8"/>
  <c r="J277" i="8"/>
  <c r="G277" i="8"/>
  <c r="B277" i="8"/>
  <c r="R276" i="8"/>
  <c r="P276" i="8"/>
  <c r="O276" i="8"/>
  <c r="K276" i="8"/>
  <c r="J276" i="8"/>
  <c r="G276" i="8"/>
  <c r="B276" i="8"/>
  <c r="R275" i="8"/>
  <c r="P275" i="8"/>
  <c r="O275" i="8"/>
  <c r="K275" i="8"/>
  <c r="J275" i="8"/>
  <c r="G275" i="8"/>
  <c r="B275" i="8"/>
  <c r="R274" i="8"/>
  <c r="P274" i="8"/>
  <c r="O274" i="8"/>
  <c r="K274" i="8"/>
  <c r="J274" i="8"/>
  <c r="G274" i="8"/>
  <c r="B274" i="8"/>
  <c r="R273" i="8"/>
  <c r="P273" i="8"/>
  <c r="O273" i="8"/>
  <c r="K273" i="8"/>
  <c r="J273" i="8"/>
  <c r="G273" i="8"/>
  <c r="B273" i="8"/>
  <c r="R272" i="8"/>
  <c r="P272" i="8"/>
  <c r="O272" i="8"/>
  <c r="K272" i="8"/>
  <c r="J272" i="8"/>
  <c r="G272" i="8"/>
  <c r="B272" i="8"/>
  <c r="R271" i="8"/>
  <c r="P271" i="8"/>
  <c r="O271" i="8"/>
  <c r="K271" i="8"/>
  <c r="J271" i="8"/>
  <c r="G271" i="8"/>
  <c r="B271" i="8"/>
  <c r="R270" i="8"/>
  <c r="P270" i="8"/>
  <c r="O270" i="8"/>
  <c r="K270" i="8"/>
  <c r="J270" i="8"/>
  <c r="G270" i="8"/>
  <c r="B270" i="8"/>
  <c r="R269" i="8"/>
  <c r="P269" i="8"/>
  <c r="O269" i="8"/>
  <c r="K269" i="8"/>
  <c r="J269" i="8"/>
  <c r="G269" i="8"/>
  <c r="B269" i="8"/>
  <c r="R268" i="8"/>
  <c r="P268" i="8"/>
  <c r="O268" i="8"/>
  <c r="K268" i="8"/>
  <c r="J268" i="8"/>
  <c r="G268" i="8"/>
  <c r="B268" i="8"/>
  <c r="R267" i="8"/>
  <c r="P267" i="8"/>
  <c r="O267" i="8"/>
  <c r="K267" i="8"/>
  <c r="J267" i="8"/>
  <c r="G267" i="8"/>
  <c r="B267" i="8"/>
  <c r="R266" i="8"/>
  <c r="P266" i="8"/>
  <c r="O266" i="8"/>
  <c r="K266" i="8"/>
  <c r="J266" i="8"/>
  <c r="G266" i="8"/>
  <c r="B266" i="8"/>
  <c r="R265" i="8"/>
  <c r="P265" i="8"/>
  <c r="O265" i="8"/>
  <c r="K265" i="8"/>
  <c r="J265" i="8"/>
  <c r="G265" i="8"/>
  <c r="B265" i="8"/>
  <c r="R264" i="8"/>
  <c r="P264" i="8"/>
  <c r="O264" i="8"/>
  <c r="K264" i="8"/>
  <c r="J264" i="8"/>
  <c r="G264" i="8"/>
  <c r="B264" i="8"/>
  <c r="R263" i="8"/>
  <c r="P263" i="8"/>
  <c r="O263" i="8"/>
  <c r="K263" i="8"/>
  <c r="J263" i="8"/>
  <c r="G263" i="8"/>
  <c r="B263" i="8"/>
  <c r="R262" i="8"/>
  <c r="P262" i="8"/>
  <c r="O262" i="8"/>
  <c r="K262" i="8"/>
  <c r="J262" i="8"/>
  <c r="G262" i="8"/>
  <c r="B262" i="8"/>
  <c r="R261" i="8"/>
  <c r="P261" i="8"/>
  <c r="O261" i="8"/>
  <c r="K261" i="8"/>
  <c r="J261" i="8"/>
  <c r="G261" i="8"/>
  <c r="B261" i="8"/>
  <c r="R260" i="8"/>
  <c r="P260" i="8"/>
  <c r="O260" i="8"/>
  <c r="K260" i="8"/>
  <c r="J260" i="8"/>
  <c r="G260" i="8"/>
  <c r="B260" i="8"/>
  <c r="R259" i="8"/>
  <c r="P259" i="8"/>
  <c r="O259" i="8"/>
  <c r="K259" i="8"/>
  <c r="J259" i="8"/>
  <c r="G259" i="8"/>
  <c r="B259" i="8"/>
  <c r="R258" i="8"/>
  <c r="P258" i="8"/>
  <c r="O258" i="8"/>
  <c r="K258" i="8"/>
  <c r="J258" i="8"/>
  <c r="G258" i="8"/>
  <c r="B258" i="8"/>
  <c r="R257" i="8"/>
  <c r="P257" i="8"/>
  <c r="O257" i="8"/>
  <c r="K257" i="8"/>
  <c r="J257" i="8"/>
  <c r="G257" i="8"/>
  <c r="B257" i="8"/>
  <c r="R256" i="8"/>
  <c r="P256" i="8"/>
  <c r="O256" i="8"/>
  <c r="K256" i="8"/>
  <c r="J256" i="8"/>
  <c r="G256" i="8"/>
  <c r="B256" i="8"/>
  <c r="R255" i="8"/>
  <c r="P255" i="8"/>
  <c r="O255" i="8"/>
  <c r="K255" i="8"/>
  <c r="J255" i="8"/>
  <c r="G255" i="8"/>
  <c r="B255" i="8"/>
  <c r="R254" i="8"/>
  <c r="P254" i="8"/>
  <c r="O254" i="8"/>
  <c r="K254" i="8"/>
  <c r="J254" i="8"/>
  <c r="G254" i="8"/>
  <c r="B254" i="8"/>
  <c r="R253" i="8"/>
  <c r="P253" i="8"/>
  <c r="O253" i="8"/>
  <c r="K253" i="8"/>
  <c r="J253" i="8"/>
  <c r="G253" i="8"/>
  <c r="B253" i="8"/>
  <c r="R252" i="8"/>
  <c r="P252" i="8"/>
  <c r="O252" i="8"/>
  <c r="K252" i="8"/>
  <c r="J252" i="8"/>
  <c r="G252" i="8"/>
  <c r="B252" i="8"/>
  <c r="R251" i="8"/>
  <c r="P251" i="8"/>
  <c r="O251" i="8"/>
  <c r="K251" i="8"/>
  <c r="J251" i="8"/>
  <c r="G251" i="8"/>
  <c r="B251" i="8"/>
  <c r="R250" i="8"/>
  <c r="P250" i="8"/>
  <c r="O250" i="8"/>
  <c r="K250" i="8"/>
  <c r="J250" i="8"/>
  <c r="G250" i="8"/>
  <c r="B250" i="8"/>
  <c r="R249" i="8"/>
  <c r="P249" i="8"/>
  <c r="O249" i="8"/>
  <c r="K249" i="8"/>
  <c r="J249" i="8"/>
  <c r="G249" i="8"/>
  <c r="B249" i="8"/>
  <c r="R248" i="8"/>
  <c r="P248" i="8"/>
  <c r="O248" i="8"/>
  <c r="K248" i="8"/>
  <c r="J248" i="8"/>
  <c r="G248" i="8"/>
  <c r="B248" i="8"/>
  <c r="R247" i="8"/>
  <c r="P247" i="8"/>
  <c r="O247" i="8"/>
  <c r="K247" i="8"/>
  <c r="J247" i="8"/>
  <c r="G247" i="8"/>
  <c r="B247" i="8"/>
  <c r="R246" i="8"/>
  <c r="P246" i="8"/>
  <c r="O246" i="8"/>
  <c r="K246" i="8"/>
  <c r="J246" i="8"/>
  <c r="G246" i="8"/>
  <c r="B246" i="8"/>
  <c r="R245" i="8"/>
  <c r="P245" i="8"/>
  <c r="O245" i="8"/>
  <c r="K245" i="8"/>
  <c r="J245" i="8"/>
  <c r="G245" i="8"/>
  <c r="B245" i="8"/>
  <c r="R244" i="8"/>
  <c r="P244" i="8"/>
  <c r="O244" i="8"/>
  <c r="K244" i="8"/>
  <c r="J244" i="8"/>
  <c r="G244" i="8"/>
  <c r="B244" i="8"/>
  <c r="R243" i="8"/>
  <c r="P243" i="8"/>
  <c r="O243" i="8"/>
  <c r="K243" i="8"/>
  <c r="J243" i="8"/>
  <c r="G243" i="8"/>
  <c r="B243" i="8"/>
  <c r="R242" i="8"/>
  <c r="P242" i="8"/>
  <c r="O242" i="8"/>
  <c r="K242" i="8"/>
  <c r="J242" i="8"/>
  <c r="G242" i="8"/>
  <c r="B242" i="8"/>
  <c r="R241" i="8"/>
  <c r="P241" i="8"/>
  <c r="O241" i="8"/>
  <c r="K241" i="8"/>
  <c r="J241" i="8"/>
  <c r="G241" i="8"/>
  <c r="B241" i="8"/>
  <c r="R240" i="8"/>
  <c r="P240" i="8"/>
  <c r="O240" i="8"/>
  <c r="K240" i="8"/>
  <c r="J240" i="8"/>
  <c r="G240" i="8"/>
  <c r="B240" i="8"/>
  <c r="R239" i="8"/>
  <c r="P239" i="8"/>
  <c r="O239" i="8"/>
  <c r="K239" i="8"/>
  <c r="J239" i="8"/>
  <c r="G239" i="8"/>
  <c r="B239" i="8"/>
  <c r="R238" i="8"/>
  <c r="P238" i="8"/>
  <c r="O238" i="8"/>
  <c r="K238" i="8"/>
  <c r="J238" i="8"/>
  <c r="G238" i="8"/>
  <c r="B238" i="8"/>
  <c r="R237" i="8"/>
  <c r="P237" i="8"/>
  <c r="O237" i="8"/>
  <c r="K237" i="8"/>
  <c r="J237" i="8"/>
  <c r="G237" i="8"/>
  <c r="B237" i="8"/>
  <c r="R236" i="8"/>
  <c r="P236" i="8"/>
  <c r="O236" i="8"/>
  <c r="K236" i="8"/>
  <c r="J236" i="8"/>
  <c r="G236" i="8"/>
  <c r="B236" i="8"/>
  <c r="R235" i="8"/>
  <c r="P235" i="8"/>
  <c r="O235" i="8"/>
  <c r="K235" i="8"/>
  <c r="J235" i="8"/>
  <c r="G235" i="8"/>
  <c r="B235" i="8"/>
  <c r="R234" i="8"/>
  <c r="P234" i="8"/>
  <c r="O234" i="8"/>
  <c r="K234" i="8"/>
  <c r="J234" i="8"/>
  <c r="G234" i="8"/>
  <c r="B234" i="8"/>
  <c r="R233" i="8"/>
  <c r="P233" i="8"/>
  <c r="O233" i="8"/>
  <c r="K233" i="8"/>
  <c r="J233" i="8"/>
  <c r="G233" i="8"/>
  <c r="B233" i="8"/>
  <c r="R232" i="8"/>
  <c r="P232" i="8"/>
  <c r="O232" i="8"/>
  <c r="K232" i="8"/>
  <c r="J232" i="8"/>
  <c r="G232" i="8"/>
  <c r="B232" i="8"/>
  <c r="R231" i="8"/>
  <c r="P231" i="8"/>
  <c r="O231" i="8"/>
  <c r="K231" i="8"/>
  <c r="J231" i="8"/>
  <c r="G231" i="8"/>
  <c r="B231" i="8"/>
  <c r="R230" i="8"/>
  <c r="P230" i="8"/>
  <c r="O230" i="8"/>
  <c r="K230" i="8"/>
  <c r="J230" i="8"/>
  <c r="G230" i="8"/>
  <c r="B230" i="8"/>
  <c r="R229" i="8"/>
  <c r="P229" i="8"/>
  <c r="O229" i="8"/>
  <c r="K229" i="8"/>
  <c r="J229" i="8"/>
  <c r="G229" i="8"/>
  <c r="B229" i="8"/>
  <c r="R228" i="8"/>
  <c r="P228" i="8"/>
  <c r="O228" i="8"/>
  <c r="K228" i="8"/>
  <c r="J228" i="8"/>
  <c r="G228" i="8"/>
  <c r="B228" i="8"/>
  <c r="R227" i="8"/>
  <c r="P227" i="8"/>
  <c r="O227" i="8"/>
  <c r="K227" i="8"/>
  <c r="J227" i="8"/>
  <c r="G227" i="8"/>
  <c r="B227" i="8"/>
  <c r="R226" i="8"/>
  <c r="P226" i="8"/>
  <c r="O226" i="8"/>
  <c r="K226" i="8"/>
  <c r="J226" i="8"/>
  <c r="G226" i="8"/>
  <c r="B226" i="8"/>
  <c r="R225" i="8"/>
  <c r="P225" i="8"/>
  <c r="O225" i="8"/>
  <c r="K225" i="8"/>
  <c r="J225" i="8"/>
  <c r="G225" i="8"/>
  <c r="B225" i="8"/>
  <c r="R224" i="8"/>
  <c r="P224" i="8"/>
  <c r="O224" i="8"/>
  <c r="K224" i="8"/>
  <c r="J224" i="8"/>
  <c r="G224" i="8"/>
  <c r="B224" i="8"/>
  <c r="R223" i="8"/>
  <c r="P223" i="8"/>
  <c r="O223" i="8"/>
  <c r="K223" i="8"/>
  <c r="J223" i="8"/>
  <c r="G223" i="8"/>
  <c r="B223" i="8"/>
  <c r="R222" i="8"/>
  <c r="P222" i="8"/>
  <c r="O222" i="8"/>
  <c r="K222" i="8"/>
  <c r="J222" i="8"/>
  <c r="G222" i="8"/>
  <c r="B222" i="8"/>
  <c r="R221" i="8"/>
  <c r="P221" i="8"/>
  <c r="O221" i="8"/>
  <c r="K221" i="8"/>
  <c r="J221" i="8"/>
  <c r="G221" i="8"/>
  <c r="B221" i="8"/>
  <c r="R220" i="8"/>
  <c r="P220" i="8"/>
  <c r="O220" i="8"/>
  <c r="K220" i="8"/>
  <c r="J220" i="8"/>
  <c r="G220" i="8"/>
  <c r="B220" i="8"/>
  <c r="R219" i="8"/>
  <c r="P219" i="8"/>
  <c r="O219" i="8"/>
  <c r="K219" i="8"/>
  <c r="J219" i="8"/>
  <c r="G219" i="8"/>
  <c r="B219" i="8"/>
  <c r="R218" i="8"/>
  <c r="P218" i="8"/>
  <c r="O218" i="8"/>
  <c r="K218" i="8"/>
  <c r="J218" i="8"/>
  <c r="G218" i="8"/>
  <c r="B218" i="8"/>
  <c r="R217" i="8"/>
  <c r="P217" i="8"/>
  <c r="O217" i="8"/>
  <c r="K217" i="8"/>
  <c r="J217" i="8"/>
  <c r="G217" i="8"/>
  <c r="B217" i="8"/>
  <c r="R216" i="8"/>
  <c r="P216" i="8"/>
  <c r="O216" i="8"/>
  <c r="K216" i="8"/>
  <c r="J216" i="8"/>
  <c r="G216" i="8"/>
  <c r="B216" i="8"/>
  <c r="R215" i="8"/>
  <c r="P215" i="8"/>
  <c r="O215" i="8"/>
  <c r="K215" i="8"/>
  <c r="J215" i="8"/>
  <c r="G215" i="8"/>
  <c r="B215" i="8"/>
  <c r="R214" i="8"/>
  <c r="P214" i="8"/>
  <c r="O214" i="8"/>
  <c r="K214" i="8"/>
  <c r="J214" i="8"/>
  <c r="G214" i="8"/>
  <c r="B214" i="8"/>
  <c r="R213" i="8"/>
  <c r="P213" i="8"/>
  <c r="O213" i="8"/>
  <c r="K213" i="8"/>
  <c r="J213" i="8"/>
  <c r="G213" i="8"/>
  <c r="B213" i="8"/>
  <c r="R212" i="8"/>
  <c r="P212" i="8"/>
  <c r="O212" i="8"/>
  <c r="K212" i="8"/>
  <c r="J212" i="8"/>
  <c r="G212" i="8"/>
  <c r="B212" i="8"/>
  <c r="R211" i="8"/>
  <c r="P211" i="8"/>
  <c r="O211" i="8"/>
  <c r="K211" i="8"/>
  <c r="J211" i="8"/>
  <c r="G211" i="8"/>
  <c r="B211" i="8"/>
  <c r="R210" i="8"/>
  <c r="P210" i="8"/>
  <c r="O210" i="8"/>
  <c r="K210" i="8"/>
  <c r="J210" i="8"/>
  <c r="G210" i="8"/>
  <c r="B210" i="8"/>
  <c r="R209" i="8"/>
  <c r="P209" i="8"/>
  <c r="O209" i="8"/>
  <c r="K209" i="8"/>
  <c r="J209" i="8"/>
  <c r="G209" i="8"/>
  <c r="B209" i="8"/>
  <c r="R208" i="8"/>
  <c r="P208" i="8"/>
  <c r="O208" i="8"/>
  <c r="K208" i="8"/>
  <c r="J208" i="8"/>
  <c r="G208" i="8"/>
  <c r="B208" i="8"/>
  <c r="R207" i="8"/>
  <c r="P207" i="8"/>
  <c r="O207" i="8"/>
  <c r="K207" i="8"/>
  <c r="J207" i="8"/>
  <c r="G207" i="8"/>
  <c r="B207" i="8"/>
  <c r="R206" i="8"/>
  <c r="P206" i="8"/>
  <c r="O206" i="8"/>
  <c r="K206" i="8"/>
  <c r="J206" i="8"/>
  <c r="G206" i="8"/>
  <c r="B206" i="8"/>
  <c r="R205" i="8"/>
  <c r="P205" i="8"/>
  <c r="O205" i="8"/>
  <c r="K205" i="8"/>
  <c r="J205" i="8"/>
  <c r="G205" i="8"/>
  <c r="B205" i="8"/>
  <c r="R204" i="8"/>
  <c r="P204" i="8"/>
  <c r="O204" i="8"/>
  <c r="K204" i="8"/>
  <c r="J204" i="8"/>
  <c r="G204" i="8"/>
  <c r="B204" i="8"/>
  <c r="R203" i="8"/>
  <c r="P203" i="8"/>
  <c r="O203" i="8"/>
  <c r="K203" i="8"/>
  <c r="J203" i="8"/>
  <c r="G203" i="8"/>
  <c r="B203" i="8"/>
  <c r="R202" i="8"/>
  <c r="P202" i="8"/>
  <c r="O202" i="8"/>
  <c r="K202" i="8"/>
  <c r="J202" i="8"/>
  <c r="G202" i="8"/>
  <c r="B202" i="8"/>
  <c r="R201" i="8"/>
  <c r="P201" i="8"/>
  <c r="O201" i="8"/>
  <c r="K201" i="8"/>
  <c r="J201" i="8"/>
  <c r="G201" i="8"/>
  <c r="B201" i="8"/>
  <c r="R200" i="8"/>
  <c r="P200" i="8"/>
  <c r="O200" i="8"/>
  <c r="K200" i="8"/>
  <c r="J200" i="8"/>
  <c r="G200" i="8"/>
  <c r="B200" i="8"/>
  <c r="R199" i="8"/>
  <c r="P199" i="8"/>
  <c r="O199" i="8"/>
  <c r="K199" i="8"/>
  <c r="J199" i="8"/>
  <c r="G199" i="8"/>
  <c r="B199" i="8"/>
  <c r="R198" i="8"/>
  <c r="P198" i="8"/>
  <c r="O198" i="8"/>
  <c r="K198" i="8"/>
  <c r="J198" i="8"/>
  <c r="G198" i="8"/>
  <c r="B198" i="8"/>
  <c r="R197" i="8"/>
  <c r="P197" i="8"/>
  <c r="O197" i="8"/>
  <c r="K197" i="8"/>
  <c r="J197" i="8"/>
  <c r="G197" i="8"/>
  <c r="B197" i="8"/>
  <c r="R196" i="8"/>
  <c r="P196" i="8"/>
  <c r="O196" i="8"/>
  <c r="K196" i="8"/>
  <c r="J196" i="8"/>
  <c r="G196" i="8"/>
  <c r="B196" i="8"/>
  <c r="R195" i="8"/>
  <c r="P195" i="8"/>
  <c r="O195" i="8"/>
  <c r="K195" i="8"/>
  <c r="J195" i="8"/>
  <c r="G195" i="8"/>
  <c r="B195" i="8"/>
  <c r="R194" i="8"/>
  <c r="P194" i="8"/>
  <c r="O194" i="8"/>
  <c r="K194" i="8"/>
  <c r="J194" i="8"/>
  <c r="G194" i="8"/>
  <c r="B194" i="8"/>
  <c r="R193" i="8"/>
  <c r="P193" i="8"/>
  <c r="O193" i="8"/>
  <c r="K193" i="8"/>
  <c r="J193" i="8"/>
  <c r="G193" i="8"/>
  <c r="B193" i="8"/>
  <c r="R192" i="8"/>
  <c r="P192" i="8"/>
  <c r="O192" i="8"/>
  <c r="K192" i="8"/>
  <c r="J192" i="8"/>
  <c r="G192" i="8"/>
  <c r="B192" i="8"/>
  <c r="R191" i="8"/>
  <c r="P191" i="8"/>
  <c r="O191" i="8"/>
  <c r="K191" i="8"/>
  <c r="J191" i="8"/>
  <c r="G191" i="8"/>
  <c r="B191" i="8"/>
  <c r="R190" i="8"/>
  <c r="P190" i="8"/>
  <c r="O190" i="8"/>
  <c r="K190" i="8"/>
  <c r="J190" i="8"/>
  <c r="G190" i="8"/>
  <c r="B190" i="8"/>
  <c r="R189" i="8"/>
  <c r="P189" i="8"/>
  <c r="O189" i="8"/>
  <c r="K189" i="8"/>
  <c r="J189" i="8"/>
  <c r="G189" i="8"/>
  <c r="B189" i="8"/>
  <c r="R188" i="8"/>
  <c r="P188" i="8"/>
  <c r="O188" i="8"/>
  <c r="K188" i="8"/>
  <c r="J188" i="8"/>
  <c r="G188" i="8"/>
  <c r="B188" i="8"/>
  <c r="R187" i="8"/>
  <c r="P187" i="8"/>
  <c r="O187" i="8"/>
  <c r="K187" i="8"/>
  <c r="J187" i="8"/>
  <c r="G187" i="8"/>
  <c r="B187" i="8"/>
  <c r="R186" i="8"/>
  <c r="P186" i="8"/>
  <c r="O186" i="8"/>
  <c r="K186" i="8"/>
  <c r="J186" i="8"/>
  <c r="G186" i="8"/>
  <c r="B186" i="8"/>
  <c r="R185" i="8"/>
  <c r="P185" i="8"/>
  <c r="O185" i="8"/>
  <c r="K185" i="8"/>
  <c r="J185" i="8"/>
  <c r="G185" i="8"/>
  <c r="B185" i="8"/>
  <c r="R184" i="8"/>
  <c r="P184" i="8"/>
  <c r="O184" i="8"/>
  <c r="K184" i="8"/>
  <c r="J184" i="8"/>
  <c r="G184" i="8"/>
  <c r="B184" i="8"/>
  <c r="R183" i="8"/>
  <c r="P183" i="8"/>
  <c r="O183" i="8"/>
  <c r="K183" i="8"/>
  <c r="J183" i="8"/>
  <c r="G183" i="8"/>
  <c r="B183" i="8"/>
  <c r="R182" i="8"/>
  <c r="P182" i="8"/>
  <c r="O182" i="8"/>
  <c r="K182" i="8"/>
  <c r="J182" i="8"/>
  <c r="G182" i="8"/>
  <c r="B182" i="8"/>
  <c r="R181" i="8"/>
  <c r="P181" i="8"/>
  <c r="O181" i="8"/>
  <c r="K181" i="8"/>
  <c r="J181" i="8"/>
  <c r="G181" i="8"/>
  <c r="B181" i="8"/>
  <c r="R180" i="8"/>
  <c r="P180" i="8"/>
  <c r="O180" i="8"/>
  <c r="K180" i="8"/>
  <c r="J180" i="8"/>
  <c r="G180" i="8"/>
  <c r="B180" i="8"/>
  <c r="R179" i="8"/>
  <c r="P179" i="8"/>
  <c r="O179" i="8"/>
  <c r="K179" i="8"/>
  <c r="J179" i="8"/>
  <c r="G179" i="8"/>
  <c r="B179" i="8"/>
  <c r="R178" i="8"/>
  <c r="P178" i="8"/>
  <c r="O178" i="8"/>
  <c r="K178" i="8"/>
  <c r="J178" i="8"/>
  <c r="G178" i="8"/>
  <c r="B178" i="8"/>
  <c r="R177" i="8"/>
  <c r="P177" i="8"/>
  <c r="O177" i="8"/>
  <c r="K177" i="8"/>
  <c r="J177" i="8"/>
  <c r="G177" i="8"/>
  <c r="B177" i="8"/>
  <c r="R176" i="8"/>
  <c r="P176" i="8"/>
  <c r="O176" i="8"/>
  <c r="K176" i="8"/>
  <c r="J176" i="8"/>
  <c r="G176" i="8"/>
  <c r="B176" i="8"/>
  <c r="R175" i="8"/>
  <c r="P175" i="8"/>
  <c r="O175" i="8"/>
  <c r="K175" i="8"/>
  <c r="J175" i="8"/>
  <c r="G175" i="8"/>
  <c r="B175" i="8"/>
  <c r="R174" i="8"/>
  <c r="P174" i="8"/>
  <c r="O174" i="8"/>
  <c r="K174" i="8"/>
  <c r="J174" i="8"/>
  <c r="G174" i="8"/>
  <c r="B174" i="8"/>
  <c r="R173" i="8"/>
  <c r="P173" i="8"/>
  <c r="O173" i="8"/>
  <c r="K173" i="8"/>
  <c r="J173" i="8"/>
  <c r="G173" i="8"/>
  <c r="B173" i="8"/>
  <c r="R172" i="8"/>
  <c r="P172" i="8"/>
  <c r="O172" i="8"/>
  <c r="K172" i="8"/>
  <c r="J172" i="8"/>
  <c r="G172" i="8"/>
  <c r="B172" i="8"/>
  <c r="R171" i="8"/>
  <c r="P171" i="8"/>
  <c r="O171" i="8"/>
  <c r="K171" i="8"/>
  <c r="J171" i="8"/>
  <c r="G171" i="8"/>
  <c r="B171" i="8"/>
  <c r="R170" i="8"/>
  <c r="P170" i="8"/>
  <c r="O170" i="8"/>
  <c r="K170" i="8"/>
  <c r="J170" i="8"/>
  <c r="G170" i="8"/>
  <c r="B170" i="8"/>
  <c r="R169" i="8"/>
  <c r="P169" i="8"/>
  <c r="O169" i="8"/>
  <c r="K169" i="8"/>
  <c r="J169" i="8"/>
  <c r="G169" i="8"/>
  <c r="B169" i="8"/>
  <c r="R168" i="8"/>
  <c r="P168" i="8"/>
  <c r="O168" i="8"/>
  <c r="K168" i="8"/>
  <c r="J168" i="8"/>
  <c r="G168" i="8"/>
  <c r="B168" i="8"/>
  <c r="R167" i="8"/>
  <c r="P167" i="8"/>
  <c r="O167" i="8"/>
  <c r="K167" i="8"/>
  <c r="J167" i="8"/>
  <c r="G167" i="8"/>
  <c r="B167" i="8"/>
  <c r="R166" i="8"/>
  <c r="P166" i="8"/>
  <c r="O166" i="8"/>
  <c r="K166" i="8"/>
  <c r="J166" i="8"/>
  <c r="G166" i="8"/>
  <c r="B166" i="8"/>
  <c r="R165" i="8"/>
  <c r="P165" i="8"/>
  <c r="O165" i="8"/>
  <c r="K165" i="8"/>
  <c r="J165" i="8"/>
  <c r="G165" i="8"/>
  <c r="B165" i="8"/>
  <c r="R164" i="8"/>
  <c r="P164" i="8"/>
  <c r="O164" i="8"/>
  <c r="K164" i="8"/>
  <c r="J164" i="8"/>
  <c r="G164" i="8"/>
  <c r="B164" i="8"/>
  <c r="R163" i="8"/>
  <c r="P163" i="8"/>
  <c r="O163" i="8"/>
  <c r="K163" i="8"/>
  <c r="J163" i="8"/>
  <c r="G163" i="8"/>
  <c r="B163" i="8"/>
  <c r="R162" i="8"/>
  <c r="P162" i="8"/>
  <c r="O162" i="8"/>
  <c r="K162" i="8"/>
  <c r="J162" i="8"/>
  <c r="G162" i="8"/>
  <c r="B162" i="8"/>
  <c r="R161" i="8"/>
  <c r="P161" i="8"/>
  <c r="O161" i="8"/>
  <c r="K161" i="8"/>
  <c r="J161" i="8"/>
  <c r="G161" i="8"/>
  <c r="B161" i="8"/>
  <c r="R160" i="8"/>
  <c r="P160" i="8"/>
  <c r="O160" i="8"/>
  <c r="K160" i="8"/>
  <c r="J160" i="8"/>
  <c r="G160" i="8"/>
  <c r="B160" i="8"/>
  <c r="R159" i="8"/>
  <c r="P159" i="8"/>
  <c r="O159" i="8"/>
  <c r="K159" i="8"/>
  <c r="J159" i="8"/>
  <c r="G159" i="8"/>
  <c r="B159" i="8"/>
  <c r="R158" i="8"/>
  <c r="P158" i="8"/>
  <c r="O158" i="8"/>
  <c r="K158" i="8"/>
  <c r="J158" i="8"/>
  <c r="G158" i="8"/>
  <c r="B158" i="8"/>
  <c r="R157" i="8"/>
  <c r="O157" i="8"/>
  <c r="K157" i="8"/>
  <c r="J157" i="8"/>
  <c r="G157" i="8"/>
  <c r="B157" i="8"/>
  <c r="R156" i="8"/>
  <c r="O156" i="8"/>
  <c r="K156" i="8"/>
  <c r="J156" i="8"/>
  <c r="G156" i="8"/>
  <c r="B156" i="8"/>
  <c r="R155" i="8"/>
  <c r="O155" i="8"/>
  <c r="K155" i="8"/>
  <c r="J155" i="8"/>
  <c r="G155" i="8"/>
  <c r="B155" i="8"/>
  <c r="R154" i="8"/>
  <c r="O154" i="8"/>
  <c r="K154" i="8"/>
  <c r="J154" i="8"/>
  <c r="G154" i="8"/>
  <c r="B154" i="8"/>
  <c r="R153" i="8"/>
  <c r="O153" i="8"/>
  <c r="K153" i="8"/>
  <c r="J153" i="8"/>
  <c r="G153" i="8"/>
  <c r="B153" i="8"/>
  <c r="R152" i="8"/>
  <c r="O152" i="8"/>
  <c r="K152" i="8"/>
  <c r="J152" i="8"/>
  <c r="G152" i="8"/>
  <c r="B152" i="8"/>
  <c r="R151" i="8"/>
  <c r="O151" i="8"/>
  <c r="K151" i="8"/>
  <c r="J151" i="8"/>
  <c r="G151" i="8"/>
  <c r="B151" i="8"/>
  <c r="R150" i="8"/>
  <c r="O150" i="8"/>
  <c r="K150" i="8"/>
  <c r="J150" i="8"/>
  <c r="G150" i="8"/>
  <c r="B150" i="8"/>
  <c r="R149" i="8"/>
  <c r="O149" i="8"/>
  <c r="K149" i="8"/>
  <c r="J149" i="8"/>
  <c r="G149" i="8"/>
  <c r="B149" i="8"/>
  <c r="R148" i="8"/>
  <c r="O148" i="8"/>
  <c r="K148" i="8"/>
  <c r="J148" i="8"/>
  <c r="G148" i="8"/>
  <c r="B148" i="8"/>
  <c r="R147" i="8"/>
  <c r="O147" i="8"/>
  <c r="K147" i="8"/>
  <c r="J147" i="8"/>
  <c r="G147" i="8"/>
  <c r="B147" i="8"/>
  <c r="R146" i="8"/>
  <c r="O146" i="8"/>
  <c r="K146" i="8"/>
  <c r="J146" i="8"/>
  <c r="G146" i="8"/>
  <c r="B146" i="8"/>
  <c r="R145" i="8"/>
  <c r="O145" i="8"/>
  <c r="K145" i="8"/>
  <c r="J145" i="8"/>
  <c r="G145" i="8"/>
  <c r="B145" i="8"/>
  <c r="R144" i="8"/>
  <c r="O144" i="8"/>
  <c r="K144" i="8"/>
  <c r="J144" i="8"/>
  <c r="G144" i="8"/>
  <c r="B144" i="8"/>
  <c r="R143" i="8"/>
  <c r="O143" i="8"/>
  <c r="K143" i="8"/>
  <c r="J143" i="8"/>
  <c r="G143" i="8"/>
  <c r="B143" i="8"/>
  <c r="R142" i="8"/>
  <c r="O142" i="8"/>
  <c r="K142" i="8"/>
  <c r="J142" i="8"/>
  <c r="G142" i="8"/>
  <c r="B142" i="8"/>
  <c r="R141" i="8"/>
  <c r="O141" i="8"/>
  <c r="K141" i="8"/>
  <c r="J141" i="8"/>
  <c r="G141" i="8"/>
  <c r="B141" i="8"/>
  <c r="R140" i="8"/>
  <c r="O140" i="8"/>
  <c r="K140" i="8"/>
  <c r="J140" i="8"/>
  <c r="G140" i="8"/>
  <c r="B140" i="8"/>
  <c r="R139" i="8"/>
  <c r="O139" i="8"/>
  <c r="K139" i="8"/>
  <c r="J139" i="8"/>
  <c r="G139" i="8"/>
  <c r="B139" i="8"/>
  <c r="R138" i="8"/>
  <c r="O138" i="8"/>
  <c r="K138" i="8"/>
  <c r="J138" i="8"/>
  <c r="G138" i="8"/>
  <c r="B138" i="8"/>
  <c r="R137" i="8"/>
  <c r="O137" i="8"/>
  <c r="K137" i="8"/>
  <c r="J137" i="8"/>
  <c r="G137" i="8"/>
  <c r="B137" i="8"/>
  <c r="R136" i="8"/>
  <c r="O136" i="8"/>
  <c r="K136" i="8"/>
  <c r="J136" i="8"/>
  <c r="G136" i="8"/>
  <c r="B136" i="8"/>
  <c r="R135" i="8"/>
  <c r="O135" i="8"/>
  <c r="K135" i="8"/>
  <c r="J135" i="8"/>
  <c r="G135" i="8"/>
  <c r="B135" i="8"/>
  <c r="R134" i="8"/>
  <c r="O134" i="8"/>
  <c r="K134" i="8"/>
  <c r="J134" i="8"/>
  <c r="G134" i="8"/>
  <c r="B134" i="8"/>
  <c r="R133" i="8"/>
  <c r="O133" i="8"/>
  <c r="K133" i="8"/>
  <c r="J133" i="8"/>
  <c r="G133" i="8"/>
  <c r="B133" i="8"/>
  <c r="R132" i="8"/>
  <c r="O132" i="8"/>
  <c r="K132" i="8"/>
  <c r="J132" i="8"/>
  <c r="G132" i="8"/>
  <c r="B132" i="8"/>
  <c r="R131" i="8"/>
  <c r="O131" i="8"/>
  <c r="K131" i="8"/>
  <c r="J131" i="8"/>
  <c r="G131" i="8"/>
  <c r="B131" i="8"/>
  <c r="R130" i="8"/>
  <c r="O130" i="8"/>
  <c r="K130" i="8"/>
  <c r="J130" i="8"/>
  <c r="G130" i="8"/>
  <c r="B130" i="8"/>
  <c r="R129" i="8"/>
  <c r="O129" i="8"/>
  <c r="K129" i="8"/>
  <c r="J129" i="8"/>
  <c r="G129" i="8"/>
  <c r="B129" i="8"/>
  <c r="R128" i="8"/>
  <c r="O128" i="8"/>
  <c r="K128" i="8"/>
  <c r="J128" i="8"/>
  <c r="G128" i="8"/>
  <c r="B128" i="8"/>
  <c r="R127" i="8"/>
  <c r="O127" i="8"/>
  <c r="K127" i="8"/>
  <c r="J127" i="8"/>
  <c r="G127" i="8"/>
  <c r="B127" i="8"/>
  <c r="R126" i="8"/>
  <c r="O126" i="8"/>
  <c r="K126" i="8"/>
  <c r="J126" i="8"/>
  <c r="G126" i="8"/>
  <c r="B126" i="8"/>
  <c r="R125" i="8"/>
  <c r="O125" i="8"/>
  <c r="K125" i="8"/>
  <c r="J125" i="8"/>
  <c r="G125" i="8"/>
  <c r="B125" i="8"/>
  <c r="R124" i="8"/>
  <c r="O124" i="8"/>
  <c r="K124" i="8"/>
  <c r="J124" i="8"/>
  <c r="G124" i="8"/>
  <c r="B124" i="8"/>
  <c r="R123" i="8"/>
  <c r="O123" i="8"/>
  <c r="K123" i="8"/>
  <c r="J123" i="8"/>
  <c r="G123" i="8"/>
  <c r="B123" i="8"/>
  <c r="R122" i="8"/>
  <c r="O122" i="8"/>
  <c r="K122" i="8"/>
  <c r="J122" i="8"/>
  <c r="G122" i="8"/>
  <c r="B122" i="8"/>
  <c r="R121" i="8"/>
  <c r="O121" i="8"/>
  <c r="K121" i="8"/>
  <c r="J121" i="8"/>
  <c r="G121" i="8"/>
  <c r="B121" i="8"/>
  <c r="R120" i="8"/>
  <c r="O120" i="8"/>
  <c r="K120" i="8"/>
  <c r="J120" i="8"/>
  <c r="G120" i="8"/>
  <c r="B120" i="8"/>
  <c r="R119" i="8"/>
  <c r="O119" i="8"/>
  <c r="K119" i="8"/>
  <c r="J119" i="8"/>
  <c r="G119" i="8"/>
  <c r="B119" i="8"/>
  <c r="R118" i="8"/>
  <c r="O118" i="8"/>
  <c r="K118" i="8"/>
  <c r="J118" i="8"/>
  <c r="G118" i="8"/>
  <c r="B118" i="8"/>
  <c r="R117" i="8"/>
  <c r="O117" i="8"/>
  <c r="K117" i="8"/>
  <c r="J117" i="8"/>
  <c r="G117" i="8"/>
  <c r="B117" i="8"/>
  <c r="R116" i="8"/>
  <c r="O116" i="8"/>
  <c r="K116" i="8"/>
  <c r="J116" i="8"/>
  <c r="G116" i="8"/>
  <c r="B116" i="8"/>
  <c r="R115" i="8"/>
  <c r="O115" i="8"/>
  <c r="K115" i="8"/>
  <c r="J115" i="8"/>
  <c r="G115" i="8"/>
  <c r="B115" i="8"/>
  <c r="R114" i="8"/>
  <c r="O114" i="8"/>
  <c r="K114" i="8"/>
  <c r="J114" i="8"/>
  <c r="G114" i="8"/>
  <c r="B114" i="8"/>
  <c r="R113" i="8"/>
  <c r="O113" i="8"/>
  <c r="K113" i="8"/>
  <c r="J113" i="8"/>
  <c r="G113" i="8"/>
  <c r="B113" i="8"/>
  <c r="R112" i="8"/>
  <c r="O112" i="8"/>
  <c r="K112" i="8"/>
  <c r="J112" i="8"/>
  <c r="G112" i="8"/>
  <c r="B112" i="8"/>
  <c r="R111" i="8"/>
  <c r="O111" i="8"/>
  <c r="K111" i="8"/>
  <c r="J111" i="8"/>
  <c r="G111" i="8"/>
  <c r="B111" i="8"/>
  <c r="R110" i="8"/>
  <c r="O110" i="8"/>
  <c r="K110" i="8"/>
  <c r="J110" i="8"/>
  <c r="G110" i="8"/>
  <c r="B110" i="8"/>
  <c r="R109" i="8"/>
  <c r="O109" i="8"/>
  <c r="K109" i="8"/>
  <c r="J109" i="8"/>
  <c r="G109" i="8"/>
  <c r="B109" i="8"/>
  <c r="R108" i="8"/>
  <c r="O108" i="8"/>
  <c r="K108" i="8"/>
  <c r="J108" i="8"/>
  <c r="G108" i="8"/>
  <c r="B108" i="8"/>
  <c r="R107" i="8"/>
  <c r="J107" i="8"/>
  <c r="G107" i="8"/>
  <c r="B107" i="8"/>
  <c r="R106" i="8"/>
  <c r="J106" i="8"/>
  <c r="G106" i="8"/>
  <c r="B106" i="8"/>
  <c r="R105" i="8"/>
  <c r="J105" i="8"/>
  <c r="G105" i="8"/>
  <c r="B105" i="8"/>
  <c r="R104" i="8"/>
  <c r="J104" i="8"/>
  <c r="G104" i="8"/>
  <c r="B104" i="8"/>
  <c r="R103" i="8"/>
  <c r="J103" i="8"/>
  <c r="G103" i="8"/>
  <c r="B103" i="8"/>
  <c r="R102" i="8"/>
  <c r="J102" i="8"/>
  <c r="G102" i="8"/>
  <c r="B102" i="8"/>
  <c r="R101" i="8"/>
  <c r="J101" i="8"/>
  <c r="G101" i="8"/>
  <c r="B101" i="8"/>
  <c r="R100" i="8"/>
  <c r="J100" i="8"/>
  <c r="G100" i="8"/>
  <c r="B100" i="8"/>
  <c r="R99" i="8"/>
  <c r="J99" i="8"/>
  <c r="G99" i="8"/>
  <c r="B99" i="8"/>
  <c r="R98" i="8"/>
  <c r="J98" i="8"/>
  <c r="G98" i="8"/>
  <c r="B98" i="8"/>
  <c r="R97" i="8"/>
  <c r="J97" i="8"/>
  <c r="G97" i="8"/>
  <c r="B97" i="8"/>
  <c r="R96" i="8"/>
  <c r="J96" i="8"/>
  <c r="G96" i="8"/>
  <c r="B96" i="8"/>
  <c r="R95" i="8"/>
  <c r="J95" i="8"/>
  <c r="G95" i="8"/>
  <c r="B95" i="8"/>
  <c r="R94" i="8"/>
  <c r="J94" i="8"/>
  <c r="G94" i="8"/>
  <c r="B94" i="8"/>
  <c r="R93" i="8"/>
  <c r="J93" i="8"/>
  <c r="G93" i="8"/>
  <c r="B93" i="8"/>
  <c r="R92" i="8"/>
  <c r="J92" i="8"/>
  <c r="G92" i="8"/>
  <c r="B92" i="8"/>
  <c r="R91" i="8"/>
  <c r="J91" i="8"/>
  <c r="G91" i="8"/>
  <c r="B91" i="8"/>
  <c r="R90" i="8"/>
  <c r="J90" i="8"/>
  <c r="G90" i="8"/>
  <c r="B90" i="8"/>
  <c r="R89" i="8"/>
  <c r="J89" i="8"/>
  <c r="G89" i="8"/>
  <c r="B89" i="8"/>
  <c r="R88" i="8"/>
  <c r="J88" i="8"/>
  <c r="G88" i="8"/>
  <c r="B88" i="8"/>
  <c r="R87" i="8"/>
  <c r="J87" i="8"/>
  <c r="G87" i="8"/>
  <c r="B87" i="8"/>
  <c r="R86" i="8"/>
  <c r="J86" i="8"/>
  <c r="G86" i="8"/>
  <c r="B86" i="8"/>
  <c r="R85" i="8"/>
  <c r="J85" i="8"/>
  <c r="G85" i="8"/>
  <c r="B85" i="8"/>
  <c r="R84" i="8"/>
  <c r="J84" i="8"/>
  <c r="G84" i="8"/>
  <c r="B84" i="8"/>
  <c r="R83" i="8"/>
  <c r="J83" i="8"/>
  <c r="G83" i="8"/>
  <c r="B83" i="8"/>
  <c r="R82" i="8"/>
  <c r="J82" i="8"/>
  <c r="G82" i="8"/>
  <c r="B82" i="8"/>
  <c r="R81" i="8"/>
  <c r="J81" i="8"/>
  <c r="G81" i="8"/>
  <c r="B81" i="8"/>
  <c r="R80" i="8"/>
  <c r="J80" i="8"/>
  <c r="G80" i="8"/>
  <c r="B80" i="8"/>
  <c r="R79" i="8"/>
  <c r="J79" i="8"/>
  <c r="G79" i="8"/>
  <c r="B79" i="8"/>
  <c r="R78" i="8"/>
  <c r="J78" i="8"/>
  <c r="G78" i="8"/>
  <c r="B78" i="8"/>
  <c r="R77" i="8"/>
  <c r="J77" i="8"/>
  <c r="G77" i="8"/>
  <c r="B77" i="8"/>
  <c r="R76" i="8"/>
  <c r="J76" i="8"/>
  <c r="G76" i="8"/>
  <c r="B76" i="8"/>
  <c r="R75" i="8"/>
  <c r="J75" i="8"/>
  <c r="G75" i="8"/>
  <c r="B75" i="8"/>
  <c r="R74" i="8"/>
  <c r="J74" i="8"/>
  <c r="G74" i="8"/>
  <c r="B74" i="8"/>
  <c r="R73" i="8"/>
  <c r="J73" i="8"/>
  <c r="G73" i="8"/>
  <c r="B73" i="8"/>
  <c r="R72" i="8"/>
  <c r="J72" i="8"/>
  <c r="G72" i="8"/>
  <c r="B72" i="8"/>
  <c r="R71" i="8"/>
  <c r="J71" i="8"/>
  <c r="G71" i="8"/>
  <c r="B71" i="8"/>
  <c r="R70" i="8"/>
  <c r="J70" i="8"/>
  <c r="G70" i="8"/>
  <c r="B70" i="8"/>
  <c r="R69" i="8"/>
  <c r="J69" i="8"/>
  <c r="G69" i="8"/>
  <c r="B69" i="8"/>
  <c r="R68" i="8"/>
  <c r="J68" i="8"/>
  <c r="G68" i="8"/>
  <c r="B68" i="8"/>
  <c r="R67" i="8"/>
  <c r="J67" i="8"/>
  <c r="G67" i="8"/>
  <c r="B67" i="8"/>
  <c r="R66" i="8"/>
  <c r="J66" i="8"/>
  <c r="G66" i="8"/>
  <c r="B66" i="8"/>
  <c r="R65" i="8"/>
  <c r="J65" i="8"/>
  <c r="G65" i="8"/>
  <c r="B65" i="8"/>
  <c r="R64" i="8"/>
  <c r="J64" i="8"/>
  <c r="G64" i="8"/>
  <c r="B64" i="8"/>
  <c r="R63" i="8"/>
  <c r="J63" i="8"/>
  <c r="G63" i="8"/>
  <c r="B63" i="8"/>
  <c r="R62" i="8"/>
  <c r="J62" i="8"/>
  <c r="G62" i="8"/>
  <c r="B62" i="8"/>
  <c r="R61" i="8"/>
  <c r="J61" i="8"/>
  <c r="G61" i="8"/>
  <c r="B61" i="8"/>
  <c r="R60" i="8"/>
  <c r="J60" i="8"/>
  <c r="G60" i="8"/>
  <c r="B60" i="8"/>
  <c r="R59" i="8"/>
  <c r="J59" i="8"/>
  <c r="G59" i="8"/>
  <c r="B59" i="8"/>
  <c r="R58" i="8"/>
  <c r="J58" i="8"/>
  <c r="G58" i="8"/>
  <c r="B58" i="8"/>
  <c r="R57" i="8"/>
  <c r="J57" i="8"/>
  <c r="G57" i="8"/>
  <c r="B57" i="8"/>
  <c r="R56" i="8"/>
  <c r="J56" i="8"/>
  <c r="G56" i="8"/>
  <c r="B56" i="8"/>
  <c r="R55" i="8"/>
  <c r="J55" i="8"/>
  <c r="G55" i="8"/>
  <c r="B55" i="8"/>
  <c r="R54" i="8"/>
  <c r="J54" i="8"/>
  <c r="G54" i="8"/>
  <c r="B54" i="8"/>
  <c r="R53" i="8"/>
  <c r="J53" i="8"/>
  <c r="G53" i="8"/>
  <c r="B53" i="8"/>
  <c r="R52" i="8"/>
  <c r="J52" i="8"/>
  <c r="G52" i="8"/>
  <c r="B52" i="8"/>
  <c r="R51" i="8"/>
  <c r="J51" i="8"/>
  <c r="G51" i="8"/>
  <c r="B51" i="8"/>
  <c r="R50" i="8"/>
  <c r="J50" i="8"/>
  <c r="G50" i="8"/>
  <c r="B50" i="8"/>
  <c r="R49" i="8"/>
  <c r="J49" i="8"/>
  <c r="G49" i="8"/>
  <c r="B49" i="8"/>
  <c r="R48" i="8"/>
  <c r="J48" i="8"/>
  <c r="G48" i="8"/>
  <c r="B48" i="8"/>
  <c r="R47" i="8"/>
  <c r="J47" i="8"/>
  <c r="G47" i="8"/>
  <c r="B47" i="8"/>
  <c r="R46" i="8"/>
  <c r="J46" i="8"/>
  <c r="G46" i="8"/>
  <c r="B46" i="8"/>
  <c r="R45" i="8"/>
  <c r="J45" i="8"/>
  <c r="G45" i="8"/>
  <c r="B45" i="8"/>
  <c r="R44" i="8"/>
  <c r="J44" i="8"/>
  <c r="G44" i="8"/>
  <c r="B44" i="8"/>
  <c r="R43" i="8"/>
  <c r="J43" i="8"/>
  <c r="G43" i="8"/>
  <c r="B43" i="8"/>
  <c r="R42" i="8"/>
  <c r="J42" i="8"/>
  <c r="G42" i="8"/>
  <c r="B42" i="8"/>
  <c r="R41" i="8"/>
  <c r="J41" i="8"/>
  <c r="G41" i="8"/>
  <c r="B41" i="8"/>
  <c r="R40" i="8"/>
  <c r="J40" i="8"/>
  <c r="G40" i="8"/>
  <c r="B40" i="8"/>
  <c r="R39" i="8"/>
  <c r="J39" i="8"/>
  <c r="G39" i="8"/>
  <c r="B39" i="8"/>
  <c r="R38" i="8"/>
  <c r="J38" i="8"/>
  <c r="G38" i="8"/>
  <c r="B38" i="8"/>
  <c r="R37" i="8"/>
  <c r="J37" i="8"/>
  <c r="G37" i="8"/>
  <c r="B37" i="8"/>
  <c r="R36" i="8"/>
  <c r="J36" i="8"/>
  <c r="G36" i="8"/>
  <c r="B36" i="8"/>
  <c r="R35" i="8"/>
  <c r="J35" i="8"/>
  <c r="G35" i="8"/>
  <c r="B35" i="8"/>
  <c r="R34" i="8"/>
  <c r="J34" i="8"/>
  <c r="G34" i="8"/>
  <c r="B34" i="8"/>
  <c r="R33" i="8"/>
  <c r="J33" i="8"/>
  <c r="G33" i="8"/>
  <c r="B33" i="8"/>
  <c r="R32" i="8"/>
  <c r="J32" i="8"/>
  <c r="G32" i="8"/>
  <c r="B32" i="8"/>
  <c r="R31" i="8"/>
  <c r="J31" i="8"/>
  <c r="G31" i="8"/>
  <c r="B31" i="8"/>
  <c r="R30" i="8"/>
  <c r="J30" i="8"/>
  <c r="G30" i="8"/>
  <c r="B30" i="8"/>
  <c r="R29" i="8"/>
  <c r="J29" i="8"/>
  <c r="G29" i="8"/>
  <c r="B29" i="8"/>
  <c r="R28" i="8"/>
  <c r="J28" i="8"/>
  <c r="G28" i="8"/>
  <c r="B28" i="8"/>
  <c r="R27" i="8"/>
  <c r="J27" i="8"/>
  <c r="G27" i="8"/>
  <c r="B27" i="8"/>
  <c r="R26" i="8"/>
  <c r="J26" i="8"/>
  <c r="G26" i="8"/>
  <c r="B26" i="8"/>
  <c r="R25" i="8"/>
  <c r="J25" i="8"/>
  <c r="G25" i="8"/>
  <c r="B25" i="8"/>
  <c r="R24" i="8"/>
  <c r="J24" i="8"/>
  <c r="G24" i="8"/>
  <c r="B24" i="8"/>
  <c r="R23" i="8"/>
  <c r="J23" i="8"/>
  <c r="G23" i="8"/>
  <c r="B23" i="8"/>
  <c r="R22" i="8"/>
  <c r="J22" i="8"/>
  <c r="G22" i="8"/>
  <c r="B22" i="8"/>
  <c r="R21" i="8"/>
  <c r="J21" i="8"/>
  <c r="G21" i="8"/>
  <c r="B21" i="8"/>
  <c r="R20" i="8"/>
  <c r="J20" i="8"/>
  <c r="G20" i="8"/>
  <c r="B20" i="8"/>
  <c r="R19" i="8"/>
  <c r="J19" i="8"/>
  <c r="G19" i="8"/>
  <c r="B19" i="8"/>
  <c r="R18" i="8"/>
  <c r="J18" i="8"/>
  <c r="G18" i="8"/>
  <c r="B18" i="8"/>
  <c r="R17" i="8"/>
  <c r="J17" i="8"/>
  <c r="G17" i="8"/>
  <c r="B17" i="8"/>
  <c r="R16" i="8"/>
  <c r="J16" i="8"/>
  <c r="G16" i="8"/>
  <c r="B16" i="8"/>
  <c r="R15" i="8"/>
  <c r="J15" i="8"/>
  <c r="G15" i="8"/>
  <c r="B15" i="8"/>
  <c r="R14" i="8"/>
  <c r="J14" i="8"/>
  <c r="G14" i="8"/>
  <c r="B14" i="8"/>
  <c r="R13" i="8"/>
  <c r="J13" i="8"/>
  <c r="G13" i="8"/>
  <c r="B13" i="8"/>
  <c r="R12" i="8"/>
  <c r="J12" i="8"/>
  <c r="G12" i="8"/>
  <c r="B12" i="8"/>
  <c r="R11" i="8"/>
  <c r="J11" i="8"/>
  <c r="G11" i="8"/>
  <c r="B11" i="8"/>
  <c r="R10" i="8"/>
  <c r="J10" i="8"/>
  <c r="G10" i="8"/>
  <c r="D10" i="8"/>
  <c r="D11" i="8" s="1"/>
  <c r="B10" i="8"/>
  <c r="R9" i="8"/>
  <c r="P9" i="8"/>
  <c r="J9" i="8"/>
  <c r="G9" i="8"/>
  <c r="B9" i="8"/>
  <c r="R8" i="8"/>
  <c r="P8" i="8"/>
  <c r="O8" i="8"/>
  <c r="K8" i="8"/>
  <c r="J8" i="8"/>
  <c r="G8" i="8"/>
  <c r="C8" i="8"/>
  <c r="C9" i="8" s="1"/>
  <c r="B8" i="8"/>
  <c r="R7" i="8"/>
  <c r="P7" i="8"/>
  <c r="O7" i="8"/>
  <c r="K7" i="8"/>
  <c r="J7" i="8"/>
  <c r="G7" i="8"/>
  <c r="B7" i="8"/>
  <c r="R306" i="7"/>
  <c r="P306" i="7"/>
  <c r="O306" i="7"/>
  <c r="K306" i="7"/>
  <c r="J306" i="7"/>
  <c r="G306" i="7"/>
  <c r="B306" i="7"/>
  <c r="R305" i="7"/>
  <c r="P305" i="7"/>
  <c r="O305" i="7"/>
  <c r="K305" i="7"/>
  <c r="J305" i="7"/>
  <c r="G305" i="7"/>
  <c r="B305" i="7"/>
  <c r="R304" i="7"/>
  <c r="P304" i="7"/>
  <c r="O304" i="7"/>
  <c r="K304" i="7"/>
  <c r="J304" i="7"/>
  <c r="G304" i="7"/>
  <c r="B304" i="7"/>
  <c r="R303" i="7"/>
  <c r="P303" i="7"/>
  <c r="O303" i="7"/>
  <c r="K303" i="7"/>
  <c r="J303" i="7"/>
  <c r="G303" i="7"/>
  <c r="B303" i="7"/>
  <c r="R302" i="7"/>
  <c r="P302" i="7"/>
  <c r="O302" i="7"/>
  <c r="K302" i="7"/>
  <c r="J302" i="7"/>
  <c r="G302" i="7"/>
  <c r="B302" i="7"/>
  <c r="R301" i="7"/>
  <c r="P301" i="7"/>
  <c r="O301" i="7"/>
  <c r="K301" i="7"/>
  <c r="J301" i="7"/>
  <c r="G301" i="7"/>
  <c r="B301" i="7"/>
  <c r="R300" i="7"/>
  <c r="P300" i="7"/>
  <c r="O300" i="7"/>
  <c r="K300" i="7"/>
  <c r="J300" i="7"/>
  <c r="G300" i="7"/>
  <c r="B300" i="7"/>
  <c r="R299" i="7"/>
  <c r="P299" i="7"/>
  <c r="O299" i="7"/>
  <c r="K299" i="7"/>
  <c r="J299" i="7"/>
  <c r="G299" i="7"/>
  <c r="B299" i="7"/>
  <c r="R298" i="7"/>
  <c r="P298" i="7"/>
  <c r="O298" i="7"/>
  <c r="K298" i="7"/>
  <c r="J298" i="7"/>
  <c r="G298" i="7"/>
  <c r="B298" i="7"/>
  <c r="R297" i="7"/>
  <c r="P297" i="7"/>
  <c r="O297" i="7"/>
  <c r="K297" i="7"/>
  <c r="J297" i="7"/>
  <c r="G297" i="7"/>
  <c r="B297" i="7"/>
  <c r="R296" i="7"/>
  <c r="P296" i="7"/>
  <c r="O296" i="7"/>
  <c r="K296" i="7"/>
  <c r="J296" i="7"/>
  <c r="G296" i="7"/>
  <c r="B296" i="7"/>
  <c r="R295" i="7"/>
  <c r="P295" i="7"/>
  <c r="O295" i="7"/>
  <c r="K295" i="7"/>
  <c r="J295" i="7"/>
  <c r="G295" i="7"/>
  <c r="B295" i="7"/>
  <c r="R294" i="7"/>
  <c r="P294" i="7"/>
  <c r="O294" i="7"/>
  <c r="K294" i="7"/>
  <c r="J294" i="7"/>
  <c r="G294" i="7"/>
  <c r="B294" i="7"/>
  <c r="R293" i="7"/>
  <c r="P293" i="7"/>
  <c r="O293" i="7"/>
  <c r="K293" i="7"/>
  <c r="J293" i="7"/>
  <c r="G293" i="7"/>
  <c r="B293" i="7"/>
  <c r="R292" i="7"/>
  <c r="P292" i="7"/>
  <c r="O292" i="7"/>
  <c r="K292" i="7"/>
  <c r="J292" i="7"/>
  <c r="G292" i="7"/>
  <c r="B292" i="7"/>
  <c r="R291" i="7"/>
  <c r="P291" i="7"/>
  <c r="O291" i="7"/>
  <c r="K291" i="7"/>
  <c r="J291" i="7"/>
  <c r="G291" i="7"/>
  <c r="B291" i="7"/>
  <c r="R290" i="7"/>
  <c r="P290" i="7"/>
  <c r="O290" i="7"/>
  <c r="K290" i="7"/>
  <c r="J290" i="7"/>
  <c r="G290" i="7"/>
  <c r="B290" i="7"/>
  <c r="R289" i="7"/>
  <c r="P289" i="7"/>
  <c r="O289" i="7"/>
  <c r="K289" i="7"/>
  <c r="J289" i="7"/>
  <c r="G289" i="7"/>
  <c r="B289" i="7"/>
  <c r="R288" i="7"/>
  <c r="P288" i="7"/>
  <c r="O288" i="7"/>
  <c r="K288" i="7"/>
  <c r="J288" i="7"/>
  <c r="G288" i="7"/>
  <c r="B288" i="7"/>
  <c r="R287" i="7"/>
  <c r="P287" i="7"/>
  <c r="O287" i="7"/>
  <c r="K287" i="7"/>
  <c r="J287" i="7"/>
  <c r="G287" i="7"/>
  <c r="B287" i="7"/>
  <c r="R286" i="7"/>
  <c r="P286" i="7"/>
  <c r="O286" i="7"/>
  <c r="K286" i="7"/>
  <c r="J286" i="7"/>
  <c r="G286" i="7"/>
  <c r="B286" i="7"/>
  <c r="R285" i="7"/>
  <c r="P285" i="7"/>
  <c r="O285" i="7"/>
  <c r="K285" i="7"/>
  <c r="J285" i="7"/>
  <c r="G285" i="7"/>
  <c r="B285" i="7"/>
  <c r="R284" i="7"/>
  <c r="P284" i="7"/>
  <c r="O284" i="7"/>
  <c r="K284" i="7"/>
  <c r="J284" i="7"/>
  <c r="G284" i="7"/>
  <c r="B284" i="7"/>
  <c r="R283" i="7"/>
  <c r="P283" i="7"/>
  <c r="O283" i="7"/>
  <c r="K283" i="7"/>
  <c r="J283" i="7"/>
  <c r="G283" i="7"/>
  <c r="B283" i="7"/>
  <c r="R282" i="7"/>
  <c r="P282" i="7"/>
  <c r="O282" i="7"/>
  <c r="K282" i="7"/>
  <c r="J282" i="7"/>
  <c r="G282" i="7"/>
  <c r="B282" i="7"/>
  <c r="R281" i="7"/>
  <c r="P281" i="7"/>
  <c r="O281" i="7"/>
  <c r="K281" i="7"/>
  <c r="J281" i="7"/>
  <c r="G281" i="7"/>
  <c r="B281" i="7"/>
  <c r="R280" i="7"/>
  <c r="P280" i="7"/>
  <c r="O280" i="7"/>
  <c r="K280" i="7"/>
  <c r="J280" i="7"/>
  <c r="G280" i="7"/>
  <c r="B280" i="7"/>
  <c r="R279" i="7"/>
  <c r="P279" i="7"/>
  <c r="O279" i="7"/>
  <c r="K279" i="7"/>
  <c r="J279" i="7"/>
  <c r="G279" i="7"/>
  <c r="B279" i="7"/>
  <c r="R278" i="7"/>
  <c r="P278" i="7"/>
  <c r="O278" i="7"/>
  <c r="K278" i="7"/>
  <c r="J278" i="7"/>
  <c r="G278" i="7"/>
  <c r="B278" i="7"/>
  <c r="R277" i="7"/>
  <c r="P277" i="7"/>
  <c r="O277" i="7"/>
  <c r="K277" i="7"/>
  <c r="J277" i="7"/>
  <c r="G277" i="7"/>
  <c r="B277" i="7"/>
  <c r="R276" i="7"/>
  <c r="P276" i="7"/>
  <c r="O276" i="7"/>
  <c r="K276" i="7"/>
  <c r="J276" i="7"/>
  <c r="G276" i="7"/>
  <c r="B276" i="7"/>
  <c r="R275" i="7"/>
  <c r="P275" i="7"/>
  <c r="O275" i="7"/>
  <c r="K275" i="7"/>
  <c r="J275" i="7"/>
  <c r="G275" i="7"/>
  <c r="B275" i="7"/>
  <c r="R274" i="7"/>
  <c r="P274" i="7"/>
  <c r="O274" i="7"/>
  <c r="K274" i="7"/>
  <c r="J274" i="7"/>
  <c r="G274" i="7"/>
  <c r="B274" i="7"/>
  <c r="R273" i="7"/>
  <c r="P273" i="7"/>
  <c r="O273" i="7"/>
  <c r="K273" i="7"/>
  <c r="J273" i="7"/>
  <c r="G273" i="7"/>
  <c r="B273" i="7"/>
  <c r="R272" i="7"/>
  <c r="P272" i="7"/>
  <c r="O272" i="7"/>
  <c r="K272" i="7"/>
  <c r="J272" i="7"/>
  <c r="G272" i="7"/>
  <c r="B272" i="7"/>
  <c r="R271" i="7"/>
  <c r="P271" i="7"/>
  <c r="O271" i="7"/>
  <c r="K271" i="7"/>
  <c r="J271" i="7"/>
  <c r="G271" i="7"/>
  <c r="B271" i="7"/>
  <c r="R270" i="7"/>
  <c r="P270" i="7"/>
  <c r="O270" i="7"/>
  <c r="K270" i="7"/>
  <c r="J270" i="7"/>
  <c r="G270" i="7"/>
  <c r="B270" i="7"/>
  <c r="R269" i="7"/>
  <c r="P269" i="7"/>
  <c r="O269" i="7"/>
  <c r="K269" i="7"/>
  <c r="J269" i="7"/>
  <c r="G269" i="7"/>
  <c r="B269" i="7"/>
  <c r="R268" i="7"/>
  <c r="P268" i="7"/>
  <c r="O268" i="7"/>
  <c r="K268" i="7"/>
  <c r="J268" i="7"/>
  <c r="G268" i="7"/>
  <c r="B268" i="7"/>
  <c r="R267" i="7"/>
  <c r="P267" i="7"/>
  <c r="O267" i="7"/>
  <c r="K267" i="7"/>
  <c r="J267" i="7"/>
  <c r="G267" i="7"/>
  <c r="B267" i="7"/>
  <c r="R266" i="7"/>
  <c r="P266" i="7"/>
  <c r="O266" i="7"/>
  <c r="K266" i="7"/>
  <c r="J266" i="7"/>
  <c r="G266" i="7"/>
  <c r="B266" i="7"/>
  <c r="R265" i="7"/>
  <c r="P265" i="7"/>
  <c r="O265" i="7"/>
  <c r="K265" i="7"/>
  <c r="J265" i="7"/>
  <c r="G265" i="7"/>
  <c r="B265" i="7"/>
  <c r="R264" i="7"/>
  <c r="P264" i="7"/>
  <c r="O264" i="7"/>
  <c r="K264" i="7"/>
  <c r="J264" i="7"/>
  <c r="G264" i="7"/>
  <c r="B264" i="7"/>
  <c r="R263" i="7"/>
  <c r="P263" i="7"/>
  <c r="O263" i="7"/>
  <c r="K263" i="7"/>
  <c r="J263" i="7"/>
  <c r="G263" i="7"/>
  <c r="B263" i="7"/>
  <c r="R262" i="7"/>
  <c r="P262" i="7"/>
  <c r="O262" i="7"/>
  <c r="K262" i="7"/>
  <c r="J262" i="7"/>
  <c r="G262" i="7"/>
  <c r="B262" i="7"/>
  <c r="R261" i="7"/>
  <c r="P261" i="7"/>
  <c r="O261" i="7"/>
  <c r="K261" i="7"/>
  <c r="J261" i="7"/>
  <c r="G261" i="7"/>
  <c r="B261" i="7"/>
  <c r="R260" i="7"/>
  <c r="P260" i="7"/>
  <c r="O260" i="7"/>
  <c r="K260" i="7"/>
  <c r="J260" i="7"/>
  <c r="G260" i="7"/>
  <c r="B260" i="7"/>
  <c r="R259" i="7"/>
  <c r="P259" i="7"/>
  <c r="O259" i="7"/>
  <c r="K259" i="7"/>
  <c r="J259" i="7"/>
  <c r="G259" i="7"/>
  <c r="B259" i="7"/>
  <c r="R258" i="7"/>
  <c r="P258" i="7"/>
  <c r="O258" i="7"/>
  <c r="K258" i="7"/>
  <c r="J258" i="7"/>
  <c r="G258" i="7"/>
  <c r="B258" i="7"/>
  <c r="R257" i="7"/>
  <c r="P257" i="7"/>
  <c r="O257" i="7"/>
  <c r="K257" i="7"/>
  <c r="J257" i="7"/>
  <c r="G257" i="7"/>
  <c r="B257" i="7"/>
  <c r="R256" i="7"/>
  <c r="P256" i="7"/>
  <c r="O256" i="7"/>
  <c r="K256" i="7"/>
  <c r="J256" i="7"/>
  <c r="G256" i="7"/>
  <c r="B256" i="7"/>
  <c r="R255" i="7"/>
  <c r="P255" i="7"/>
  <c r="O255" i="7"/>
  <c r="K255" i="7"/>
  <c r="J255" i="7"/>
  <c r="G255" i="7"/>
  <c r="B255" i="7"/>
  <c r="R254" i="7"/>
  <c r="P254" i="7"/>
  <c r="O254" i="7"/>
  <c r="K254" i="7"/>
  <c r="J254" i="7"/>
  <c r="G254" i="7"/>
  <c r="B254" i="7"/>
  <c r="R253" i="7"/>
  <c r="P253" i="7"/>
  <c r="O253" i="7"/>
  <c r="K253" i="7"/>
  <c r="J253" i="7"/>
  <c r="G253" i="7"/>
  <c r="B253" i="7"/>
  <c r="R252" i="7"/>
  <c r="P252" i="7"/>
  <c r="O252" i="7"/>
  <c r="K252" i="7"/>
  <c r="J252" i="7"/>
  <c r="G252" i="7"/>
  <c r="B252" i="7"/>
  <c r="R251" i="7"/>
  <c r="P251" i="7"/>
  <c r="O251" i="7"/>
  <c r="K251" i="7"/>
  <c r="J251" i="7"/>
  <c r="G251" i="7"/>
  <c r="B251" i="7"/>
  <c r="R250" i="7"/>
  <c r="P250" i="7"/>
  <c r="O250" i="7"/>
  <c r="K250" i="7"/>
  <c r="J250" i="7"/>
  <c r="G250" i="7"/>
  <c r="B250" i="7"/>
  <c r="R249" i="7"/>
  <c r="P249" i="7"/>
  <c r="O249" i="7"/>
  <c r="K249" i="7"/>
  <c r="J249" i="7"/>
  <c r="G249" i="7"/>
  <c r="B249" i="7"/>
  <c r="R248" i="7"/>
  <c r="P248" i="7"/>
  <c r="O248" i="7"/>
  <c r="K248" i="7"/>
  <c r="J248" i="7"/>
  <c r="G248" i="7"/>
  <c r="B248" i="7"/>
  <c r="R247" i="7"/>
  <c r="P247" i="7"/>
  <c r="O247" i="7"/>
  <c r="K247" i="7"/>
  <c r="J247" i="7"/>
  <c r="G247" i="7"/>
  <c r="B247" i="7"/>
  <c r="R246" i="7"/>
  <c r="P246" i="7"/>
  <c r="O246" i="7"/>
  <c r="K246" i="7"/>
  <c r="J246" i="7"/>
  <c r="G246" i="7"/>
  <c r="B246" i="7"/>
  <c r="R245" i="7"/>
  <c r="P245" i="7"/>
  <c r="O245" i="7"/>
  <c r="K245" i="7"/>
  <c r="J245" i="7"/>
  <c r="G245" i="7"/>
  <c r="B245" i="7"/>
  <c r="R244" i="7"/>
  <c r="P244" i="7"/>
  <c r="O244" i="7"/>
  <c r="K244" i="7"/>
  <c r="J244" i="7"/>
  <c r="G244" i="7"/>
  <c r="B244" i="7"/>
  <c r="R243" i="7"/>
  <c r="P243" i="7"/>
  <c r="O243" i="7"/>
  <c r="K243" i="7"/>
  <c r="J243" i="7"/>
  <c r="G243" i="7"/>
  <c r="B243" i="7"/>
  <c r="R242" i="7"/>
  <c r="P242" i="7"/>
  <c r="O242" i="7"/>
  <c r="K242" i="7"/>
  <c r="J242" i="7"/>
  <c r="G242" i="7"/>
  <c r="B242" i="7"/>
  <c r="R241" i="7"/>
  <c r="P241" i="7"/>
  <c r="O241" i="7"/>
  <c r="K241" i="7"/>
  <c r="J241" i="7"/>
  <c r="G241" i="7"/>
  <c r="B241" i="7"/>
  <c r="R240" i="7"/>
  <c r="P240" i="7"/>
  <c r="O240" i="7"/>
  <c r="K240" i="7"/>
  <c r="J240" i="7"/>
  <c r="G240" i="7"/>
  <c r="B240" i="7"/>
  <c r="R239" i="7"/>
  <c r="P239" i="7"/>
  <c r="O239" i="7"/>
  <c r="K239" i="7"/>
  <c r="J239" i="7"/>
  <c r="G239" i="7"/>
  <c r="B239" i="7"/>
  <c r="R238" i="7"/>
  <c r="P238" i="7"/>
  <c r="O238" i="7"/>
  <c r="K238" i="7"/>
  <c r="J238" i="7"/>
  <c r="G238" i="7"/>
  <c r="B238" i="7"/>
  <c r="R237" i="7"/>
  <c r="P237" i="7"/>
  <c r="O237" i="7"/>
  <c r="K237" i="7"/>
  <c r="J237" i="7"/>
  <c r="G237" i="7"/>
  <c r="B237" i="7"/>
  <c r="R236" i="7"/>
  <c r="P236" i="7"/>
  <c r="O236" i="7"/>
  <c r="K236" i="7"/>
  <c r="J236" i="7"/>
  <c r="G236" i="7"/>
  <c r="B236" i="7"/>
  <c r="R235" i="7"/>
  <c r="P235" i="7"/>
  <c r="O235" i="7"/>
  <c r="K235" i="7"/>
  <c r="J235" i="7"/>
  <c r="G235" i="7"/>
  <c r="B235" i="7"/>
  <c r="R234" i="7"/>
  <c r="P234" i="7"/>
  <c r="O234" i="7"/>
  <c r="K234" i="7"/>
  <c r="J234" i="7"/>
  <c r="G234" i="7"/>
  <c r="B234" i="7"/>
  <c r="R233" i="7"/>
  <c r="P233" i="7"/>
  <c r="O233" i="7"/>
  <c r="K233" i="7"/>
  <c r="J233" i="7"/>
  <c r="G233" i="7"/>
  <c r="B233" i="7"/>
  <c r="R232" i="7"/>
  <c r="P232" i="7"/>
  <c r="O232" i="7"/>
  <c r="K232" i="7"/>
  <c r="J232" i="7"/>
  <c r="G232" i="7"/>
  <c r="B232" i="7"/>
  <c r="R231" i="7"/>
  <c r="P231" i="7"/>
  <c r="O231" i="7"/>
  <c r="K231" i="7"/>
  <c r="J231" i="7"/>
  <c r="G231" i="7"/>
  <c r="B231" i="7"/>
  <c r="R230" i="7"/>
  <c r="P230" i="7"/>
  <c r="O230" i="7"/>
  <c r="K230" i="7"/>
  <c r="J230" i="7"/>
  <c r="G230" i="7"/>
  <c r="B230" i="7"/>
  <c r="R229" i="7"/>
  <c r="P229" i="7"/>
  <c r="O229" i="7"/>
  <c r="K229" i="7"/>
  <c r="J229" i="7"/>
  <c r="G229" i="7"/>
  <c r="B229" i="7"/>
  <c r="R228" i="7"/>
  <c r="P228" i="7"/>
  <c r="O228" i="7"/>
  <c r="K228" i="7"/>
  <c r="J228" i="7"/>
  <c r="G228" i="7"/>
  <c r="B228" i="7"/>
  <c r="R227" i="7"/>
  <c r="P227" i="7"/>
  <c r="O227" i="7"/>
  <c r="K227" i="7"/>
  <c r="J227" i="7"/>
  <c r="G227" i="7"/>
  <c r="B227" i="7"/>
  <c r="R226" i="7"/>
  <c r="P226" i="7"/>
  <c r="O226" i="7"/>
  <c r="K226" i="7"/>
  <c r="J226" i="7"/>
  <c r="G226" i="7"/>
  <c r="B226" i="7"/>
  <c r="R225" i="7"/>
  <c r="P225" i="7"/>
  <c r="O225" i="7"/>
  <c r="K225" i="7"/>
  <c r="J225" i="7"/>
  <c r="G225" i="7"/>
  <c r="B225" i="7"/>
  <c r="R224" i="7"/>
  <c r="P224" i="7"/>
  <c r="O224" i="7"/>
  <c r="K224" i="7"/>
  <c r="J224" i="7"/>
  <c r="G224" i="7"/>
  <c r="B224" i="7"/>
  <c r="R223" i="7"/>
  <c r="P223" i="7"/>
  <c r="O223" i="7"/>
  <c r="K223" i="7"/>
  <c r="J223" i="7"/>
  <c r="G223" i="7"/>
  <c r="B223" i="7"/>
  <c r="R222" i="7"/>
  <c r="P222" i="7"/>
  <c r="O222" i="7"/>
  <c r="K222" i="7"/>
  <c r="J222" i="7"/>
  <c r="G222" i="7"/>
  <c r="B222" i="7"/>
  <c r="R221" i="7"/>
  <c r="P221" i="7"/>
  <c r="O221" i="7"/>
  <c r="K221" i="7"/>
  <c r="J221" i="7"/>
  <c r="G221" i="7"/>
  <c r="B221" i="7"/>
  <c r="R220" i="7"/>
  <c r="P220" i="7"/>
  <c r="O220" i="7"/>
  <c r="K220" i="7"/>
  <c r="J220" i="7"/>
  <c r="G220" i="7"/>
  <c r="B220" i="7"/>
  <c r="R219" i="7"/>
  <c r="P219" i="7"/>
  <c r="O219" i="7"/>
  <c r="K219" i="7"/>
  <c r="J219" i="7"/>
  <c r="G219" i="7"/>
  <c r="B219" i="7"/>
  <c r="R218" i="7"/>
  <c r="P218" i="7"/>
  <c r="O218" i="7"/>
  <c r="K218" i="7"/>
  <c r="J218" i="7"/>
  <c r="G218" i="7"/>
  <c r="B218" i="7"/>
  <c r="R217" i="7"/>
  <c r="P217" i="7"/>
  <c r="O217" i="7"/>
  <c r="K217" i="7"/>
  <c r="J217" i="7"/>
  <c r="G217" i="7"/>
  <c r="B217" i="7"/>
  <c r="R216" i="7"/>
  <c r="P216" i="7"/>
  <c r="O216" i="7"/>
  <c r="K216" i="7"/>
  <c r="J216" i="7"/>
  <c r="G216" i="7"/>
  <c r="B216" i="7"/>
  <c r="R215" i="7"/>
  <c r="P215" i="7"/>
  <c r="O215" i="7"/>
  <c r="K215" i="7"/>
  <c r="J215" i="7"/>
  <c r="G215" i="7"/>
  <c r="B215" i="7"/>
  <c r="R214" i="7"/>
  <c r="P214" i="7"/>
  <c r="O214" i="7"/>
  <c r="K214" i="7"/>
  <c r="J214" i="7"/>
  <c r="G214" i="7"/>
  <c r="B214" i="7"/>
  <c r="R213" i="7"/>
  <c r="P213" i="7"/>
  <c r="O213" i="7"/>
  <c r="K213" i="7"/>
  <c r="J213" i="7"/>
  <c r="G213" i="7"/>
  <c r="B213" i="7"/>
  <c r="R212" i="7"/>
  <c r="P212" i="7"/>
  <c r="O212" i="7"/>
  <c r="K212" i="7"/>
  <c r="J212" i="7"/>
  <c r="G212" i="7"/>
  <c r="B212" i="7"/>
  <c r="R211" i="7"/>
  <c r="P211" i="7"/>
  <c r="O211" i="7"/>
  <c r="K211" i="7"/>
  <c r="J211" i="7"/>
  <c r="G211" i="7"/>
  <c r="B211" i="7"/>
  <c r="R210" i="7"/>
  <c r="P210" i="7"/>
  <c r="O210" i="7"/>
  <c r="K210" i="7"/>
  <c r="J210" i="7"/>
  <c r="G210" i="7"/>
  <c r="B210" i="7"/>
  <c r="R209" i="7"/>
  <c r="P209" i="7"/>
  <c r="O209" i="7"/>
  <c r="K209" i="7"/>
  <c r="J209" i="7"/>
  <c r="G209" i="7"/>
  <c r="B209" i="7"/>
  <c r="R208" i="7"/>
  <c r="P208" i="7"/>
  <c r="O208" i="7"/>
  <c r="K208" i="7"/>
  <c r="J208" i="7"/>
  <c r="G208" i="7"/>
  <c r="B208" i="7"/>
  <c r="R207" i="7"/>
  <c r="P207" i="7"/>
  <c r="O207" i="7"/>
  <c r="K207" i="7"/>
  <c r="J207" i="7"/>
  <c r="G207" i="7"/>
  <c r="B207" i="7"/>
  <c r="R206" i="7"/>
  <c r="P206" i="7"/>
  <c r="O206" i="7"/>
  <c r="K206" i="7"/>
  <c r="J206" i="7"/>
  <c r="G206" i="7"/>
  <c r="B206" i="7"/>
  <c r="R205" i="7"/>
  <c r="P205" i="7"/>
  <c r="O205" i="7"/>
  <c r="K205" i="7"/>
  <c r="J205" i="7"/>
  <c r="G205" i="7"/>
  <c r="B205" i="7"/>
  <c r="R204" i="7"/>
  <c r="P204" i="7"/>
  <c r="O204" i="7"/>
  <c r="K204" i="7"/>
  <c r="J204" i="7"/>
  <c r="G204" i="7"/>
  <c r="B204" i="7"/>
  <c r="R203" i="7"/>
  <c r="P203" i="7"/>
  <c r="O203" i="7"/>
  <c r="K203" i="7"/>
  <c r="J203" i="7"/>
  <c r="G203" i="7"/>
  <c r="B203" i="7"/>
  <c r="R202" i="7"/>
  <c r="P202" i="7"/>
  <c r="O202" i="7"/>
  <c r="K202" i="7"/>
  <c r="J202" i="7"/>
  <c r="G202" i="7"/>
  <c r="B202" i="7"/>
  <c r="R201" i="7"/>
  <c r="P201" i="7"/>
  <c r="O201" i="7"/>
  <c r="K201" i="7"/>
  <c r="J201" i="7"/>
  <c r="G201" i="7"/>
  <c r="B201" i="7"/>
  <c r="R200" i="7"/>
  <c r="P200" i="7"/>
  <c r="O200" i="7"/>
  <c r="K200" i="7"/>
  <c r="J200" i="7"/>
  <c r="G200" i="7"/>
  <c r="B200" i="7"/>
  <c r="R199" i="7"/>
  <c r="P199" i="7"/>
  <c r="O199" i="7"/>
  <c r="K199" i="7"/>
  <c r="J199" i="7"/>
  <c r="G199" i="7"/>
  <c r="B199" i="7"/>
  <c r="R198" i="7"/>
  <c r="P198" i="7"/>
  <c r="O198" i="7"/>
  <c r="K198" i="7"/>
  <c r="J198" i="7"/>
  <c r="G198" i="7"/>
  <c r="B198" i="7"/>
  <c r="R197" i="7"/>
  <c r="P197" i="7"/>
  <c r="O197" i="7"/>
  <c r="K197" i="7"/>
  <c r="J197" i="7"/>
  <c r="G197" i="7"/>
  <c r="B197" i="7"/>
  <c r="R196" i="7"/>
  <c r="P196" i="7"/>
  <c r="O196" i="7"/>
  <c r="K196" i="7"/>
  <c r="J196" i="7"/>
  <c r="G196" i="7"/>
  <c r="B196" i="7"/>
  <c r="R195" i="7"/>
  <c r="P195" i="7"/>
  <c r="O195" i="7"/>
  <c r="K195" i="7"/>
  <c r="J195" i="7"/>
  <c r="G195" i="7"/>
  <c r="B195" i="7"/>
  <c r="R194" i="7"/>
  <c r="P194" i="7"/>
  <c r="O194" i="7"/>
  <c r="K194" i="7"/>
  <c r="J194" i="7"/>
  <c r="G194" i="7"/>
  <c r="B194" i="7"/>
  <c r="R193" i="7"/>
  <c r="P193" i="7"/>
  <c r="O193" i="7"/>
  <c r="K193" i="7"/>
  <c r="J193" i="7"/>
  <c r="G193" i="7"/>
  <c r="B193" i="7"/>
  <c r="R192" i="7"/>
  <c r="P192" i="7"/>
  <c r="O192" i="7"/>
  <c r="K192" i="7"/>
  <c r="J192" i="7"/>
  <c r="G192" i="7"/>
  <c r="B192" i="7"/>
  <c r="R191" i="7"/>
  <c r="P191" i="7"/>
  <c r="O191" i="7"/>
  <c r="K191" i="7"/>
  <c r="J191" i="7"/>
  <c r="G191" i="7"/>
  <c r="B191" i="7"/>
  <c r="R190" i="7"/>
  <c r="P190" i="7"/>
  <c r="O190" i="7"/>
  <c r="K190" i="7"/>
  <c r="J190" i="7"/>
  <c r="G190" i="7"/>
  <c r="B190" i="7"/>
  <c r="R189" i="7"/>
  <c r="P189" i="7"/>
  <c r="O189" i="7"/>
  <c r="K189" i="7"/>
  <c r="J189" i="7"/>
  <c r="G189" i="7"/>
  <c r="B189" i="7"/>
  <c r="R188" i="7"/>
  <c r="P188" i="7"/>
  <c r="O188" i="7"/>
  <c r="K188" i="7"/>
  <c r="J188" i="7"/>
  <c r="G188" i="7"/>
  <c r="B188" i="7"/>
  <c r="R187" i="7"/>
  <c r="P187" i="7"/>
  <c r="O187" i="7"/>
  <c r="K187" i="7"/>
  <c r="J187" i="7"/>
  <c r="G187" i="7"/>
  <c r="B187" i="7"/>
  <c r="R186" i="7"/>
  <c r="P186" i="7"/>
  <c r="O186" i="7"/>
  <c r="K186" i="7"/>
  <c r="J186" i="7"/>
  <c r="G186" i="7"/>
  <c r="B186" i="7"/>
  <c r="R185" i="7"/>
  <c r="P185" i="7"/>
  <c r="O185" i="7"/>
  <c r="K185" i="7"/>
  <c r="J185" i="7"/>
  <c r="G185" i="7"/>
  <c r="B185" i="7"/>
  <c r="R184" i="7"/>
  <c r="P184" i="7"/>
  <c r="O184" i="7"/>
  <c r="K184" i="7"/>
  <c r="J184" i="7"/>
  <c r="G184" i="7"/>
  <c r="B184" i="7"/>
  <c r="R183" i="7"/>
  <c r="P183" i="7"/>
  <c r="O183" i="7"/>
  <c r="K183" i="7"/>
  <c r="J183" i="7"/>
  <c r="G183" i="7"/>
  <c r="B183" i="7"/>
  <c r="R182" i="7"/>
  <c r="P182" i="7"/>
  <c r="O182" i="7"/>
  <c r="K182" i="7"/>
  <c r="J182" i="7"/>
  <c r="G182" i="7"/>
  <c r="B182" i="7"/>
  <c r="R181" i="7"/>
  <c r="P181" i="7"/>
  <c r="O181" i="7"/>
  <c r="K181" i="7"/>
  <c r="J181" i="7"/>
  <c r="G181" i="7"/>
  <c r="B181" i="7"/>
  <c r="R180" i="7"/>
  <c r="P180" i="7"/>
  <c r="O180" i="7"/>
  <c r="K180" i="7"/>
  <c r="J180" i="7"/>
  <c r="G180" i="7"/>
  <c r="B180" i="7"/>
  <c r="R179" i="7"/>
  <c r="P179" i="7"/>
  <c r="O179" i="7"/>
  <c r="K179" i="7"/>
  <c r="J179" i="7"/>
  <c r="G179" i="7"/>
  <c r="B179" i="7"/>
  <c r="R178" i="7"/>
  <c r="P178" i="7"/>
  <c r="O178" i="7"/>
  <c r="K178" i="7"/>
  <c r="J178" i="7"/>
  <c r="G178" i="7"/>
  <c r="B178" i="7"/>
  <c r="R177" i="7"/>
  <c r="P177" i="7"/>
  <c r="O177" i="7"/>
  <c r="K177" i="7"/>
  <c r="J177" i="7"/>
  <c r="G177" i="7"/>
  <c r="B177" i="7"/>
  <c r="R176" i="7"/>
  <c r="P176" i="7"/>
  <c r="O176" i="7"/>
  <c r="K176" i="7"/>
  <c r="J176" i="7"/>
  <c r="G176" i="7"/>
  <c r="B176" i="7"/>
  <c r="R175" i="7"/>
  <c r="P175" i="7"/>
  <c r="O175" i="7"/>
  <c r="K175" i="7"/>
  <c r="J175" i="7"/>
  <c r="G175" i="7"/>
  <c r="B175" i="7"/>
  <c r="R174" i="7"/>
  <c r="P174" i="7"/>
  <c r="O174" i="7"/>
  <c r="K174" i="7"/>
  <c r="J174" i="7"/>
  <c r="G174" i="7"/>
  <c r="B174" i="7"/>
  <c r="R173" i="7"/>
  <c r="P173" i="7"/>
  <c r="O173" i="7"/>
  <c r="K173" i="7"/>
  <c r="J173" i="7"/>
  <c r="G173" i="7"/>
  <c r="B173" i="7"/>
  <c r="R172" i="7"/>
  <c r="P172" i="7"/>
  <c r="O172" i="7"/>
  <c r="K172" i="7"/>
  <c r="J172" i="7"/>
  <c r="G172" i="7"/>
  <c r="B172" i="7"/>
  <c r="R171" i="7"/>
  <c r="P171" i="7"/>
  <c r="O171" i="7"/>
  <c r="K171" i="7"/>
  <c r="J171" i="7"/>
  <c r="G171" i="7"/>
  <c r="B171" i="7"/>
  <c r="R170" i="7"/>
  <c r="P170" i="7"/>
  <c r="O170" i="7"/>
  <c r="K170" i="7"/>
  <c r="J170" i="7"/>
  <c r="G170" i="7"/>
  <c r="B170" i="7"/>
  <c r="R169" i="7"/>
  <c r="P169" i="7"/>
  <c r="O169" i="7"/>
  <c r="K169" i="7"/>
  <c r="J169" i="7"/>
  <c r="G169" i="7"/>
  <c r="B169" i="7"/>
  <c r="R168" i="7"/>
  <c r="P168" i="7"/>
  <c r="O168" i="7"/>
  <c r="K168" i="7"/>
  <c r="J168" i="7"/>
  <c r="G168" i="7"/>
  <c r="B168" i="7"/>
  <c r="R167" i="7"/>
  <c r="P167" i="7"/>
  <c r="O167" i="7"/>
  <c r="K167" i="7"/>
  <c r="J167" i="7"/>
  <c r="G167" i="7"/>
  <c r="B167" i="7"/>
  <c r="R166" i="7"/>
  <c r="P166" i="7"/>
  <c r="O166" i="7"/>
  <c r="K166" i="7"/>
  <c r="J166" i="7"/>
  <c r="G166" i="7"/>
  <c r="B166" i="7"/>
  <c r="R165" i="7"/>
  <c r="P165" i="7"/>
  <c r="O165" i="7"/>
  <c r="K165" i="7"/>
  <c r="J165" i="7"/>
  <c r="G165" i="7"/>
  <c r="B165" i="7"/>
  <c r="R164" i="7"/>
  <c r="P164" i="7"/>
  <c r="O164" i="7"/>
  <c r="K164" i="7"/>
  <c r="J164" i="7"/>
  <c r="G164" i="7"/>
  <c r="B164" i="7"/>
  <c r="R163" i="7"/>
  <c r="P163" i="7"/>
  <c r="O163" i="7"/>
  <c r="K163" i="7"/>
  <c r="J163" i="7"/>
  <c r="G163" i="7"/>
  <c r="B163" i="7"/>
  <c r="R162" i="7"/>
  <c r="P162" i="7"/>
  <c r="O162" i="7"/>
  <c r="K162" i="7"/>
  <c r="J162" i="7"/>
  <c r="G162" i="7"/>
  <c r="B162" i="7"/>
  <c r="R161" i="7"/>
  <c r="P161" i="7"/>
  <c r="O161" i="7"/>
  <c r="K161" i="7"/>
  <c r="J161" i="7"/>
  <c r="G161" i="7"/>
  <c r="B161" i="7"/>
  <c r="R160" i="7"/>
  <c r="P160" i="7"/>
  <c r="O160" i="7"/>
  <c r="K160" i="7"/>
  <c r="J160" i="7"/>
  <c r="G160" i="7"/>
  <c r="B160" i="7"/>
  <c r="R159" i="7"/>
  <c r="P159" i="7"/>
  <c r="O159" i="7"/>
  <c r="K159" i="7"/>
  <c r="J159" i="7"/>
  <c r="G159" i="7"/>
  <c r="B159" i="7"/>
  <c r="R158" i="7"/>
  <c r="P158" i="7"/>
  <c r="O158" i="7"/>
  <c r="K158" i="7"/>
  <c r="J158" i="7"/>
  <c r="G158" i="7"/>
  <c r="B158" i="7"/>
  <c r="R157" i="7"/>
  <c r="P157" i="7"/>
  <c r="O157" i="7"/>
  <c r="K157" i="7"/>
  <c r="J157" i="7"/>
  <c r="G157" i="7"/>
  <c r="B157" i="7"/>
  <c r="R156" i="7"/>
  <c r="P156" i="7"/>
  <c r="O156" i="7"/>
  <c r="K156" i="7"/>
  <c r="J156" i="7"/>
  <c r="G156" i="7"/>
  <c r="B156" i="7"/>
  <c r="R155" i="7"/>
  <c r="P155" i="7"/>
  <c r="O155" i="7"/>
  <c r="K155" i="7"/>
  <c r="J155" i="7"/>
  <c r="G155" i="7"/>
  <c r="B155" i="7"/>
  <c r="R154" i="7"/>
  <c r="P154" i="7"/>
  <c r="O154" i="7"/>
  <c r="K154" i="7"/>
  <c r="J154" i="7"/>
  <c r="G154" i="7"/>
  <c r="B154" i="7"/>
  <c r="R153" i="7"/>
  <c r="P153" i="7"/>
  <c r="O153" i="7"/>
  <c r="K153" i="7"/>
  <c r="J153" i="7"/>
  <c r="G153" i="7"/>
  <c r="B153" i="7"/>
  <c r="R152" i="7"/>
  <c r="P152" i="7"/>
  <c r="O152" i="7"/>
  <c r="K152" i="7"/>
  <c r="J152" i="7"/>
  <c r="G152" i="7"/>
  <c r="B152" i="7"/>
  <c r="R151" i="7"/>
  <c r="P151" i="7"/>
  <c r="O151" i="7"/>
  <c r="K151" i="7"/>
  <c r="J151" i="7"/>
  <c r="G151" i="7"/>
  <c r="B151" i="7"/>
  <c r="R150" i="7"/>
  <c r="P150" i="7"/>
  <c r="O150" i="7"/>
  <c r="K150" i="7"/>
  <c r="J150" i="7"/>
  <c r="G150" i="7"/>
  <c r="B150" i="7"/>
  <c r="R149" i="7"/>
  <c r="P149" i="7"/>
  <c r="O149" i="7"/>
  <c r="K149" i="7"/>
  <c r="J149" i="7"/>
  <c r="G149" i="7"/>
  <c r="B149" i="7"/>
  <c r="R148" i="7"/>
  <c r="P148" i="7"/>
  <c r="O148" i="7"/>
  <c r="K148" i="7"/>
  <c r="J148" i="7"/>
  <c r="G148" i="7"/>
  <c r="B148" i="7"/>
  <c r="R147" i="7"/>
  <c r="P147" i="7"/>
  <c r="O147" i="7"/>
  <c r="K147" i="7"/>
  <c r="J147" i="7"/>
  <c r="G147" i="7"/>
  <c r="B147" i="7"/>
  <c r="R146" i="7"/>
  <c r="P146" i="7"/>
  <c r="O146" i="7"/>
  <c r="K146" i="7"/>
  <c r="J146" i="7"/>
  <c r="G146" i="7"/>
  <c r="B146" i="7"/>
  <c r="R145" i="7"/>
  <c r="P145" i="7"/>
  <c r="O145" i="7"/>
  <c r="K145" i="7"/>
  <c r="J145" i="7"/>
  <c r="G145" i="7"/>
  <c r="B145" i="7"/>
  <c r="R144" i="7"/>
  <c r="P144" i="7"/>
  <c r="O144" i="7"/>
  <c r="K144" i="7"/>
  <c r="J144" i="7"/>
  <c r="G144" i="7"/>
  <c r="B144" i="7"/>
  <c r="R143" i="7"/>
  <c r="P143" i="7"/>
  <c r="O143" i="7"/>
  <c r="K143" i="7"/>
  <c r="J143" i="7"/>
  <c r="G143" i="7"/>
  <c r="B143" i="7"/>
  <c r="R142" i="7"/>
  <c r="P142" i="7"/>
  <c r="O142" i="7"/>
  <c r="K142" i="7"/>
  <c r="J142" i="7"/>
  <c r="G142" i="7"/>
  <c r="B142" i="7"/>
  <c r="R141" i="7"/>
  <c r="P141" i="7"/>
  <c r="O141" i="7"/>
  <c r="K141" i="7"/>
  <c r="J141" i="7"/>
  <c r="G141" i="7"/>
  <c r="B141" i="7"/>
  <c r="R140" i="7"/>
  <c r="P140" i="7"/>
  <c r="O140" i="7"/>
  <c r="K140" i="7"/>
  <c r="J140" i="7"/>
  <c r="G140" i="7"/>
  <c r="B140" i="7"/>
  <c r="R139" i="7"/>
  <c r="P139" i="7"/>
  <c r="O139" i="7"/>
  <c r="K139" i="7"/>
  <c r="J139" i="7"/>
  <c r="G139" i="7"/>
  <c r="B139" i="7"/>
  <c r="R138" i="7"/>
  <c r="P138" i="7"/>
  <c r="O138" i="7"/>
  <c r="K138" i="7"/>
  <c r="J138" i="7"/>
  <c r="G138" i="7"/>
  <c r="B138" i="7"/>
  <c r="R137" i="7"/>
  <c r="P137" i="7"/>
  <c r="O137" i="7"/>
  <c r="K137" i="7"/>
  <c r="J137" i="7"/>
  <c r="G137" i="7"/>
  <c r="B137" i="7"/>
  <c r="R136" i="7"/>
  <c r="P136" i="7"/>
  <c r="O136" i="7"/>
  <c r="K136" i="7"/>
  <c r="J136" i="7"/>
  <c r="G136" i="7"/>
  <c r="B136" i="7"/>
  <c r="R135" i="7"/>
  <c r="P135" i="7"/>
  <c r="O135" i="7"/>
  <c r="K135" i="7"/>
  <c r="J135" i="7"/>
  <c r="G135" i="7"/>
  <c r="B135" i="7"/>
  <c r="R134" i="7"/>
  <c r="P134" i="7"/>
  <c r="O134" i="7"/>
  <c r="K134" i="7"/>
  <c r="J134" i="7"/>
  <c r="G134" i="7"/>
  <c r="B134" i="7"/>
  <c r="R133" i="7"/>
  <c r="P133" i="7"/>
  <c r="O133" i="7"/>
  <c r="K133" i="7"/>
  <c r="J133" i="7"/>
  <c r="G133" i="7"/>
  <c r="B133" i="7"/>
  <c r="R132" i="7"/>
  <c r="P132" i="7"/>
  <c r="O132" i="7"/>
  <c r="K132" i="7"/>
  <c r="J132" i="7"/>
  <c r="G132" i="7"/>
  <c r="B132" i="7"/>
  <c r="R131" i="7"/>
  <c r="P131" i="7"/>
  <c r="O131" i="7"/>
  <c r="K131" i="7"/>
  <c r="J131" i="7"/>
  <c r="G131" i="7"/>
  <c r="B131" i="7"/>
  <c r="R130" i="7"/>
  <c r="P130" i="7"/>
  <c r="O130" i="7"/>
  <c r="K130" i="7"/>
  <c r="J130" i="7"/>
  <c r="G130" i="7"/>
  <c r="B130" i="7"/>
  <c r="R129" i="7"/>
  <c r="P129" i="7"/>
  <c r="O129" i="7"/>
  <c r="K129" i="7"/>
  <c r="J129" i="7"/>
  <c r="G129" i="7"/>
  <c r="B129" i="7"/>
  <c r="R128" i="7"/>
  <c r="P128" i="7"/>
  <c r="O128" i="7"/>
  <c r="K128" i="7"/>
  <c r="J128" i="7"/>
  <c r="G128" i="7"/>
  <c r="B128" i="7"/>
  <c r="R127" i="7"/>
  <c r="P127" i="7"/>
  <c r="O127" i="7"/>
  <c r="K127" i="7"/>
  <c r="J127" i="7"/>
  <c r="G127" i="7"/>
  <c r="B127" i="7"/>
  <c r="R126" i="7"/>
  <c r="P126" i="7"/>
  <c r="O126" i="7"/>
  <c r="K126" i="7"/>
  <c r="J126" i="7"/>
  <c r="G126" i="7"/>
  <c r="B126" i="7"/>
  <c r="R125" i="7"/>
  <c r="P125" i="7"/>
  <c r="O125" i="7"/>
  <c r="K125" i="7"/>
  <c r="J125" i="7"/>
  <c r="G125" i="7"/>
  <c r="B125" i="7"/>
  <c r="R124" i="7"/>
  <c r="P124" i="7"/>
  <c r="O124" i="7"/>
  <c r="K124" i="7"/>
  <c r="J124" i="7"/>
  <c r="G124" i="7"/>
  <c r="B124" i="7"/>
  <c r="R123" i="7"/>
  <c r="P123" i="7"/>
  <c r="O123" i="7"/>
  <c r="K123" i="7"/>
  <c r="J123" i="7"/>
  <c r="G123" i="7"/>
  <c r="B123" i="7"/>
  <c r="R122" i="7"/>
  <c r="P122" i="7"/>
  <c r="O122" i="7"/>
  <c r="K122" i="7"/>
  <c r="J122" i="7"/>
  <c r="G122" i="7"/>
  <c r="B122" i="7"/>
  <c r="R121" i="7"/>
  <c r="P121" i="7"/>
  <c r="O121" i="7"/>
  <c r="K121" i="7"/>
  <c r="J121" i="7"/>
  <c r="G121" i="7"/>
  <c r="B121" i="7"/>
  <c r="R120" i="7"/>
  <c r="P120" i="7"/>
  <c r="O120" i="7"/>
  <c r="K120" i="7"/>
  <c r="J120" i="7"/>
  <c r="G120" i="7"/>
  <c r="B120" i="7"/>
  <c r="R119" i="7"/>
  <c r="P119" i="7"/>
  <c r="O119" i="7"/>
  <c r="K119" i="7"/>
  <c r="J119" i="7"/>
  <c r="G119" i="7"/>
  <c r="B119" i="7"/>
  <c r="R118" i="7"/>
  <c r="P118" i="7"/>
  <c r="O118" i="7"/>
  <c r="K118" i="7"/>
  <c r="J118" i="7"/>
  <c r="G118" i="7"/>
  <c r="B118" i="7"/>
  <c r="R117" i="7"/>
  <c r="P117" i="7"/>
  <c r="O117" i="7"/>
  <c r="K117" i="7"/>
  <c r="J117" i="7"/>
  <c r="G117" i="7"/>
  <c r="B117" i="7"/>
  <c r="R116" i="7"/>
  <c r="P116" i="7"/>
  <c r="O116" i="7"/>
  <c r="K116" i="7"/>
  <c r="J116" i="7"/>
  <c r="G116" i="7"/>
  <c r="B116" i="7"/>
  <c r="R115" i="7"/>
  <c r="P115" i="7"/>
  <c r="O115" i="7"/>
  <c r="K115" i="7"/>
  <c r="J115" i="7"/>
  <c r="G115" i="7"/>
  <c r="B115" i="7"/>
  <c r="R114" i="7"/>
  <c r="P114" i="7"/>
  <c r="O114" i="7"/>
  <c r="K114" i="7"/>
  <c r="J114" i="7"/>
  <c r="G114" i="7"/>
  <c r="B114" i="7"/>
  <c r="R113" i="7"/>
  <c r="P113" i="7"/>
  <c r="O113" i="7"/>
  <c r="K113" i="7"/>
  <c r="J113" i="7"/>
  <c r="G113" i="7"/>
  <c r="B113" i="7"/>
  <c r="R112" i="7"/>
  <c r="P112" i="7"/>
  <c r="O112" i="7"/>
  <c r="K112" i="7"/>
  <c r="J112" i="7"/>
  <c r="G112" i="7"/>
  <c r="B112" i="7"/>
  <c r="R111" i="7"/>
  <c r="P111" i="7"/>
  <c r="O111" i="7"/>
  <c r="K111" i="7"/>
  <c r="J111" i="7"/>
  <c r="G111" i="7"/>
  <c r="B111" i="7"/>
  <c r="R110" i="7"/>
  <c r="P110" i="7"/>
  <c r="O110" i="7"/>
  <c r="K110" i="7"/>
  <c r="J110" i="7"/>
  <c r="G110" i="7"/>
  <c r="B110" i="7"/>
  <c r="R109" i="7"/>
  <c r="P109" i="7"/>
  <c r="O109" i="7"/>
  <c r="K109" i="7"/>
  <c r="J109" i="7"/>
  <c r="G109" i="7"/>
  <c r="B109" i="7"/>
  <c r="R108" i="7"/>
  <c r="P108" i="7"/>
  <c r="O108" i="7"/>
  <c r="K108" i="7"/>
  <c r="J108" i="7"/>
  <c r="G108" i="7"/>
  <c r="B108" i="7"/>
  <c r="R107" i="7"/>
  <c r="P107" i="7"/>
  <c r="O107" i="7"/>
  <c r="K107" i="7"/>
  <c r="J107" i="7"/>
  <c r="G107" i="7"/>
  <c r="B107" i="7"/>
  <c r="R106" i="7"/>
  <c r="P106" i="7"/>
  <c r="O106" i="7"/>
  <c r="K106" i="7"/>
  <c r="J106" i="7"/>
  <c r="G106" i="7"/>
  <c r="B106" i="7"/>
  <c r="R105" i="7"/>
  <c r="P105" i="7"/>
  <c r="O105" i="7"/>
  <c r="K105" i="7"/>
  <c r="J105" i="7"/>
  <c r="G105" i="7"/>
  <c r="B105" i="7"/>
  <c r="R104" i="7"/>
  <c r="P104" i="7"/>
  <c r="O104" i="7"/>
  <c r="K104" i="7"/>
  <c r="J104" i="7"/>
  <c r="G104" i="7"/>
  <c r="B104" i="7"/>
  <c r="R103" i="7"/>
  <c r="P103" i="7"/>
  <c r="O103" i="7"/>
  <c r="K103" i="7"/>
  <c r="J103" i="7"/>
  <c r="G103" i="7"/>
  <c r="B103" i="7"/>
  <c r="R102" i="7"/>
  <c r="P102" i="7"/>
  <c r="O102" i="7"/>
  <c r="K102" i="7"/>
  <c r="J102" i="7"/>
  <c r="G102" i="7"/>
  <c r="B102" i="7"/>
  <c r="R101" i="7"/>
  <c r="P101" i="7"/>
  <c r="O101" i="7"/>
  <c r="K101" i="7"/>
  <c r="J101" i="7"/>
  <c r="G101" i="7"/>
  <c r="B101" i="7"/>
  <c r="R100" i="7"/>
  <c r="P100" i="7"/>
  <c r="O100" i="7"/>
  <c r="K100" i="7"/>
  <c r="J100" i="7"/>
  <c r="G100" i="7"/>
  <c r="B100" i="7"/>
  <c r="R99" i="7"/>
  <c r="P99" i="7"/>
  <c r="O99" i="7"/>
  <c r="K99" i="7"/>
  <c r="J99" i="7"/>
  <c r="G99" i="7"/>
  <c r="B99" i="7"/>
  <c r="R98" i="7"/>
  <c r="P98" i="7"/>
  <c r="O98" i="7"/>
  <c r="K98" i="7"/>
  <c r="J98" i="7"/>
  <c r="G98" i="7"/>
  <c r="B98" i="7"/>
  <c r="R97" i="7"/>
  <c r="P97" i="7"/>
  <c r="O97" i="7"/>
  <c r="K97" i="7"/>
  <c r="J97" i="7"/>
  <c r="G97" i="7"/>
  <c r="B97" i="7"/>
  <c r="R96" i="7"/>
  <c r="P96" i="7"/>
  <c r="O96" i="7"/>
  <c r="K96" i="7"/>
  <c r="J96" i="7"/>
  <c r="G96" i="7"/>
  <c r="B96" i="7"/>
  <c r="R95" i="7"/>
  <c r="P95" i="7"/>
  <c r="O95" i="7"/>
  <c r="K95" i="7"/>
  <c r="J95" i="7"/>
  <c r="G95" i="7"/>
  <c r="B95" i="7"/>
  <c r="R94" i="7"/>
  <c r="P94" i="7"/>
  <c r="O94" i="7"/>
  <c r="K94" i="7"/>
  <c r="J94" i="7"/>
  <c r="G94" i="7"/>
  <c r="B94" i="7"/>
  <c r="R93" i="7"/>
  <c r="P93" i="7"/>
  <c r="O93" i="7"/>
  <c r="K93" i="7"/>
  <c r="J93" i="7"/>
  <c r="G93" i="7"/>
  <c r="B93" i="7"/>
  <c r="R92" i="7"/>
  <c r="P92" i="7"/>
  <c r="O92" i="7"/>
  <c r="K92" i="7"/>
  <c r="J92" i="7"/>
  <c r="G92" i="7"/>
  <c r="B92" i="7"/>
  <c r="R91" i="7"/>
  <c r="P91" i="7"/>
  <c r="O91" i="7"/>
  <c r="K91" i="7"/>
  <c r="J91" i="7"/>
  <c r="G91" i="7"/>
  <c r="B91" i="7"/>
  <c r="R90" i="7"/>
  <c r="P90" i="7"/>
  <c r="O90" i="7"/>
  <c r="K90" i="7"/>
  <c r="J90" i="7"/>
  <c r="G90" i="7"/>
  <c r="B90" i="7"/>
  <c r="R89" i="7"/>
  <c r="P89" i="7"/>
  <c r="O89" i="7"/>
  <c r="K89" i="7"/>
  <c r="J89" i="7"/>
  <c r="G89" i="7"/>
  <c r="B89" i="7"/>
  <c r="R88" i="7"/>
  <c r="P88" i="7"/>
  <c r="O88" i="7"/>
  <c r="K88" i="7"/>
  <c r="J88" i="7"/>
  <c r="G88" i="7"/>
  <c r="B88" i="7"/>
  <c r="R87" i="7"/>
  <c r="P87" i="7"/>
  <c r="O87" i="7"/>
  <c r="K87" i="7"/>
  <c r="J87" i="7"/>
  <c r="G87" i="7"/>
  <c r="B87" i="7"/>
  <c r="R86" i="7"/>
  <c r="P86" i="7"/>
  <c r="O86" i="7"/>
  <c r="K86" i="7"/>
  <c r="J86" i="7"/>
  <c r="G86" i="7"/>
  <c r="B86" i="7"/>
  <c r="R85" i="7"/>
  <c r="P85" i="7"/>
  <c r="O85" i="7"/>
  <c r="K85" i="7"/>
  <c r="J85" i="7"/>
  <c r="G85" i="7"/>
  <c r="B85" i="7"/>
  <c r="R84" i="7"/>
  <c r="P84" i="7"/>
  <c r="O84" i="7"/>
  <c r="K84" i="7"/>
  <c r="J84" i="7"/>
  <c r="G84" i="7"/>
  <c r="B84" i="7"/>
  <c r="R83" i="7"/>
  <c r="P83" i="7"/>
  <c r="O83" i="7"/>
  <c r="K83" i="7"/>
  <c r="J83" i="7"/>
  <c r="G83" i="7"/>
  <c r="B83" i="7"/>
  <c r="R82" i="7"/>
  <c r="P82" i="7"/>
  <c r="O82" i="7"/>
  <c r="K82" i="7"/>
  <c r="J82" i="7"/>
  <c r="G82" i="7"/>
  <c r="B82" i="7"/>
  <c r="R81" i="7"/>
  <c r="P81" i="7"/>
  <c r="O81" i="7"/>
  <c r="K81" i="7"/>
  <c r="J81" i="7"/>
  <c r="G81" i="7"/>
  <c r="B81" i="7"/>
  <c r="R80" i="7"/>
  <c r="P80" i="7"/>
  <c r="O80" i="7"/>
  <c r="K80" i="7"/>
  <c r="J80" i="7"/>
  <c r="G80" i="7"/>
  <c r="B80" i="7"/>
  <c r="R79" i="7"/>
  <c r="P79" i="7"/>
  <c r="O79" i="7"/>
  <c r="K79" i="7"/>
  <c r="J79" i="7"/>
  <c r="G79" i="7"/>
  <c r="B79" i="7"/>
  <c r="R78" i="7"/>
  <c r="P78" i="7"/>
  <c r="O78" i="7"/>
  <c r="K78" i="7"/>
  <c r="J78" i="7"/>
  <c r="G78" i="7"/>
  <c r="B78" i="7"/>
  <c r="R77" i="7"/>
  <c r="P77" i="7"/>
  <c r="O77" i="7"/>
  <c r="K77" i="7"/>
  <c r="J77" i="7"/>
  <c r="G77" i="7"/>
  <c r="B77" i="7"/>
  <c r="R76" i="7"/>
  <c r="J76" i="7"/>
  <c r="G76" i="7"/>
  <c r="R75" i="7"/>
  <c r="J75" i="7"/>
  <c r="G75" i="7"/>
  <c r="R74" i="7"/>
  <c r="J74" i="7"/>
  <c r="G74" i="7"/>
  <c r="R73" i="7"/>
  <c r="J73" i="7"/>
  <c r="G73" i="7"/>
  <c r="R72" i="7"/>
  <c r="J72" i="7"/>
  <c r="G72" i="7"/>
  <c r="R71" i="7"/>
  <c r="P71" i="7"/>
  <c r="O71" i="7"/>
  <c r="K71" i="7"/>
  <c r="J71" i="7"/>
  <c r="G71" i="7"/>
  <c r="R70" i="7"/>
  <c r="J70" i="7"/>
  <c r="G70" i="7"/>
  <c r="R69" i="7"/>
  <c r="J69" i="7"/>
  <c r="G69" i="7"/>
  <c r="R68" i="7"/>
  <c r="J68" i="7"/>
  <c r="G68" i="7"/>
  <c r="R67" i="7"/>
  <c r="J67" i="7"/>
  <c r="G67" i="7"/>
  <c r="R66" i="7"/>
  <c r="J66" i="7"/>
  <c r="G66" i="7"/>
  <c r="R65" i="7"/>
  <c r="J65" i="7"/>
  <c r="G65" i="7"/>
  <c r="R64" i="7"/>
  <c r="J64" i="7"/>
  <c r="G64" i="7"/>
  <c r="R63" i="7"/>
  <c r="J63" i="7"/>
  <c r="G63" i="7"/>
  <c r="R62" i="7"/>
  <c r="J62" i="7"/>
  <c r="G62" i="7"/>
  <c r="R61" i="7"/>
  <c r="J61" i="7"/>
  <c r="G61" i="7"/>
  <c r="R60" i="7"/>
  <c r="J60" i="7"/>
  <c r="G60" i="7"/>
  <c r="R59" i="7"/>
  <c r="J59" i="7"/>
  <c r="G59" i="7"/>
  <c r="R58" i="7"/>
  <c r="J58" i="7"/>
  <c r="G58" i="7"/>
  <c r="R57" i="7"/>
  <c r="J57" i="7"/>
  <c r="G57" i="7"/>
  <c r="R56" i="7"/>
  <c r="J56" i="7"/>
  <c r="G56" i="7"/>
  <c r="R55" i="7"/>
  <c r="J55" i="7"/>
  <c r="G55" i="7"/>
  <c r="R54" i="7"/>
  <c r="J54" i="7"/>
  <c r="G54" i="7"/>
  <c r="R53" i="7"/>
  <c r="J53" i="7"/>
  <c r="G53" i="7"/>
  <c r="R52" i="7"/>
  <c r="J52" i="7"/>
  <c r="G52" i="7"/>
  <c r="R51" i="7"/>
  <c r="J51" i="7"/>
  <c r="G51" i="7"/>
  <c r="R50" i="7"/>
  <c r="P50" i="7"/>
  <c r="J50" i="7"/>
  <c r="G50" i="7"/>
  <c r="R49" i="7"/>
  <c r="J49" i="7"/>
  <c r="G49" i="7"/>
  <c r="R48" i="7"/>
  <c r="J48" i="7"/>
  <c r="G48" i="7"/>
  <c r="R47" i="7"/>
  <c r="J47" i="7"/>
  <c r="G47" i="7"/>
  <c r="R46" i="7"/>
  <c r="J46" i="7"/>
  <c r="G46" i="7"/>
  <c r="R45" i="7"/>
  <c r="J45" i="7"/>
  <c r="G45" i="7"/>
  <c r="R44" i="7"/>
  <c r="J44" i="7"/>
  <c r="G44" i="7"/>
  <c r="R43" i="7"/>
  <c r="J43" i="7"/>
  <c r="G43" i="7"/>
  <c r="R42" i="7"/>
  <c r="J42" i="7"/>
  <c r="G42" i="7"/>
  <c r="R41" i="7"/>
  <c r="J41" i="7"/>
  <c r="G41" i="7"/>
  <c r="R40" i="7"/>
  <c r="J40" i="7"/>
  <c r="G40" i="7"/>
  <c r="R39" i="7"/>
  <c r="J39" i="7"/>
  <c r="G39" i="7"/>
  <c r="R38" i="7"/>
  <c r="J38" i="7"/>
  <c r="G38" i="7"/>
  <c r="R37" i="7"/>
  <c r="J37" i="7"/>
  <c r="G37" i="7"/>
  <c r="R36" i="7"/>
  <c r="J36" i="7"/>
  <c r="G36" i="7"/>
  <c r="R35" i="7"/>
  <c r="J35" i="7"/>
  <c r="G35" i="7"/>
  <c r="R34" i="7"/>
  <c r="J34" i="7"/>
  <c r="G34" i="7"/>
  <c r="R33" i="7"/>
  <c r="J33" i="7"/>
  <c r="G33" i="7"/>
  <c r="R32" i="7"/>
  <c r="J32" i="7"/>
  <c r="G32" i="7"/>
  <c r="R31" i="7"/>
  <c r="J31" i="7"/>
  <c r="G31" i="7"/>
  <c r="R30" i="7"/>
  <c r="J30" i="7"/>
  <c r="G30" i="7"/>
  <c r="R29" i="7"/>
  <c r="J29" i="7"/>
  <c r="G29" i="7"/>
  <c r="R28" i="7"/>
  <c r="J28" i="7"/>
  <c r="G28" i="7"/>
  <c r="R27" i="7"/>
  <c r="J27" i="7"/>
  <c r="G27" i="7"/>
  <c r="R26" i="7"/>
  <c r="J26" i="7"/>
  <c r="G26" i="7"/>
  <c r="R25" i="7"/>
  <c r="J25" i="7"/>
  <c r="G25" i="7"/>
  <c r="R24" i="7"/>
  <c r="J24" i="7"/>
  <c r="G24" i="7"/>
  <c r="R23" i="7"/>
  <c r="J23" i="7"/>
  <c r="G23" i="7"/>
  <c r="R22" i="7"/>
  <c r="J22" i="7"/>
  <c r="G22" i="7"/>
  <c r="R21" i="7"/>
  <c r="J21" i="7"/>
  <c r="G21" i="7"/>
  <c r="R20" i="7"/>
  <c r="J20" i="7"/>
  <c r="G20" i="7"/>
  <c r="R19" i="7"/>
  <c r="J19" i="7"/>
  <c r="G19" i="7"/>
  <c r="R18" i="7"/>
  <c r="J18" i="7"/>
  <c r="G18" i="7"/>
  <c r="R17" i="7"/>
  <c r="J17" i="7"/>
  <c r="G17" i="7"/>
  <c r="R16" i="7"/>
  <c r="J16" i="7"/>
  <c r="G16" i="7"/>
  <c r="R15" i="7"/>
  <c r="J15" i="7"/>
  <c r="G15" i="7"/>
  <c r="R14" i="7"/>
  <c r="J14" i="7"/>
  <c r="G14" i="7"/>
  <c r="R13" i="7"/>
  <c r="J13" i="7"/>
  <c r="G13" i="7"/>
  <c r="R12" i="7"/>
  <c r="J12" i="7"/>
  <c r="G12" i="7"/>
  <c r="R11" i="7"/>
  <c r="J11" i="7"/>
  <c r="G11" i="7"/>
  <c r="D11" i="7"/>
  <c r="D12" i="7" s="1"/>
  <c r="R10" i="7"/>
  <c r="P10" i="7"/>
  <c r="J10" i="7"/>
  <c r="G10" i="7"/>
  <c r="R9" i="7"/>
  <c r="P9" i="7"/>
  <c r="J9" i="7"/>
  <c r="G9" i="7"/>
  <c r="C9" i="7"/>
  <c r="C10" i="7" s="1"/>
  <c r="R8" i="7"/>
  <c r="P8" i="7"/>
  <c r="O8" i="7"/>
  <c r="K8" i="7"/>
  <c r="J8" i="7"/>
  <c r="G8" i="7"/>
  <c r="C8" i="7"/>
  <c r="R7" i="7"/>
  <c r="P7" i="7"/>
  <c r="O7" i="7"/>
  <c r="K7" i="7"/>
  <c r="J7" i="7"/>
  <c r="G7" i="7"/>
  <c r="R306" i="6"/>
  <c r="P306" i="6"/>
  <c r="O306" i="6"/>
  <c r="K306" i="6"/>
  <c r="J306" i="6"/>
  <c r="G306" i="6"/>
  <c r="B306" i="6"/>
  <c r="R305" i="6"/>
  <c r="P305" i="6"/>
  <c r="O305" i="6"/>
  <c r="K305" i="6"/>
  <c r="J305" i="6"/>
  <c r="G305" i="6"/>
  <c r="B305" i="6"/>
  <c r="R304" i="6"/>
  <c r="P304" i="6"/>
  <c r="O304" i="6"/>
  <c r="K304" i="6"/>
  <c r="J304" i="6"/>
  <c r="G304" i="6"/>
  <c r="B304" i="6"/>
  <c r="R303" i="6"/>
  <c r="P303" i="6"/>
  <c r="O303" i="6"/>
  <c r="K303" i="6"/>
  <c r="J303" i="6"/>
  <c r="G303" i="6"/>
  <c r="B303" i="6"/>
  <c r="R302" i="6"/>
  <c r="P302" i="6"/>
  <c r="O302" i="6"/>
  <c r="K302" i="6"/>
  <c r="J302" i="6"/>
  <c r="G302" i="6"/>
  <c r="B302" i="6"/>
  <c r="R301" i="6"/>
  <c r="P301" i="6"/>
  <c r="O301" i="6"/>
  <c r="K301" i="6"/>
  <c r="J301" i="6"/>
  <c r="G301" i="6"/>
  <c r="B301" i="6"/>
  <c r="R300" i="6"/>
  <c r="P300" i="6"/>
  <c r="O300" i="6"/>
  <c r="K300" i="6"/>
  <c r="J300" i="6"/>
  <c r="G300" i="6"/>
  <c r="B300" i="6"/>
  <c r="R299" i="6"/>
  <c r="P299" i="6"/>
  <c r="O299" i="6"/>
  <c r="K299" i="6"/>
  <c r="J299" i="6"/>
  <c r="G299" i="6"/>
  <c r="B299" i="6"/>
  <c r="R298" i="6"/>
  <c r="P298" i="6"/>
  <c r="O298" i="6"/>
  <c r="K298" i="6"/>
  <c r="J298" i="6"/>
  <c r="G298" i="6"/>
  <c r="B298" i="6"/>
  <c r="R297" i="6"/>
  <c r="P297" i="6"/>
  <c r="O297" i="6"/>
  <c r="K297" i="6"/>
  <c r="J297" i="6"/>
  <c r="G297" i="6"/>
  <c r="B297" i="6"/>
  <c r="R296" i="6"/>
  <c r="P296" i="6"/>
  <c r="O296" i="6"/>
  <c r="K296" i="6"/>
  <c r="J296" i="6"/>
  <c r="G296" i="6"/>
  <c r="B296" i="6"/>
  <c r="R295" i="6"/>
  <c r="P295" i="6"/>
  <c r="O295" i="6"/>
  <c r="K295" i="6"/>
  <c r="J295" i="6"/>
  <c r="G295" i="6"/>
  <c r="B295" i="6"/>
  <c r="R294" i="6"/>
  <c r="P294" i="6"/>
  <c r="O294" i="6"/>
  <c r="K294" i="6"/>
  <c r="J294" i="6"/>
  <c r="G294" i="6"/>
  <c r="B294" i="6"/>
  <c r="R293" i="6"/>
  <c r="P293" i="6"/>
  <c r="O293" i="6"/>
  <c r="K293" i="6"/>
  <c r="J293" i="6"/>
  <c r="G293" i="6"/>
  <c r="B293" i="6"/>
  <c r="R292" i="6"/>
  <c r="P292" i="6"/>
  <c r="O292" i="6"/>
  <c r="K292" i="6"/>
  <c r="J292" i="6"/>
  <c r="G292" i="6"/>
  <c r="B292" i="6"/>
  <c r="R291" i="6"/>
  <c r="P291" i="6"/>
  <c r="O291" i="6"/>
  <c r="K291" i="6"/>
  <c r="J291" i="6"/>
  <c r="G291" i="6"/>
  <c r="B291" i="6"/>
  <c r="R290" i="6"/>
  <c r="P290" i="6"/>
  <c r="O290" i="6"/>
  <c r="K290" i="6"/>
  <c r="J290" i="6"/>
  <c r="G290" i="6"/>
  <c r="B290" i="6"/>
  <c r="R289" i="6"/>
  <c r="P289" i="6"/>
  <c r="O289" i="6"/>
  <c r="K289" i="6"/>
  <c r="J289" i="6"/>
  <c r="G289" i="6"/>
  <c r="B289" i="6"/>
  <c r="R288" i="6"/>
  <c r="P288" i="6"/>
  <c r="O288" i="6"/>
  <c r="K288" i="6"/>
  <c r="J288" i="6"/>
  <c r="G288" i="6"/>
  <c r="B288" i="6"/>
  <c r="R287" i="6"/>
  <c r="P287" i="6"/>
  <c r="O287" i="6"/>
  <c r="K287" i="6"/>
  <c r="J287" i="6"/>
  <c r="G287" i="6"/>
  <c r="B287" i="6"/>
  <c r="R286" i="6"/>
  <c r="P286" i="6"/>
  <c r="O286" i="6"/>
  <c r="K286" i="6"/>
  <c r="J286" i="6"/>
  <c r="G286" i="6"/>
  <c r="B286" i="6"/>
  <c r="R285" i="6"/>
  <c r="P285" i="6"/>
  <c r="O285" i="6"/>
  <c r="K285" i="6"/>
  <c r="J285" i="6"/>
  <c r="G285" i="6"/>
  <c r="B285" i="6"/>
  <c r="R284" i="6"/>
  <c r="P284" i="6"/>
  <c r="O284" i="6"/>
  <c r="K284" i="6"/>
  <c r="J284" i="6"/>
  <c r="G284" i="6"/>
  <c r="B284" i="6"/>
  <c r="R283" i="6"/>
  <c r="P283" i="6"/>
  <c r="O283" i="6"/>
  <c r="K283" i="6"/>
  <c r="J283" i="6"/>
  <c r="G283" i="6"/>
  <c r="B283" i="6"/>
  <c r="R282" i="6"/>
  <c r="P282" i="6"/>
  <c r="O282" i="6"/>
  <c r="K282" i="6"/>
  <c r="J282" i="6"/>
  <c r="G282" i="6"/>
  <c r="B282" i="6"/>
  <c r="R281" i="6"/>
  <c r="P281" i="6"/>
  <c r="O281" i="6"/>
  <c r="K281" i="6"/>
  <c r="J281" i="6"/>
  <c r="G281" i="6"/>
  <c r="B281" i="6"/>
  <c r="R280" i="6"/>
  <c r="P280" i="6"/>
  <c r="O280" i="6"/>
  <c r="K280" i="6"/>
  <c r="J280" i="6"/>
  <c r="G280" i="6"/>
  <c r="B280" i="6"/>
  <c r="R279" i="6"/>
  <c r="P279" i="6"/>
  <c r="O279" i="6"/>
  <c r="K279" i="6"/>
  <c r="J279" i="6"/>
  <c r="G279" i="6"/>
  <c r="B279" i="6"/>
  <c r="R278" i="6"/>
  <c r="P278" i="6"/>
  <c r="O278" i="6"/>
  <c r="K278" i="6"/>
  <c r="J278" i="6"/>
  <c r="G278" i="6"/>
  <c r="B278" i="6"/>
  <c r="R277" i="6"/>
  <c r="P277" i="6"/>
  <c r="O277" i="6"/>
  <c r="K277" i="6"/>
  <c r="J277" i="6"/>
  <c r="G277" i="6"/>
  <c r="B277" i="6"/>
  <c r="R276" i="6"/>
  <c r="P276" i="6"/>
  <c r="O276" i="6"/>
  <c r="K276" i="6"/>
  <c r="J276" i="6"/>
  <c r="G276" i="6"/>
  <c r="B276" i="6"/>
  <c r="R275" i="6"/>
  <c r="P275" i="6"/>
  <c r="O275" i="6"/>
  <c r="K275" i="6"/>
  <c r="J275" i="6"/>
  <c r="G275" i="6"/>
  <c r="B275" i="6"/>
  <c r="R274" i="6"/>
  <c r="P274" i="6"/>
  <c r="O274" i="6"/>
  <c r="K274" i="6"/>
  <c r="J274" i="6"/>
  <c r="G274" i="6"/>
  <c r="B274" i="6"/>
  <c r="R273" i="6"/>
  <c r="P273" i="6"/>
  <c r="O273" i="6"/>
  <c r="K273" i="6"/>
  <c r="J273" i="6"/>
  <c r="G273" i="6"/>
  <c r="B273" i="6"/>
  <c r="R272" i="6"/>
  <c r="P272" i="6"/>
  <c r="O272" i="6"/>
  <c r="K272" i="6"/>
  <c r="J272" i="6"/>
  <c r="G272" i="6"/>
  <c r="B272" i="6"/>
  <c r="R271" i="6"/>
  <c r="P271" i="6"/>
  <c r="O271" i="6"/>
  <c r="K271" i="6"/>
  <c r="J271" i="6"/>
  <c r="G271" i="6"/>
  <c r="B271" i="6"/>
  <c r="R270" i="6"/>
  <c r="P270" i="6"/>
  <c r="O270" i="6"/>
  <c r="K270" i="6"/>
  <c r="J270" i="6"/>
  <c r="G270" i="6"/>
  <c r="B270" i="6"/>
  <c r="R269" i="6"/>
  <c r="P269" i="6"/>
  <c r="O269" i="6"/>
  <c r="K269" i="6"/>
  <c r="J269" i="6"/>
  <c r="G269" i="6"/>
  <c r="B269" i="6"/>
  <c r="R268" i="6"/>
  <c r="P268" i="6"/>
  <c r="O268" i="6"/>
  <c r="K268" i="6"/>
  <c r="J268" i="6"/>
  <c r="G268" i="6"/>
  <c r="B268" i="6"/>
  <c r="R267" i="6"/>
  <c r="P267" i="6"/>
  <c r="O267" i="6"/>
  <c r="K267" i="6"/>
  <c r="J267" i="6"/>
  <c r="G267" i="6"/>
  <c r="B267" i="6"/>
  <c r="R266" i="6"/>
  <c r="P266" i="6"/>
  <c r="O266" i="6"/>
  <c r="K266" i="6"/>
  <c r="J266" i="6"/>
  <c r="G266" i="6"/>
  <c r="B266" i="6"/>
  <c r="R265" i="6"/>
  <c r="P265" i="6"/>
  <c r="O265" i="6"/>
  <c r="K265" i="6"/>
  <c r="J265" i="6"/>
  <c r="G265" i="6"/>
  <c r="B265" i="6"/>
  <c r="R264" i="6"/>
  <c r="P264" i="6"/>
  <c r="O264" i="6"/>
  <c r="K264" i="6"/>
  <c r="J264" i="6"/>
  <c r="G264" i="6"/>
  <c r="B264" i="6"/>
  <c r="R263" i="6"/>
  <c r="P263" i="6"/>
  <c r="O263" i="6"/>
  <c r="K263" i="6"/>
  <c r="J263" i="6"/>
  <c r="G263" i="6"/>
  <c r="B263" i="6"/>
  <c r="R262" i="6"/>
  <c r="P262" i="6"/>
  <c r="O262" i="6"/>
  <c r="K262" i="6"/>
  <c r="J262" i="6"/>
  <c r="G262" i="6"/>
  <c r="B262" i="6"/>
  <c r="R261" i="6"/>
  <c r="P261" i="6"/>
  <c r="O261" i="6"/>
  <c r="K261" i="6"/>
  <c r="J261" i="6"/>
  <c r="G261" i="6"/>
  <c r="B261" i="6"/>
  <c r="R260" i="6"/>
  <c r="P260" i="6"/>
  <c r="O260" i="6"/>
  <c r="K260" i="6"/>
  <c r="J260" i="6"/>
  <c r="G260" i="6"/>
  <c r="B260" i="6"/>
  <c r="R259" i="6"/>
  <c r="P259" i="6"/>
  <c r="O259" i="6"/>
  <c r="K259" i="6"/>
  <c r="J259" i="6"/>
  <c r="G259" i="6"/>
  <c r="B259" i="6"/>
  <c r="R258" i="6"/>
  <c r="P258" i="6"/>
  <c r="O258" i="6"/>
  <c r="K258" i="6"/>
  <c r="J258" i="6"/>
  <c r="G258" i="6"/>
  <c r="B258" i="6"/>
  <c r="R257" i="6"/>
  <c r="P257" i="6"/>
  <c r="O257" i="6"/>
  <c r="K257" i="6"/>
  <c r="J257" i="6"/>
  <c r="G257" i="6"/>
  <c r="B257" i="6"/>
  <c r="R256" i="6"/>
  <c r="P256" i="6"/>
  <c r="O256" i="6"/>
  <c r="K256" i="6"/>
  <c r="J256" i="6"/>
  <c r="G256" i="6"/>
  <c r="B256" i="6"/>
  <c r="R255" i="6"/>
  <c r="P255" i="6"/>
  <c r="O255" i="6"/>
  <c r="K255" i="6"/>
  <c r="J255" i="6"/>
  <c r="G255" i="6"/>
  <c r="B255" i="6"/>
  <c r="R254" i="6"/>
  <c r="P254" i="6"/>
  <c r="O254" i="6"/>
  <c r="K254" i="6"/>
  <c r="J254" i="6"/>
  <c r="G254" i="6"/>
  <c r="B254" i="6"/>
  <c r="R253" i="6"/>
  <c r="P253" i="6"/>
  <c r="O253" i="6"/>
  <c r="K253" i="6"/>
  <c r="J253" i="6"/>
  <c r="G253" i="6"/>
  <c r="B253" i="6"/>
  <c r="R252" i="6"/>
  <c r="P252" i="6"/>
  <c r="O252" i="6"/>
  <c r="K252" i="6"/>
  <c r="J252" i="6"/>
  <c r="G252" i="6"/>
  <c r="B252" i="6"/>
  <c r="R251" i="6"/>
  <c r="P251" i="6"/>
  <c r="O251" i="6"/>
  <c r="K251" i="6"/>
  <c r="J251" i="6"/>
  <c r="G251" i="6"/>
  <c r="B251" i="6"/>
  <c r="R250" i="6"/>
  <c r="P250" i="6"/>
  <c r="O250" i="6"/>
  <c r="K250" i="6"/>
  <c r="J250" i="6"/>
  <c r="G250" i="6"/>
  <c r="B250" i="6"/>
  <c r="R249" i="6"/>
  <c r="P249" i="6"/>
  <c r="O249" i="6"/>
  <c r="K249" i="6"/>
  <c r="J249" i="6"/>
  <c r="G249" i="6"/>
  <c r="B249" i="6"/>
  <c r="R248" i="6"/>
  <c r="P248" i="6"/>
  <c r="O248" i="6"/>
  <c r="K248" i="6"/>
  <c r="J248" i="6"/>
  <c r="G248" i="6"/>
  <c r="B248" i="6"/>
  <c r="R247" i="6"/>
  <c r="P247" i="6"/>
  <c r="O247" i="6"/>
  <c r="K247" i="6"/>
  <c r="J247" i="6"/>
  <c r="G247" i="6"/>
  <c r="B247" i="6"/>
  <c r="R246" i="6"/>
  <c r="P246" i="6"/>
  <c r="O246" i="6"/>
  <c r="K246" i="6"/>
  <c r="J246" i="6"/>
  <c r="G246" i="6"/>
  <c r="B246" i="6"/>
  <c r="R245" i="6"/>
  <c r="P245" i="6"/>
  <c r="O245" i="6"/>
  <c r="K245" i="6"/>
  <c r="J245" i="6"/>
  <c r="G245" i="6"/>
  <c r="B245" i="6"/>
  <c r="R244" i="6"/>
  <c r="P244" i="6"/>
  <c r="O244" i="6"/>
  <c r="K244" i="6"/>
  <c r="J244" i="6"/>
  <c r="G244" i="6"/>
  <c r="B244" i="6"/>
  <c r="R243" i="6"/>
  <c r="P243" i="6"/>
  <c r="O243" i="6"/>
  <c r="K243" i="6"/>
  <c r="J243" i="6"/>
  <c r="G243" i="6"/>
  <c r="B243" i="6"/>
  <c r="R242" i="6"/>
  <c r="P242" i="6"/>
  <c r="O242" i="6"/>
  <c r="K242" i="6"/>
  <c r="J242" i="6"/>
  <c r="G242" i="6"/>
  <c r="B242" i="6"/>
  <c r="R241" i="6"/>
  <c r="P241" i="6"/>
  <c r="O241" i="6"/>
  <c r="K241" i="6"/>
  <c r="J241" i="6"/>
  <c r="G241" i="6"/>
  <c r="B241" i="6"/>
  <c r="R240" i="6"/>
  <c r="P240" i="6"/>
  <c r="O240" i="6"/>
  <c r="K240" i="6"/>
  <c r="J240" i="6"/>
  <c r="G240" i="6"/>
  <c r="B240" i="6"/>
  <c r="R239" i="6"/>
  <c r="P239" i="6"/>
  <c r="O239" i="6"/>
  <c r="K239" i="6"/>
  <c r="J239" i="6"/>
  <c r="G239" i="6"/>
  <c r="B239" i="6"/>
  <c r="R238" i="6"/>
  <c r="P238" i="6"/>
  <c r="O238" i="6"/>
  <c r="K238" i="6"/>
  <c r="J238" i="6"/>
  <c r="G238" i="6"/>
  <c r="B238" i="6"/>
  <c r="R237" i="6"/>
  <c r="P237" i="6"/>
  <c r="O237" i="6"/>
  <c r="K237" i="6"/>
  <c r="J237" i="6"/>
  <c r="G237" i="6"/>
  <c r="B237" i="6"/>
  <c r="R236" i="6"/>
  <c r="P236" i="6"/>
  <c r="O236" i="6"/>
  <c r="K236" i="6"/>
  <c r="J236" i="6"/>
  <c r="G236" i="6"/>
  <c r="B236" i="6"/>
  <c r="R235" i="6"/>
  <c r="P235" i="6"/>
  <c r="O235" i="6"/>
  <c r="K235" i="6"/>
  <c r="J235" i="6"/>
  <c r="G235" i="6"/>
  <c r="B235" i="6"/>
  <c r="R234" i="6"/>
  <c r="P234" i="6"/>
  <c r="O234" i="6"/>
  <c r="K234" i="6"/>
  <c r="J234" i="6"/>
  <c r="G234" i="6"/>
  <c r="B234" i="6"/>
  <c r="R233" i="6"/>
  <c r="P233" i="6"/>
  <c r="O233" i="6"/>
  <c r="K233" i="6"/>
  <c r="J233" i="6"/>
  <c r="G233" i="6"/>
  <c r="B233" i="6"/>
  <c r="R232" i="6"/>
  <c r="P232" i="6"/>
  <c r="O232" i="6"/>
  <c r="K232" i="6"/>
  <c r="J232" i="6"/>
  <c r="G232" i="6"/>
  <c r="B232" i="6"/>
  <c r="R231" i="6"/>
  <c r="P231" i="6"/>
  <c r="O231" i="6"/>
  <c r="K231" i="6"/>
  <c r="J231" i="6"/>
  <c r="G231" i="6"/>
  <c r="B231" i="6"/>
  <c r="R230" i="6"/>
  <c r="P230" i="6"/>
  <c r="O230" i="6"/>
  <c r="K230" i="6"/>
  <c r="J230" i="6"/>
  <c r="G230" i="6"/>
  <c r="B230" i="6"/>
  <c r="R229" i="6"/>
  <c r="P229" i="6"/>
  <c r="O229" i="6"/>
  <c r="K229" i="6"/>
  <c r="J229" i="6"/>
  <c r="G229" i="6"/>
  <c r="B229" i="6"/>
  <c r="R228" i="6"/>
  <c r="P228" i="6"/>
  <c r="O228" i="6"/>
  <c r="K228" i="6"/>
  <c r="J228" i="6"/>
  <c r="G228" i="6"/>
  <c r="B228" i="6"/>
  <c r="R227" i="6"/>
  <c r="P227" i="6"/>
  <c r="O227" i="6"/>
  <c r="K227" i="6"/>
  <c r="J227" i="6"/>
  <c r="G227" i="6"/>
  <c r="B227" i="6"/>
  <c r="R226" i="6"/>
  <c r="P226" i="6"/>
  <c r="O226" i="6"/>
  <c r="K226" i="6"/>
  <c r="J226" i="6"/>
  <c r="G226" i="6"/>
  <c r="B226" i="6"/>
  <c r="R225" i="6"/>
  <c r="P225" i="6"/>
  <c r="O225" i="6"/>
  <c r="K225" i="6"/>
  <c r="J225" i="6"/>
  <c r="G225" i="6"/>
  <c r="B225" i="6"/>
  <c r="R224" i="6"/>
  <c r="P224" i="6"/>
  <c r="O224" i="6"/>
  <c r="K224" i="6"/>
  <c r="J224" i="6"/>
  <c r="G224" i="6"/>
  <c r="B224" i="6"/>
  <c r="R223" i="6"/>
  <c r="P223" i="6"/>
  <c r="O223" i="6"/>
  <c r="K223" i="6"/>
  <c r="J223" i="6"/>
  <c r="G223" i="6"/>
  <c r="B223" i="6"/>
  <c r="R222" i="6"/>
  <c r="P222" i="6"/>
  <c r="O222" i="6"/>
  <c r="K222" i="6"/>
  <c r="J222" i="6"/>
  <c r="G222" i="6"/>
  <c r="B222" i="6"/>
  <c r="R221" i="6"/>
  <c r="P221" i="6"/>
  <c r="O221" i="6"/>
  <c r="K221" i="6"/>
  <c r="J221" i="6"/>
  <c r="G221" i="6"/>
  <c r="B221" i="6"/>
  <c r="R220" i="6"/>
  <c r="P220" i="6"/>
  <c r="O220" i="6"/>
  <c r="K220" i="6"/>
  <c r="J220" i="6"/>
  <c r="G220" i="6"/>
  <c r="B220" i="6"/>
  <c r="R219" i="6"/>
  <c r="P219" i="6"/>
  <c r="O219" i="6"/>
  <c r="K219" i="6"/>
  <c r="J219" i="6"/>
  <c r="G219" i="6"/>
  <c r="B219" i="6"/>
  <c r="R218" i="6"/>
  <c r="P218" i="6"/>
  <c r="O218" i="6"/>
  <c r="K218" i="6"/>
  <c r="J218" i="6"/>
  <c r="G218" i="6"/>
  <c r="B218" i="6"/>
  <c r="R217" i="6"/>
  <c r="P217" i="6"/>
  <c r="O217" i="6"/>
  <c r="K217" i="6"/>
  <c r="J217" i="6"/>
  <c r="G217" i="6"/>
  <c r="B217" i="6"/>
  <c r="R216" i="6"/>
  <c r="P216" i="6"/>
  <c r="O216" i="6"/>
  <c r="K216" i="6"/>
  <c r="J216" i="6"/>
  <c r="G216" i="6"/>
  <c r="B216" i="6"/>
  <c r="R215" i="6"/>
  <c r="P215" i="6"/>
  <c r="O215" i="6"/>
  <c r="K215" i="6"/>
  <c r="J215" i="6"/>
  <c r="G215" i="6"/>
  <c r="B215" i="6"/>
  <c r="R214" i="6"/>
  <c r="P214" i="6"/>
  <c r="O214" i="6"/>
  <c r="K214" i="6"/>
  <c r="J214" i="6"/>
  <c r="G214" i="6"/>
  <c r="B214" i="6"/>
  <c r="R213" i="6"/>
  <c r="P213" i="6"/>
  <c r="O213" i="6"/>
  <c r="K213" i="6"/>
  <c r="J213" i="6"/>
  <c r="G213" i="6"/>
  <c r="B213" i="6"/>
  <c r="R212" i="6"/>
  <c r="P212" i="6"/>
  <c r="O212" i="6"/>
  <c r="K212" i="6"/>
  <c r="J212" i="6"/>
  <c r="G212" i="6"/>
  <c r="B212" i="6"/>
  <c r="R211" i="6"/>
  <c r="P211" i="6"/>
  <c r="O211" i="6"/>
  <c r="K211" i="6"/>
  <c r="J211" i="6"/>
  <c r="G211" i="6"/>
  <c r="B211" i="6"/>
  <c r="R210" i="6"/>
  <c r="P210" i="6"/>
  <c r="O210" i="6"/>
  <c r="K210" i="6"/>
  <c r="J210" i="6"/>
  <c r="G210" i="6"/>
  <c r="B210" i="6"/>
  <c r="R209" i="6"/>
  <c r="P209" i="6"/>
  <c r="O209" i="6"/>
  <c r="K209" i="6"/>
  <c r="J209" i="6"/>
  <c r="G209" i="6"/>
  <c r="B209" i="6"/>
  <c r="R208" i="6"/>
  <c r="P208" i="6"/>
  <c r="O208" i="6"/>
  <c r="K208" i="6"/>
  <c r="J208" i="6"/>
  <c r="G208" i="6"/>
  <c r="B208" i="6"/>
  <c r="R207" i="6"/>
  <c r="P207" i="6"/>
  <c r="O207" i="6"/>
  <c r="K207" i="6"/>
  <c r="J207" i="6"/>
  <c r="G207" i="6"/>
  <c r="B207" i="6"/>
  <c r="R206" i="6"/>
  <c r="P206" i="6"/>
  <c r="O206" i="6"/>
  <c r="K206" i="6"/>
  <c r="J206" i="6"/>
  <c r="G206" i="6"/>
  <c r="B206" i="6"/>
  <c r="R205" i="6"/>
  <c r="P205" i="6"/>
  <c r="O205" i="6"/>
  <c r="K205" i="6"/>
  <c r="J205" i="6"/>
  <c r="G205" i="6"/>
  <c r="B205" i="6"/>
  <c r="R204" i="6"/>
  <c r="P204" i="6"/>
  <c r="O204" i="6"/>
  <c r="K204" i="6"/>
  <c r="J204" i="6"/>
  <c r="G204" i="6"/>
  <c r="B204" i="6"/>
  <c r="R203" i="6"/>
  <c r="P203" i="6"/>
  <c r="O203" i="6"/>
  <c r="K203" i="6"/>
  <c r="J203" i="6"/>
  <c r="G203" i="6"/>
  <c r="B203" i="6"/>
  <c r="R202" i="6"/>
  <c r="P202" i="6"/>
  <c r="O202" i="6"/>
  <c r="K202" i="6"/>
  <c r="J202" i="6"/>
  <c r="G202" i="6"/>
  <c r="B202" i="6"/>
  <c r="R201" i="6"/>
  <c r="P201" i="6"/>
  <c r="O201" i="6"/>
  <c r="K201" i="6"/>
  <c r="J201" i="6"/>
  <c r="G201" i="6"/>
  <c r="B201" i="6"/>
  <c r="R200" i="6"/>
  <c r="P200" i="6"/>
  <c r="O200" i="6"/>
  <c r="K200" i="6"/>
  <c r="J200" i="6"/>
  <c r="G200" i="6"/>
  <c r="B200" i="6"/>
  <c r="R199" i="6"/>
  <c r="P199" i="6"/>
  <c r="O199" i="6"/>
  <c r="K199" i="6"/>
  <c r="J199" i="6"/>
  <c r="G199" i="6"/>
  <c r="B199" i="6"/>
  <c r="R198" i="6"/>
  <c r="P198" i="6"/>
  <c r="O198" i="6"/>
  <c r="K198" i="6"/>
  <c r="J198" i="6"/>
  <c r="G198" i="6"/>
  <c r="B198" i="6"/>
  <c r="R197" i="6"/>
  <c r="P197" i="6"/>
  <c r="O197" i="6"/>
  <c r="K197" i="6"/>
  <c r="J197" i="6"/>
  <c r="G197" i="6"/>
  <c r="B197" i="6"/>
  <c r="R196" i="6"/>
  <c r="P196" i="6"/>
  <c r="O196" i="6"/>
  <c r="K196" i="6"/>
  <c r="J196" i="6"/>
  <c r="G196" i="6"/>
  <c r="B196" i="6"/>
  <c r="R195" i="6"/>
  <c r="P195" i="6"/>
  <c r="O195" i="6"/>
  <c r="K195" i="6"/>
  <c r="J195" i="6"/>
  <c r="G195" i="6"/>
  <c r="B195" i="6"/>
  <c r="R194" i="6"/>
  <c r="P194" i="6"/>
  <c r="O194" i="6"/>
  <c r="K194" i="6"/>
  <c r="J194" i="6"/>
  <c r="G194" i="6"/>
  <c r="B194" i="6"/>
  <c r="R193" i="6"/>
  <c r="P193" i="6"/>
  <c r="O193" i="6"/>
  <c r="K193" i="6"/>
  <c r="J193" i="6"/>
  <c r="G193" i="6"/>
  <c r="B193" i="6"/>
  <c r="R192" i="6"/>
  <c r="P192" i="6"/>
  <c r="O192" i="6"/>
  <c r="K192" i="6"/>
  <c r="J192" i="6"/>
  <c r="G192" i="6"/>
  <c r="B192" i="6"/>
  <c r="R191" i="6"/>
  <c r="P191" i="6"/>
  <c r="O191" i="6"/>
  <c r="K191" i="6"/>
  <c r="J191" i="6"/>
  <c r="G191" i="6"/>
  <c r="B191" i="6"/>
  <c r="R190" i="6"/>
  <c r="P190" i="6"/>
  <c r="O190" i="6"/>
  <c r="K190" i="6"/>
  <c r="J190" i="6"/>
  <c r="G190" i="6"/>
  <c r="B190" i="6"/>
  <c r="R189" i="6"/>
  <c r="P189" i="6"/>
  <c r="O189" i="6"/>
  <c r="K189" i="6"/>
  <c r="J189" i="6"/>
  <c r="G189" i="6"/>
  <c r="B189" i="6"/>
  <c r="R188" i="6"/>
  <c r="P188" i="6"/>
  <c r="O188" i="6"/>
  <c r="K188" i="6"/>
  <c r="J188" i="6"/>
  <c r="G188" i="6"/>
  <c r="B188" i="6"/>
  <c r="R187" i="6"/>
  <c r="P187" i="6"/>
  <c r="O187" i="6"/>
  <c r="K187" i="6"/>
  <c r="J187" i="6"/>
  <c r="G187" i="6"/>
  <c r="B187" i="6"/>
  <c r="R186" i="6"/>
  <c r="P186" i="6"/>
  <c r="O186" i="6"/>
  <c r="K186" i="6"/>
  <c r="J186" i="6"/>
  <c r="G186" i="6"/>
  <c r="B186" i="6"/>
  <c r="R185" i="6"/>
  <c r="P185" i="6"/>
  <c r="O185" i="6"/>
  <c r="K185" i="6"/>
  <c r="J185" i="6"/>
  <c r="G185" i="6"/>
  <c r="B185" i="6"/>
  <c r="R184" i="6"/>
  <c r="P184" i="6"/>
  <c r="O184" i="6"/>
  <c r="K184" i="6"/>
  <c r="J184" i="6"/>
  <c r="G184" i="6"/>
  <c r="B184" i="6"/>
  <c r="R183" i="6"/>
  <c r="P183" i="6"/>
  <c r="O183" i="6"/>
  <c r="K183" i="6"/>
  <c r="J183" i="6"/>
  <c r="G183" i="6"/>
  <c r="B183" i="6"/>
  <c r="R182" i="6"/>
  <c r="P182" i="6"/>
  <c r="O182" i="6"/>
  <c r="K182" i="6"/>
  <c r="J182" i="6"/>
  <c r="G182" i="6"/>
  <c r="B182" i="6"/>
  <c r="R181" i="6"/>
  <c r="P181" i="6"/>
  <c r="O181" i="6"/>
  <c r="K181" i="6"/>
  <c r="J181" i="6"/>
  <c r="G181" i="6"/>
  <c r="B181" i="6"/>
  <c r="R180" i="6"/>
  <c r="P180" i="6"/>
  <c r="O180" i="6"/>
  <c r="K180" i="6"/>
  <c r="J180" i="6"/>
  <c r="G180" i="6"/>
  <c r="B180" i="6"/>
  <c r="R179" i="6"/>
  <c r="P179" i="6"/>
  <c r="O179" i="6"/>
  <c r="K179" i="6"/>
  <c r="J179" i="6"/>
  <c r="G179" i="6"/>
  <c r="B179" i="6"/>
  <c r="R178" i="6"/>
  <c r="P178" i="6"/>
  <c r="O178" i="6"/>
  <c r="K178" i="6"/>
  <c r="J178" i="6"/>
  <c r="G178" i="6"/>
  <c r="B178" i="6"/>
  <c r="R177" i="6"/>
  <c r="P177" i="6"/>
  <c r="O177" i="6"/>
  <c r="K177" i="6"/>
  <c r="J177" i="6"/>
  <c r="G177" i="6"/>
  <c r="B177" i="6"/>
  <c r="R176" i="6"/>
  <c r="P176" i="6"/>
  <c r="O176" i="6"/>
  <c r="K176" i="6"/>
  <c r="J176" i="6"/>
  <c r="G176" i="6"/>
  <c r="B176" i="6"/>
  <c r="R175" i="6"/>
  <c r="P175" i="6"/>
  <c r="O175" i="6"/>
  <c r="K175" i="6"/>
  <c r="J175" i="6"/>
  <c r="G175" i="6"/>
  <c r="B175" i="6"/>
  <c r="R174" i="6"/>
  <c r="P174" i="6"/>
  <c r="O174" i="6"/>
  <c r="K174" i="6"/>
  <c r="J174" i="6"/>
  <c r="G174" i="6"/>
  <c r="B174" i="6"/>
  <c r="R173" i="6"/>
  <c r="P173" i="6"/>
  <c r="O173" i="6"/>
  <c r="K173" i="6"/>
  <c r="J173" i="6"/>
  <c r="G173" i="6"/>
  <c r="B173" i="6"/>
  <c r="R172" i="6"/>
  <c r="P172" i="6"/>
  <c r="O172" i="6"/>
  <c r="K172" i="6"/>
  <c r="J172" i="6"/>
  <c r="G172" i="6"/>
  <c r="B172" i="6"/>
  <c r="R171" i="6"/>
  <c r="P171" i="6"/>
  <c r="O171" i="6"/>
  <c r="K171" i="6"/>
  <c r="J171" i="6"/>
  <c r="G171" i="6"/>
  <c r="B171" i="6"/>
  <c r="R170" i="6"/>
  <c r="P170" i="6"/>
  <c r="O170" i="6"/>
  <c r="K170" i="6"/>
  <c r="J170" i="6"/>
  <c r="G170" i="6"/>
  <c r="B170" i="6"/>
  <c r="R169" i="6"/>
  <c r="P169" i="6"/>
  <c r="O169" i="6"/>
  <c r="K169" i="6"/>
  <c r="J169" i="6"/>
  <c r="G169" i="6"/>
  <c r="B169" i="6"/>
  <c r="R168" i="6"/>
  <c r="P168" i="6"/>
  <c r="O168" i="6"/>
  <c r="K168" i="6"/>
  <c r="J168" i="6"/>
  <c r="G168" i="6"/>
  <c r="B168" i="6"/>
  <c r="R167" i="6"/>
  <c r="P167" i="6"/>
  <c r="O167" i="6"/>
  <c r="K167" i="6"/>
  <c r="J167" i="6"/>
  <c r="G167" i="6"/>
  <c r="B167" i="6"/>
  <c r="R166" i="6"/>
  <c r="P166" i="6"/>
  <c r="O166" i="6"/>
  <c r="K166" i="6"/>
  <c r="J166" i="6"/>
  <c r="G166" i="6"/>
  <c r="B166" i="6"/>
  <c r="R165" i="6"/>
  <c r="P165" i="6"/>
  <c r="O165" i="6"/>
  <c r="K165" i="6"/>
  <c r="J165" i="6"/>
  <c r="G165" i="6"/>
  <c r="B165" i="6"/>
  <c r="R164" i="6"/>
  <c r="P164" i="6"/>
  <c r="O164" i="6"/>
  <c r="K164" i="6"/>
  <c r="J164" i="6"/>
  <c r="G164" i="6"/>
  <c r="B164" i="6"/>
  <c r="R163" i="6"/>
  <c r="P163" i="6"/>
  <c r="O163" i="6"/>
  <c r="K163" i="6"/>
  <c r="J163" i="6"/>
  <c r="G163" i="6"/>
  <c r="B163" i="6"/>
  <c r="R162" i="6"/>
  <c r="P162" i="6"/>
  <c r="O162" i="6"/>
  <c r="K162" i="6"/>
  <c r="J162" i="6"/>
  <c r="G162" i="6"/>
  <c r="B162" i="6"/>
  <c r="R161" i="6"/>
  <c r="P161" i="6"/>
  <c r="O161" i="6"/>
  <c r="K161" i="6"/>
  <c r="J161" i="6"/>
  <c r="G161" i="6"/>
  <c r="B161" i="6"/>
  <c r="R160" i="6"/>
  <c r="P160" i="6"/>
  <c r="O160" i="6"/>
  <c r="K160" i="6"/>
  <c r="J160" i="6"/>
  <c r="G160" i="6"/>
  <c r="B160" i="6"/>
  <c r="R159" i="6"/>
  <c r="P159" i="6"/>
  <c r="O159" i="6"/>
  <c r="K159" i="6"/>
  <c r="J159" i="6"/>
  <c r="G159" i="6"/>
  <c r="B159" i="6"/>
  <c r="R158" i="6"/>
  <c r="P158" i="6"/>
  <c r="O158" i="6"/>
  <c r="K158" i="6"/>
  <c r="J158" i="6"/>
  <c r="G158" i="6"/>
  <c r="B158" i="6"/>
  <c r="R157" i="6"/>
  <c r="P157" i="6"/>
  <c r="O157" i="6"/>
  <c r="K157" i="6"/>
  <c r="J157" i="6"/>
  <c r="G157" i="6"/>
  <c r="B157" i="6"/>
  <c r="R156" i="6"/>
  <c r="P156" i="6"/>
  <c r="O156" i="6"/>
  <c r="K156" i="6"/>
  <c r="J156" i="6"/>
  <c r="G156" i="6"/>
  <c r="B156" i="6"/>
  <c r="R155" i="6"/>
  <c r="P155" i="6"/>
  <c r="O155" i="6"/>
  <c r="K155" i="6"/>
  <c r="J155" i="6"/>
  <c r="G155" i="6"/>
  <c r="B155" i="6"/>
  <c r="R154" i="6"/>
  <c r="P154" i="6"/>
  <c r="O154" i="6"/>
  <c r="K154" i="6"/>
  <c r="J154" i="6"/>
  <c r="G154" i="6"/>
  <c r="B154" i="6"/>
  <c r="R153" i="6"/>
  <c r="P153" i="6"/>
  <c r="O153" i="6"/>
  <c r="K153" i="6"/>
  <c r="J153" i="6"/>
  <c r="G153" i="6"/>
  <c r="B153" i="6"/>
  <c r="R152" i="6"/>
  <c r="P152" i="6"/>
  <c r="O152" i="6"/>
  <c r="K152" i="6"/>
  <c r="J152" i="6"/>
  <c r="G152" i="6"/>
  <c r="B152" i="6"/>
  <c r="R151" i="6"/>
  <c r="P151" i="6"/>
  <c r="O151" i="6"/>
  <c r="K151" i="6"/>
  <c r="J151" i="6"/>
  <c r="G151" i="6"/>
  <c r="B151" i="6"/>
  <c r="R150" i="6"/>
  <c r="P150" i="6"/>
  <c r="O150" i="6"/>
  <c r="K150" i="6"/>
  <c r="J150" i="6"/>
  <c r="G150" i="6"/>
  <c r="B150" i="6"/>
  <c r="R149" i="6"/>
  <c r="P149" i="6"/>
  <c r="O149" i="6"/>
  <c r="K149" i="6"/>
  <c r="J149" i="6"/>
  <c r="G149" i="6"/>
  <c r="B149" i="6"/>
  <c r="R148" i="6"/>
  <c r="P148" i="6"/>
  <c r="O148" i="6"/>
  <c r="K148" i="6"/>
  <c r="J148" i="6"/>
  <c r="G148" i="6"/>
  <c r="B148" i="6"/>
  <c r="R147" i="6"/>
  <c r="P147" i="6"/>
  <c r="O147" i="6"/>
  <c r="K147" i="6"/>
  <c r="J147" i="6"/>
  <c r="G147" i="6"/>
  <c r="B147" i="6"/>
  <c r="R146" i="6"/>
  <c r="P146" i="6"/>
  <c r="O146" i="6"/>
  <c r="K146" i="6"/>
  <c r="J146" i="6"/>
  <c r="G146" i="6"/>
  <c r="B146" i="6"/>
  <c r="R145" i="6"/>
  <c r="P145" i="6"/>
  <c r="O145" i="6"/>
  <c r="K145" i="6"/>
  <c r="J145" i="6"/>
  <c r="G145" i="6"/>
  <c r="B145" i="6"/>
  <c r="R144" i="6"/>
  <c r="P144" i="6"/>
  <c r="O144" i="6"/>
  <c r="K144" i="6"/>
  <c r="J144" i="6"/>
  <c r="G144" i="6"/>
  <c r="B144" i="6"/>
  <c r="R143" i="6"/>
  <c r="P143" i="6"/>
  <c r="O143" i="6"/>
  <c r="K143" i="6"/>
  <c r="J143" i="6"/>
  <c r="G143" i="6"/>
  <c r="B143" i="6"/>
  <c r="R142" i="6"/>
  <c r="P142" i="6"/>
  <c r="O142" i="6"/>
  <c r="K142" i="6"/>
  <c r="J142" i="6"/>
  <c r="G142" i="6"/>
  <c r="B142" i="6"/>
  <c r="R141" i="6"/>
  <c r="P141" i="6"/>
  <c r="O141" i="6"/>
  <c r="K141" i="6"/>
  <c r="J141" i="6"/>
  <c r="G141" i="6"/>
  <c r="B141" i="6"/>
  <c r="R140" i="6"/>
  <c r="P140" i="6"/>
  <c r="O140" i="6"/>
  <c r="K140" i="6"/>
  <c r="J140" i="6"/>
  <c r="G140" i="6"/>
  <c r="B140" i="6"/>
  <c r="R139" i="6"/>
  <c r="P139" i="6"/>
  <c r="O139" i="6"/>
  <c r="K139" i="6"/>
  <c r="J139" i="6"/>
  <c r="G139" i="6"/>
  <c r="B139" i="6"/>
  <c r="R138" i="6"/>
  <c r="P138" i="6"/>
  <c r="O138" i="6"/>
  <c r="K138" i="6"/>
  <c r="J138" i="6"/>
  <c r="G138" i="6"/>
  <c r="B138" i="6"/>
  <c r="R137" i="6"/>
  <c r="P137" i="6"/>
  <c r="O137" i="6"/>
  <c r="K137" i="6"/>
  <c r="J137" i="6"/>
  <c r="G137" i="6"/>
  <c r="B137" i="6"/>
  <c r="R136" i="6"/>
  <c r="P136" i="6"/>
  <c r="O136" i="6"/>
  <c r="K136" i="6"/>
  <c r="J136" i="6"/>
  <c r="G136" i="6"/>
  <c r="B136" i="6"/>
  <c r="R135" i="6"/>
  <c r="P135" i="6"/>
  <c r="O135" i="6"/>
  <c r="K135" i="6"/>
  <c r="J135" i="6"/>
  <c r="G135" i="6"/>
  <c r="B135" i="6"/>
  <c r="R134" i="6"/>
  <c r="P134" i="6"/>
  <c r="O134" i="6"/>
  <c r="K134" i="6"/>
  <c r="J134" i="6"/>
  <c r="G134" i="6"/>
  <c r="B134" i="6"/>
  <c r="R133" i="6"/>
  <c r="P133" i="6"/>
  <c r="O133" i="6"/>
  <c r="K133" i="6"/>
  <c r="J133" i="6"/>
  <c r="G133" i="6"/>
  <c r="B133" i="6"/>
  <c r="R132" i="6"/>
  <c r="P132" i="6"/>
  <c r="O132" i="6"/>
  <c r="K132" i="6"/>
  <c r="J132" i="6"/>
  <c r="G132" i="6"/>
  <c r="B132" i="6"/>
  <c r="R131" i="6"/>
  <c r="P131" i="6"/>
  <c r="O131" i="6"/>
  <c r="K131" i="6"/>
  <c r="J131" i="6"/>
  <c r="G131" i="6"/>
  <c r="B131" i="6"/>
  <c r="R130" i="6"/>
  <c r="P130" i="6"/>
  <c r="O130" i="6"/>
  <c r="K130" i="6"/>
  <c r="J130" i="6"/>
  <c r="G130" i="6"/>
  <c r="B130" i="6"/>
  <c r="R129" i="6"/>
  <c r="P129" i="6"/>
  <c r="O129" i="6"/>
  <c r="K129" i="6"/>
  <c r="J129" i="6"/>
  <c r="G129" i="6"/>
  <c r="B129" i="6"/>
  <c r="R128" i="6"/>
  <c r="P128" i="6"/>
  <c r="O128" i="6"/>
  <c r="K128" i="6"/>
  <c r="J128" i="6"/>
  <c r="G128" i="6"/>
  <c r="B128" i="6"/>
  <c r="R127" i="6"/>
  <c r="P127" i="6"/>
  <c r="O127" i="6"/>
  <c r="K127" i="6"/>
  <c r="J127" i="6"/>
  <c r="G127" i="6"/>
  <c r="B127" i="6"/>
  <c r="R126" i="6"/>
  <c r="P126" i="6"/>
  <c r="O126" i="6"/>
  <c r="K126" i="6"/>
  <c r="J126" i="6"/>
  <c r="G126" i="6"/>
  <c r="B126" i="6"/>
  <c r="R125" i="6"/>
  <c r="P125" i="6"/>
  <c r="O125" i="6"/>
  <c r="K125" i="6"/>
  <c r="J125" i="6"/>
  <c r="G125" i="6"/>
  <c r="B125" i="6"/>
  <c r="R124" i="6"/>
  <c r="P124" i="6"/>
  <c r="O124" i="6"/>
  <c r="K124" i="6"/>
  <c r="J124" i="6"/>
  <c r="G124" i="6"/>
  <c r="B124" i="6"/>
  <c r="R123" i="6"/>
  <c r="P123" i="6"/>
  <c r="O123" i="6"/>
  <c r="K123" i="6"/>
  <c r="J123" i="6"/>
  <c r="G123" i="6"/>
  <c r="B123" i="6"/>
  <c r="R122" i="6"/>
  <c r="P122" i="6"/>
  <c r="O122" i="6"/>
  <c r="K122" i="6"/>
  <c r="J122" i="6"/>
  <c r="G122" i="6"/>
  <c r="B122" i="6"/>
  <c r="R121" i="6"/>
  <c r="P121" i="6"/>
  <c r="O121" i="6"/>
  <c r="K121" i="6"/>
  <c r="J121" i="6"/>
  <c r="G121" i="6"/>
  <c r="B121" i="6"/>
  <c r="R120" i="6"/>
  <c r="P120" i="6"/>
  <c r="O120" i="6"/>
  <c r="K120" i="6"/>
  <c r="J120" i="6"/>
  <c r="G120" i="6"/>
  <c r="B120" i="6"/>
  <c r="R119" i="6"/>
  <c r="P119" i="6"/>
  <c r="O119" i="6"/>
  <c r="K119" i="6"/>
  <c r="J119" i="6"/>
  <c r="G119" i="6"/>
  <c r="B119" i="6"/>
  <c r="R118" i="6"/>
  <c r="P118" i="6"/>
  <c r="O118" i="6"/>
  <c r="K118" i="6"/>
  <c r="J118" i="6"/>
  <c r="G118" i="6"/>
  <c r="B118" i="6"/>
  <c r="R117" i="6"/>
  <c r="P117" i="6"/>
  <c r="O117" i="6"/>
  <c r="K117" i="6"/>
  <c r="J117" i="6"/>
  <c r="G117" i="6"/>
  <c r="B117" i="6"/>
  <c r="R116" i="6"/>
  <c r="P116" i="6"/>
  <c r="O116" i="6"/>
  <c r="K116" i="6"/>
  <c r="J116" i="6"/>
  <c r="G116" i="6"/>
  <c r="B116" i="6"/>
  <c r="R115" i="6"/>
  <c r="P115" i="6"/>
  <c r="O115" i="6"/>
  <c r="K115" i="6"/>
  <c r="J115" i="6"/>
  <c r="G115" i="6"/>
  <c r="B115" i="6"/>
  <c r="R114" i="6"/>
  <c r="P114" i="6"/>
  <c r="O114" i="6"/>
  <c r="K114" i="6"/>
  <c r="J114" i="6"/>
  <c r="G114" i="6"/>
  <c r="B114" i="6"/>
  <c r="R113" i="6"/>
  <c r="P113" i="6"/>
  <c r="O113" i="6"/>
  <c r="K113" i="6"/>
  <c r="J113" i="6"/>
  <c r="G113" i="6"/>
  <c r="B113" i="6"/>
  <c r="R112" i="6"/>
  <c r="P112" i="6"/>
  <c r="O112" i="6"/>
  <c r="K112" i="6"/>
  <c r="J112" i="6"/>
  <c r="G112" i="6"/>
  <c r="B112" i="6"/>
  <c r="R111" i="6"/>
  <c r="P111" i="6"/>
  <c r="O111" i="6"/>
  <c r="K111" i="6"/>
  <c r="J111" i="6"/>
  <c r="G111" i="6"/>
  <c r="B111" i="6"/>
  <c r="R110" i="6"/>
  <c r="P110" i="6"/>
  <c r="O110" i="6"/>
  <c r="K110" i="6"/>
  <c r="J110" i="6"/>
  <c r="G110" i="6"/>
  <c r="B110" i="6"/>
  <c r="R109" i="6"/>
  <c r="P109" i="6"/>
  <c r="O109" i="6"/>
  <c r="K109" i="6"/>
  <c r="J109" i="6"/>
  <c r="G109" i="6"/>
  <c r="B109" i="6"/>
  <c r="R108" i="6"/>
  <c r="P108" i="6"/>
  <c r="O108" i="6"/>
  <c r="K108" i="6"/>
  <c r="J108" i="6"/>
  <c r="G108" i="6"/>
  <c r="B108" i="6"/>
  <c r="R107" i="6"/>
  <c r="P107" i="6"/>
  <c r="O107" i="6"/>
  <c r="K107" i="6"/>
  <c r="J107" i="6"/>
  <c r="G107" i="6"/>
  <c r="B107" i="6"/>
  <c r="R106" i="6"/>
  <c r="P106" i="6"/>
  <c r="O106" i="6"/>
  <c r="K106" i="6"/>
  <c r="J106" i="6"/>
  <c r="G106" i="6"/>
  <c r="B106" i="6"/>
  <c r="R105" i="6"/>
  <c r="P105" i="6"/>
  <c r="O105" i="6"/>
  <c r="K105" i="6"/>
  <c r="J105" i="6"/>
  <c r="G105" i="6"/>
  <c r="B105" i="6"/>
  <c r="R104" i="6"/>
  <c r="P104" i="6"/>
  <c r="O104" i="6"/>
  <c r="K104" i="6"/>
  <c r="J104" i="6"/>
  <c r="G104" i="6"/>
  <c r="B104" i="6"/>
  <c r="R103" i="6"/>
  <c r="P103" i="6"/>
  <c r="O103" i="6"/>
  <c r="K103" i="6"/>
  <c r="J103" i="6"/>
  <c r="G103" i="6"/>
  <c r="B103" i="6"/>
  <c r="R102" i="6"/>
  <c r="P102" i="6"/>
  <c r="O102" i="6"/>
  <c r="K102" i="6"/>
  <c r="J102" i="6"/>
  <c r="G102" i="6"/>
  <c r="B102" i="6"/>
  <c r="R101" i="6"/>
  <c r="P101" i="6"/>
  <c r="O101" i="6"/>
  <c r="K101" i="6"/>
  <c r="J101" i="6"/>
  <c r="G101" i="6"/>
  <c r="B101" i="6"/>
  <c r="R100" i="6"/>
  <c r="P100" i="6"/>
  <c r="O100" i="6"/>
  <c r="K100" i="6"/>
  <c r="J100" i="6"/>
  <c r="G100" i="6"/>
  <c r="B100" i="6"/>
  <c r="R99" i="6"/>
  <c r="J99" i="6"/>
  <c r="G99" i="6"/>
  <c r="B99" i="6"/>
  <c r="R98" i="6"/>
  <c r="J98" i="6"/>
  <c r="G98" i="6"/>
  <c r="B98" i="6"/>
  <c r="R97" i="6"/>
  <c r="J97" i="6"/>
  <c r="G97" i="6"/>
  <c r="B97" i="6"/>
  <c r="R96" i="6"/>
  <c r="J96" i="6"/>
  <c r="G96" i="6"/>
  <c r="B96" i="6"/>
  <c r="R95" i="6"/>
  <c r="J95" i="6"/>
  <c r="G95" i="6"/>
  <c r="B95" i="6"/>
  <c r="R94" i="6"/>
  <c r="J94" i="6"/>
  <c r="G94" i="6"/>
  <c r="B94" i="6"/>
  <c r="R93" i="6"/>
  <c r="J93" i="6"/>
  <c r="G93" i="6"/>
  <c r="B93" i="6"/>
  <c r="R92" i="6"/>
  <c r="J92" i="6"/>
  <c r="G92" i="6"/>
  <c r="B92" i="6"/>
  <c r="R91" i="6"/>
  <c r="J91" i="6"/>
  <c r="G91" i="6"/>
  <c r="B91" i="6"/>
  <c r="R90" i="6"/>
  <c r="J90" i="6"/>
  <c r="G90" i="6"/>
  <c r="B90" i="6"/>
  <c r="R89" i="6"/>
  <c r="J89" i="6"/>
  <c r="G89" i="6"/>
  <c r="B89" i="6"/>
  <c r="R88" i="6"/>
  <c r="J88" i="6"/>
  <c r="G88" i="6"/>
  <c r="B88" i="6"/>
  <c r="R87" i="6"/>
  <c r="J87" i="6"/>
  <c r="G87" i="6"/>
  <c r="B87" i="6"/>
  <c r="R86" i="6"/>
  <c r="J86" i="6"/>
  <c r="G86" i="6"/>
  <c r="B86" i="6"/>
  <c r="R85" i="6"/>
  <c r="J85" i="6"/>
  <c r="G85" i="6"/>
  <c r="B85" i="6"/>
  <c r="R84" i="6"/>
  <c r="J84" i="6"/>
  <c r="G84" i="6"/>
  <c r="B84" i="6"/>
  <c r="R83" i="6"/>
  <c r="J83" i="6"/>
  <c r="G83" i="6"/>
  <c r="B83" i="6"/>
  <c r="R82" i="6"/>
  <c r="J82" i="6"/>
  <c r="G82" i="6"/>
  <c r="B82" i="6"/>
  <c r="R81" i="6"/>
  <c r="J81" i="6"/>
  <c r="G81" i="6"/>
  <c r="B81" i="6"/>
  <c r="R80" i="6"/>
  <c r="J80" i="6"/>
  <c r="G80" i="6"/>
  <c r="B80" i="6"/>
  <c r="R79" i="6"/>
  <c r="J79" i="6"/>
  <c r="G79" i="6"/>
  <c r="B79" i="6"/>
  <c r="R78" i="6"/>
  <c r="J78" i="6"/>
  <c r="G78" i="6"/>
  <c r="B78" i="6"/>
  <c r="R77" i="6"/>
  <c r="J77" i="6"/>
  <c r="G77" i="6"/>
  <c r="B77" i="6"/>
  <c r="R76" i="6"/>
  <c r="J76" i="6"/>
  <c r="G76" i="6"/>
  <c r="B76" i="6"/>
  <c r="R75" i="6"/>
  <c r="J75" i="6"/>
  <c r="G75" i="6"/>
  <c r="B75" i="6"/>
  <c r="R74" i="6"/>
  <c r="J74" i="6"/>
  <c r="G74" i="6"/>
  <c r="B74" i="6"/>
  <c r="R73" i="6"/>
  <c r="J73" i="6"/>
  <c r="G73" i="6"/>
  <c r="B73" i="6"/>
  <c r="R72" i="6"/>
  <c r="J72" i="6"/>
  <c r="G72" i="6"/>
  <c r="B72" i="6"/>
  <c r="R71" i="6"/>
  <c r="J71" i="6"/>
  <c r="G71" i="6"/>
  <c r="B71" i="6"/>
  <c r="R70" i="6"/>
  <c r="J70" i="6"/>
  <c r="G70" i="6"/>
  <c r="B70" i="6"/>
  <c r="R69" i="6"/>
  <c r="J69" i="6"/>
  <c r="G69" i="6"/>
  <c r="B69" i="6"/>
  <c r="R68" i="6"/>
  <c r="J68" i="6"/>
  <c r="G68" i="6"/>
  <c r="B68" i="6"/>
  <c r="R67" i="6"/>
  <c r="J67" i="6"/>
  <c r="G67" i="6"/>
  <c r="B67" i="6"/>
  <c r="R66" i="6"/>
  <c r="J66" i="6"/>
  <c r="G66" i="6"/>
  <c r="B66" i="6"/>
  <c r="R65" i="6"/>
  <c r="J65" i="6"/>
  <c r="G65" i="6"/>
  <c r="B65" i="6"/>
  <c r="R64" i="6"/>
  <c r="J64" i="6"/>
  <c r="G64" i="6"/>
  <c r="B64" i="6"/>
  <c r="R63" i="6"/>
  <c r="J63" i="6"/>
  <c r="G63" i="6"/>
  <c r="B63" i="6"/>
  <c r="R62" i="6"/>
  <c r="J62" i="6"/>
  <c r="G62" i="6"/>
  <c r="B62" i="6"/>
  <c r="R61" i="6"/>
  <c r="J61" i="6"/>
  <c r="G61" i="6"/>
  <c r="B61" i="6"/>
  <c r="R60" i="6"/>
  <c r="J60" i="6"/>
  <c r="G60" i="6"/>
  <c r="B60" i="6"/>
  <c r="R59" i="6"/>
  <c r="J59" i="6"/>
  <c r="G59" i="6"/>
  <c r="B59" i="6"/>
  <c r="R58" i="6"/>
  <c r="J58" i="6"/>
  <c r="G58" i="6"/>
  <c r="B58" i="6"/>
  <c r="R57" i="6"/>
  <c r="J57" i="6"/>
  <c r="G57" i="6"/>
  <c r="B57" i="6"/>
  <c r="R56" i="6"/>
  <c r="J56" i="6"/>
  <c r="G56" i="6"/>
  <c r="B56" i="6"/>
  <c r="R55" i="6"/>
  <c r="J55" i="6"/>
  <c r="G55" i="6"/>
  <c r="B55" i="6"/>
  <c r="R54" i="6"/>
  <c r="J54" i="6"/>
  <c r="G54" i="6"/>
  <c r="B54" i="6"/>
  <c r="R53" i="6"/>
  <c r="J53" i="6"/>
  <c r="G53" i="6"/>
  <c r="B53" i="6"/>
  <c r="R52" i="6"/>
  <c r="J52" i="6"/>
  <c r="G52" i="6"/>
  <c r="B52" i="6"/>
  <c r="R51" i="6"/>
  <c r="J51" i="6"/>
  <c r="G51" i="6"/>
  <c r="B51" i="6"/>
  <c r="R50" i="6"/>
  <c r="J50" i="6"/>
  <c r="G50" i="6"/>
  <c r="B50" i="6"/>
  <c r="R49" i="6"/>
  <c r="J49" i="6"/>
  <c r="G49" i="6"/>
  <c r="B49" i="6"/>
  <c r="R48" i="6"/>
  <c r="J48" i="6"/>
  <c r="G48" i="6"/>
  <c r="B48" i="6"/>
  <c r="R47" i="6"/>
  <c r="J47" i="6"/>
  <c r="G47" i="6"/>
  <c r="B47" i="6"/>
  <c r="R46" i="6"/>
  <c r="J46" i="6"/>
  <c r="G46" i="6"/>
  <c r="B46" i="6"/>
  <c r="R45" i="6"/>
  <c r="J45" i="6"/>
  <c r="G45" i="6"/>
  <c r="B45" i="6"/>
  <c r="R44" i="6"/>
  <c r="J44" i="6"/>
  <c r="G44" i="6"/>
  <c r="B44" i="6"/>
  <c r="R43" i="6"/>
  <c r="J43" i="6"/>
  <c r="G43" i="6"/>
  <c r="B43" i="6"/>
  <c r="R42" i="6"/>
  <c r="J42" i="6"/>
  <c r="G42" i="6"/>
  <c r="B42" i="6"/>
  <c r="R41" i="6"/>
  <c r="J41" i="6"/>
  <c r="G41" i="6"/>
  <c r="B41" i="6"/>
  <c r="R40" i="6"/>
  <c r="J40" i="6"/>
  <c r="G40" i="6"/>
  <c r="B40" i="6"/>
  <c r="R39" i="6"/>
  <c r="J39" i="6"/>
  <c r="G39" i="6"/>
  <c r="B39" i="6"/>
  <c r="R38" i="6"/>
  <c r="J38" i="6"/>
  <c r="G38" i="6"/>
  <c r="B38" i="6"/>
  <c r="R37" i="6"/>
  <c r="J37" i="6"/>
  <c r="G37" i="6"/>
  <c r="B37" i="6"/>
  <c r="R36" i="6"/>
  <c r="J36" i="6"/>
  <c r="G36" i="6"/>
  <c r="B36" i="6"/>
  <c r="R35" i="6"/>
  <c r="J35" i="6"/>
  <c r="G35" i="6"/>
  <c r="B35" i="6"/>
  <c r="R34" i="6"/>
  <c r="J34" i="6"/>
  <c r="G34" i="6"/>
  <c r="B34" i="6"/>
  <c r="R33" i="6"/>
  <c r="J33" i="6"/>
  <c r="G33" i="6"/>
  <c r="B33" i="6"/>
  <c r="R32" i="6"/>
  <c r="J32" i="6"/>
  <c r="G32" i="6"/>
  <c r="B32" i="6"/>
  <c r="R31" i="6"/>
  <c r="K31" i="6"/>
  <c r="J31" i="6"/>
  <c r="G31" i="6"/>
  <c r="B31" i="6"/>
  <c r="R30" i="6"/>
  <c r="O30" i="6"/>
  <c r="J30" i="6"/>
  <c r="G30" i="6"/>
  <c r="C30" i="6"/>
  <c r="C31" i="6" s="1"/>
  <c r="C32" i="6" s="1"/>
  <c r="B30" i="6"/>
  <c r="R29" i="6"/>
  <c r="O29" i="6"/>
  <c r="K29" i="6"/>
  <c r="J29" i="6"/>
  <c r="G29" i="6"/>
  <c r="B29" i="6"/>
  <c r="R28" i="6"/>
  <c r="O28" i="6"/>
  <c r="K28" i="6"/>
  <c r="J28" i="6"/>
  <c r="G28" i="6"/>
  <c r="B28" i="6"/>
  <c r="R27" i="6"/>
  <c r="O27" i="6"/>
  <c r="K27" i="6"/>
  <c r="J27" i="6"/>
  <c r="G27" i="6"/>
  <c r="B27" i="6"/>
  <c r="R26" i="6"/>
  <c r="O26" i="6"/>
  <c r="K26" i="6"/>
  <c r="J26" i="6"/>
  <c r="G26" i="6"/>
  <c r="B26" i="6"/>
  <c r="R25" i="6"/>
  <c r="O25" i="6"/>
  <c r="K25" i="6"/>
  <c r="J25" i="6"/>
  <c r="G25" i="6"/>
  <c r="B25" i="6"/>
  <c r="R24" i="6"/>
  <c r="O24" i="6"/>
  <c r="K24" i="6"/>
  <c r="J24" i="6"/>
  <c r="G24" i="6"/>
  <c r="B24" i="6"/>
  <c r="R23" i="6"/>
  <c r="O23" i="6"/>
  <c r="K23" i="6"/>
  <c r="J23" i="6"/>
  <c r="G23" i="6"/>
  <c r="B23" i="6"/>
  <c r="R22" i="6"/>
  <c r="O22" i="6"/>
  <c r="K22" i="6"/>
  <c r="J22" i="6"/>
  <c r="G22" i="6"/>
  <c r="B22" i="6"/>
  <c r="R21" i="6"/>
  <c r="O21" i="6"/>
  <c r="K21" i="6"/>
  <c r="J21" i="6"/>
  <c r="G21" i="6"/>
  <c r="B21" i="6"/>
  <c r="R20" i="6"/>
  <c r="O20" i="6"/>
  <c r="K20" i="6"/>
  <c r="J20" i="6"/>
  <c r="G20" i="6"/>
  <c r="B20" i="6"/>
  <c r="R19" i="6"/>
  <c r="O19" i="6"/>
  <c r="K19" i="6"/>
  <c r="J19" i="6"/>
  <c r="G19" i="6"/>
  <c r="B19" i="6"/>
  <c r="R18" i="6"/>
  <c r="O18" i="6"/>
  <c r="K18" i="6"/>
  <c r="J18" i="6"/>
  <c r="G18" i="6"/>
  <c r="B18" i="6"/>
  <c r="R17" i="6"/>
  <c r="O17" i="6"/>
  <c r="K17" i="6"/>
  <c r="J17" i="6"/>
  <c r="G17" i="6"/>
  <c r="B17" i="6"/>
  <c r="R16" i="6"/>
  <c r="O16" i="6"/>
  <c r="K16" i="6"/>
  <c r="J16" i="6"/>
  <c r="G16" i="6"/>
  <c r="B16" i="6"/>
  <c r="R15" i="6"/>
  <c r="O15" i="6"/>
  <c r="K15" i="6"/>
  <c r="J15" i="6"/>
  <c r="G15" i="6"/>
  <c r="B15" i="6"/>
  <c r="R14" i="6"/>
  <c r="O14" i="6"/>
  <c r="K14" i="6"/>
  <c r="J14" i="6"/>
  <c r="G14" i="6"/>
  <c r="B14" i="6"/>
  <c r="R13" i="6"/>
  <c r="O13" i="6"/>
  <c r="K13" i="6"/>
  <c r="J13" i="6"/>
  <c r="G13" i="6"/>
  <c r="B13" i="6"/>
  <c r="R12" i="6"/>
  <c r="O12" i="6"/>
  <c r="K12" i="6"/>
  <c r="J12" i="6"/>
  <c r="G12" i="6"/>
  <c r="B12" i="6"/>
  <c r="R11" i="6"/>
  <c r="O11" i="6"/>
  <c r="K11" i="6"/>
  <c r="J11" i="6"/>
  <c r="G11" i="6"/>
  <c r="B11" i="6"/>
  <c r="R10" i="6"/>
  <c r="O10" i="6"/>
  <c r="K10" i="6"/>
  <c r="J10" i="6"/>
  <c r="G10" i="6"/>
  <c r="B10" i="6"/>
  <c r="R9" i="6"/>
  <c r="O9" i="6"/>
  <c r="K9" i="6"/>
  <c r="J9" i="6"/>
  <c r="G9" i="6"/>
  <c r="D9" i="6"/>
  <c r="D10" i="6" s="1"/>
  <c r="D11" i="6" s="1"/>
  <c r="B9" i="6"/>
  <c r="R8" i="6"/>
  <c r="O8" i="6"/>
  <c r="K8" i="6"/>
  <c r="J8" i="6"/>
  <c r="G8" i="6"/>
  <c r="D8" i="6"/>
  <c r="P8" i="6" s="1"/>
  <c r="B8" i="6"/>
  <c r="R7" i="6"/>
  <c r="P7" i="6"/>
  <c r="O7" i="6"/>
  <c r="K7" i="6"/>
  <c r="J7" i="6"/>
  <c r="G7" i="6"/>
  <c r="B7" i="6"/>
  <c r="R306" i="5"/>
  <c r="P306" i="5"/>
  <c r="O306" i="5"/>
  <c r="K306" i="5"/>
  <c r="J306" i="5"/>
  <c r="G306" i="5"/>
  <c r="B306" i="5"/>
  <c r="R305" i="5"/>
  <c r="P305" i="5"/>
  <c r="O305" i="5"/>
  <c r="K305" i="5"/>
  <c r="J305" i="5"/>
  <c r="G305" i="5"/>
  <c r="B305" i="5"/>
  <c r="R304" i="5"/>
  <c r="O304" i="5"/>
  <c r="K304" i="5"/>
  <c r="J304" i="5"/>
  <c r="G304" i="5"/>
  <c r="B304" i="5"/>
  <c r="R303" i="5"/>
  <c r="O303" i="5"/>
  <c r="K303" i="5"/>
  <c r="J303" i="5"/>
  <c r="G303" i="5"/>
  <c r="B303" i="5"/>
  <c r="R302" i="5"/>
  <c r="O302" i="5"/>
  <c r="K302" i="5"/>
  <c r="J302" i="5"/>
  <c r="G302" i="5"/>
  <c r="B302" i="5"/>
  <c r="R301" i="5"/>
  <c r="O301" i="5"/>
  <c r="K301" i="5"/>
  <c r="J301" i="5"/>
  <c r="G301" i="5"/>
  <c r="B301" i="5"/>
  <c r="R300" i="5"/>
  <c r="O300" i="5"/>
  <c r="K300" i="5"/>
  <c r="J300" i="5"/>
  <c r="G300" i="5"/>
  <c r="B300" i="5"/>
  <c r="R299" i="5"/>
  <c r="O299" i="5"/>
  <c r="K299" i="5"/>
  <c r="J299" i="5"/>
  <c r="G299" i="5"/>
  <c r="B299" i="5"/>
  <c r="R298" i="5"/>
  <c r="O298" i="5"/>
  <c r="K298" i="5"/>
  <c r="J298" i="5"/>
  <c r="G298" i="5"/>
  <c r="B298" i="5"/>
  <c r="R297" i="5"/>
  <c r="O297" i="5"/>
  <c r="K297" i="5"/>
  <c r="J297" i="5"/>
  <c r="G297" i="5"/>
  <c r="B297" i="5"/>
  <c r="R296" i="5"/>
  <c r="O296" i="5"/>
  <c r="K296" i="5"/>
  <c r="J296" i="5"/>
  <c r="G296" i="5"/>
  <c r="B296" i="5"/>
  <c r="R295" i="5"/>
  <c r="O295" i="5"/>
  <c r="K295" i="5"/>
  <c r="J295" i="5"/>
  <c r="G295" i="5"/>
  <c r="B295" i="5"/>
  <c r="R294" i="5"/>
  <c r="O294" i="5"/>
  <c r="K294" i="5"/>
  <c r="J294" i="5"/>
  <c r="G294" i="5"/>
  <c r="B294" i="5"/>
  <c r="R293" i="5"/>
  <c r="O293" i="5"/>
  <c r="K293" i="5"/>
  <c r="J293" i="5"/>
  <c r="G293" i="5"/>
  <c r="B293" i="5"/>
  <c r="R292" i="5"/>
  <c r="O292" i="5"/>
  <c r="K292" i="5"/>
  <c r="J292" i="5"/>
  <c r="G292" i="5"/>
  <c r="B292" i="5"/>
  <c r="R291" i="5"/>
  <c r="O291" i="5"/>
  <c r="K291" i="5"/>
  <c r="J291" i="5"/>
  <c r="G291" i="5"/>
  <c r="B291" i="5"/>
  <c r="R290" i="5"/>
  <c r="O290" i="5"/>
  <c r="K290" i="5"/>
  <c r="J290" i="5"/>
  <c r="G290" i="5"/>
  <c r="B290" i="5"/>
  <c r="R289" i="5"/>
  <c r="O289" i="5"/>
  <c r="K289" i="5"/>
  <c r="J289" i="5"/>
  <c r="G289" i="5"/>
  <c r="B289" i="5"/>
  <c r="R288" i="5"/>
  <c r="O288" i="5"/>
  <c r="K288" i="5"/>
  <c r="J288" i="5"/>
  <c r="G288" i="5"/>
  <c r="B288" i="5"/>
  <c r="R287" i="5"/>
  <c r="O287" i="5"/>
  <c r="K287" i="5"/>
  <c r="J287" i="5"/>
  <c r="G287" i="5"/>
  <c r="B287" i="5"/>
  <c r="R286" i="5"/>
  <c r="O286" i="5"/>
  <c r="K286" i="5"/>
  <c r="J286" i="5"/>
  <c r="G286" i="5"/>
  <c r="B286" i="5"/>
  <c r="R285" i="5"/>
  <c r="O285" i="5"/>
  <c r="K285" i="5"/>
  <c r="J285" i="5"/>
  <c r="G285" i="5"/>
  <c r="B285" i="5"/>
  <c r="R284" i="5"/>
  <c r="O284" i="5"/>
  <c r="K284" i="5"/>
  <c r="J284" i="5"/>
  <c r="G284" i="5"/>
  <c r="B284" i="5"/>
  <c r="R283" i="5"/>
  <c r="O283" i="5"/>
  <c r="K283" i="5"/>
  <c r="J283" i="5"/>
  <c r="G283" i="5"/>
  <c r="B283" i="5"/>
  <c r="R282" i="5"/>
  <c r="O282" i="5"/>
  <c r="K282" i="5"/>
  <c r="J282" i="5"/>
  <c r="G282" i="5"/>
  <c r="B282" i="5"/>
  <c r="R281" i="5"/>
  <c r="O281" i="5"/>
  <c r="K281" i="5"/>
  <c r="J281" i="5"/>
  <c r="G281" i="5"/>
  <c r="B281" i="5"/>
  <c r="R280" i="5"/>
  <c r="O280" i="5"/>
  <c r="K280" i="5"/>
  <c r="J280" i="5"/>
  <c r="G280" i="5"/>
  <c r="B280" i="5"/>
  <c r="R279" i="5"/>
  <c r="O279" i="5"/>
  <c r="K279" i="5"/>
  <c r="J279" i="5"/>
  <c r="G279" i="5"/>
  <c r="B279" i="5"/>
  <c r="R278" i="5"/>
  <c r="O278" i="5"/>
  <c r="K278" i="5"/>
  <c r="J278" i="5"/>
  <c r="G278" i="5"/>
  <c r="B278" i="5"/>
  <c r="R277" i="5"/>
  <c r="O277" i="5"/>
  <c r="K277" i="5"/>
  <c r="J277" i="5"/>
  <c r="G277" i="5"/>
  <c r="B277" i="5"/>
  <c r="R276" i="5"/>
  <c r="O276" i="5"/>
  <c r="K276" i="5"/>
  <c r="J276" i="5"/>
  <c r="G276" i="5"/>
  <c r="B276" i="5"/>
  <c r="R275" i="5"/>
  <c r="O275" i="5"/>
  <c r="K275" i="5"/>
  <c r="J275" i="5"/>
  <c r="G275" i="5"/>
  <c r="B275" i="5"/>
  <c r="R274" i="5"/>
  <c r="O274" i="5"/>
  <c r="K274" i="5"/>
  <c r="J274" i="5"/>
  <c r="G274" i="5"/>
  <c r="B274" i="5"/>
  <c r="R273" i="5"/>
  <c r="O273" i="5"/>
  <c r="K273" i="5"/>
  <c r="J273" i="5"/>
  <c r="G273" i="5"/>
  <c r="B273" i="5"/>
  <c r="R272" i="5"/>
  <c r="O272" i="5"/>
  <c r="K272" i="5"/>
  <c r="J272" i="5"/>
  <c r="G272" i="5"/>
  <c r="B272" i="5"/>
  <c r="R271" i="5"/>
  <c r="O271" i="5"/>
  <c r="K271" i="5"/>
  <c r="J271" i="5"/>
  <c r="G271" i="5"/>
  <c r="B271" i="5"/>
  <c r="R270" i="5"/>
  <c r="O270" i="5"/>
  <c r="K270" i="5"/>
  <c r="J270" i="5"/>
  <c r="G270" i="5"/>
  <c r="B270" i="5"/>
  <c r="R269" i="5"/>
  <c r="O269" i="5"/>
  <c r="K269" i="5"/>
  <c r="J269" i="5"/>
  <c r="G269" i="5"/>
  <c r="B269" i="5"/>
  <c r="R268" i="5"/>
  <c r="O268" i="5"/>
  <c r="K268" i="5"/>
  <c r="J268" i="5"/>
  <c r="G268" i="5"/>
  <c r="B268" i="5"/>
  <c r="R267" i="5"/>
  <c r="O267" i="5"/>
  <c r="K267" i="5"/>
  <c r="J267" i="5"/>
  <c r="G267" i="5"/>
  <c r="B267" i="5"/>
  <c r="R266" i="5"/>
  <c r="O266" i="5"/>
  <c r="K266" i="5"/>
  <c r="J266" i="5"/>
  <c r="G266" i="5"/>
  <c r="B266" i="5"/>
  <c r="R265" i="5"/>
  <c r="O265" i="5"/>
  <c r="K265" i="5"/>
  <c r="J265" i="5"/>
  <c r="G265" i="5"/>
  <c r="B265" i="5"/>
  <c r="R264" i="5"/>
  <c r="O264" i="5"/>
  <c r="K264" i="5"/>
  <c r="J264" i="5"/>
  <c r="G264" i="5"/>
  <c r="B264" i="5"/>
  <c r="R263" i="5"/>
  <c r="O263" i="5"/>
  <c r="K263" i="5"/>
  <c r="J263" i="5"/>
  <c r="G263" i="5"/>
  <c r="B263" i="5"/>
  <c r="R262" i="5"/>
  <c r="O262" i="5"/>
  <c r="K262" i="5"/>
  <c r="J262" i="5"/>
  <c r="G262" i="5"/>
  <c r="B262" i="5"/>
  <c r="R261" i="5"/>
  <c r="O261" i="5"/>
  <c r="K261" i="5"/>
  <c r="J261" i="5"/>
  <c r="G261" i="5"/>
  <c r="B261" i="5"/>
  <c r="R260" i="5"/>
  <c r="J260" i="5"/>
  <c r="G260" i="5"/>
  <c r="B260" i="5"/>
  <c r="R259" i="5"/>
  <c r="J259" i="5"/>
  <c r="G259" i="5"/>
  <c r="B259" i="5"/>
  <c r="R258" i="5"/>
  <c r="J258" i="5"/>
  <c r="G258" i="5"/>
  <c r="B258" i="5"/>
  <c r="R257" i="5"/>
  <c r="J257" i="5"/>
  <c r="G257" i="5"/>
  <c r="B257" i="5"/>
  <c r="R256" i="5"/>
  <c r="J256" i="5"/>
  <c r="G256" i="5"/>
  <c r="B256" i="5"/>
  <c r="R255" i="5"/>
  <c r="J255" i="5"/>
  <c r="G255" i="5"/>
  <c r="B255" i="5"/>
  <c r="R254" i="5"/>
  <c r="J254" i="5"/>
  <c r="G254" i="5"/>
  <c r="B254" i="5"/>
  <c r="R253" i="5"/>
  <c r="J253" i="5"/>
  <c r="G253" i="5"/>
  <c r="B253" i="5"/>
  <c r="R252" i="5"/>
  <c r="J252" i="5"/>
  <c r="G252" i="5"/>
  <c r="B252" i="5"/>
  <c r="R251" i="5"/>
  <c r="J251" i="5"/>
  <c r="G251" i="5"/>
  <c r="B251" i="5"/>
  <c r="R250" i="5"/>
  <c r="J250" i="5"/>
  <c r="G250" i="5"/>
  <c r="B250" i="5"/>
  <c r="R249" i="5"/>
  <c r="J249" i="5"/>
  <c r="G249" i="5"/>
  <c r="B249" i="5"/>
  <c r="R248" i="5"/>
  <c r="J248" i="5"/>
  <c r="G248" i="5"/>
  <c r="B248" i="5"/>
  <c r="R247" i="5"/>
  <c r="J247" i="5"/>
  <c r="G247" i="5"/>
  <c r="B247" i="5"/>
  <c r="R246" i="5"/>
  <c r="J246" i="5"/>
  <c r="G246" i="5"/>
  <c r="B246" i="5"/>
  <c r="R245" i="5"/>
  <c r="J245" i="5"/>
  <c r="G245" i="5"/>
  <c r="B245" i="5"/>
  <c r="R244" i="5"/>
  <c r="J244" i="5"/>
  <c r="G244" i="5"/>
  <c r="B244" i="5"/>
  <c r="R243" i="5"/>
  <c r="J243" i="5"/>
  <c r="G243" i="5"/>
  <c r="B243" i="5"/>
  <c r="R242" i="5"/>
  <c r="J242" i="5"/>
  <c r="G242" i="5"/>
  <c r="B242" i="5"/>
  <c r="R241" i="5"/>
  <c r="J241" i="5"/>
  <c r="G241" i="5"/>
  <c r="B241" i="5"/>
  <c r="R240" i="5"/>
  <c r="J240" i="5"/>
  <c r="G240" i="5"/>
  <c r="B240" i="5"/>
  <c r="R239" i="5"/>
  <c r="J239" i="5"/>
  <c r="G239" i="5"/>
  <c r="B239" i="5"/>
  <c r="R238" i="5"/>
  <c r="J238" i="5"/>
  <c r="G238" i="5"/>
  <c r="B238" i="5"/>
  <c r="R237" i="5"/>
  <c r="J237" i="5"/>
  <c r="G237" i="5"/>
  <c r="B237" i="5"/>
  <c r="R236" i="5"/>
  <c r="J236" i="5"/>
  <c r="G236" i="5"/>
  <c r="B236" i="5"/>
  <c r="R235" i="5"/>
  <c r="J235" i="5"/>
  <c r="G235" i="5"/>
  <c r="B235" i="5"/>
  <c r="R234" i="5"/>
  <c r="J234" i="5"/>
  <c r="G234" i="5"/>
  <c r="B234" i="5"/>
  <c r="R233" i="5"/>
  <c r="J233" i="5"/>
  <c r="G233" i="5"/>
  <c r="B233" i="5"/>
  <c r="R232" i="5"/>
  <c r="J232" i="5"/>
  <c r="G232" i="5"/>
  <c r="B232" i="5"/>
  <c r="R231" i="5"/>
  <c r="J231" i="5"/>
  <c r="G231" i="5"/>
  <c r="B231" i="5"/>
  <c r="R230" i="5"/>
  <c r="J230" i="5"/>
  <c r="G230" i="5"/>
  <c r="B230" i="5"/>
  <c r="R229" i="5"/>
  <c r="J229" i="5"/>
  <c r="G229" i="5"/>
  <c r="B229" i="5"/>
  <c r="R228" i="5"/>
  <c r="J228" i="5"/>
  <c r="G228" i="5"/>
  <c r="B228" i="5"/>
  <c r="R227" i="5"/>
  <c r="J227" i="5"/>
  <c r="G227" i="5"/>
  <c r="B227" i="5"/>
  <c r="R226" i="5"/>
  <c r="J226" i="5"/>
  <c r="G226" i="5"/>
  <c r="B226" i="5"/>
  <c r="R225" i="5"/>
  <c r="J225" i="5"/>
  <c r="G225" i="5"/>
  <c r="B225" i="5"/>
  <c r="R224" i="5"/>
  <c r="J224" i="5"/>
  <c r="G224" i="5"/>
  <c r="B224" i="5"/>
  <c r="R223" i="5"/>
  <c r="J223" i="5"/>
  <c r="G223" i="5"/>
  <c r="B223" i="5"/>
  <c r="R222" i="5"/>
  <c r="J222" i="5"/>
  <c r="G222" i="5"/>
  <c r="B222" i="5"/>
  <c r="R221" i="5"/>
  <c r="J221" i="5"/>
  <c r="G221" i="5"/>
  <c r="B221" i="5"/>
  <c r="R220" i="5"/>
  <c r="J220" i="5"/>
  <c r="G220" i="5"/>
  <c r="B220" i="5"/>
  <c r="R219" i="5"/>
  <c r="J219" i="5"/>
  <c r="G219" i="5"/>
  <c r="B219" i="5"/>
  <c r="R218" i="5"/>
  <c r="J218" i="5"/>
  <c r="G218" i="5"/>
  <c r="B218" i="5"/>
  <c r="R217" i="5"/>
  <c r="J217" i="5"/>
  <c r="G217" i="5"/>
  <c r="B217" i="5"/>
  <c r="R216" i="5"/>
  <c r="J216" i="5"/>
  <c r="G216" i="5"/>
  <c r="B216" i="5"/>
  <c r="R215" i="5"/>
  <c r="J215" i="5"/>
  <c r="G215" i="5"/>
  <c r="B215" i="5"/>
  <c r="R214" i="5"/>
  <c r="J214" i="5"/>
  <c r="G214" i="5"/>
  <c r="B214" i="5"/>
  <c r="R213" i="5"/>
  <c r="J213" i="5"/>
  <c r="G213" i="5"/>
  <c r="B213" i="5"/>
  <c r="R212" i="5"/>
  <c r="J212" i="5"/>
  <c r="G212" i="5"/>
  <c r="B212" i="5"/>
  <c r="R211" i="5"/>
  <c r="J211" i="5"/>
  <c r="G211" i="5"/>
  <c r="B211" i="5"/>
  <c r="R210" i="5"/>
  <c r="J210" i="5"/>
  <c r="G210" i="5"/>
  <c r="B210" i="5"/>
  <c r="R209" i="5"/>
  <c r="J209" i="5"/>
  <c r="G209" i="5"/>
  <c r="B209" i="5"/>
  <c r="R208" i="5"/>
  <c r="J208" i="5"/>
  <c r="G208" i="5"/>
  <c r="B208" i="5"/>
  <c r="R207" i="5"/>
  <c r="J207" i="5"/>
  <c r="G207" i="5"/>
  <c r="B207" i="5"/>
  <c r="R206" i="5"/>
  <c r="J206" i="5"/>
  <c r="G206" i="5"/>
  <c r="B206" i="5"/>
  <c r="R205" i="5"/>
  <c r="J205" i="5"/>
  <c r="G205" i="5"/>
  <c r="B205" i="5"/>
  <c r="R204" i="5"/>
  <c r="J204" i="5"/>
  <c r="G204" i="5"/>
  <c r="B204" i="5"/>
  <c r="R203" i="5"/>
  <c r="J203" i="5"/>
  <c r="G203" i="5"/>
  <c r="B203" i="5"/>
  <c r="R202" i="5"/>
  <c r="J202" i="5"/>
  <c r="G202" i="5"/>
  <c r="B202" i="5"/>
  <c r="R201" i="5"/>
  <c r="J201" i="5"/>
  <c r="G201" i="5"/>
  <c r="B201" i="5"/>
  <c r="R200" i="5"/>
  <c r="J200" i="5"/>
  <c r="G200" i="5"/>
  <c r="B200" i="5"/>
  <c r="R199" i="5"/>
  <c r="J199" i="5"/>
  <c r="G199" i="5"/>
  <c r="B199" i="5"/>
  <c r="R198" i="5"/>
  <c r="J198" i="5"/>
  <c r="G198" i="5"/>
  <c r="B198" i="5"/>
  <c r="R197" i="5"/>
  <c r="J197" i="5"/>
  <c r="G197" i="5"/>
  <c r="B197" i="5"/>
  <c r="R196" i="5"/>
  <c r="J196" i="5"/>
  <c r="G196" i="5"/>
  <c r="B196" i="5"/>
  <c r="R195" i="5"/>
  <c r="J195" i="5"/>
  <c r="G195" i="5"/>
  <c r="B195" i="5"/>
  <c r="R194" i="5"/>
  <c r="J194" i="5"/>
  <c r="G194" i="5"/>
  <c r="B194" i="5"/>
  <c r="R193" i="5"/>
  <c r="J193" i="5"/>
  <c r="G193" i="5"/>
  <c r="B193" i="5"/>
  <c r="R192" i="5"/>
  <c r="J192" i="5"/>
  <c r="G192" i="5"/>
  <c r="B192" i="5"/>
  <c r="R191" i="5"/>
  <c r="J191" i="5"/>
  <c r="G191" i="5"/>
  <c r="B191" i="5"/>
  <c r="R190" i="5"/>
  <c r="J190" i="5"/>
  <c r="G190" i="5"/>
  <c r="B190" i="5"/>
  <c r="R189" i="5"/>
  <c r="J189" i="5"/>
  <c r="G189" i="5"/>
  <c r="B189" i="5"/>
  <c r="R188" i="5"/>
  <c r="J188" i="5"/>
  <c r="G188" i="5"/>
  <c r="B188" i="5"/>
  <c r="R187" i="5"/>
  <c r="J187" i="5"/>
  <c r="G187" i="5"/>
  <c r="B187" i="5"/>
  <c r="R186" i="5"/>
  <c r="J186" i="5"/>
  <c r="G186" i="5"/>
  <c r="B186" i="5"/>
  <c r="R185" i="5"/>
  <c r="J185" i="5"/>
  <c r="G185" i="5"/>
  <c r="B185" i="5"/>
  <c r="R184" i="5"/>
  <c r="J184" i="5"/>
  <c r="G184" i="5"/>
  <c r="B184" i="5"/>
  <c r="R183" i="5"/>
  <c r="J183" i="5"/>
  <c r="G183" i="5"/>
  <c r="B183" i="5"/>
  <c r="R182" i="5"/>
  <c r="J182" i="5"/>
  <c r="G182" i="5"/>
  <c r="B182" i="5"/>
  <c r="R181" i="5"/>
  <c r="J181" i="5"/>
  <c r="G181" i="5"/>
  <c r="B181" i="5"/>
  <c r="R180" i="5"/>
  <c r="J180" i="5"/>
  <c r="G180" i="5"/>
  <c r="B180" i="5"/>
  <c r="R179" i="5"/>
  <c r="J179" i="5"/>
  <c r="G179" i="5"/>
  <c r="B179" i="5"/>
  <c r="R178" i="5"/>
  <c r="J178" i="5"/>
  <c r="G178" i="5"/>
  <c r="B178" i="5"/>
  <c r="R177" i="5"/>
  <c r="J177" i="5"/>
  <c r="G177" i="5"/>
  <c r="B177" i="5"/>
  <c r="R176" i="5"/>
  <c r="J176" i="5"/>
  <c r="G176" i="5"/>
  <c r="B176" i="5"/>
  <c r="R175" i="5"/>
  <c r="J175" i="5"/>
  <c r="G175" i="5"/>
  <c r="B175" i="5"/>
  <c r="R174" i="5"/>
  <c r="J174" i="5"/>
  <c r="G174" i="5"/>
  <c r="B174" i="5"/>
  <c r="R173" i="5"/>
  <c r="J173" i="5"/>
  <c r="G173" i="5"/>
  <c r="B173" i="5"/>
  <c r="R172" i="5"/>
  <c r="J172" i="5"/>
  <c r="G172" i="5"/>
  <c r="B172" i="5"/>
  <c r="R171" i="5"/>
  <c r="J171" i="5"/>
  <c r="G171" i="5"/>
  <c r="B171" i="5"/>
  <c r="R170" i="5"/>
  <c r="J170" i="5"/>
  <c r="G170" i="5"/>
  <c r="B170" i="5"/>
  <c r="R169" i="5"/>
  <c r="J169" i="5"/>
  <c r="G169" i="5"/>
  <c r="B169" i="5"/>
  <c r="R168" i="5"/>
  <c r="J168" i="5"/>
  <c r="G168" i="5"/>
  <c r="B168" i="5"/>
  <c r="R167" i="5"/>
  <c r="J167" i="5"/>
  <c r="G167" i="5"/>
  <c r="B167" i="5"/>
  <c r="R166" i="5"/>
  <c r="J166" i="5"/>
  <c r="G166" i="5"/>
  <c r="B166" i="5"/>
  <c r="R165" i="5"/>
  <c r="J165" i="5"/>
  <c r="G165" i="5"/>
  <c r="B165" i="5"/>
  <c r="R164" i="5"/>
  <c r="J164" i="5"/>
  <c r="G164" i="5"/>
  <c r="B164" i="5"/>
  <c r="R163" i="5"/>
  <c r="J163" i="5"/>
  <c r="G163" i="5"/>
  <c r="B163" i="5"/>
  <c r="R162" i="5"/>
  <c r="J162" i="5"/>
  <c r="G162" i="5"/>
  <c r="B162" i="5"/>
  <c r="R161" i="5"/>
  <c r="J161" i="5"/>
  <c r="G161" i="5"/>
  <c r="B161" i="5"/>
  <c r="R160" i="5"/>
  <c r="J160" i="5"/>
  <c r="G160" i="5"/>
  <c r="B160" i="5"/>
  <c r="R159" i="5"/>
  <c r="J159" i="5"/>
  <c r="G159" i="5"/>
  <c r="B159" i="5"/>
  <c r="R158" i="5"/>
  <c r="J158" i="5"/>
  <c r="G158" i="5"/>
  <c r="B158" i="5"/>
  <c r="R157" i="5"/>
  <c r="J157" i="5"/>
  <c r="G157" i="5"/>
  <c r="B157" i="5"/>
  <c r="R156" i="5"/>
  <c r="J156" i="5"/>
  <c r="G156" i="5"/>
  <c r="B156" i="5"/>
  <c r="R155" i="5"/>
  <c r="J155" i="5"/>
  <c r="G155" i="5"/>
  <c r="B155" i="5"/>
  <c r="R154" i="5"/>
  <c r="J154" i="5"/>
  <c r="G154" i="5"/>
  <c r="B154" i="5"/>
  <c r="R153" i="5"/>
  <c r="J153" i="5"/>
  <c r="G153" i="5"/>
  <c r="B153" i="5"/>
  <c r="R152" i="5"/>
  <c r="J152" i="5"/>
  <c r="G152" i="5"/>
  <c r="B152" i="5"/>
  <c r="R151" i="5"/>
  <c r="J151" i="5"/>
  <c r="G151" i="5"/>
  <c r="B151" i="5"/>
  <c r="R150" i="5"/>
  <c r="J150" i="5"/>
  <c r="G150" i="5"/>
  <c r="B150" i="5"/>
  <c r="R149" i="5"/>
  <c r="J149" i="5"/>
  <c r="G149" i="5"/>
  <c r="B149" i="5"/>
  <c r="R148" i="5"/>
  <c r="J148" i="5"/>
  <c r="G148" i="5"/>
  <c r="B148" i="5"/>
  <c r="R147" i="5"/>
  <c r="J147" i="5"/>
  <c r="G147" i="5"/>
  <c r="B147" i="5"/>
  <c r="R146" i="5"/>
  <c r="J146" i="5"/>
  <c r="G146" i="5"/>
  <c r="B146" i="5"/>
  <c r="R145" i="5"/>
  <c r="J145" i="5"/>
  <c r="G145" i="5"/>
  <c r="B145" i="5"/>
  <c r="R144" i="5"/>
  <c r="J144" i="5"/>
  <c r="G144" i="5"/>
  <c r="B144" i="5"/>
  <c r="R143" i="5"/>
  <c r="J143" i="5"/>
  <c r="G143" i="5"/>
  <c r="B143" i="5"/>
  <c r="R142" i="5"/>
  <c r="J142" i="5"/>
  <c r="G142" i="5"/>
  <c r="B142" i="5"/>
  <c r="R141" i="5"/>
  <c r="J141" i="5"/>
  <c r="G141" i="5"/>
  <c r="B141" i="5"/>
  <c r="R140" i="5"/>
  <c r="J140" i="5"/>
  <c r="G140" i="5"/>
  <c r="B140" i="5"/>
  <c r="R139" i="5"/>
  <c r="J139" i="5"/>
  <c r="G139" i="5"/>
  <c r="B139" i="5"/>
  <c r="R138" i="5"/>
  <c r="J138" i="5"/>
  <c r="G138" i="5"/>
  <c r="B138" i="5"/>
  <c r="R137" i="5"/>
  <c r="J137" i="5"/>
  <c r="G137" i="5"/>
  <c r="B137" i="5"/>
  <c r="R136" i="5"/>
  <c r="J136" i="5"/>
  <c r="G136" i="5"/>
  <c r="B136" i="5"/>
  <c r="R135" i="5"/>
  <c r="J135" i="5"/>
  <c r="G135" i="5"/>
  <c r="B135" i="5"/>
  <c r="R134" i="5"/>
  <c r="J134" i="5"/>
  <c r="G134" i="5"/>
  <c r="B134" i="5"/>
  <c r="R133" i="5"/>
  <c r="J133" i="5"/>
  <c r="G133" i="5"/>
  <c r="B133" i="5"/>
  <c r="R132" i="5"/>
  <c r="J132" i="5"/>
  <c r="G132" i="5"/>
  <c r="B132" i="5"/>
  <c r="R131" i="5"/>
  <c r="J131" i="5"/>
  <c r="G131" i="5"/>
  <c r="B131" i="5"/>
  <c r="R130" i="5"/>
  <c r="J130" i="5"/>
  <c r="G130" i="5"/>
  <c r="B130" i="5"/>
  <c r="R129" i="5"/>
  <c r="J129" i="5"/>
  <c r="G129" i="5"/>
  <c r="B129" i="5"/>
  <c r="R128" i="5"/>
  <c r="J128" i="5"/>
  <c r="G128" i="5"/>
  <c r="B128" i="5"/>
  <c r="R127" i="5"/>
  <c r="J127" i="5"/>
  <c r="G127" i="5"/>
  <c r="B127" i="5"/>
  <c r="R126" i="5"/>
  <c r="J126" i="5"/>
  <c r="G126" i="5"/>
  <c r="B126" i="5"/>
  <c r="R125" i="5"/>
  <c r="J125" i="5"/>
  <c r="G125" i="5"/>
  <c r="B125" i="5"/>
  <c r="R124" i="5"/>
  <c r="J124" i="5"/>
  <c r="G124" i="5"/>
  <c r="B124" i="5"/>
  <c r="R123" i="5"/>
  <c r="J123" i="5"/>
  <c r="G123" i="5"/>
  <c r="B123" i="5"/>
  <c r="R122" i="5"/>
  <c r="J122" i="5"/>
  <c r="G122" i="5"/>
  <c r="B122" i="5"/>
  <c r="R121" i="5"/>
  <c r="J121" i="5"/>
  <c r="G121" i="5"/>
  <c r="B121" i="5"/>
  <c r="R120" i="5"/>
  <c r="J120" i="5"/>
  <c r="G120" i="5"/>
  <c r="B120" i="5"/>
  <c r="R119" i="5"/>
  <c r="J119" i="5"/>
  <c r="G119" i="5"/>
  <c r="B119" i="5"/>
  <c r="R118" i="5"/>
  <c r="J118" i="5"/>
  <c r="G118" i="5"/>
  <c r="B118" i="5"/>
  <c r="R117" i="5"/>
  <c r="J117" i="5"/>
  <c r="G117" i="5"/>
  <c r="B117" i="5"/>
  <c r="R116" i="5"/>
  <c r="J116" i="5"/>
  <c r="G116" i="5"/>
  <c r="B116" i="5"/>
  <c r="R115" i="5"/>
  <c r="J115" i="5"/>
  <c r="G115" i="5"/>
  <c r="B115" i="5"/>
  <c r="R114" i="5"/>
  <c r="J114" i="5"/>
  <c r="G114" i="5"/>
  <c r="B114" i="5"/>
  <c r="R113" i="5"/>
  <c r="J113" i="5"/>
  <c r="G113" i="5"/>
  <c r="B113" i="5"/>
  <c r="R112" i="5"/>
  <c r="J112" i="5"/>
  <c r="G112" i="5"/>
  <c r="B112" i="5"/>
  <c r="R111" i="5"/>
  <c r="J111" i="5"/>
  <c r="G111" i="5"/>
  <c r="B111" i="5"/>
  <c r="R110" i="5"/>
  <c r="J110" i="5"/>
  <c r="G110" i="5"/>
  <c r="B110" i="5"/>
  <c r="R109" i="5"/>
  <c r="J109" i="5"/>
  <c r="G109" i="5"/>
  <c r="B109" i="5"/>
  <c r="R108" i="5"/>
  <c r="J108" i="5"/>
  <c r="G108" i="5"/>
  <c r="B108" i="5"/>
  <c r="R107" i="5"/>
  <c r="J107" i="5"/>
  <c r="G107" i="5"/>
  <c r="B107" i="5"/>
  <c r="R106" i="5"/>
  <c r="J106" i="5"/>
  <c r="G106" i="5"/>
  <c r="B106" i="5"/>
  <c r="R105" i="5"/>
  <c r="J105" i="5"/>
  <c r="G105" i="5"/>
  <c r="B105" i="5"/>
  <c r="R104" i="5"/>
  <c r="J104" i="5"/>
  <c r="G104" i="5"/>
  <c r="B104" i="5"/>
  <c r="R103" i="5"/>
  <c r="J103" i="5"/>
  <c r="G103" i="5"/>
  <c r="B103" i="5"/>
  <c r="R102" i="5"/>
  <c r="J102" i="5"/>
  <c r="G102" i="5"/>
  <c r="B102" i="5"/>
  <c r="R101" i="5"/>
  <c r="J101" i="5"/>
  <c r="G101" i="5"/>
  <c r="B101" i="5"/>
  <c r="R100" i="5"/>
  <c r="J100" i="5"/>
  <c r="G100" i="5"/>
  <c r="B100" i="5"/>
  <c r="R99" i="5"/>
  <c r="J99" i="5"/>
  <c r="G99" i="5"/>
  <c r="B99" i="5"/>
  <c r="R98" i="5"/>
  <c r="J98" i="5"/>
  <c r="G98" i="5"/>
  <c r="B98" i="5"/>
  <c r="R97" i="5"/>
  <c r="J97" i="5"/>
  <c r="G97" i="5"/>
  <c r="B97" i="5"/>
  <c r="R96" i="5"/>
  <c r="J96" i="5"/>
  <c r="G96" i="5"/>
  <c r="B96" i="5"/>
  <c r="R95" i="5"/>
  <c r="J95" i="5"/>
  <c r="G95" i="5"/>
  <c r="B95" i="5"/>
  <c r="R94" i="5"/>
  <c r="J94" i="5"/>
  <c r="G94" i="5"/>
  <c r="B94" i="5"/>
  <c r="R93" i="5"/>
  <c r="J93" i="5"/>
  <c r="G93" i="5"/>
  <c r="B93" i="5"/>
  <c r="R92" i="5"/>
  <c r="J92" i="5"/>
  <c r="G92" i="5"/>
  <c r="B92" i="5"/>
  <c r="R91" i="5"/>
  <c r="J91" i="5"/>
  <c r="G91" i="5"/>
  <c r="B91" i="5"/>
  <c r="R90" i="5"/>
  <c r="J90" i="5"/>
  <c r="G90" i="5"/>
  <c r="B90" i="5"/>
  <c r="R89" i="5"/>
  <c r="J89" i="5"/>
  <c r="G89" i="5"/>
  <c r="B89" i="5"/>
  <c r="R88" i="5"/>
  <c r="J88" i="5"/>
  <c r="G88" i="5"/>
  <c r="B88" i="5"/>
  <c r="R87" i="5"/>
  <c r="J87" i="5"/>
  <c r="G87" i="5"/>
  <c r="B87" i="5"/>
  <c r="R86" i="5"/>
  <c r="J86" i="5"/>
  <c r="G86" i="5"/>
  <c r="B86" i="5"/>
  <c r="R85" i="5"/>
  <c r="J85" i="5"/>
  <c r="G85" i="5"/>
  <c r="B85" i="5"/>
  <c r="R84" i="5"/>
  <c r="J84" i="5"/>
  <c r="G84" i="5"/>
  <c r="B84" i="5"/>
  <c r="R83" i="5"/>
  <c r="J83" i="5"/>
  <c r="G83" i="5"/>
  <c r="B83" i="5"/>
  <c r="R82" i="5"/>
  <c r="J82" i="5"/>
  <c r="G82" i="5"/>
  <c r="B82" i="5"/>
  <c r="R81" i="5"/>
  <c r="J81" i="5"/>
  <c r="G81" i="5"/>
  <c r="B81" i="5"/>
  <c r="R80" i="5"/>
  <c r="J80" i="5"/>
  <c r="G80" i="5"/>
  <c r="B80" i="5"/>
  <c r="R79" i="5"/>
  <c r="J79" i="5"/>
  <c r="G79" i="5"/>
  <c r="B79" i="5"/>
  <c r="R78" i="5"/>
  <c r="J78" i="5"/>
  <c r="G78" i="5"/>
  <c r="B78" i="5"/>
  <c r="R77" i="5"/>
  <c r="J77" i="5"/>
  <c r="G77" i="5"/>
  <c r="B77" i="5"/>
  <c r="R76" i="5"/>
  <c r="J76" i="5"/>
  <c r="G76" i="5"/>
  <c r="B76" i="5"/>
  <c r="R75" i="5"/>
  <c r="J75" i="5"/>
  <c r="G75" i="5"/>
  <c r="B75" i="5"/>
  <c r="R74" i="5"/>
  <c r="J74" i="5"/>
  <c r="G74" i="5"/>
  <c r="B74" i="5"/>
  <c r="R73" i="5"/>
  <c r="J73" i="5"/>
  <c r="G73" i="5"/>
  <c r="B73" i="5"/>
  <c r="R72" i="5"/>
  <c r="J72" i="5"/>
  <c r="G72" i="5"/>
  <c r="B72" i="5"/>
  <c r="R71" i="5"/>
  <c r="J71" i="5"/>
  <c r="G71" i="5"/>
  <c r="B71" i="5"/>
  <c r="R70" i="5"/>
  <c r="J70" i="5"/>
  <c r="G70" i="5"/>
  <c r="B70" i="5"/>
  <c r="R69" i="5"/>
  <c r="J69" i="5"/>
  <c r="G69" i="5"/>
  <c r="B69" i="5"/>
  <c r="R68" i="5"/>
  <c r="J68" i="5"/>
  <c r="G68" i="5"/>
  <c r="B68" i="5"/>
  <c r="R67" i="5"/>
  <c r="J67" i="5"/>
  <c r="G67" i="5"/>
  <c r="B67" i="5"/>
  <c r="R66" i="5"/>
  <c r="J66" i="5"/>
  <c r="G66" i="5"/>
  <c r="B66" i="5"/>
  <c r="R65" i="5"/>
  <c r="J65" i="5"/>
  <c r="G65" i="5"/>
  <c r="B65" i="5"/>
  <c r="R64" i="5"/>
  <c r="J64" i="5"/>
  <c r="G64" i="5"/>
  <c r="B64" i="5"/>
  <c r="R63" i="5"/>
  <c r="J63" i="5"/>
  <c r="G63" i="5"/>
  <c r="B63" i="5"/>
  <c r="R62" i="5"/>
  <c r="J62" i="5"/>
  <c r="G62" i="5"/>
  <c r="B62" i="5"/>
  <c r="R61" i="5"/>
  <c r="J61" i="5"/>
  <c r="G61" i="5"/>
  <c r="B61" i="5"/>
  <c r="R60" i="5"/>
  <c r="J60" i="5"/>
  <c r="G60" i="5"/>
  <c r="B60" i="5"/>
  <c r="R59" i="5"/>
  <c r="J59" i="5"/>
  <c r="G59" i="5"/>
  <c r="B59" i="5"/>
  <c r="R58" i="5"/>
  <c r="J58" i="5"/>
  <c r="G58" i="5"/>
  <c r="B58" i="5"/>
  <c r="R57" i="5"/>
  <c r="J57" i="5"/>
  <c r="G57" i="5"/>
  <c r="B57" i="5"/>
  <c r="R56" i="5"/>
  <c r="J56" i="5"/>
  <c r="G56" i="5"/>
  <c r="B56" i="5"/>
  <c r="R55" i="5"/>
  <c r="J55" i="5"/>
  <c r="G55" i="5"/>
  <c r="B55" i="5"/>
  <c r="R54" i="5"/>
  <c r="J54" i="5"/>
  <c r="G54" i="5"/>
  <c r="B54" i="5"/>
  <c r="R53" i="5"/>
  <c r="J53" i="5"/>
  <c r="G53" i="5"/>
  <c r="B53" i="5"/>
  <c r="R52" i="5"/>
  <c r="J52" i="5"/>
  <c r="G52" i="5"/>
  <c r="B52" i="5"/>
  <c r="R51" i="5"/>
  <c r="J51" i="5"/>
  <c r="G51" i="5"/>
  <c r="B51" i="5"/>
  <c r="R50" i="5"/>
  <c r="J50" i="5"/>
  <c r="G50" i="5"/>
  <c r="B50" i="5"/>
  <c r="R49" i="5"/>
  <c r="J49" i="5"/>
  <c r="G49" i="5"/>
  <c r="B49" i="5"/>
  <c r="R48" i="5"/>
  <c r="J48" i="5"/>
  <c r="G48" i="5"/>
  <c r="B48" i="5"/>
  <c r="R47" i="5"/>
  <c r="J47" i="5"/>
  <c r="G47" i="5"/>
  <c r="B47" i="5"/>
  <c r="R46" i="5"/>
  <c r="J46" i="5"/>
  <c r="G46" i="5"/>
  <c r="B46" i="5"/>
  <c r="R45" i="5"/>
  <c r="J45" i="5"/>
  <c r="G45" i="5"/>
  <c r="B45" i="5"/>
  <c r="R44" i="5"/>
  <c r="J44" i="5"/>
  <c r="G44" i="5"/>
  <c r="B44" i="5"/>
  <c r="R43" i="5"/>
  <c r="J43" i="5"/>
  <c r="G43" i="5"/>
  <c r="B43" i="5"/>
  <c r="R42" i="5"/>
  <c r="J42" i="5"/>
  <c r="G42" i="5"/>
  <c r="B42" i="5"/>
  <c r="R41" i="5"/>
  <c r="J41" i="5"/>
  <c r="G41" i="5"/>
  <c r="B41" i="5"/>
  <c r="R40" i="5"/>
  <c r="J40" i="5"/>
  <c r="G40" i="5"/>
  <c r="B40" i="5"/>
  <c r="R39" i="5"/>
  <c r="J39" i="5"/>
  <c r="G39" i="5"/>
  <c r="B39" i="5"/>
  <c r="R38" i="5"/>
  <c r="J38" i="5"/>
  <c r="G38" i="5"/>
  <c r="B38" i="5"/>
  <c r="R37" i="5"/>
  <c r="J37" i="5"/>
  <c r="G37" i="5"/>
  <c r="B37" i="5"/>
  <c r="R36" i="5"/>
  <c r="J36" i="5"/>
  <c r="G36" i="5"/>
  <c r="B36" i="5"/>
  <c r="R35" i="5"/>
  <c r="J35" i="5"/>
  <c r="G35" i="5"/>
  <c r="B35" i="5"/>
  <c r="R34" i="5"/>
  <c r="J34" i="5"/>
  <c r="G34" i="5"/>
  <c r="B34" i="5"/>
  <c r="R33" i="5"/>
  <c r="J33" i="5"/>
  <c r="G33" i="5"/>
  <c r="B33" i="5"/>
  <c r="R32" i="5"/>
  <c r="J32" i="5"/>
  <c r="G32" i="5"/>
  <c r="B32" i="5"/>
  <c r="R31" i="5"/>
  <c r="J31" i="5"/>
  <c r="G31" i="5"/>
  <c r="B31" i="5"/>
  <c r="R30" i="5"/>
  <c r="J30" i="5"/>
  <c r="G30" i="5"/>
  <c r="B30" i="5"/>
  <c r="R29" i="5"/>
  <c r="J29" i="5"/>
  <c r="G29" i="5"/>
  <c r="B29" i="5"/>
  <c r="R28" i="5"/>
  <c r="J28" i="5"/>
  <c r="G28" i="5"/>
  <c r="B28" i="5"/>
  <c r="R27" i="5"/>
  <c r="J27" i="5"/>
  <c r="G27" i="5"/>
  <c r="B27" i="5"/>
  <c r="R26" i="5"/>
  <c r="J26" i="5"/>
  <c r="G26" i="5"/>
  <c r="B26" i="5"/>
  <c r="R25" i="5"/>
  <c r="J25" i="5"/>
  <c r="G25" i="5"/>
  <c r="B25" i="5"/>
  <c r="R24" i="5"/>
  <c r="K24" i="5"/>
  <c r="J24" i="5"/>
  <c r="G24" i="5"/>
  <c r="D24" i="5"/>
  <c r="D25" i="5" s="1"/>
  <c r="C24" i="5"/>
  <c r="B24" i="5"/>
  <c r="R23" i="5"/>
  <c r="P23" i="5"/>
  <c r="O23" i="5"/>
  <c r="K23" i="5"/>
  <c r="J23" i="5"/>
  <c r="G23" i="5"/>
  <c r="B23" i="5"/>
  <c r="R22" i="5"/>
  <c r="P22" i="5"/>
  <c r="O22" i="5"/>
  <c r="K22" i="5"/>
  <c r="J22" i="5"/>
  <c r="G22" i="5"/>
  <c r="B22" i="5"/>
  <c r="R21" i="5"/>
  <c r="P21" i="5"/>
  <c r="O21" i="5"/>
  <c r="K21" i="5"/>
  <c r="J21" i="5"/>
  <c r="G21" i="5"/>
  <c r="B21" i="5"/>
  <c r="R20" i="5"/>
  <c r="P20" i="5"/>
  <c r="O20" i="5"/>
  <c r="K20" i="5"/>
  <c r="J20" i="5"/>
  <c r="G20" i="5"/>
  <c r="B20" i="5"/>
  <c r="R19" i="5"/>
  <c r="P19" i="5"/>
  <c r="O19" i="5"/>
  <c r="K19" i="5"/>
  <c r="J19" i="5"/>
  <c r="G19" i="5"/>
  <c r="B19" i="5"/>
  <c r="R18" i="5"/>
  <c r="P18" i="5"/>
  <c r="O18" i="5"/>
  <c r="K18" i="5"/>
  <c r="J18" i="5"/>
  <c r="G18" i="5"/>
  <c r="B18" i="5"/>
  <c r="R17" i="5"/>
  <c r="P17" i="5"/>
  <c r="O17" i="5"/>
  <c r="K17" i="5"/>
  <c r="J17" i="5"/>
  <c r="G17" i="5"/>
  <c r="B17" i="5"/>
  <c r="R16" i="5"/>
  <c r="P16" i="5"/>
  <c r="O16" i="5"/>
  <c r="K16" i="5"/>
  <c r="J16" i="5"/>
  <c r="G16" i="5"/>
  <c r="B16" i="5"/>
  <c r="R15" i="5"/>
  <c r="P15" i="5"/>
  <c r="O15" i="5"/>
  <c r="K15" i="5"/>
  <c r="J15" i="5"/>
  <c r="G15" i="5"/>
  <c r="B15" i="5"/>
  <c r="R14" i="5"/>
  <c r="P14" i="5"/>
  <c r="O14" i="5"/>
  <c r="K14" i="5"/>
  <c r="J14" i="5"/>
  <c r="G14" i="5"/>
  <c r="B14" i="5"/>
  <c r="R13" i="5"/>
  <c r="P13" i="5"/>
  <c r="O13" i="5"/>
  <c r="K13" i="5"/>
  <c r="J13" i="5"/>
  <c r="G13" i="5"/>
  <c r="B13" i="5"/>
  <c r="R12" i="5"/>
  <c r="P12" i="5"/>
  <c r="O12" i="5"/>
  <c r="K12" i="5"/>
  <c r="J12" i="5"/>
  <c r="G12" i="5"/>
  <c r="B12" i="5"/>
  <c r="R11" i="5"/>
  <c r="P11" i="5"/>
  <c r="O11" i="5"/>
  <c r="K11" i="5"/>
  <c r="J11" i="5"/>
  <c r="G11" i="5"/>
  <c r="B11" i="5"/>
  <c r="R10" i="5"/>
  <c r="P10" i="5"/>
  <c r="O10" i="5"/>
  <c r="K10" i="5"/>
  <c r="J10" i="5"/>
  <c r="G10" i="5"/>
  <c r="B10" i="5"/>
  <c r="R9" i="5"/>
  <c r="P9" i="5"/>
  <c r="O9" i="5"/>
  <c r="K9" i="5"/>
  <c r="J9" i="5"/>
  <c r="G9" i="5"/>
  <c r="B9" i="5"/>
  <c r="R8" i="5"/>
  <c r="P8" i="5"/>
  <c r="O8" i="5"/>
  <c r="K8" i="5"/>
  <c r="J8" i="5"/>
  <c r="G8" i="5"/>
  <c r="B8" i="5"/>
  <c r="R7" i="5"/>
  <c r="P7" i="5"/>
  <c r="O7" i="5"/>
  <c r="K7" i="5"/>
  <c r="J7" i="5"/>
  <c r="G7" i="5"/>
  <c r="B7" i="5"/>
  <c r="R306" i="4"/>
  <c r="P306" i="4"/>
  <c r="O306" i="4"/>
  <c r="K306" i="4"/>
  <c r="J306" i="4"/>
  <c r="G306" i="4"/>
  <c r="B306" i="4"/>
  <c r="R305" i="4"/>
  <c r="P305" i="4"/>
  <c r="O305" i="4"/>
  <c r="K305" i="4"/>
  <c r="J305" i="4"/>
  <c r="G305" i="4"/>
  <c r="B305" i="4"/>
  <c r="R304" i="4"/>
  <c r="P304" i="4"/>
  <c r="O304" i="4"/>
  <c r="K304" i="4"/>
  <c r="J304" i="4"/>
  <c r="G304" i="4"/>
  <c r="B304" i="4"/>
  <c r="R303" i="4"/>
  <c r="P303" i="4"/>
  <c r="O303" i="4"/>
  <c r="K303" i="4"/>
  <c r="J303" i="4"/>
  <c r="G303" i="4"/>
  <c r="B303" i="4"/>
  <c r="R302" i="4"/>
  <c r="P302" i="4"/>
  <c r="O302" i="4"/>
  <c r="K302" i="4"/>
  <c r="J302" i="4"/>
  <c r="G302" i="4"/>
  <c r="B302" i="4"/>
  <c r="R301" i="4"/>
  <c r="P301" i="4"/>
  <c r="O301" i="4"/>
  <c r="K301" i="4"/>
  <c r="J301" i="4"/>
  <c r="G301" i="4"/>
  <c r="B301" i="4"/>
  <c r="R300" i="4"/>
  <c r="P300" i="4"/>
  <c r="O300" i="4"/>
  <c r="K300" i="4"/>
  <c r="J300" i="4"/>
  <c r="G300" i="4"/>
  <c r="B300" i="4"/>
  <c r="R299" i="4"/>
  <c r="P299" i="4"/>
  <c r="O299" i="4"/>
  <c r="K299" i="4"/>
  <c r="J299" i="4"/>
  <c r="G299" i="4"/>
  <c r="B299" i="4"/>
  <c r="R298" i="4"/>
  <c r="P298" i="4"/>
  <c r="O298" i="4"/>
  <c r="K298" i="4"/>
  <c r="J298" i="4"/>
  <c r="G298" i="4"/>
  <c r="B298" i="4"/>
  <c r="R297" i="4"/>
  <c r="P297" i="4"/>
  <c r="O297" i="4"/>
  <c r="K297" i="4"/>
  <c r="J297" i="4"/>
  <c r="G297" i="4"/>
  <c r="B297" i="4"/>
  <c r="R296" i="4"/>
  <c r="P296" i="4"/>
  <c r="O296" i="4"/>
  <c r="K296" i="4"/>
  <c r="J296" i="4"/>
  <c r="G296" i="4"/>
  <c r="B296" i="4"/>
  <c r="R295" i="4"/>
  <c r="P295" i="4"/>
  <c r="O295" i="4"/>
  <c r="K295" i="4"/>
  <c r="J295" i="4"/>
  <c r="G295" i="4"/>
  <c r="B295" i="4"/>
  <c r="R294" i="4"/>
  <c r="P294" i="4"/>
  <c r="O294" i="4"/>
  <c r="K294" i="4"/>
  <c r="J294" i="4"/>
  <c r="G294" i="4"/>
  <c r="B294" i="4"/>
  <c r="R293" i="4"/>
  <c r="P293" i="4"/>
  <c r="O293" i="4"/>
  <c r="K293" i="4"/>
  <c r="J293" i="4"/>
  <c r="G293" i="4"/>
  <c r="B293" i="4"/>
  <c r="R292" i="4"/>
  <c r="P292" i="4"/>
  <c r="O292" i="4"/>
  <c r="K292" i="4"/>
  <c r="J292" i="4"/>
  <c r="G292" i="4"/>
  <c r="B292" i="4"/>
  <c r="R291" i="4"/>
  <c r="P291" i="4"/>
  <c r="O291" i="4"/>
  <c r="K291" i="4"/>
  <c r="J291" i="4"/>
  <c r="G291" i="4"/>
  <c r="B291" i="4"/>
  <c r="R290" i="4"/>
  <c r="P290" i="4"/>
  <c r="O290" i="4"/>
  <c r="K290" i="4"/>
  <c r="J290" i="4"/>
  <c r="G290" i="4"/>
  <c r="B290" i="4"/>
  <c r="R289" i="4"/>
  <c r="P289" i="4"/>
  <c r="O289" i="4"/>
  <c r="K289" i="4"/>
  <c r="J289" i="4"/>
  <c r="G289" i="4"/>
  <c r="B289" i="4"/>
  <c r="R288" i="4"/>
  <c r="P288" i="4"/>
  <c r="O288" i="4"/>
  <c r="K288" i="4"/>
  <c r="J288" i="4"/>
  <c r="G288" i="4"/>
  <c r="B288" i="4"/>
  <c r="R287" i="4"/>
  <c r="P287" i="4"/>
  <c r="O287" i="4"/>
  <c r="K287" i="4"/>
  <c r="J287" i="4"/>
  <c r="G287" i="4"/>
  <c r="B287" i="4"/>
  <c r="R286" i="4"/>
  <c r="P286" i="4"/>
  <c r="O286" i="4"/>
  <c r="K286" i="4"/>
  <c r="J286" i="4"/>
  <c r="G286" i="4"/>
  <c r="B286" i="4"/>
  <c r="R285" i="4"/>
  <c r="P285" i="4"/>
  <c r="O285" i="4"/>
  <c r="K285" i="4"/>
  <c r="J285" i="4"/>
  <c r="G285" i="4"/>
  <c r="B285" i="4"/>
  <c r="R284" i="4"/>
  <c r="P284" i="4"/>
  <c r="O284" i="4"/>
  <c r="K284" i="4"/>
  <c r="J284" i="4"/>
  <c r="G284" i="4"/>
  <c r="B284" i="4"/>
  <c r="R283" i="4"/>
  <c r="P283" i="4"/>
  <c r="O283" i="4"/>
  <c r="K283" i="4"/>
  <c r="J283" i="4"/>
  <c r="G283" i="4"/>
  <c r="B283" i="4"/>
  <c r="R282" i="4"/>
  <c r="P282" i="4"/>
  <c r="O282" i="4"/>
  <c r="K282" i="4"/>
  <c r="J282" i="4"/>
  <c r="G282" i="4"/>
  <c r="B282" i="4"/>
  <c r="R281" i="4"/>
  <c r="P281" i="4"/>
  <c r="O281" i="4"/>
  <c r="K281" i="4"/>
  <c r="J281" i="4"/>
  <c r="G281" i="4"/>
  <c r="B281" i="4"/>
  <c r="R280" i="4"/>
  <c r="P280" i="4"/>
  <c r="O280" i="4"/>
  <c r="K280" i="4"/>
  <c r="J280" i="4"/>
  <c r="G280" i="4"/>
  <c r="B280" i="4"/>
  <c r="R279" i="4"/>
  <c r="P279" i="4"/>
  <c r="O279" i="4"/>
  <c r="K279" i="4"/>
  <c r="J279" i="4"/>
  <c r="G279" i="4"/>
  <c r="B279" i="4"/>
  <c r="R278" i="4"/>
  <c r="P278" i="4"/>
  <c r="O278" i="4"/>
  <c r="K278" i="4"/>
  <c r="J278" i="4"/>
  <c r="G278" i="4"/>
  <c r="B278" i="4"/>
  <c r="R277" i="4"/>
  <c r="P277" i="4"/>
  <c r="O277" i="4"/>
  <c r="K277" i="4"/>
  <c r="J277" i="4"/>
  <c r="G277" i="4"/>
  <c r="B277" i="4"/>
  <c r="R276" i="4"/>
  <c r="P276" i="4"/>
  <c r="O276" i="4"/>
  <c r="K276" i="4"/>
  <c r="J276" i="4"/>
  <c r="G276" i="4"/>
  <c r="B276" i="4"/>
  <c r="R275" i="4"/>
  <c r="P275" i="4"/>
  <c r="O275" i="4"/>
  <c r="K275" i="4"/>
  <c r="J275" i="4"/>
  <c r="G275" i="4"/>
  <c r="B275" i="4"/>
  <c r="R274" i="4"/>
  <c r="P274" i="4"/>
  <c r="O274" i="4"/>
  <c r="K274" i="4"/>
  <c r="J274" i="4"/>
  <c r="G274" i="4"/>
  <c r="B274" i="4"/>
  <c r="R273" i="4"/>
  <c r="P273" i="4"/>
  <c r="O273" i="4"/>
  <c r="K273" i="4"/>
  <c r="J273" i="4"/>
  <c r="G273" i="4"/>
  <c r="B273" i="4"/>
  <c r="R272" i="4"/>
  <c r="P272" i="4"/>
  <c r="O272" i="4"/>
  <c r="K272" i="4"/>
  <c r="J272" i="4"/>
  <c r="G272" i="4"/>
  <c r="B272" i="4"/>
  <c r="R271" i="4"/>
  <c r="P271" i="4"/>
  <c r="O271" i="4"/>
  <c r="K271" i="4"/>
  <c r="J271" i="4"/>
  <c r="G271" i="4"/>
  <c r="B271" i="4"/>
  <c r="R270" i="4"/>
  <c r="P270" i="4"/>
  <c r="O270" i="4"/>
  <c r="K270" i="4"/>
  <c r="J270" i="4"/>
  <c r="G270" i="4"/>
  <c r="B270" i="4"/>
  <c r="R269" i="4"/>
  <c r="P269" i="4"/>
  <c r="O269" i="4"/>
  <c r="K269" i="4"/>
  <c r="J269" i="4"/>
  <c r="G269" i="4"/>
  <c r="B269" i="4"/>
  <c r="R268" i="4"/>
  <c r="P268" i="4"/>
  <c r="O268" i="4"/>
  <c r="K268" i="4"/>
  <c r="J268" i="4"/>
  <c r="G268" i="4"/>
  <c r="B268" i="4"/>
  <c r="R267" i="4"/>
  <c r="P267" i="4"/>
  <c r="O267" i="4"/>
  <c r="K267" i="4"/>
  <c r="J267" i="4"/>
  <c r="G267" i="4"/>
  <c r="B267" i="4"/>
  <c r="R266" i="4"/>
  <c r="P266" i="4"/>
  <c r="O266" i="4"/>
  <c r="K266" i="4"/>
  <c r="J266" i="4"/>
  <c r="G266" i="4"/>
  <c r="B266" i="4"/>
  <c r="R265" i="4"/>
  <c r="P265" i="4"/>
  <c r="O265" i="4"/>
  <c r="K265" i="4"/>
  <c r="J265" i="4"/>
  <c r="G265" i="4"/>
  <c r="B265" i="4"/>
  <c r="R264" i="4"/>
  <c r="P264" i="4"/>
  <c r="O264" i="4"/>
  <c r="K264" i="4"/>
  <c r="J264" i="4"/>
  <c r="G264" i="4"/>
  <c r="B264" i="4"/>
  <c r="R263" i="4"/>
  <c r="P263" i="4"/>
  <c r="O263" i="4"/>
  <c r="K263" i="4"/>
  <c r="J263" i="4"/>
  <c r="G263" i="4"/>
  <c r="B263" i="4"/>
  <c r="R262" i="4"/>
  <c r="P262" i="4"/>
  <c r="O262" i="4"/>
  <c r="K262" i="4"/>
  <c r="J262" i="4"/>
  <c r="G262" i="4"/>
  <c r="B262" i="4"/>
  <c r="R261" i="4"/>
  <c r="P261" i="4"/>
  <c r="O261" i="4"/>
  <c r="K261" i="4"/>
  <c r="J261" i="4"/>
  <c r="G261" i="4"/>
  <c r="B261" i="4"/>
  <c r="R260" i="4"/>
  <c r="P260" i="4"/>
  <c r="O260" i="4"/>
  <c r="K260" i="4"/>
  <c r="J260" i="4"/>
  <c r="G260" i="4"/>
  <c r="B260" i="4"/>
  <c r="R259" i="4"/>
  <c r="P259" i="4"/>
  <c r="O259" i="4"/>
  <c r="K259" i="4"/>
  <c r="J259" i="4"/>
  <c r="G259" i="4"/>
  <c r="B259" i="4"/>
  <c r="R258" i="4"/>
  <c r="P258" i="4"/>
  <c r="O258" i="4"/>
  <c r="K258" i="4"/>
  <c r="J258" i="4"/>
  <c r="G258" i="4"/>
  <c r="B258" i="4"/>
  <c r="R257" i="4"/>
  <c r="P257" i="4"/>
  <c r="O257" i="4"/>
  <c r="K257" i="4"/>
  <c r="J257" i="4"/>
  <c r="G257" i="4"/>
  <c r="B257" i="4"/>
  <c r="R256" i="4"/>
  <c r="P256" i="4"/>
  <c r="O256" i="4"/>
  <c r="K256" i="4"/>
  <c r="J256" i="4"/>
  <c r="G256" i="4"/>
  <c r="B256" i="4"/>
  <c r="R255" i="4"/>
  <c r="P255" i="4"/>
  <c r="O255" i="4"/>
  <c r="K255" i="4"/>
  <c r="J255" i="4"/>
  <c r="G255" i="4"/>
  <c r="B255" i="4"/>
  <c r="R254" i="4"/>
  <c r="P254" i="4"/>
  <c r="O254" i="4"/>
  <c r="K254" i="4"/>
  <c r="J254" i="4"/>
  <c r="G254" i="4"/>
  <c r="B254" i="4"/>
  <c r="R253" i="4"/>
  <c r="P253" i="4"/>
  <c r="O253" i="4"/>
  <c r="K253" i="4"/>
  <c r="J253" i="4"/>
  <c r="G253" i="4"/>
  <c r="B253" i="4"/>
  <c r="R252" i="4"/>
  <c r="P252" i="4"/>
  <c r="O252" i="4"/>
  <c r="K252" i="4"/>
  <c r="J252" i="4"/>
  <c r="G252" i="4"/>
  <c r="B252" i="4"/>
  <c r="R251" i="4"/>
  <c r="P251" i="4"/>
  <c r="O251" i="4"/>
  <c r="K251" i="4"/>
  <c r="J251" i="4"/>
  <c r="G251" i="4"/>
  <c r="B251" i="4"/>
  <c r="R250" i="4"/>
  <c r="P250" i="4"/>
  <c r="O250" i="4"/>
  <c r="K250" i="4"/>
  <c r="J250" i="4"/>
  <c r="G250" i="4"/>
  <c r="B250" i="4"/>
  <c r="R249" i="4"/>
  <c r="P249" i="4"/>
  <c r="O249" i="4"/>
  <c r="K249" i="4"/>
  <c r="J249" i="4"/>
  <c r="G249" i="4"/>
  <c r="B249" i="4"/>
  <c r="R248" i="4"/>
  <c r="P248" i="4"/>
  <c r="O248" i="4"/>
  <c r="K248" i="4"/>
  <c r="J248" i="4"/>
  <c r="G248" i="4"/>
  <c r="B248" i="4"/>
  <c r="R247" i="4"/>
  <c r="P247" i="4"/>
  <c r="O247" i="4"/>
  <c r="K247" i="4"/>
  <c r="J247" i="4"/>
  <c r="G247" i="4"/>
  <c r="B247" i="4"/>
  <c r="R246" i="4"/>
  <c r="P246" i="4"/>
  <c r="O246" i="4"/>
  <c r="K246" i="4"/>
  <c r="J246" i="4"/>
  <c r="G246" i="4"/>
  <c r="B246" i="4"/>
  <c r="R245" i="4"/>
  <c r="P245" i="4"/>
  <c r="O245" i="4"/>
  <c r="K245" i="4"/>
  <c r="J245" i="4"/>
  <c r="G245" i="4"/>
  <c r="B245" i="4"/>
  <c r="R244" i="4"/>
  <c r="P244" i="4"/>
  <c r="O244" i="4"/>
  <c r="K244" i="4"/>
  <c r="J244" i="4"/>
  <c r="G244" i="4"/>
  <c r="B244" i="4"/>
  <c r="R243" i="4"/>
  <c r="P243" i="4"/>
  <c r="O243" i="4"/>
  <c r="K243" i="4"/>
  <c r="J243" i="4"/>
  <c r="G243" i="4"/>
  <c r="B243" i="4"/>
  <c r="R242" i="4"/>
  <c r="P242" i="4"/>
  <c r="O242" i="4"/>
  <c r="K242" i="4"/>
  <c r="J242" i="4"/>
  <c r="G242" i="4"/>
  <c r="B242" i="4"/>
  <c r="R241" i="4"/>
  <c r="P241" i="4"/>
  <c r="O241" i="4"/>
  <c r="K241" i="4"/>
  <c r="J241" i="4"/>
  <c r="G241" i="4"/>
  <c r="B241" i="4"/>
  <c r="R240" i="4"/>
  <c r="P240" i="4"/>
  <c r="O240" i="4"/>
  <c r="K240" i="4"/>
  <c r="J240" i="4"/>
  <c r="G240" i="4"/>
  <c r="B240" i="4"/>
  <c r="R239" i="4"/>
  <c r="P239" i="4"/>
  <c r="O239" i="4"/>
  <c r="K239" i="4"/>
  <c r="J239" i="4"/>
  <c r="G239" i="4"/>
  <c r="B239" i="4"/>
  <c r="R238" i="4"/>
  <c r="P238" i="4"/>
  <c r="O238" i="4"/>
  <c r="K238" i="4"/>
  <c r="J238" i="4"/>
  <c r="G238" i="4"/>
  <c r="B238" i="4"/>
  <c r="R237" i="4"/>
  <c r="P237" i="4"/>
  <c r="O237" i="4"/>
  <c r="K237" i="4"/>
  <c r="J237" i="4"/>
  <c r="G237" i="4"/>
  <c r="B237" i="4"/>
  <c r="R236" i="4"/>
  <c r="P236" i="4"/>
  <c r="O236" i="4"/>
  <c r="K236" i="4"/>
  <c r="J236" i="4"/>
  <c r="G236" i="4"/>
  <c r="B236" i="4"/>
  <c r="R235" i="4"/>
  <c r="P235" i="4"/>
  <c r="O235" i="4"/>
  <c r="K235" i="4"/>
  <c r="J235" i="4"/>
  <c r="G235" i="4"/>
  <c r="B235" i="4"/>
  <c r="R234" i="4"/>
  <c r="P234" i="4"/>
  <c r="O234" i="4"/>
  <c r="K234" i="4"/>
  <c r="J234" i="4"/>
  <c r="G234" i="4"/>
  <c r="B234" i="4"/>
  <c r="R233" i="4"/>
  <c r="P233" i="4"/>
  <c r="O233" i="4"/>
  <c r="K233" i="4"/>
  <c r="J233" i="4"/>
  <c r="G233" i="4"/>
  <c r="B233" i="4"/>
  <c r="R232" i="4"/>
  <c r="P232" i="4"/>
  <c r="O232" i="4"/>
  <c r="K232" i="4"/>
  <c r="J232" i="4"/>
  <c r="G232" i="4"/>
  <c r="B232" i="4"/>
  <c r="R231" i="4"/>
  <c r="P231" i="4"/>
  <c r="O231" i="4"/>
  <c r="K231" i="4"/>
  <c r="J231" i="4"/>
  <c r="G231" i="4"/>
  <c r="B231" i="4"/>
  <c r="R230" i="4"/>
  <c r="P230" i="4"/>
  <c r="O230" i="4"/>
  <c r="K230" i="4"/>
  <c r="J230" i="4"/>
  <c r="G230" i="4"/>
  <c r="B230" i="4"/>
  <c r="R229" i="4"/>
  <c r="P229" i="4"/>
  <c r="O229" i="4"/>
  <c r="K229" i="4"/>
  <c r="J229" i="4"/>
  <c r="G229" i="4"/>
  <c r="B229" i="4"/>
  <c r="R228" i="4"/>
  <c r="P228" i="4"/>
  <c r="O228" i="4"/>
  <c r="K228" i="4"/>
  <c r="J228" i="4"/>
  <c r="G228" i="4"/>
  <c r="B228" i="4"/>
  <c r="R227" i="4"/>
  <c r="P227" i="4"/>
  <c r="O227" i="4"/>
  <c r="K227" i="4"/>
  <c r="J227" i="4"/>
  <c r="G227" i="4"/>
  <c r="B227" i="4"/>
  <c r="R226" i="4"/>
  <c r="P226" i="4"/>
  <c r="O226" i="4"/>
  <c r="K226" i="4"/>
  <c r="J226" i="4"/>
  <c r="G226" i="4"/>
  <c r="B226" i="4"/>
  <c r="R225" i="4"/>
  <c r="P225" i="4"/>
  <c r="O225" i="4"/>
  <c r="K225" i="4"/>
  <c r="J225" i="4"/>
  <c r="G225" i="4"/>
  <c r="B225" i="4"/>
  <c r="R224" i="4"/>
  <c r="P224" i="4"/>
  <c r="O224" i="4"/>
  <c r="K224" i="4"/>
  <c r="J224" i="4"/>
  <c r="G224" i="4"/>
  <c r="B224" i="4"/>
  <c r="R223" i="4"/>
  <c r="P223" i="4"/>
  <c r="O223" i="4"/>
  <c r="K223" i="4"/>
  <c r="J223" i="4"/>
  <c r="G223" i="4"/>
  <c r="B223" i="4"/>
  <c r="R222" i="4"/>
  <c r="P222" i="4"/>
  <c r="O222" i="4"/>
  <c r="K222" i="4"/>
  <c r="J222" i="4"/>
  <c r="G222" i="4"/>
  <c r="B222" i="4"/>
  <c r="R221" i="4"/>
  <c r="P221" i="4"/>
  <c r="O221" i="4"/>
  <c r="K221" i="4"/>
  <c r="J221" i="4"/>
  <c r="G221" i="4"/>
  <c r="B221" i="4"/>
  <c r="R220" i="4"/>
  <c r="P220" i="4"/>
  <c r="O220" i="4"/>
  <c r="K220" i="4"/>
  <c r="J220" i="4"/>
  <c r="G220" i="4"/>
  <c r="B220" i="4"/>
  <c r="R219" i="4"/>
  <c r="P219" i="4"/>
  <c r="O219" i="4"/>
  <c r="K219" i="4"/>
  <c r="J219" i="4"/>
  <c r="G219" i="4"/>
  <c r="B219" i="4"/>
  <c r="R218" i="4"/>
  <c r="P218" i="4"/>
  <c r="O218" i="4"/>
  <c r="K218" i="4"/>
  <c r="J218" i="4"/>
  <c r="G218" i="4"/>
  <c r="B218" i="4"/>
  <c r="R217" i="4"/>
  <c r="P217" i="4"/>
  <c r="O217" i="4"/>
  <c r="K217" i="4"/>
  <c r="J217" i="4"/>
  <c r="G217" i="4"/>
  <c r="B217" i="4"/>
  <c r="R216" i="4"/>
  <c r="P216" i="4"/>
  <c r="O216" i="4"/>
  <c r="K216" i="4"/>
  <c r="J216" i="4"/>
  <c r="G216" i="4"/>
  <c r="B216" i="4"/>
  <c r="R215" i="4"/>
  <c r="P215" i="4"/>
  <c r="O215" i="4"/>
  <c r="K215" i="4"/>
  <c r="J215" i="4"/>
  <c r="G215" i="4"/>
  <c r="B215" i="4"/>
  <c r="R214" i="4"/>
  <c r="P214" i="4"/>
  <c r="O214" i="4"/>
  <c r="K214" i="4"/>
  <c r="J214" i="4"/>
  <c r="G214" i="4"/>
  <c r="B214" i="4"/>
  <c r="R213" i="4"/>
  <c r="P213" i="4"/>
  <c r="O213" i="4"/>
  <c r="K213" i="4"/>
  <c r="J213" i="4"/>
  <c r="G213" i="4"/>
  <c r="B213" i="4"/>
  <c r="R212" i="4"/>
  <c r="P212" i="4"/>
  <c r="O212" i="4"/>
  <c r="K212" i="4"/>
  <c r="J212" i="4"/>
  <c r="G212" i="4"/>
  <c r="B212" i="4"/>
  <c r="R211" i="4"/>
  <c r="P211" i="4"/>
  <c r="O211" i="4"/>
  <c r="K211" i="4"/>
  <c r="J211" i="4"/>
  <c r="G211" i="4"/>
  <c r="B211" i="4"/>
  <c r="R210" i="4"/>
  <c r="P210" i="4"/>
  <c r="O210" i="4"/>
  <c r="K210" i="4"/>
  <c r="J210" i="4"/>
  <c r="G210" i="4"/>
  <c r="B210" i="4"/>
  <c r="R209" i="4"/>
  <c r="P209" i="4"/>
  <c r="O209" i="4"/>
  <c r="K209" i="4"/>
  <c r="J209" i="4"/>
  <c r="G209" i="4"/>
  <c r="B209" i="4"/>
  <c r="R208" i="4"/>
  <c r="P208" i="4"/>
  <c r="O208" i="4"/>
  <c r="K208" i="4"/>
  <c r="J208" i="4"/>
  <c r="G208" i="4"/>
  <c r="B208" i="4"/>
  <c r="R207" i="4"/>
  <c r="P207" i="4"/>
  <c r="O207" i="4"/>
  <c r="K207" i="4"/>
  <c r="J207" i="4"/>
  <c r="G207" i="4"/>
  <c r="B207" i="4"/>
  <c r="R206" i="4"/>
  <c r="P206" i="4"/>
  <c r="O206" i="4"/>
  <c r="K206" i="4"/>
  <c r="J206" i="4"/>
  <c r="G206" i="4"/>
  <c r="B206" i="4"/>
  <c r="R205" i="4"/>
  <c r="P205" i="4"/>
  <c r="O205" i="4"/>
  <c r="K205" i="4"/>
  <c r="J205" i="4"/>
  <c r="G205" i="4"/>
  <c r="B205" i="4"/>
  <c r="R204" i="4"/>
  <c r="P204" i="4"/>
  <c r="O204" i="4"/>
  <c r="K204" i="4"/>
  <c r="J204" i="4"/>
  <c r="G204" i="4"/>
  <c r="B204" i="4"/>
  <c r="R203" i="4"/>
  <c r="P203" i="4"/>
  <c r="O203" i="4"/>
  <c r="K203" i="4"/>
  <c r="J203" i="4"/>
  <c r="G203" i="4"/>
  <c r="B203" i="4"/>
  <c r="R202" i="4"/>
  <c r="P202" i="4"/>
  <c r="O202" i="4"/>
  <c r="K202" i="4"/>
  <c r="J202" i="4"/>
  <c r="G202" i="4"/>
  <c r="B202" i="4"/>
  <c r="R201" i="4"/>
  <c r="P201" i="4"/>
  <c r="O201" i="4"/>
  <c r="K201" i="4"/>
  <c r="J201" i="4"/>
  <c r="G201" i="4"/>
  <c r="B201" i="4"/>
  <c r="R200" i="4"/>
  <c r="P200" i="4"/>
  <c r="O200" i="4"/>
  <c r="K200" i="4"/>
  <c r="J200" i="4"/>
  <c r="G200" i="4"/>
  <c r="B200" i="4"/>
  <c r="R199" i="4"/>
  <c r="P199" i="4"/>
  <c r="O199" i="4"/>
  <c r="K199" i="4"/>
  <c r="J199" i="4"/>
  <c r="G199" i="4"/>
  <c r="B199" i="4"/>
  <c r="R198" i="4"/>
  <c r="P198" i="4"/>
  <c r="O198" i="4"/>
  <c r="K198" i="4"/>
  <c r="J198" i="4"/>
  <c r="G198" i="4"/>
  <c r="B198" i="4"/>
  <c r="R197" i="4"/>
  <c r="P197" i="4"/>
  <c r="O197" i="4"/>
  <c r="K197" i="4"/>
  <c r="J197" i="4"/>
  <c r="G197" i="4"/>
  <c r="B197" i="4"/>
  <c r="R196" i="4"/>
  <c r="P196" i="4"/>
  <c r="O196" i="4"/>
  <c r="K196" i="4"/>
  <c r="J196" i="4"/>
  <c r="G196" i="4"/>
  <c r="B196" i="4"/>
  <c r="R195" i="4"/>
  <c r="P195" i="4"/>
  <c r="O195" i="4"/>
  <c r="K195" i="4"/>
  <c r="J195" i="4"/>
  <c r="G195" i="4"/>
  <c r="B195" i="4"/>
  <c r="R194" i="4"/>
  <c r="P194" i="4"/>
  <c r="O194" i="4"/>
  <c r="K194" i="4"/>
  <c r="J194" i="4"/>
  <c r="G194" i="4"/>
  <c r="B194" i="4"/>
  <c r="R193" i="4"/>
  <c r="P193" i="4"/>
  <c r="O193" i="4"/>
  <c r="K193" i="4"/>
  <c r="J193" i="4"/>
  <c r="G193" i="4"/>
  <c r="B193" i="4"/>
  <c r="R192" i="4"/>
  <c r="P192" i="4"/>
  <c r="O192" i="4"/>
  <c r="K192" i="4"/>
  <c r="J192" i="4"/>
  <c r="G192" i="4"/>
  <c r="B192" i="4"/>
  <c r="R191" i="4"/>
  <c r="P191" i="4"/>
  <c r="O191" i="4"/>
  <c r="K191" i="4"/>
  <c r="J191" i="4"/>
  <c r="G191" i="4"/>
  <c r="B191" i="4"/>
  <c r="R190" i="4"/>
  <c r="P190" i="4"/>
  <c r="O190" i="4"/>
  <c r="K190" i="4"/>
  <c r="J190" i="4"/>
  <c r="G190" i="4"/>
  <c r="B190" i="4"/>
  <c r="R189" i="4"/>
  <c r="P189" i="4"/>
  <c r="O189" i="4"/>
  <c r="K189" i="4"/>
  <c r="J189" i="4"/>
  <c r="G189" i="4"/>
  <c r="B189" i="4"/>
  <c r="R188" i="4"/>
  <c r="P188" i="4"/>
  <c r="O188" i="4"/>
  <c r="K188" i="4"/>
  <c r="J188" i="4"/>
  <c r="G188" i="4"/>
  <c r="B188" i="4"/>
  <c r="R187" i="4"/>
  <c r="P187" i="4"/>
  <c r="O187" i="4"/>
  <c r="K187" i="4"/>
  <c r="J187" i="4"/>
  <c r="G187" i="4"/>
  <c r="B187" i="4"/>
  <c r="R186" i="4"/>
  <c r="P186" i="4"/>
  <c r="O186" i="4"/>
  <c r="K186" i="4"/>
  <c r="J186" i="4"/>
  <c r="G186" i="4"/>
  <c r="B186" i="4"/>
  <c r="R185" i="4"/>
  <c r="P185" i="4"/>
  <c r="O185" i="4"/>
  <c r="K185" i="4"/>
  <c r="J185" i="4"/>
  <c r="G185" i="4"/>
  <c r="B185" i="4"/>
  <c r="R184" i="4"/>
  <c r="P184" i="4"/>
  <c r="O184" i="4"/>
  <c r="K184" i="4"/>
  <c r="J184" i="4"/>
  <c r="G184" i="4"/>
  <c r="B184" i="4"/>
  <c r="R183" i="4"/>
  <c r="P183" i="4"/>
  <c r="O183" i="4"/>
  <c r="K183" i="4"/>
  <c r="J183" i="4"/>
  <c r="G183" i="4"/>
  <c r="B183" i="4"/>
  <c r="R182" i="4"/>
  <c r="P182" i="4"/>
  <c r="O182" i="4"/>
  <c r="K182" i="4"/>
  <c r="J182" i="4"/>
  <c r="G182" i="4"/>
  <c r="B182" i="4"/>
  <c r="R181" i="4"/>
  <c r="P181" i="4"/>
  <c r="O181" i="4"/>
  <c r="K181" i="4"/>
  <c r="J181" i="4"/>
  <c r="G181" i="4"/>
  <c r="B181" i="4"/>
  <c r="R180" i="4"/>
  <c r="P180" i="4"/>
  <c r="O180" i="4"/>
  <c r="K180" i="4"/>
  <c r="J180" i="4"/>
  <c r="G180" i="4"/>
  <c r="B180" i="4"/>
  <c r="R179" i="4"/>
  <c r="P179" i="4"/>
  <c r="O179" i="4"/>
  <c r="K179" i="4"/>
  <c r="J179" i="4"/>
  <c r="G179" i="4"/>
  <c r="B179" i="4"/>
  <c r="R178" i="4"/>
  <c r="P178" i="4"/>
  <c r="O178" i="4"/>
  <c r="K178" i="4"/>
  <c r="J178" i="4"/>
  <c r="G178" i="4"/>
  <c r="B178" i="4"/>
  <c r="R177" i="4"/>
  <c r="P177" i="4"/>
  <c r="O177" i="4"/>
  <c r="K177" i="4"/>
  <c r="J177" i="4"/>
  <c r="G177" i="4"/>
  <c r="B177" i="4"/>
  <c r="R176" i="4"/>
  <c r="P176" i="4"/>
  <c r="O176" i="4"/>
  <c r="K176" i="4"/>
  <c r="J176" i="4"/>
  <c r="G176" i="4"/>
  <c r="B176" i="4"/>
  <c r="R175" i="4"/>
  <c r="P175" i="4"/>
  <c r="O175" i="4"/>
  <c r="K175" i="4"/>
  <c r="J175" i="4"/>
  <c r="G175" i="4"/>
  <c r="B175" i="4"/>
  <c r="R174" i="4"/>
  <c r="P174" i="4"/>
  <c r="O174" i="4"/>
  <c r="K174" i="4"/>
  <c r="J174" i="4"/>
  <c r="G174" i="4"/>
  <c r="B174" i="4"/>
  <c r="R173" i="4"/>
  <c r="P173" i="4"/>
  <c r="O173" i="4"/>
  <c r="K173" i="4"/>
  <c r="J173" i="4"/>
  <c r="G173" i="4"/>
  <c r="B173" i="4"/>
  <c r="R172" i="4"/>
  <c r="P172" i="4"/>
  <c r="O172" i="4"/>
  <c r="K172" i="4"/>
  <c r="J172" i="4"/>
  <c r="G172" i="4"/>
  <c r="B172" i="4"/>
  <c r="R171" i="4"/>
  <c r="P171" i="4"/>
  <c r="O171" i="4"/>
  <c r="K171" i="4"/>
  <c r="J171" i="4"/>
  <c r="G171" i="4"/>
  <c r="B171" i="4"/>
  <c r="R170" i="4"/>
  <c r="P170" i="4"/>
  <c r="O170" i="4"/>
  <c r="K170" i="4"/>
  <c r="J170" i="4"/>
  <c r="G170" i="4"/>
  <c r="B170" i="4"/>
  <c r="R169" i="4"/>
  <c r="P169" i="4"/>
  <c r="O169" i="4"/>
  <c r="K169" i="4"/>
  <c r="J169" i="4"/>
  <c r="G169" i="4"/>
  <c r="B169" i="4"/>
  <c r="R168" i="4"/>
  <c r="P168" i="4"/>
  <c r="O168" i="4"/>
  <c r="K168" i="4"/>
  <c r="J168" i="4"/>
  <c r="G168" i="4"/>
  <c r="B168" i="4"/>
  <c r="R167" i="4"/>
  <c r="P167" i="4"/>
  <c r="O167" i="4"/>
  <c r="K167" i="4"/>
  <c r="J167" i="4"/>
  <c r="G167" i="4"/>
  <c r="B167" i="4"/>
  <c r="R166" i="4"/>
  <c r="P166" i="4"/>
  <c r="O166" i="4"/>
  <c r="K166" i="4"/>
  <c r="J166" i="4"/>
  <c r="G166" i="4"/>
  <c r="B166" i="4"/>
  <c r="R165" i="4"/>
  <c r="P165" i="4"/>
  <c r="O165" i="4"/>
  <c r="K165" i="4"/>
  <c r="J165" i="4"/>
  <c r="G165" i="4"/>
  <c r="B165" i="4"/>
  <c r="R164" i="4"/>
  <c r="P164" i="4"/>
  <c r="O164" i="4"/>
  <c r="K164" i="4"/>
  <c r="J164" i="4"/>
  <c r="G164" i="4"/>
  <c r="B164" i="4"/>
  <c r="R163" i="4"/>
  <c r="P163" i="4"/>
  <c r="O163" i="4"/>
  <c r="K163" i="4"/>
  <c r="J163" i="4"/>
  <c r="G163" i="4"/>
  <c r="B163" i="4"/>
  <c r="R162" i="4"/>
  <c r="P162" i="4"/>
  <c r="O162" i="4"/>
  <c r="K162" i="4"/>
  <c r="J162" i="4"/>
  <c r="G162" i="4"/>
  <c r="B162" i="4"/>
  <c r="R161" i="4"/>
  <c r="O161" i="4"/>
  <c r="K161" i="4"/>
  <c r="J161" i="4"/>
  <c r="G161" i="4"/>
  <c r="B161" i="4"/>
  <c r="R160" i="4"/>
  <c r="O160" i="4"/>
  <c r="K160" i="4"/>
  <c r="J160" i="4"/>
  <c r="G160" i="4"/>
  <c r="B160" i="4"/>
  <c r="R159" i="4"/>
  <c r="O159" i="4"/>
  <c r="K159" i="4"/>
  <c r="J159" i="4"/>
  <c r="G159" i="4"/>
  <c r="B159" i="4"/>
  <c r="R158" i="4"/>
  <c r="O158" i="4"/>
  <c r="K158" i="4"/>
  <c r="J158" i="4"/>
  <c r="G158" i="4"/>
  <c r="B158" i="4"/>
  <c r="R157" i="4"/>
  <c r="O157" i="4"/>
  <c r="K157" i="4"/>
  <c r="J157" i="4"/>
  <c r="G157" i="4"/>
  <c r="B157" i="4"/>
  <c r="R156" i="4"/>
  <c r="O156" i="4"/>
  <c r="K156" i="4"/>
  <c r="J156" i="4"/>
  <c r="G156" i="4"/>
  <c r="B156" i="4"/>
  <c r="R155" i="4"/>
  <c r="O155" i="4"/>
  <c r="K155" i="4"/>
  <c r="J155" i="4"/>
  <c r="G155" i="4"/>
  <c r="B155" i="4"/>
  <c r="R154" i="4"/>
  <c r="O154" i="4"/>
  <c r="K154" i="4"/>
  <c r="J154" i="4"/>
  <c r="G154" i="4"/>
  <c r="B154" i="4"/>
  <c r="R153" i="4"/>
  <c r="O153" i="4"/>
  <c r="K153" i="4"/>
  <c r="J153" i="4"/>
  <c r="G153" i="4"/>
  <c r="B153" i="4"/>
  <c r="R152" i="4"/>
  <c r="O152" i="4"/>
  <c r="K152" i="4"/>
  <c r="J152" i="4"/>
  <c r="G152" i="4"/>
  <c r="B152" i="4"/>
  <c r="R151" i="4"/>
  <c r="O151" i="4"/>
  <c r="K151" i="4"/>
  <c r="J151" i="4"/>
  <c r="G151" i="4"/>
  <c r="B151" i="4"/>
  <c r="R150" i="4"/>
  <c r="O150" i="4"/>
  <c r="K150" i="4"/>
  <c r="J150" i="4"/>
  <c r="G150" i="4"/>
  <c r="B150" i="4"/>
  <c r="R149" i="4"/>
  <c r="O149" i="4"/>
  <c r="K149" i="4"/>
  <c r="J149" i="4"/>
  <c r="G149" i="4"/>
  <c r="B149" i="4"/>
  <c r="R148" i="4"/>
  <c r="O148" i="4"/>
  <c r="K148" i="4"/>
  <c r="J148" i="4"/>
  <c r="G148" i="4"/>
  <c r="B148" i="4"/>
  <c r="R147" i="4"/>
  <c r="O147" i="4"/>
  <c r="K147" i="4"/>
  <c r="J147" i="4"/>
  <c r="G147" i="4"/>
  <c r="B147" i="4"/>
  <c r="R146" i="4"/>
  <c r="O146" i="4"/>
  <c r="K146" i="4"/>
  <c r="J146" i="4"/>
  <c r="G146" i="4"/>
  <c r="B146" i="4"/>
  <c r="R145" i="4"/>
  <c r="O145" i="4"/>
  <c r="K145" i="4"/>
  <c r="J145" i="4"/>
  <c r="G145" i="4"/>
  <c r="B145" i="4"/>
  <c r="R144" i="4"/>
  <c r="O144" i="4"/>
  <c r="K144" i="4"/>
  <c r="J144" i="4"/>
  <c r="G144" i="4"/>
  <c r="B144" i="4"/>
  <c r="R143" i="4"/>
  <c r="O143" i="4"/>
  <c r="K143" i="4"/>
  <c r="J143" i="4"/>
  <c r="G143" i="4"/>
  <c r="B143" i="4"/>
  <c r="R142" i="4"/>
  <c r="O142" i="4"/>
  <c r="K142" i="4"/>
  <c r="J142" i="4"/>
  <c r="G142" i="4"/>
  <c r="B142" i="4"/>
  <c r="R141" i="4"/>
  <c r="O141" i="4"/>
  <c r="K141" i="4"/>
  <c r="J141" i="4"/>
  <c r="G141" i="4"/>
  <c r="B141" i="4"/>
  <c r="R140" i="4"/>
  <c r="O140" i="4"/>
  <c r="K140" i="4"/>
  <c r="J140" i="4"/>
  <c r="G140" i="4"/>
  <c r="B140" i="4"/>
  <c r="R139" i="4"/>
  <c r="O139" i="4"/>
  <c r="K139" i="4"/>
  <c r="J139" i="4"/>
  <c r="G139" i="4"/>
  <c r="B139" i="4"/>
  <c r="R138" i="4"/>
  <c r="O138" i="4"/>
  <c r="K138" i="4"/>
  <c r="J138" i="4"/>
  <c r="G138" i="4"/>
  <c r="B138" i="4"/>
  <c r="R137" i="4"/>
  <c r="O137" i="4"/>
  <c r="K137" i="4"/>
  <c r="J137" i="4"/>
  <c r="G137" i="4"/>
  <c r="B137" i="4"/>
  <c r="R136" i="4"/>
  <c r="O136" i="4"/>
  <c r="K136" i="4"/>
  <c r="J136" i="4"/>
  <c r="G136" i="4"/>
  <c r="B136" i="4"/>
  <c r="R135" i="4"/>
  <c r="O135" i="4"/>
  <c r="K135" i="4"/>
  <c r="J135" i="4"/>
  <c r="G135" i="4"/>
  <c r="B135" i="4"/>
  <c r="R134" i="4"/>
  <c r="O134" i="4"/>
  <c r="K134" i="4"/>
  <c r="J134" i="4"/>
  <c r="G134" i="4"/>
  <c r="B134" i="4"/>
  <c r="R133" i="4"/>
  <c r="O133" i="4"/>
  <c r="K133" i="4"/>
  <c r="J133" i="4"/>
  <c r="G133" i="4"/>
  <c r="B133" i="4"/>
  <c r="R132" i="4"/>
  <c r="O132" i="4"/>
  <c r="K132" i="4"/>
  <c r="J132" i="4"/>
  <c r="G132" i="4"/>
  <c r="B132" i="4"/>
  <c r="R131" i="4"/>
  <c r="O131" i="4"/>
  <c r="K131" i="4"/>
  <c r="J131" i="4"/>
  <c r="G131" i="4"/>
  <c r="B131" i="4"/>
  <c r="R130" i="4"/>
  <c r="O130" i="4"/>
  <c r="K130" i="4"/>
  <c r="J130" i="4"/>
  <c r="G130" i="4"/>
  <c r="B130" i="4"/>
  <c r="R129" i="4"/>
  <c r="O129" i="4"/>
  <c r="K129" i="4"/>
  <c r="J129" i="4"/>
  <c r="G129" i="4"/>
  <c r="B129" i="4"/>
  <c r="R128" i="4"/>
  <c r="O128" i="4"/>
  <c r="K128" i="4"/>
  <c r="J128" i="4"/>
  <c r="G128" i="4"/>
  <c r="B128" i="4"/>
  <c r="R127" i="4"/>
  <c r="O127" i="4"/>
  <c r="K127" i="4"/>
  <c r="J127" i="4"/>
  <c r="G127" i="4"/>
  <c r="B127" i="4"/>
  <c r="R126" i="4"/>
  <c r="O126" i="4"/>
  <c r="K126" i="4"/>
  <c r="J126" i="4"/>
  <c r="G126" i="4"/>
  <c r="B126" i="4"/>
  <c r="R125" i="4"/>
  <c r="O125" i="4"/>
  <c r="K125" i="4"/>
  <c r="J125" i="4"/>
  <c r="G125" i="4"/>
  <c r="B125" i="4"/>
  <c r="R124" i="4"/>
  <c r="O124" i="4"/>
  <c r="K124" i="4"/>
  <c r="J124" i="4"/>
  <c r="G124" i="4"/>
  <c r="B124" i="4"/>
  <c r="R123" i="4"/>
  <c r="O123" i="4"/>
  <c r="K123" i="4"/>
  <c r="J123" i="4"/>
  <c r="G123" i="4"/>
  <c r="B123" i="4"/>
  <c r="R122" i="4"/>
  <c r="O122" i="4"/>
  <c r="K122" i="4"/>
  <c r="J122" i="4"/>
  <c r="G122" i="4"/>
  <c r="B122" i="4"/>
  <c r="R121" i="4"/>
  <c r="O121" i="4"/>
  <c r="K121" i="4"/>
  <c r="J121" i="4"/>
  <c r="G121" i="4"/>
  <c r="B121" i="4"/>
  <c r="R120" i="4"/>
  <c r="O120" i="4"/>
  <c r="K120" i="4"/>
  <c r="J120" i="4"/>
  <c r="G120" i="4"/>
  <c r="B120" i="4"/>
  <c r="R119" i="4"/>
  <c r="O119" i="4"/>
  <c r="K119" i="4"/>
  <c r="J119" i="4"/>
  <c r="G119" i="4"/>
  <c r="B119" i="4"/>
  <c r="R118" i="4"/>
  <c r="O118" i="4"/>
  <c r="K118" i="4"/>
  <c r="J118" i="4"/>
  <c r="G118" i="4"/>
  <c r="B118" i="4"/>
  <c r="R117" i="4"/>
  <c r="O117" i="4"/>
  <c r="K117" i="4"/>
  <c r="J117" i="4"/>
  <c r="G117" i="4"/>
  <c r="B117" i="4"/>
  <c r="R116" i="4"/>
  <c r="O116" i="4"/>
  <c r="K116" i="4"/>
  <c r="J116" i="4"/>
  <c r="G116" i="4"/>
  <c r="B116" i="4"/>
  <c r="R115" i="4"/>
  <c r="O115" i="4"/>
  <c r="K115" i="4"/>
  <c r="J115" i="4"/>
  <c r="G115" i="4"/>
  <c r="B115" i="4"/>
  <c r="R114" i="4"/>
  <c r="O114" i="4"/>
  <c r="K114" i="4"/>
  <c r="J114" i="4"/>
  <c r="G114" i="4"/>
  <c r="B114" i="4"/>
  <c r="R113" i="4"/>
  <c r="O113" i="4"/>
  <c r="K113" i="4"/>
  <c r="J113" i="4"/>
  <c r="G113" i="4"/>
  <c r="B113" i="4"/>
  <c r="R112" i="4"/>
  <c r="O112" i="4"/>
  <c r="K112" i="4"/>
  <c r="J112" i="4"/>
  <c r="G112" i="4"/>
  <c r="B112" i="4"/>
  <c r="R111" i="4"/>
  <c r="O111" i="4"/>
  <c r="K111" i="4"/>
  <c r="J111" i="4"/>
  <c r="G111" i="4"/>
  <c r="B111" i="4"/>
  <c r="R110" i="4"/>
  <c r="O110" i="4"/>
  <c r="K110" i="4"/>
  <c r="J110" i="4"/>
  <c r="G110" i="4"/>
  <c r="B110" i="4"/>
  <c r="R109" i="4"/>
  <c r="O109" i="4"/>
  <c r="K109" i="4"/>
  <c r="J109" i="4"/>
  <c r="G109" i="4"/>
  <c r="B109" i="4"/>
  <c r="R108" i="4"/>
  <c r="O108" i="4"/>
  <c r="K108" i="4"/>
  <c r="J108" i="4"/>
  <c r="G108" i="4"/>
  <c r="B108" i="4"/>
  <c r="R107" i="4"/>
  <c r="O107" i="4"/>
  <c r="K107" i="4"/>
  <c r="J107" i="4"/>
  <c r="G107" i="4"/>
  <c r="B107" i="4"/>
  <c r="R106" i="4"/>
  <c r="O106" i="4"/>
  <c r="K106" i="4"/>
  <c r="J106" i="4"/>
  <c r="G106" i="4"/>
  <c r="B106" i="4"/>
  <c r="R105" i="4"/>
  <c r="O105" i="4"/>
  <c r="K105" i="4"/>
  <c r="J105" i="4"/>
  <c r="G105" i="4"/>
  <c r="B105" i="4"/>
  <c r="R104" i="4"/>
  <c r="O104" i="4"/>
  <c r="K104" i="4"/>
  <c r="J104" i="4"/>
  <c r="G104" i="4"/>
  <c r="B104" i="4"/>
  <c r="R103" i="4"/>
  <c r="O103" i="4"/>
  <c r="K103" i="4"/>
  <c r="J103" i="4"/>
  <c r="G103" i="4"/>
  <c r="B103" i="4"/>
  <c r="R102" i="4"/>
  <c r="O102" i="4"/>
  <c r="K102" i="4"/>
  <c r="J102" i="4"/>
  <c r="G102" i="4"/>
  <c r="B102" i="4"/>
  <c r="R101" i="4"/>
  <c r="O101" i="4"/>
  <c r="K101" i="4"/>
  <c r="J101" i="4"/>
  <c r="G101" i="4"/>
  <c r="B101" i="4"/>
  <c r="R100" i="4"/>
  <c r="O100" i="4"/>
  <c r="K100" i="4"/>
  <c r="J100" i="4"/>
  <c r="G100" i="4"/>
  <c r="B100" i="4"/>
  <c r="R99" i="4"/>
  <c r="O99" i="4"/>
  <c r="K99" i="4"/>
  <c r="J99" i="4"/>
  <c r="G99" i="4"/>
  <c r="B99" i="4"/>
  <c r="R98" i="4"/>
  <c r="O98" i="4"/>
  <c r="K98" i="4"/>
  <c r="J98" i="4"/>
  <c r="G98" i="4"/>
  <c r="B98" i="4"/>
  <c r="R97" i="4"/>
  <c r="O97" i="4"/>
  <c r="K97" i="4"/>
  <c r="J97" i="4"/>
  <c r="G97" i="4"/>
  <c r="B97" i="4"/>
  <c r="R96" i="4"/>
  <c r="O96" i="4"/>
  <c r="K96" i="4"/>
  <c r="J96" i="4"/>
  <c r="G96" i="4"/>
  <c r="B96" i="4"/>
  <c r="R95" i="4"/>
  <c r="O95" i="4"/>
  <c r="K95" i="4"/>
  <c r="J95" i="4"/>
  <c r="G95" i="4"/>
  <c r="B95" i="4"/>
  <c r="R94" i="4"/>
  <c r="O94" i="4"/>
  <c r="K94" i="4"/>
  <c r="J94" i="4"/>
  <c r="G94" i="4"/>
  <c r="B94" i="4"/>
  <c r="R93" i="4"/>
  <c r="J93" i="4"/>
  <c r="G93" i="4"/>
  <c r="B93" i="4"/>
  <c r="R92" i="4"/>
  <c r="J92" i="4"/>
  <c r="G92" i="4"/>
  <c r="B92" i="4"/>
  <c r="R91" i="4"/>
  <c r="J91" i="4"/>
  <c r="G91" i="4"/>
  <c r="B91" i="4"/>
  <c r="R90" i="4"/>
  <c r="J90" i="4"/>
  <c r="G90" i="4"/>
  <c r="B90" i="4"/>
  <c r="R89" i="4"/>
  <c r="J89" i="4"/>
  <c r="G89" i="4"/>
  <c r="B89" i="4"/>
  <c r="R88" i="4"/>
  <c r="J88" i="4"/>
  <c r="G88" i="4"/>
  <c r="B88" i="4"/>
  <c r="R87" i="4"/>
  <c r="J87" i="4"/>
  <c r="G87" i="4"/>
  <c r="B87" i="4"/>
  <c r="R86" i="4"/>
  <c r="J86" i="4"/>
  <c r="G86" i="4"/>
  <c r="B86" i="4"/>
  <c r="R85" i="4"/>
  <c r="J85" i="4"/>
  <c r="G85" i="4"/>
  <c r="B85" i="4"/>
  <c r="R84" i="4"/>
  <c r="J84" i="4"/>
  <c r="G84" i="4"/>
  <c r="B84" i="4"/>
  <c r="R83" i="4"/>
  <c r="J83" i="4"/>
  <c r="G83" i="4"/>
  <c r="B83" i="4"/>
  <c r="R82" i="4"/>
  <c r="J82" i="4"/>
  <c r="G82" i="4"/>
  <c r="B82" i="4"/>
  <c r="R81" i="4"/>
  <c r="J81" i="4"/>
  <c r="G81" i="4"/>
  <c r="B81" i="4"/>
  <c r="R80" i="4"/>
  <c r="J80" i="4"/>
  <c r="G80" i="4"/>
  <c r="B80" i="4"/>
  <c r="R79" i="4"/>
  <c r="J79" i="4"/>
  <c r="G79" i="4"/>
  <c r="B79" i="4"/>
  <c r="R78" i="4"/>
  <c r="J78" i="4"/>
  <c r="G78" i="4"/>
  <c r="B78" i="4"/>
  <c r="R77" i="4"/>
  <c r="J77" i="4"/>
  <c r="G77" i="4"/>
  <c r="B77" i="4"/>
  <c r="R76" i="4"/>
  <c r="J76" i="4"/>
  <c r="G76" i="4"/>
  <c r="B76" i="4"/>
  <c r="R75" i="4"/>
  <c r="J75" i="4"/>
  <c r="G75" i="4"/>
  <c r="B75" i="4"/>
  <c r="R74" i="4"/>
  <c r="J74" i="4"/>
  <c r="G74" i="4"/>
  <c r="B74" i="4"/>
  <c r="R73" i="4"/>
  <c r="J73" i="4"/>
  <c r="G73" i="4"/>
  <c r="B73" i="4"/>
  <c r="R72" i="4"/>
  <c r="J72" i="4"/>
  <c r="G72" i="4"/>
  <c r="B72" i="4"/>
  <c r="R71" i="4"/>
  <c r="J71" i="4"/>
  <c r="G71" i="4"/>
  <c r="B71" i="4"/>
  <c r="R70" i="4"/>
  <c r="J70" i="4"/>
  <c r="G70" i="4"/>
  <c r="B70" i="4"/>
  <c r="R69" i="4"/>
  <c r="J69" i="4"/>
  <c r="G69" i="4"/>
  <c r="B69" i="4"/>
  <c r="R68" i="4"/>
  <c r="J68" i="4"/>
  <c r="G68" i="4"/>
  <c r="B68" i="4"/>
  <c r="R67" i="4"/>
  <c r="J67" i="4"/>
  <c r="G67" i="4"/>
  <c r="B67" i="4"/>
  <c r="R66" i="4"/>
  <c r="J66" i="4"/>
  <c r="G66" i="4"/>
  <c r="B66" i="4"/>
  <c r="R65" i="4"/>
  <c r="J65" i="4"/>
  <c r="G65" i="4"/>
  <c r="B65" i="4"/>
  <c r="R64" i="4"/>
  <c r="J64" i="4"/>
  <c r="G64" i="4"/>
  <c r="B64" i="4"/>
  <c r="R63" i="4"/>
  <c r="J63" i="4"/>
  <c r="G63" i="4"/>
  <c r="B63" i="4"/>
  <c r="R62" i="4"/>
  <c r="J62" i="4"/>
  <c r="G62" i="4"/>
  <c r="B62" i="4"/>
  <c r="R61" i="4"/>
  <c r="J61" i="4"/>
  <c r="G61" i="4"/>
  <c r="B61" i="4"/>
  <c r="R60" i="4"/>
  <c r="J60" i="4"/>
  <c r="G60" i="4"/>
  <c r="B60" i="4"/>
  <c r="R59" i="4"/>
  <c r="J59" i="4"/>
  <c r="G59" i="4"/>
  <c r="B59" i="4"/>
  <c r="R58" i="4"/>
  <c r="J58" i="4"/>
  <c r="G58" i="4"/>
  <c r="B58" i="4"/>
  <c r="R57" i="4"/>
  <c r="J57" i="4"/>
  <c r="G57" i="4"/>
  <c r="B57" i="4"/>
  <c r="R56" i="4"/>
  <c r="J56" i="4"/>
  <c r="G56" i="4"/>
  <c r="B56" i="4"/>
  <c r="R55" i="4"/>
  <c r="J55" i="4"/>
  <c r="G55" i="4"/>
  <c r="B55" i="4"/>
  <c r="R54" i="4"/>
  <c r="J54" i="4"/>
  <c r="G54" i="4"/>
  <c r="B54" i="4"/>
  <c r="R53" i="4"/>
  <c r="J53" i="4"/>
  <c r="G53" i="4"/>
  <c r="B53" i="4"/>
  <c r="R52" i="4"/>
  <c r="J52" i="4"/>
  <c r="G52" i="4"/>
  <c r="B52" i="4"/>
  <c r="R51" i="4"/>
  <c r="J51" i="4"/>
  <c r="G51" i="4"/>
  <c r="B51" i="4"/>
  <c r="R50" i="4"/>
  <c r="J50" i="4"/>
  <c r="G50" i="4"/>
  <c r="B50" i="4"/>
  <c r="R49" i="4"/>
  <c r="J49" i="4"/>
  <c r="G49" i="4"/>
  <c r="B49" i="4"/>
  <c r="R48" i="4"/>
  <c r="J48" i="4"/>
  <c r="G48" i="4"/>
  <c r="B48" i="4"/>
  <c r="R47" i="4"/>
  <c r="J47" i="4"/>
  <c r="G47" i="4"/>
  <c r="B47" i="4"/>
  <c r="R46" i="4"/>
  <c r="J46" i="4"/>
  <c r="G46" i="4"/>
  <c r="B46" i="4"/>
  <c r="R45" i="4"/>
  <c r="J45" i="4"/>
  <c r="G45" i="4"/>
  <c r="B45" i="4"/>
  <c r="R44" i="4"/>
  <c r="J44" i="4"/>
  <c r="G44" i="4"/>
  <c r="B44" i="4"/>
  <c r="R43" i="4"/>
  <c r="J43" i="4"/>
  <c r="G43" i="4"/>
  <c r="B43" i="4"/>
  <c r="R42" i="4"/>
  <c r="J42" i="4"/>
  <c r="G42" i="4"/>
  <c r="B42" i="4"/>
  <c r="R41" i="4"/>
  <c r="J41" i="4"/>
  <c r="G41" i="4"/>
  <c r="B41" i="4"/>
  <c r="R40" i="4"/>
  <c r="J40" i="4"/>
  <c r="G40" i="4"/>
  <c r="B40" i="4"/>
  <c r="R39" i="4"/>
  <c r="J39" i="4"/>
  <c r="G39" i="4"/>
  <c r="B39" i="4"/>
  <c r="R38" i="4"/>
  <c r="J38" i="4"/>
  <c r="G38" i="4"/>
  <c r="B38" i="4"/>
  <c r="R37" i="4"/>
  <c r="J37" i="4"/>
  <c r="G37" i="4"/>
  <c r="B37" i="4"/>
  <c r="R36" i="4"/>
  <c r="J36" i="4"/>
  <c r="G36" i="4"/>
  <c r="B36" i="4"/>
  <c r="R35" i="4"/>
  <c r="J35" i="4"/>
  <c r="G35" i="4"/>
  <c r="B35" i="4"/>
  <c r="R34" i="4"/>
  <c r="J34" i="4"/>
  <c r="G34" i="4"/>
  <c r="B34" i="4"/>
  <c r="R33" i="4"/>
  <c r="J33" i="4"/>
  <c r="G33" i="4"/>
  <c r="B33" i="4"/>
  <c r="R32" i="4"/>
  <c r="J32" i="4"/>
  <c r="G32" i="4"/>
  <c r="B32" i="4"/>
  <c r="R31" i="4"/>
  <c r="J31" i="4"/>
  <c r="G31" i="4"/>
  <c r="B31" i="4"/>
  <c r="R30" i="4"/>
  <c r="J30" i="4"/>
  <c r="G30" i="4"/>
  <c r="B30" i="4"/>
  <c r="R29" i="4"/>
  <c r="J29" i="4"/>
  <c r="G29" i="4"/>
  <c r="B29" i="4"/>
  <c r="R28" i="4"/>
  <c r="J28" i="4"/>
  <c r="G28" i="4"/>
  <c r="B28" i="4"/>
  <c r="R27" i="4"/>
  <c r="J27" i="4"/>
  <c r="G27" i="4"/>
  <c r="B27" i="4"/>
  <c r="R26" i="4"/>
  <c r="J26" i="4"/>
  <c r="G26" i="4"/>
  <c r="B26" i="4"/>
  <c r="R25" i="4"/>
  <c r="J25" i="4"/>
  <c r="G25" i="4"/>
  <c r="B25" i="4"/>
  <c r="R24" i="4"/>
  <c r="P24" i="4"/>
  <c r="O24" i="4"/>
  <c r="J24" i="4"/>
  <c r="G24" i="4"/>
  <c r="D24" i="4"/>
  <c r="D25" i="4" s="1"/>
  <c r="C24" i="4"/>
  <c r="K24" i="4" s="1"/>
  <c r="B24" i="4"/>
  <c r="R23" i="4"/>
  <c r="P23" i="4"/>
  <c r="O23" i="4"/>
  <c r="K23" i="4"/>
  <c r="J23" i="4"/>
  <c r="G23" i="4"/>
  <c r="B23" i="4"/>
  <c r="R22" i="4"/>
  <c r="P22" i="4"/>
  <c r="O22" i="4"/>
  <c r="K22" i="4"/>
  <c r="J22" i="4"/>
  <c r="G22" i="4"/>
  <c r="B22" i="4"/>
  <c r="R21" i="4"/>
  <c r="P21" i="4"/>
  <c r="O21" i="4"/>
  <c r="K21" i="4"/>
  <c r="J21" i="4"/>
  <c r="G21" i="4"/>
  <c r="B21" i="4"/>
  <c r="R20" i="4"/>
  <c r="P20" i="4"/>
  <c r="O20" i="4"/>
  <c r="K20" i="4"/>
  <c r="J20" i="4"/>
  <c r="G20" i="4"/>
  <c r="B20" i="4"/>
  <c r="R19" i="4"/>
  <c r="P19" i="4"/>
  <c r="O19" i="4"/>
  <c r="K19" i="4"/>
  <c r="J19" i="4"/>
  <c r="G19" i="4"/>
  <c r="B19" i="4"/>
  <c r="R18" i="4"/>
  <c r="P18" i="4"/>
  <c r="O18" i="4"/>
  <c r="K18" i="4"/>
  <c r="J18" i="4"/>
  <c r="G18" i="4"/>
  <c r="B18" i="4"/>
  <c r="R17" i="4"/>
  <c r="P17" i="4"/>
  <c r="O17" i="4"/>
  <c r="K17" i="4"/>
  <c r="J17" i="4"/>
  <c r="G17" i="4"/>
  <c r="B17" i="4"/>
  <c r="R16" i="4"/>
  <c r="P16" i="4"/>
  <c r="O16" i="4"/>
  <c r="K16" i="4"/>
  <c r="J16" i="4"/>
  <c r="G16" i="4"/>
  <c r="B16" i="4"/>
  <c r="R15" i="4"/>
  <c r="P15" i="4"/>
  <c r="O15" i="4"/>
  <c r="K15" i="4"/>
  <c r="J15" i="4"/>
  <c r="G15" i="4"/>
  <c r="B15" i="4"/>
  <c r="R14" i="4"/>
  <c r="P14" i="4"/>
  <c r="O14" i="4"/>
  <c r="K14" i="4"/>
  <c r="J14" i="4"/>
  <c r="G14" i="4"/>
  <c r="B14" i="4"/>
  <c r="R13" i="4"/>
  <c r="P13" i="4"/>
  <c r="O13" i="4"/>
  <c r="K13" i="4"/>
  <c r="J13" i="4"/>
  <c r="G13" i="4"/>
  <c r="B13" i="4"/>
  <c r="R12" i="4"/>
  <c r="P12" i="4"/>
  <c r="O12" i="4"/>
  <c r="K12" i="4"/>
  <c r="J12" i="4"/>
  <c r="G12" i="4"/>
  <c r="B12" i="4"/>
  <c r="R11" i="4"/>
  <c r="P11" i="4"/>
  <c r="O11" i="4"/>
  <c r="K11" i="4"/>
  <c r="J11" i="4"/>
  <c r="G11" i="4"/>
  <c r="B11" i="4"/>
  <c r="R10" i="4"/>
  <c r="P10" i="4"/>
  <c r="O10" i="4"/>
  <c r="K10" i="4"/>
  <c r="J10" i="4"/>
  <c r="G10" i="4"/>
  <c r="B10" i="4"/>
  <c r="R9" i="4"/>
  <c r="P9" i="4"/>
  <c r="O9" i="4"/>
  <c r="K9" i="4"/>
  <c r="J9" i="4"/>
  <c r="G9" i="4"/>
  <c r="B9" i="4"/>
  <c r="R8" i="4"/>
  <c r="P8" i="4"/>
  <c r="O8" i="4"/>
  <c r="K8" i="4"/>
  <c r="J8" i="4"/>
  <c r="G8" i="4"/>
  <c r="B8" i="4"/>
  <c r="R7" i="4"/>
  <c r="P7" i="4"/>
  <c r="O7" i="4"/>
  <c r="K7" i="4"/>
  <c r="J7" i="4"/>
  <c r="G7" i="4"/>
  <c r="B7" i="4"/>
  <c r="R306" i="3"/>
  <c r="P306" i="3"/>
  <c r="O306" i="3"/>
  <c r="K306" i="3"/>
  <c r="J306" i="3"/>
  <c r="G306" i="3"/>
  <c r="B306" i="3"/>
  <c r="R305" i="3"/>
  <c r="P305" i="3"/>
  <c r="O305" i="3"/>
  <c r="K305" i="3"/>
  <c r="J305" i="3"/>
  <c r="G305" i="3"/>
  <c r="B305" i="3"/>
  <c r="R304" i="3"/>
  <c r="P304" i="3"/>
  <c r="O304" i="3"/>
  <c r="K304" i="3"/>
  <c r="J304" i="3"/>
  <c r="G304" i="3"/>
  <c r="B304" i="3"/>
  <c r="R303" i="3"/>
  <c r="P303" i="3"/>
  <c r="O303" i="3"/>
  <c r="K303" i="3"/>
  <c r="J303" i="3"/>
  <c r="G303" i="3"/>
  <c r="B303" i="3"/>
  <c r="R302" i="3"/>
  <c r="P302" i="3"/>
  <c r="O302" i="3"/>
  <c r="K302" i="3"/>
  <c r="J302" i="3"/>
  <c r="G302" i="3"/>
  <c r="B302" i="3"/>
  <c r="R301" i="3"/>
  <c r="P301" i="3"/>
  <c r="O301" i="3"/>
  <c r="K301" i="3"/>
  <c r="J301" i="3"/>
  <c r="G301" i="3"/>
  <c r="B301" i="3"/>
  <c r="R300" i="3"/>
  <c r="P300" i="3"/>
  <c r="O300" i="3"/>
  <c r="K300" i="3"/>
  <c r="J300" i="3"/>
  <c r="G300" i="3"/>
  <c r="B300" i="3"/>
  <c r="R299" i="3"/>
  <c r="P299" i="3"/>
  <c r="O299" i="3"/>
  <c r="K299" i="3"/>
  <c r="J299" i="3"/>
  <c r="G299" i="3"/>
  <c r="B299" i="3"/>
  <c r="R298" i="3"/>
  <c r="P298" i="3"/>
  <c r="O298" i="3"/>
  <c r="K298" i="3"/>
  <c r="J298" i="3"/>
  <c r="G298" i="3"/>
  <c r="B298" i="3"/>
  <c r="R297" i="3"/>
  <c r="P297" i="3"/>
  <c r="O297" i="3"/>
  <c r="K297" i="3"/>
  <c r="J297" i="3"/>
  <c r="G297" i="3"/>
  <c r="B297" i="3"/>
  <c r="R296" i="3"/>
  <c r="P296" i="3"/>
  <c r="O296" i="3"/>
  <c r="K296" i="3"/>
  <c r="J296" i="3"/>
  <c r="G296" i="3"/>
  <c r="B296" i="3"/>
  <c r="R295" i="3"/>
  <c r="P295" i="3"/>
  <c r="O295" i="3"/>
  <c r="K295" i="3"/>
  <c r="J295" i="3"/>
  <c r="G295" i="3"/>
  <c r="B295" i="3"/>
  <c r="R294" i="3"/>
  <c r="P294" i="3"/>
  <c r="O294" i="3"/>
  <c r="K294" i="3"/>
  <c r="J294" i="3"/>
  <c r="G294" i="3"/>
  <c r="B294" i="3"/>
  <c r="R293" i="3"/>
  <c r="P293" i="3"/>
  <c r="O293" i="3"/>
  <c r="K293" i="3"/>
  <c r="J293" i="3"/>
  <c r="G293" i="3"/>
  <c r="B293" i="3"/>
  <c r="R292" i="3"/>
  <c r="P292" i="3"/>
  <c r="O292" i="3"/>
  <c r="K292" i="3"/>
  <c r="J292" i="3"/>
  <c r="G292" i="3"/>
  <c r="B292" i="3"/>
  <c r="R291" i="3"/>
  <c r="P291" i="3"/>
  <c r="O291" i="3"/>
  <c r="K291" i="3"/>
  <c r="J291" i="3"/>
  <c r="G291" i="3"/>
  <c r="B291" i="3"/>
  <c r="R290" i="3"/>
  <c r="P290" i="3"/>
  <c r="O290" i="3"/>
  <c r="K290" i="3"/>
  <c r="J290" i="3"/>
  <c r="G290" i="3"/>
  <c r="B290" i="3"/>
  <c r="R289" i="3"/>
  <c r="P289" i="3"/>
  <c r="O289" i="3"/>
  <c r="K289" i="3"/>
  <c r="J289" i="3"/>
  <c r="G289" i="3"/>
  <c r="B289" i="3"/>
  <c r="R288" i="3"/>
  <c r="P288" i="3"/>
  <c r="O288" i="3"/>
  <c r="K288" i="3"/>
  <c r="J288" i="3"/>
  <c r="G288" i="3"/>
  <c r="B288" i="3"/>
  <c r="R287" i="3"/>
  <c r="P287" i="3"/>
  <c r="O287" i="3"/>
  <c r="K287" i="3"/>
  <c r="J287" i="3"/>
  <c r="G287" i="3"/>
  <c r="B287" i="3"/>
  <c r="R286" i="3"/>
  <c r="P286" i="3"/>
  <c r="O286" i="3"/>
  <c r="K286" i="3"/>
  <c r="J286" i="3"/>
  <c r="G286" i="3"/>
  <c r="B286" i="3"/>
  <c r="R285" i="3"/>
  <c r="P285" i="3"/>
  <c r="O285" i="3"/>
  <c r="K285" i="3"/>
  <c r="J285" i="3"/>
  <c r="G285" i="3"/>
  <c r="B285" i="3"/>
  <c r="R284" i="3"/>
  <c r="P284" i="3"/>
  <c r="O284" i="3"/>
  <c r="K284" i="3"/>
  <c r="J284" i="3"/>
  <c r="G284" i="3"/>
  <c r="B284" i="3"/>
  <c r="R283" i="3"/>
  <c r="P283" i="3"/>
  <c r="O283" i="3"/>
  <c r="K283" i="3"/>
  <c r="J283" i="3"/>
  <c r="G283" i="3"/>
  <c r="B283" i="3"/>
  <c r="R282" i="3"/>
  <c r="P282" i="3"/>
  <c r="O282" i="3"/>
  <c r="K282" i="3"/>
  <c r="J282" i="3"/>
  <c r="G282" i="3"/>
  <c r="B282" i="3"/>
  <c r="R281" i="3"/>
  <c r="P281" i="3"/>
  <c r="O281" i="3"/>
  <c r="K281" i="3"/>
  <c r="J281" i="3"/>
  <c r="G281" i="3"/>
  <c r="B281" i="3"/>
  <c r="R280" i="3"/>
  <c r="P280" i="3"/>
  <c r="O280" i="3"/>
  <c r="K280" i="3"/>
  <c r="J280" i="3"/>
  <c r="G280" i="3"/>
  <c r="B280" i="3"/>
  <c r="R279" i="3"/>
  <c r="P279" i="3"/>
  <c r="O279" i="3"/>
  <c r="K279" i="3"/>
  <c r="J279" i="3"/>
  <c r="G279" i="3"/>
  <c r="B279" i="3"/>
  <c r="R278" i="3"/>
  <c r="P278" i="3"/>
  <c r="O278" i="3"/>
  <c r="K278" i="3"/>
  <c r="J278" i="3"/>
  <c r="G278" i="3"/>
  <c r="B278" i="3"/>
  <c r="R277" i="3"/>
  <c r="P277" i="3"/>
  <c r="O277" i="3"/>
  <c r="K277" i="3"/>
  <c r="J277" i="3"/>
  <c r="G277" i="3"/>
  <c r="B277" i="3"/>
  <c r="R276" i="3"/>
  <c r="P276" i="3"/>
  <c r="O276" i="3"/>
  <c r="K276" i="3"/>
  <c r="J276" i="3"/>
  <c r="G276" i="3"/>
  <c r="B276" i="3"/>
  <c r="R275" i="3"/>
  <c r="P275" i="3"/>
  <c r="O275" i="3"/>
  <c r="K275" i="3"/>
  <c r="J275" i="3"/>
  <c r="G275" i="3"/>
  <c r="B275" i="3"/>
  <c r="R274" i="3"/>
  <c r="P274" i="3"/>
  <c r="O274" i="3"/>
  <c r="K274" i="3"/>
  <c r="J274" i="3"/>
  <c r="G274" i="3"/>
  <c r="B274" i="3"/>
  <c r="R273" i="3"/>
  <c r="P273" i="3"/>
  <c r="O273" i="3"/>
  <c r="K273" i="3"/>
  <c r="J273" i="3"/>
  <c r="G273" i="3"/>
  <c r="B273" i="3"/>
  <c r="R272" i="3"/>
  <c r="P272" i="3"/>
  <c r="O272" i="3"/>
  <c r="K272" i="3"/>
  <c r="J272" i="3"/>
  <c r="G272" i="3"/>
  <c r="B272" i="3"/>
  <c r="R271" i="3"/>
  <c r="P271" i="3"/>
  <c r="O271" i="3"/>
  <c r="K271" i="3"/>
  <c r="J271" i="3"/>
  <c r="G271" i="3"/>
  <c r="B271" i="3"/>
  <c r="R270" i="3"/>
  <c r="P270" i="3"/>
  <c r="O270" i="3"/>
  <c r="K270" i="3"/>
  <c r="J270" i="3"/>
  <c r="G270" i="3"/>
  <c r="B270" i="3"/>
  <c r="R269" i="3"/>
  <c r="P269" i="3"/>
  <c r="O269" i="3"/>
  <c r="K269" i="3"/>
  <c r="J269" i="3"/>
  <c r="G269" i="3"/>
  <c r="B269" i="3"/>
  <c r="R268" i="3"/>
  <c r="P268" i="3"/>
  <c r="O268" i="3"/>
  <c r="K268" i="3"/>
  <c r="J268" i="3"/>
  <c r="G268" i="3"/>
  <c r="B268" i="3"/>
  <c r="R267" i="3"/>
  <c r="P267" i="3"/>
  <c r="O267" i="3"/>
  <c r="K267" i="3"/>
  <c r="J267" i="3"/>
  <c r="G267" i="3"/>
  <c r="B267" i="3"/>
  <c r="R266" i="3"/>
  <c r="P266" i="3"/>
  <c r="O266" i="3"/>
  <c r="K266" i="3"/>
  <c r="J266" i="3"/>
  <c r="G266" i="3"/>
  <c r="B266" i="3"/>
  <c r="R265" i="3"/>
  <c r="P265" i="3"/>
  <c r="O265" i="3"/>
  <c r="K265" i="3"/>
  <c r="J265" i="3"/>
  <c r="G265" i="3"/>
  <c r="B265" i="3"/>
  <c r="R264" i="3"/>
  <c r="P264" i="3"/>
  <c r="O264" i="3"/>
  <c r="K264" i="3"/>
  <c r="J264" i="3"/>
  <c r="G264" i="3"/>
  <c r="B264" i="3"/>
  <c r="R263" i="3"/>
  <c r="P263" i="3"/>
  <c r="O263" i="3"/>
  <c r="K263" i="3"/>
  <c r="J263" i="3"/>
  <c r="G263" i="3"/>
  <c r="B263" i="3"/>
  <c r="R262" i="3"/>
  <c r="P262" i="3"/>
  <c r="O262" i="3"/>
  <c r="K262" i="3"/>
  <c r="J262" i="3"/>
  <c r="G262" i="3"/>
  <c r="B262" i="3"/>
  <c r="R261" i="3"/>
  <c r="P261" i="3"/>
  <c r="O261" i="3"/>
  <c r="K261" i="3"/>
  <c r="J261" i="3"/>
  <c r="G261" i="3"/>
  <c r="B261" i="3"/>
  <c r="R260" i="3"/>
  <c r="P260" i="3"/>
  <c r="O260" i="3"/>
  <c r="K260" i="3"/>
  <c r="J260" i="3"/>
  <c r="G260" i="3"/>
  <c r="B260" i="3"/>
  <c r="R259" i="3"/>
  <c r="P259" i="3"/>
  <c r="O259" i="3"/>
  <c r="K259" i="3"/>
  <c r="J259" i="3"/>
  <c r="G259" i="3"/>
  <c r="B259" i="3"/>
  <c r="R258" i="3"/>
  <c r="P258" i="3"/>
  <c r="O258" i="3"/>
  <c r="K258" i="3"/>
  <c r="J258" i="3"/>
  <c r="G258" i="3"/>
  <c r="B258" i="3"/>
  <c r="R257" i="3"/>
  <c r="P257" i="3"/>
  <c r="O257" i="3"/>
  <c r="K257" i="3"/>
  <c r="J257" i="3"/>
  <c r="G257" i="3"/>
  <c r="B257" i="3"/>
  <c r="R256" i="3"/>
  <c r="P256" i="3"/>
  <c r="O256" i="3"/>
  <c r="K256" i="3"/>
  <c r="J256" i="3"/>
  <c r="G256" i="3"/>
  <c r="B256" i="3"/>
  <c r="R255" i="3"/>
  <c r="P255" i="3"/>
  <c r="O255" i="3"/>
  <c r="K255" i="3"/>
  <c r="J255" i="3"/>
  <c r="G255" i="3"/>
  <c r="B255" i="3"/>
  <c r="R254" i="3"/>
  <c r="P254" i="3"/>
  <c r="O254" i="3"/>
  <c r="K254" i="3"/>
  <c r="J254" i="3"/>
  <c r="G254" i="3"/>
  <c r="B254" i="3"/>
  <c r="R253" i="3"/>
  <c r="P253" i="3"/>
  <c r="O253" i="3"/>
  <c r="K253" i="3"/>
  <c r="J253" i="3"/>
  <c r="G253" i="3"/>
  <c r="B253" i="3"/>
  <c r="R252" i="3"/>
  <c r="P252" i="3"/>
  <c r="O252" i="3"/>
  <c r="K252" i="3"/>
  <c r="J252" i="3"/>
  <c r="G252" i="3"/>
  <c r="B252" i="3"/>
  <c r="R251" i="3"/>
  <c r="P251" i="3"/>
  <c r="O251" i="3"/>
  <c r="K251" i="3"/>
  <c r="J251" i="3"/>
  <c r="G251" i="3"/>
  <c r="B251" i="3"/>
  <c r="R250" i="3"/>
  <c r="P250" i="3"/>
  <c r="O250" i="3"/>
  <c r="K250" i="3"/>
  <c r="J250" i="3"/>
  <c r="G250" i="3"/>
  <c r="B250" i="3"/>
  <c r="R249" i="3"/>
  <c r="P249" i="3"/>
  <c r="O249" i="3"/>
  <c r="K249" i="3"/>
  <c r="J249" i="3"/>
  <c r="G249" i="3"/>
  <c r="B249" i="3"/>
  <c r="R248" i="3"/>
  <c r="P248" i="3"/>
  <c r="O248" i="3"/>
  <c r="K248" i="3"/>
  <c r="J248" i="3"/>
  <c r="G248" i="3"/>
  <c r="B248" i="3"/>
  <c r="R247" i="3"/>
  <c r="P247" i="3"/>
  <c r="O247" i="3"/>
  <c r="K247" i="3"/>
  <c r="J247" i="3"/>
  <c r="G247" i="3"/>
  <c r="B247" i="3"/>
  <c r="R246" i="3"/>
  <c r="P246" i="3"/>
  <c r="O246" i="3"/>
  <c r="K246" i="3"/>
  <c r="J246" i="3"/>
  <c r="G246" i="3"/>
  <c r="B246" i="3"/>
  <c r="R245" i="3"/>
  <c r="P245" i="3"/>
  <c r="O245" i="3"/>
  <c r="K245" i="3"/>
  <c r="J245" i="3"/>
  <c r="G245" i="3"/>
  <c r="B245" i="3"/>
  <c r="R244" i="3"/>
  <c r="P244" i="3"/>
  <c r="O244" i="3"/>
  <c r="K244" i="3"/>
  <c r="J244" i="3"/>
  <c r="G244" i="3"/>
  <c r="B244" i="3"/>
  <c r="R243" i="3"/>
  <c r="P243" i="3"/>
  <c r="O243" i="3"/>
  <c r="K243" i="3"/>
  <c r="J243" i="3"/>
  <c r="G243" i="3"/>
  <c r="B243" i="3"/>
  <c r="R242" i="3"/>
  <c r="P242" i="3"/>
  <c r="O242" i="3"/>
  <c r="K242" i="3"/>
  <c r="J242" i="3"/>
  <c r="G242" i="3"/>
  <c r="B242" i="3"/>
  <c r="R241" i="3"/>
  <c r="P241" i="3"/>
  <c r="O241" i="3"/>
  <c r="K241" i="3"/>
  <c r="J241" i="3"/>
  <c r="G241" i="3"/>
  <c r="B241" i="3"/>
  <c r="R240" i="3"/>
  <c r="P240" i="3"/>
  <c r="O240" i="3"/>
  <c r="K240" i="3"/>
  <c r="J240" i="3"/>
  <c r="G240" i="3"/>
  <c r="B240" i="3"/>
  <c r="R239" i="3"/>
  <c r="P239" i="3"/>
  <c r="O239" i="3"/>
  <c r="K239" i="3"/>
  <c r="J239" i="3"/>
  <c r="G239" i="3"/>
  <c r="B239" i="3"/>
  <c r="R238" i="3"/>
  <c r="P238" i="3"/>
  <c r="O238" i="3"/>
  <c r="K238" i="3"/>
  <c r="J238" i="3"/>
  <c r="G238" i="3"/>
  <c r="B238" i="3"/>
  <c r="R237" i="3"/>
  <c r="P237" i="3"/>
  <c r="O237" i="3"/>
  <c r="K237" i="3"/>
  <c r="J237" i="3"/>
  <c r="G237" i="3"/>
  <c r="B237" i="3"/>
  <c r="R236" i="3"/>
  <c r="P236" i="3"/>
  <c r="O236" i="3"/>
  <c r="K236" i="3"/>
  <c r="J236" i="3"/>
  <c r="G236" i="3"/>
  <c r="B236" i="3"/>
  <c r="R235" i="3"/>
  <c r="P235" i="3"/>
  <c r="O235" i="3"/>
  <c r="K235" i="3"/>
  <c r="J235" i="3"/>
  <c r="G235" i="3"/>
  <c r="B235" i="3"/>
  <c r="R234" i="3"/>
  <c r="P234" i="3"/>
  <c r="O234" i="3"/>
  <c r="K234" i="3"/>
  <c r="J234" i="3"/>
  <c r="G234" i="3"/>
  <c r="B234" i="3"/>
  <c r="R233" i="3"/>
  <c r="P233" i="3"/>
  <c r="O233" i="3"/>
  <c r="K233" i="3"/>
  <c r="J233" i="3"/>
  <c r="G233" i="3"/>
  <c r="B233" i="3"/>
  <c r="R232" i="3"/>
  <c r="P232" i="3"/>
  <c r="O232" i="3"/>
  <c r="K232" i="3"/>
  <c r="J232" i="3"/>
  <c r="G232" i="3"/>
  <c r="B232" i="3"/>
  <c r="R231" i="3"/>
  <c r="P231" i="3"/>
  <c r="O231" i="3"/>
  <c r="K231" i="3"/>
  <c r="J231" i="3"/>
  <c r="G231" i="3"/>
  <c r="B231" i="3"/>
  <c r="R230" i="3"/>
  <c r="P230" i="3"/>
  <c r="O230" i="3"/>
  <c r="K230" i="3"/>
  <c r="J230" i="3"/>
  <c r="G230" i="3"/>
  <c r="B230" i="3"/>
  <c r="R229" i="3"/>
  <c r="P229" i="3"/>
  <c r="O229" i="3"/>
  <c r="K229" i="3"/>
  <c r="J229" i="3"/>
  <c r="G229" i="3"/>
  <c r="B229" i="3"/>
  <c r="R228" i="3"/>
  <c r="P228" i="3"/>
  <c r="O228" i="3"/>
  <c r="K228" i="3"/>
  <c r="J228" i="3"/>
  <c r="G228" i="3"/>
  <c r="B228" i="3"/>
  <c r="R227" i="3"/>
  <c r="P227" i="3"/>
  <c r="O227" i="3"/>
  <c r="K227" i="3"/>
  <c r="J227" i="3"/>
  <c r="G227" i="3"/>
  <c r="B227" i="3"/>
  <c r="R226" i="3"/>
  <c r="P226" i="3"/>
  <c r="O226" i="3"/>
  <c r="K226" i="3"/>
  <c r="J226" i="3"/>
  <c r="G226" i="3"/>
  <c r="B226" i="3"/>
  <c r="R225" i="3"/>
  <c r="P225" i="3"/>
  <c r="O225" i="3"/>
  <c r="K225" i="3"/>
  <c r="J225" i="3"/>
  <c r="G225" i="3"/>
  <c r="B225" i="3"/>
  <c r="R224" i="3"/>
  <c r="P224" i="3"/>
  <c r="O224" i="3"/>
  <c r="K224" i="3"/>
  <c r="J224" i="3"/>
  <c r="G224" i="3"/>
  <c r="B224" i="3"/>
  <c r="R223" i="3"/>
  <c r="P223" i="3"/>
  <c r="O223" i="3"/>
  <c r="K223" i="3"/>
  <c r="J223" i="3"/>
  <c r="G223" i="3"/>
  <c r="B223" i="3"/>
  <c r="R222" i="3"/>
  <c r="P222" i="3"/>
  <c r="O222" i="3"/>
  <c r="K222" i="3"/>
  <c r="J222" i="3"/>
  <c r="G222" i="3"/>
  <c r="B222" i="3"/>
  <c r="R221" i="3"/>
  <c r="P221" i="3"/>
  <c r="O221" i="3"/>
  <c r="K221" i="3"/>
  <c r="J221" i="3"/>
  <c r="G221" i="3"/>
  <c r="B221" i="3"/>
  <c r="R220" i="3"/>
  <c r="P220" i="3"/>
  <c r="O220" i="3"/>
  <c r="K220" i="3"/>
  <c r="J220" i="3"/>
  <c r="G220" i="3"/>
  <c r="B220" i="3"/>
  <c r="R219" i="3"/>
  <c r="P219" i="3"/>
  <c r="O219" i="3"/>
  <c r="K219" i="3"/>
  <c r="J219" i="3"/>
  <c r="G219" i="3"/>
  <c r="B219" i="3"/>
  <c r="R218" i="3"/>
  <c r="P218" i="3"/>
  <c r="O218" i="3"/>
  <c r="K218" i="3"/>
  <c r="J218" i="3"/>
  <c r="G218" i="3"/>
  <c r="B218" i="3"/>
  <c r="R217" i="3"/>
  <c r="P217" i="3"/>
  <c r="O217" i="3"/>
  <c r="K217" i="3"/>
  <c r="J217" i="3"/>
  <c r="G217" i="3"/>
  <c r="B217" i="3"/>
  <c r="R216" i="3"/>
  <c r="P216" i="3"/>
  <c r="O216" i="3"/>
  <c r="K216" i="3"/>
  <c r="J216" i="3"/>
  <c r="G216" i="3"/>
  <c r="B216" i="3"/>
  <c r="R215" i="3"/>
  <c r="P215" i="3"/>
  <c r="O215" i="3"/>
  <c r="K215" i="3"/>
  <c r="J215" i="3"/>
  <c r="G215" i="3"/>
  <c r="B215" i="3"/>
  <c r="R214" i="3"/>
  <c r="P214" i="3"/>
  <c r="O214" i="3"/>
  <c r="K214" i="3"/>
  <c r="J214" i="3"/>
  <c r="G214" i="3"/>
  <c r="B214" i="3"/>
  <c r="R213" i="3"/>
  <c r="P213" i="3"/>
  <c r="O213" i="3"/>
  <c r="K213" i="3"/>
  <c r="J213" i="3"/>
  <c r="G213" i="3"/>
  <c r="B213" i="3"/>
  <c r="R212" i="3"/>
  <c r="P212" i="3"/>
  <c r="O212" i="3"/>
  <c r="K212" i="3"/>
  <c r="J212" i="3"/>
  <c r="G212" i="3"/>
  <c r="B212" i="3"/>
  <c r="R211" i="3"/>
  <c r="P211" i="3"/>
  <c r="O211" i="3"/>
  <c r="K211" i="3"/>
  <c r="J211" i="3"/>
  <c r="G211" i="3"/>
  <c r="B211" i="3"/>
  <c r="R210" i="3"/>
  <c r="P210" i="3"/>
  <c r="O210" i="3"/>
  <c r="K210" i="3"/>
  <c r="J210" i="3"/>
  <c r="G210" i="3"/>
  <c r="B210" i="3"/>
  <c r="R209" i="3"/>
  <c r="P209" i="3"/>
  <c r="O209" i="3"/>
  <c r="K209" i="3"/>
  <c r="J209" i="3"/>
  <c r="G209" i="3"/>
  <c r="B209" i="3"/>
  <c r="R208" i="3"/>
  <c r="P208" i="3"/>
  <c r="O208" i="3"/>
  <c r="K208" i="3"/>
  <c r="J208" i="3"/>
  <c r="G208" i="3"/>
  <c r="B208" i="3"/>
  <c r="R207" i="3"/>
  <c r="P207" i="3"/>
  <c r="O207" i="3"/>
  <c r="K207" i="3"/>
  <c r="J207" i="3"/>
  <c r="G207" i="3"/>
  <c r="B207" i="3"/>
  <c r="R206" i="3"/>
  <c r="P206" i="3"/>
  <c r="O206" i="3"/>
  <c r="K206" i="3"/>
  <c r="J206" i="3"/>
  <c r="G206" i="3"/>
  <c r="B206" i="3"/>
  <c r="R205" i="3"/>
  <c r="P205" i="3"/>
  <c r="O205" i="3"/>
  <c r="K205" i="3"/>
  <c r="J205" i="3"/>
  <c r="G205" i="3"/>
  <c r="B205" i="3"/>
  <c r="R204" i="3"/>
  <c r="P204" i="3"/>
  <c r="O204" i="3"/>
  <c r="K204" i="3"/>
  <c r="J204" i="3"/>
  <c r="G204" i="3"/>
  <c r="B204" i="3"/>
  <c r="R203" i="3"/>
  <c r="P203" i="3"/>
  <c r="O203" i="3"/>
  <c r="K203" i="3"/>
  <c r="J203" i="3"/>
  <c r="G203" i="3"/>
  <c r="B203" i="3"/>
  <c r="R202" i="3"/>
  <c r="P202" i="3"/>
  <c r="O202" i="3"/>
  <c r="K202" i="3"/>
  <c r="J202" i="3"/>
  <c r="G202" i="3"/>
  <c r="B202" i="3"/>
  <c r="R201" i="3"/>
  <c r="P201" i="3"/>
  <c r="O201" i="3"/>
  <c r="K201" i="3"/>
  <c r="J201" i="3"/>
  <c r="G201" i="3"/>
  <c r="B201" i="3"/>
  <c r="R200" i="3"/>
  <c r="P200" i="3"/>
  <c r="O200" i="3"/>
  <c r="K200" i="3"/>
  <c r="J200" i="3"/>
  <c r="G200" i="3"/>
  <c r="B200" i="3"/>
  <c r="R199" i="3"/>
  <c r="P199" i="3"/>
  <c r="O199" i="3"/>
  <c r="K199" i="3"/>
  <c r="J199" i="3"/>
  <c r="G199" i="3"/>
  <c r="B199" i="3"/>
  <c r="R198" i="3"/>
  <c r="P198" i="3"/>
  <c r="O198" i="3"/>
  <c r="K198" i="3"/>
  <c r="J198" i="3"/>
  <c r="G198" i="3"/>
  <c r="B198" i="3"/>
  <c r="R197" i="3"/>
  <c r="P197" i="3"/>
  <c r="O197" i="3"/>
  <c r="K197" i="3"/>
  <c r="J197" i="3"/>
  <c r="G197" i="3"/>
  <c r="B197" i="3"/>
  <c r="R196" i="3"/>
  <c r="P196" i="3"/>
  <c r="O196" i="3"/>
  <c r="K196" i="3"/>
  <c r="J196" i="3"/>
  <c r="G196" i="3"/>
  <c r="B196" i="3"/>
  <c r="R195" i="3"/>
  <c r="P195" i="3"/>
  <c r="O195" i="3"/>
  <c r="K195" i="3"/>
  <c r="J195" i="3"/>
  <c r="G195" i="3"/>
  <c r="B195" i="3"/>
  <c r="R194" i="3"/>
  <c r="P194" i="3"/>
  <c r="O194" i="3"/>
  <c r="K194" i="3"/>
  <c r="J194" i="3"/>
  <c r="G194" i="3"/>
  <c r="B194" i="3"/>
  <c r="R193" i="3"/>
  <c r="P193" i="3"/>
  <c r="O193" i="3"/>
  <c r="K193" i="3"/>
  <c r="J193" i="3"/>
  <c r="G193" i="3"/>
  <c r="B193" i="3"/>
  <c r="R192" i="3"/>
  <c r="P192" i="3"/>
  <c r="O192" i="3"/>
  <c r="K192" i="3"/>
  <c r="J192" i="3"/>
  <c r="G192" i="3"/>
  <c r="B192" i="3"/>
  <c r="R191" i="3"/>
  <c r="P191" i="3"/>
  <c r="O191" i="3"/>
  <c r="K191" i="3"/>
  <c r="J191" i="3"/>
  <c r="G191" i="3"/>
  <c r="B191" i="3"/>
  <c r="R190" i="3"/>
  <c r="P190" i="3"/>
  <c r="O190" i="3"/>
  <c r="K190" i="3"/>
  <c r="J190" i="3"/>
  <c r="G190" i="3"/>
  <c r="B190" i="3"/>
  <c r="R189" i="3"/>
  <c r="P189" i="3"/>
  <c r="O189" i="3"/>
  <c r="K189" i="3"/>
  <c r="J189" i="3"/>
  <c r="G189" i="3"/>
  <c r="B189" i="3"/>
  <c r="R188" i="3"/>
  <c r="P188" i="3"/>
  <c r="O188" i="3"/>
  <c r="K188" i="3"/>
  <c r="J188" i="3"/>
  <c r="G188" i="3"/>
  <c r="B188" i="3"/>
  <c r="R187" i="3"/>
  <c r="P187" i="3"/>
  <c r="O187" i="3"/>
  <c r="K187" i="3"/>
  <c r="J187" i="3"/>
  <c r="G187" i="3"/>
  <c r="B187" i="3"/>
  <c r="R186" i="3"/>
  <c r="P186" i="3"/>
  <c r="O186" i="3"/>
  <c r="K186" i="3"/>
  <c r="J186" i="3"/>
  <c r="G186" i="3"/>
  <c r="B186" i="3"/>
  <c r="R185" i="3"/>
  <c r="P185" i="3"/>
  <c r="O185" i="3"/>
  <c r="K185" i="3"/>
  <c r="J185" i="3"/>
  <c r="G185" i="3"/>
  <c r="B185" i="3"/>
  <c r="R184" i="3"/>
  <c r="P184" i="3"/>
  <c r="O184" i="3"/>
  <c r="K184" i="3"/>
  <c r="J184" i="3"/>
  <c r="G184" i="3"/>
  <c r="B184" i="3"/>
  <c r="R183" i="3"/>
  <c r="P183" i="3"/>
  <c r="O183" i="3"/>
  <c r="K183" i="3"/>
  <c r="J183" i="3"/>
  <c r="G183" i="3"/>
  <c r="B183" i="3"/>
  <c r="R182" i="3"/>
  <c r="P182" i="3"/>
  <c r="O182" i="3"/>
  <c r="K182" i="3"/>
  <c r="J182" i="3"/>
  <c r="G182" i="3"/>
  <c r="B182" i="3"/>
  <c r="R181" i="3"/>
  <c r="P181" i="3"/>
  <c r="O181" i="3"/>
  <c r="K181" i="3"/>
  <c r="J181" i="3"/>
  <c r="G181" i="3"/>
  <c r="B181" i="3"/>
  <c r="R180" i="3"/>
  <c r="P180" i="3"/>
  <c r="O180" i="3"/>
  <c r="K180" i="3"/>
  <c r="J180" i="3"/>
  <c r="G180" i="3"/>
  <c r="B180" i="3"/>
  <c r="R179" i="3"/>
  <c r="P179" i="3"/>
  <c r="O179" i="3"/>
  <c r="K179" i="3"/>
  <c r="J179" i="3"/>
  <c r="G179" i="3"/>
  <c r="B179" i="3"/>
  <c r="R178" i="3"/>
  <c r="P178" i="3"/>
  <c r="O178" i="3"/>
  <c r="K178" i="3"/>
  <c r="J178" i="3"/>
  <c r="G178" i="3"/>
  <c r="B178" i="3"/>
  <c r="R177" i="3"/>
  <c r="P177" i="3"/>
  <c r="O177" i="3"/>
  <c r="K177" i="3"/>
  <c r="J177" i="3"/>
  <c r="G177" i="3"/>
  <c r="B177" i="3"/>
  <c r="R176" i="3"/>
  <c r="P176" i="3"/>
  <c r="O176" i="3"/>
  <c r="K176" i="3"/>
  <c r="J176" i="3"/>
  <c r="G176" i="3"/>
  <c r="B176" i="3"/>
  <c r="R175" i="3"/>
  <c r="P175" i="3"/>
  <c r="O175" i="3"/>
  <c r="K175" i="3"/>
  <c r="J175" i="3"/>
  <c r="G175" i="3"/>
  <c r="B175" i="3"/>
  <c r="R174" i="3"/>
  <c r="P174" i="3"/>
  <c r="O174" i="3"/>
  <c r="K174" i="3"/>
  <c r="J174" i="3"/>
  <c r="G174" i="3"/>
  <c r="B174" i="3"/>
  <c r="R173" i="3"/>
  <c r="P173" i="3"/>
  <c r="O173" i="3"/>
  <c r="K173" i="3"/>
  <c r="J173" i="3"/>
  <c r="G173" i="3"/>
  <c r="B173" i="3"/>
  <c r="R172" i="3"/>
  <c r="P172" i="3"/>
  <c r="O172" i="3"/>
  <c r="K172" i="3"/>
  <c r="J172" i="3"/>
  <c r="G172" i="3"/>
  <c r="B172" i="3"/>
  <c r="R171" i="3"/>
  <c r="P171" i="3"/>
  <c r="O171" i="3"/>
  <c r="K171" i="3"/>
  <c r="J171" i="3"/>
  <c r="G171" i="3"/>
  <c r="B171" i="3"/>
  <c r="R170" i="3"/>
  <c r="P170" i="3"/>
  <c r="O170" i="3"/>
  <c r="K170" i="3"/>
  <c r="J170" i="3"/>
  <c r="G170" i="3"/>
  <c r="B170" i="3"/>
  <c r="R169" i="3"/>
  <c r="P169" i="3"/>
  <c r="O169" i="3"/>
  <c r="K169" i="3"/>
  <c r="J169" i="3"/>
  <c r="G169" i="3"/>
  <c r="B169" i="3"/>
  <c r="R168" i="3"/>
  <c r="P168" i="3"/>
  <c r="O168" i="3"/>
  <c r="K168" i="3"/>
  <c r="J168" i="3"/>
  <c r="G168" i="3"/>
  <c r="B168" i="3"/>
  <c r="R167" i="3"/>
  <c r="P167" i="3"/>
  <c r="O167" i="3"/>
  <c r="K167" i="3"/>
  <c r="J167" i="3"/>
  <c r="G167" i="3"/>
  <c r="B167" i="3"/>
  <c r="R166" i="3"/>
  <c r="P166" i="3"/>
  <c r="O166" i="3"/>
  <c r="K166" i="3"/>
  <c r="J166" i="3"/>
  <c r="G166" i="3"/>
  <c r="B166" i="3"/>
  <c r="R165" i="3"/>
  <c r="P165" i="3"/>
  <c r="O165" i="3"/>
  <c r="K165" i="3"/>
  <c r="J165" i="3"/>
  <c r="G165" i="3"/>
  <c r="B165" i="3"/>
  <c r="R164" i="3"/>
  <c r="P164" i="3"/>
  <c r="O164" i="3"/>
  <c r="K164" i="3"/>
  <c r="J164" i="3"/>
  <c r="G164" i="3"/>
  <c r="B164" i="3"/>
  <c r="R163" i="3"/>
  <c r="P163" i="3"/>
  <c r="O163" i="3"/>
  <c r="K163" i="3"/>
  <c r="J163" i="3"/>
  <c r="G163" i="3"/>
  <c r="B163" i="3"/>
  <c r="R162" i="3"/>
  <c r="P162" i="3"/>
  <c r="O162" i="3"/>
  <c r="K162" i="3"/>
  <c r="J162" i="3"/>
  <c r="G162" i="3"/>
  <c r="B162" i="3"/>
  <c r="R161" i="3"/>
  <c r="P161" i="3"/>
  <c r="O161" i="3"/>
  <c r="K161" i="3"/>
  <c r="J161" i="3"/>
  <c r="G161" i="3"/>
  <c r="B161" i="3"/>
  <c r="R160" i="3"/>
  <c r="P160" i="3"/>
  <c r="O160" i="3"/>
  <c r="K160" i="3"/>
  <c r="J160" i="3"/>
  <c r="G160" i="3"/>
  <c r="B160" i="3"/>
  <c r="R159" i="3"/>
  <c r="P159" i="3"/>
  <c r="O159" i="3"/>
  <c r="K159" i="3"/>
  <c r="J159" i="3"/>
  <c r="G159" i="3"/>
  <c r="B159" i="3"/>
  <c r="R158" i="3"/>
  <c r="P158" i="3"/>
  <c r="O158" i="3"/>
  <c r="K158" i="3"/>
  <c r="J158" i="3"/>
  <c r="G158" i="3"/>
  <c r="B158" i="3"/>
  <c r="R157" i="3"/>
  <c r="P157" i="3"/>
  <c r="O157" i="3"/>
  <c r="K157" i="3"/>
  <c r="J157" i="3"/>
  <c r="G157" i="3"/>
  <c r="B157" i="3"/>
  <c r="R156" i="3"/>
  <c r="P156" i="3"/>
  <c r="O156" i="3"/>
  <c r="K156" i="3"/>
  <c r="J156" i="3"/>
  <c r="G156" i="3"/>
  <c r="B156" i="3"/>
  <c r="R155" i="3"/>
  <c r="P155" i="3"/>
  <c r="O155" i="3"/>
  <c r="K155" i="3"/>
  <c r="J155" i="3"/>
  <c r="G155" i="3"/>
  <c r="B155" i="3"/>
  <c r="R154" i="3"/>
  <c r="P154" i="3"/>
  <c r="J154" i="3"/>
  <c r="G154" i="3"/>
  <c r="B154" i="3"/>
  <c r="R153" i="3"/>
  <c r="P153" i="3"/>
  <c r="J153" i="3"/>
  <c r="G153" i="3"/>
  <c r="B153" i="3"/>
  <c r="R152" i="3"/>
  <c r="P152" i="3"/>
  <c r="J152" i="3"/>
  <c r="G152" i="3"/>
  <c r="B152" i="3"/>
  <c r="R151" i="3"/>
  <c r="P151" i="3"/>
  <c r="J151" i="3"/>
  <c r="G151" i="3"/>
  <c r="B151" i="3"/>
  <c r="R150" i="3"/>
  <c r="P150" i="3"/>
  <c r="J150" i="3"/>
  <c r="G150" i="3"/>
  <c r="B150" i="3"/>
  <c r="R149" i="3"/>
  <c r="P149" i="3"/>
  <c r="J149" i="3"/>
  <c r="G149" i="3"/>
  <c r="B149" i="3"/>
  <c r="R148" i="3"/>
  <c r="P148" i="3"/>
  <c r="J148" i="3"/>
  <c r="G148" i="3"/>
  <c r="B148" i="3"/>
  <c r="R147" i="3"/>
  <c r="P147" i="3"/>
  <c r="J147" i="3"/>
  <c r="G147" i="3"/>
  <c r="B147" i="3"/>
  <c r="R146" i="3"/>
  <c r="P146" i="3"/>
  <c r="J146" i="3"/>
  <c r="G146" i="3"/>
  <c r="B146" i="3"/>
  <c r="R145" i="3"/>
  <c r="P145" i="3"/>
  <c r="J145" i="3"/>
  <c r="G145" i="3"/>
  <c r="B145" i="3"/>
  <c r="R144" i="3"/>
  <c r="P144" i="3"/>
  <c r="J144" i="3"/>
  <c r="G144" i="3"/>
  <c r="B144" i="3"/>
  <c r="R143" i="3"/>
  <c r="P143" i="3"/>
  <c r="J143" i="3"/>
  <c r="G143" i="3"/>
  <c r="B143" i="3"/>
  <c r="R142" i="3"/>
  <c r="P142" i="3"/>
  <c r="J142" i="3"/>
  <c r="G142" i="3"/>
  <c r="B142" i="3"/>
  <c r="R141" i="3"/>
  <c r="P141" i="3"/>
  <c r="J141" i="3"/>
  <c r="G141" i="3"/>
  <c r="B141" i="3"/>
  <c r="R140" i="3"/>
  <c r="P140" i="3"/>
  <c r="J140" i="3"/>
  <c r="G140" i="3"/>
  <c r="B140" i="3"/>
  <c r="R139" i="3"/>
  <c r="P139" i="3"/>
  <c r="J139" i="3"/>
  <c r="G139" i="3"/>
  <c r="B139" i="3"/>
  <c r="R138" i="3"/>
  <c r="P138" i="3"/>
  <c r="J138" i="3"/>
  <c r="G138" i="3"/>
  <c r="B138" i="3"/>
  <c r="R137" i="3"/>
  <c r="P137" i="3"/>
  <c r="J137" i="3"/>
  <c r="G137" i="3"/>
  <c r="B137" i="3"/>
  <c r="R136" i="3"/>
  <c r="P136" i="3"/>
  <c r="J136" i="3"/>
  <c r="G136" i="3"/>
  <c r="B136" i="3"/>
  <c r="R135" i="3"/>
  <c r="P135" i="3"/>
  <c r="J135" i="3"/>
  <c r="G135" i="3"/>
  <c r="B135" i="3"/>
  <c r="R134" i="3"/>
  <c r="P134" i="3"/>
  <c r="J134" i="3"/>
  <c r="G134" i="3"/>
  <c r="B134" i="3"/>
  <c r="R133" i="3"/>
  <c r="P133" i="3"/>
  <c r="J133" i="3"/>
  <c r="G133" i="3"/>
  <c r="B133" i="3"/>
  <c r="R132" i="3"/>
  <c r="P132" i="3"/>
  <c r="J132" i="3"/>
  <c r="G132" i="3"/>
  <c r="B132" i="3"/>
  <c r="R131" i="3"/>
  <c r="P131" i="3"/>
  <c r="J131" i="3"/>
  <c r="G131" i="3"/>
  <c r="B131" i="3"/>
  <c r="R130" i="3"/>
  <c r="P130" i="3"/>
  <c r="J130" i="3"/>
  <c r="G130" i="3"/>
  <c r="B130" i="3"/>
  <c r="R129" i="3"/>
  <c r="P129" i="3"/>
  <c r="J129" i="3"/>
  <c r="G129" i="3"/>
  <c r="B129" i="3"/>
  <c r="R128" i="3"/>
  <c r="P128" i="3"/>
  <c r="J128" i="3"/>
  <c r="G128" i="3"/>
  <c r="B128" i="3"/>
  <c r="R127" i="3"/>
  <c r="P127" i="3"/>
  <c r="J127" i="3"/>
  <c r="G127" i="3"/>
  <c r="B127" i="3"/>
  <c r="R126" i="3"/>
  <c r="P126" i="3"/>
  <c r="J126" i="3"/>
  <c r="G126" i="3"/>
  <c r="B126" i="3"/>
  <c r="R125" i="3"/>
  <c r="P125" i="3"/>
  <c r="J125" i="3"/>
  <c r="G125" i="3"/>
  <c r="B125" i="3"/>
  <c r="R124" i="3"/>
  <c r="P124" i="3"/>
  <c r="J124" i="3"/>
  <c r="G124" i="3"/>
  <c r="B124" i="3"/>
  <c r="R123" i="3"/>
  <c r="P123" i="3"/>
  <c r="J123" i="3"/>
  <c r="G123" i="3"/>
  <c r="B123" i="3"/>
  <c r="R122" i="3"/>
  <c r="P122" i="3"/>
  <c r="J122" i="3"/>
  <c r="G122" i="3"/>
  <c r="B122" i="3"/>
  <c r="R121" i="3"/>
  <c r="P121" i="3"/>
  <c r="J121" i="3"/>
  <c r="G121" i="3"/>
  <c r="B121" i="3"/>
  <c r="R120" i="3"/>
  <c r="P120" i="3"/>
  <c r="J120" i="3"/>
  <c r="G120" i="3"/>
  <c r="B120" i="3"/>
  <c r="R119" i="3"/>
  <c r="P119" i="3"/>
  <c r="J119" i="3"/>
  <c r="G119" i="3"/>
  <c r="B119" i="3"/>
  <c r="R118" i="3"/>
  <c r="P118" i="3"/>
  <c r="J118" i="3"/>
  <c r="G118" i="3"/>
  <c r="B118" i="3"/>
  <c r="R117" i="3"/>
  <c r="P117" i="3"/>
  <c r="J117" i="3"/>
  <c r="G117" i="3"/>
  <c r="B117" i="3"/>
  <c r="R116" i="3"/>
  <c r="P116" i="3"/>
  <c r="J116" i="3"/>
  <c r="G116" i="3"/>
  <c r="B116" i="3"/>
  <c r="R115" i="3"/>
  <c r="P115" i="3"/>
  <c r="J115" i="3"/>
  <c r="G115" i="3"/>
  <c r="B115" i="3"/>
  <c r="R114" i="3"/>
  <c r="P114" i="3"/>
  <c r="J114" i="3"/>
  <c r="G114" i="3"/>
  <c r="B114" i="3"/>
  <c r="R113" i="3"/>
  <c r="P113" i="3"/>
  <c r="J113" i="3"/>
  <c r="G113" i="3"/>
  <c r="B113" i="3"/>
  <c r="R112" i="3"/>
  <c r="P112" i="3"/>
  <c r="J112" i="3"/>
  <c r="G112" i="3"/>
  <c r="B112" i="3"/>
  <c r="R111" i="3"/>
  <c r="P111" i="3"/>
  <c r="J111" i="3"/>
  <c r="G111" i="3"/>
  <c r="B111" i="3"/>
  <c r="R110" i="3"/>
  <c r="P110" i="3"/>
  <c r="J110" i="3"/>
  <c r="G110" i="3"/>
  <c r="B110" i="3"/>
  <c r="R109" i="3"/>
  <c r="P109" i="3"/>
  <c r="J109" i="3"/>
  <c r="G109" i="3"/>
  <c r="B109" i="3"/>
  <c r="R108" i="3"/>
  <c r="P108" i="3"/>
  <c r="J108" i="3"/>
  <c r="G108" i="3"/>
  <c r="B108" i="3"/>
  <c r="R107" i="3"/>
  <c r="P107" i="3"/>
  <c r="J107" i="3"/>
  <c r="G107" i="3"/>
  <c r="B107" i="3"/>
  <c r="R106" i="3"/>
  <c r="P106" i="3"/>
  <c r="J106" i="3"/>
  <c r="G106" i="3"/>
  <c r="B106" i="3"/>
  <c r="R105" i="3"/>
  <c r="P105" i="3"/>
  <c r="J105" i="3"/>
  <c r="G105" i="3"/>
  <c r="B105" i="3"/>
  <c r="R104" i="3"/>
  <c r="P104" i="3"/>
  <c r="J104" i="3"/>
  <c r="G104" i="3"/>
  <c r="B104" i="3"/>
  <c r="R103" i="3"/>
  <c r="P103" i="3"/>
  <c r="J103" i="3"/>
  <c r="G103" i="3"/>
  <c r="B103" i="3"/>
  <c r="R102" i="3"/>
  <c r="P102" i="3"/>
  <c r="J102" i="3"/>
  <c r="G102" i="3"/>
  <c r="B102" i="3"/>
  <c r="R101" i="3"/>
  <c r="P101" i="3"/>
  <c r="J101" i="3"/>
  <c r="G101" i="3"/>
  <c r="B101" i="3"/>
  <c r="R100" i="3"/>
  <c r="P100" i="3"/>
  <c r="J100" i="3"/>
  <c r="G100" i="3"/>
  <c r="B100" i="3"/>
  <c r="R99" i="3"/>
  <c r="P99" i="3"/>
  <c r="J99" i="3"/>
  <c r="G99" i="3"/>
  <c r="B99" i="3"/>
  <c r="R98" i="3"/>
  <c r="P98" i="3"/>
  <c r="J98" i="3"/>
  <c r="G98" i="3"/>
  <c r="B98" i="3"/>
  <c r="R97" i="3"/>
  <c r="P97" i="3"/>
  <c r="J97" i="3"/>
  <c r="G97" i="3"/>
  <c r="B97" i="3"/>
  <c r="R96" i="3"/>
  <c r="J96" i="3"/>
  <c r="G96" i="3"/>
  <c r="B96" i="3"/>
  <c r="R95" i="3"/>
  <c r="J95" i="3"/>
  <c r="G95" i="3"/>
  <c r="B95" i="3"/>
  <c r="R94" i="3"/>
  <c r="J94" i="3"/>
  <c r="G94" i="3"/>
  <c r="B94" i="3"/>
  <c r="R93" i="3"/>
  <c r="J93" i="3"/>
  <c r="G93" i="3"/>
  <c r="B93" i="3"/>
  <c r="R92" i="3"/>
  <c r="J92" i="3"/>
  <c r="G92" i="3"/>
  <c r="B92" i="3"/>
  <c r="R91" i="3"/>
  <c r="J91" i="3"/>
  <c r="G91" i="3"/>
  <c r="B91" i="3"/>
  <c r="R90" i="3"/>
  <c r="J90" i="3"/>
  <c r="G90" i="3"/>
  <c r="B90" i="3"/>
  <c r="R89" i="3"/>
  <c r="J89" i="3"/>
  <c r="G89" i="3"/>
  <c r="B89" i="3"/>
  <c r="R88" i="3"/>
  <c r="J88" i="3"/>
  <c r="G88" i="3"/>
  <c r="B88" i="3"/>
  <c r="R87" i="3"/>
  <c r="J87" i="3"/>
  <c r="G87" i="3"/>
  <c r="B87" i="3"/>
  <c r="R86" i="3"/>
  <c r="J86" i="3"/>
  <c r="G86" i="3"/>
  <c r="B86" i="3"/>
  <c r="R85" i="3"/>
  <c r="J85" i="3"/>
  <c r="G85" i="3"/>
  <c r="B85" i="3"/>
  <c r="R84" i="3"/>
  <c r="J84" i="3"/>
  <c r="G84" i="3"/>
  <c r="B84" i="3"/>
  <c r="R83" i="3"/>
  <c r="J83" i="3"/>
  <c r="G83" i="3"/>
  <c r="B83" i="3"/>
  <c r="R82" i="3"/>
  <c r="J82" i="3"/>
  <c r="G82" i="3"/>
  <c r="B82" i="3"/>
  <c r="R81" i="3"/>
  <c r="J81" i="3"/>
  <c r="G81" i="3"/>
  <c r="B81" i="3"/>
  <c r="R80" i="3"/>
  <c r="J80" i="3"/>
  <c r="G80" i="3"/>
  <c r="B80" i="3"/>
  <c r="R79" i="3"/>
  <c r="J79" i="3"/>
  <c r="G79" i="3"/>
  <c r="B79" i="3"/>
  <c r="R78" i="3"/>
  <c r="J78" i="3"/>
  <c r="G78" i="3"/>
  <c r="B78" i="3"/>
  <c r="R77" i="3"/>
  <c r="J77" i="3"/>
  <c r="G77" i="3"/>
  <c r="B77" i="3"/>
  <c r="R76" i="3"/>
  <c r="J76" i="3"/>
  <c r="G76" i="3"/>
  <c r="B76" i="3"/>
  <c r="R75" i="3"/>
  <c r="J75" i="3"/>
  <c r="G75" i="3"/>
  <c r="B75" i="3"/>
  <c r="R74" i="3"/>
  <c r="J74" i="3"/>
  <c r="G74" i="3"/>
  <c r="B74" i="3"/>
  <c r="R73" i="3"/>
  <c r="J73" i="3"/>
  <c r="G73" i="3"/>
  <c r="B73" i="3"/>
  <c r="R72" i="3"/>
  <c r="J72" i="3"/>
  <c r="G72" i="3"/>
  <c r="B72" i="3"/>
  <c r="R71" i="3"/>
  <c r="J71" i="3"/>
  <c r="G71" i="3"/>
  <c r="B71" i="3"/>
  <c r="R70" i="3"/>
  <c r="J70" i="3"/>
  <c r="G70" i="3"/>
  <c r="B70" i="3"/>
  <c r="R69" i="3"/>
  <c r="J69" i="3"/>
  <c r="G69" i="3"/>
  <c r="B69" i="3"/>
  <c r="R68" i="3"/>
  <c r="J68" i="3"/>
  <c r="G68" i="3"/>
  <c r="B68" i="3"/>
  <c r="R67" i="3"/>
  <c r="J67" i="3"/>
  <c r="G67" i="3"/>
  <c r="B67" i="3"/>
  <c r="R66" i="3"/>
  <c r="J66" i="3"/>
  <c r="G66" i="3"/>
  <c r="B66" i="3"/>
  <c r="R65" i="3"/>
  <c r="J65" i="3"/>
  <c r="G65" i="3"/>
  <c r="B65" i="3"/>
  <c r="R64" i="3"/>
  <c r="J64" i="3"/>
  <c r="G64" i="3"/>
  <c r="B64" i="3"/>
  <c r="R63" i="3"/>
  <c r="J63" i="3"/>
  <c r="G63" i="3"/>
  <c r="B63" i="3"/>
  <c r="R62" i="3"/>
  <c r="J62" i="3"/>
  <c r="G62" i="3"/>
  <c r="B62" i="3"/>
  <c r="R61" i="3"/>
  <c r="J61" i="3"/>
  <c r="G61" i="3"/>
  <c r="B61" i="3"/>
  <c r="R60" i="3"/>
  <c r="J60" i="3"/>
  <c r="G60" i="3"/>
  <c r="B60" i="3"/>
  <c r="R59" i="3"/>
  <c r="J59" i="3"/>
  <c r="G59" i="3"/>
  <c r="B59" i="3"/>
  <c r="R58" i="3"/>
  <c r="J58" i="3"/>
  <c r="G58" i="3"/>
  <c r="B58" i="3"/>
  <c r="R57" i="3"/>
  <c r="J57" i="3"/>
  <c r="G57" i="3"/>
  <c r="B57" i="3"/>
  <c r="R56" i="3"/>
  <c r="J56" i="3"/>
  <c r="G56" i="3"/>
  <c r="B56" i="3"/>
  <c r="R55" i="3"/>
  <c r="J55" i="3"/>
  <c r="G55" i="3"/>
  <c r="B55" i="3"/>
  <c r="R54" i="3"/>
  <c r="J54" i="3"/>
  <c r="G54" i="3"/>
  <c r="B54" i="3"/>
  <c r="R53" i="3"/>
  <c r="J53" i="3"/>
  <c r="G53" i="3"/>
  <c r="B53" i="3"/>
  <c r="R52" i="3"/>
  <c r="J52" i="3"/>
  <c r="G52" i="3"/>
  <c r="B52" i="3"/>
  <c r="R51" i="3"/>
  <c r="J51" i="3"/>
  <c r="G51" i="3"/>
  <c r="B51" i="3"/>
  <c r="R50" i="3"/>
  <c r="J50" i="3"/>
  <c r="G50" i="3"/>
  <c r="B50" i="3"/>
  <c r="R49" i="3"/>
  <c r="J49" i="3"/>
  <c r="G49" i="3"/>
  <c r="B49" i="3"/>
  <c r="R48" i="3"/>
  <c r="J48" i="3"/>
  <c r="G48" i="3"/>
  <c r="B48" i="3"/>
  <c r="R47" i="3"/>
  <c r="O47" i="3"/>
  <c r="J47" i="3"/>
  <c r="G47" i="3"/>
  <c r="C47" i="3"/>
  <c r="K47" i="3" s="1"/>
  <c r="B47" i="3"/>
  <c r="R46" i="3"/>
  <c r="O46" i="3"/>
  <c r="J46" i="3"/>
  <c r="G46" i="3"/>
  <c r="D46" i="3"/>
  <c r="D47" i="3" s="1"/>
  <c r="C46" i="3"/>
  <c r="K46" i="3" s="1"/>
  <c r="B46" i="3"/>
  <c r="R45" i="3"/>
  <c r="P45" i="3"/>
  <c r="O45" i="3"/>
  <c r="J45" i="3"/>
  <c r="G45" i="3"/>
  <c r="D45" i="3"/>
  <c r="C45" i="3"/>
  <c r="K45" i="3" s="1"/>
  <c r="B45" i="3"/>
  <c r="R44" i="3"/>
  <c r="P44" i="3"/>
  <c r="O44" i="3"/>
  <c r="K44" i="3"/>
  <c r="J44" i="3"/>
  <c r="G44" i="3"/>
  <c r="B44" i="3"/>
  <c r="R43" i="3"/>
  <c r="P43" i="3"/>
  <c r="O43" i="3"/>
  <c r="K43" i="3"/>
  <c r="J43" i="3"/>
  <c r="G43" i="3"/>
  <c r="B43" i="3"/>
  <c r="R42" i="3"/>
  <c r="P42" i="3"/>
  <c r="O42" i="3"/>
  <c r="K42" i="3"/>
  <c r="J42" i="3"/>
  <c r="G42" i="3"/>
  <c r="B42" i="3"/>
  <c r="R41" i="3"/>
  <c r="P41" i="3"/>
  <c r="O41" i="3"/>
  <c r="K41" i="3"/>
  <c r="J41" i="3"/>
  <c r="G41" i="3"/>
  <c r="B41" i="3"/>
  <c r="R40" i="3"/>
  <c r="P40" i="3"/>
  <c r="O40" i="3"/>
  <c r="K40" i="3"/>
  <c r="J40" i="3"/>
  <c r="G40" i="3"/>
  <c r="B40" i="3"/>
  <c r="R39" i="3"/>
  <c r="P39" i="3"/>
  <c r="O39" i="3"/>
  <c r="K39" i="3"/>
  <c r="J39" i="3"/>
  <c r="G39" i="3"/>
  <c r="B39" i="3"/>
  <c r="R38" i="3"/>
  <c r="P38" i="3"/>
  <c r="O38" i="3"/>
  <c r="K38" i="3"/>
  <c r="J38" i="3"/>
  <c r="G38" i="3"/>
  <c r="B38" i="3"/>
  <c r="R37" i="3"/>
  <c r="P37" i="3"/>
  <c r="O37" i="3"/>
  <c r="K37" i="3"/>
  <c r="J37" i="3"/>
  <c r="G37" i="3"/>
  <c r="B37" i="3"/>
  <c r="R36" i="3"/>
  <c r="P36" i="3"/>
  <c r="O36" i="3"/>
  <c r="K36" i="3"/>
  <c r="J36" i="3"/>
  <c r="G36" i="3"/>
  <c r="B36" i="3"/>
  <c r="R35" i="3"/>
  <c r="P35" i="3"/>
  <c r="O35" i="3"/>
  <c r="K35" i="3"/>
  <c r="J35" i="3"/>
  <c r="G35" i="3"/>
  <c r="B35" i="3"/>
  <c r="R34" i="3"/>
  <c r="P34" i="3"/>
  <c r="O34" i="3"/>
  <c r="K34" i="3"/>
  <c r="J34" i="3"/>
  <c r="G34" i="3"/>
  <c r="B34" i="3"/>
  <c r="R33" i="3"/>
  <c r="P33" i="3"/>
  <c r="O33" i="3"/>
  <c r="K33" i="3"/>
  <c r="J33" i="3"/>
  <c r="G33" i="3"/>
  <c r="B33" i="3"/>
  <c r="R32" i="3"/>
  <c r="P32" i="3"/>
  <c r="O32" i="3"/>
  <c r="K32" i="3"/>
  <c r="J32" i="3"/>
  <c r="G32" i="3"/>
  <c r="B32" i="3"/>
  <c r="R31" i="3"/>
  <c r="P31" i="3"/>
  <c r="O31" i="3"/>
  <c r="K31" i="3"/>
  <c r="J31" i="3"/>
  <c r="G31" i="3"/>
  <c r="B31" i="3"/>
  <c r="R30" i="3"/>
  <c r="P30" i="3"/>
  <c r="O30" i="3"/>
  <c r="K30" i="3"/>
  <c r="J30" i="3"/>
  <c r="G30" i="3"/>
  <c r="B30" i="3"/>
  <c r="R29" i="3"/>
  <c r="P29" i="3"/>
  <c r="O29" i="3"/>
  <c r="K29" i="3"/>
  <c r="J29" i="3"/>
  <c r="G29" i="3"/>
  <c r="B29" i="3"/>
  <c r="R28" i="3"/>
  <c r="P28" i="3"/>
  <c r="O28" i="3"/>
  <c r="K28" i="3"/>
  <c r="J28" i="3"/>
  <c r="G28" i="3"/>
  <c r="B28" i="3"/>
  <c r="R27" i="3"/>
  <c r="P27" i="3"/>
  <c r="O27" i="3"/>
  <c r="K27" i="3"/>
  <c r="J27" i="3"/>
  <c r="G27" i="3"/>
  <c r="B27" i="3"/>
  <c r="R26" i="3"/>
  <c r="P26" i="3"/>
  <c r="O26" i="3"/>
  <c r="K26" i="3"/>
  <c r="J26" i="3"/>
  <c r="G26" i="3"/>
  <c r="B26" i="3"/>
  <c r="R25" i="3"/>
  <c r="P25" i="3"/>
  <c r="O25" i="3"/>
  <c r="K25" i="3"/>
  <c r="J25" i="3"/>
  <c r="G25" i="3"/>
  <c r="B25" i="3"/>
  <c r="R24" i="3"/>
  <c r="P24" i="3"/>
  <c r="O24" i="3"/>
  <c r="K24" i="3"/>
  <c r="J24" i="3"/>
  <c r="G24" i="3"/>
  <c r="B24" i="3"/>
  <c r="R23" i="3"/>
  <c r="P23" i="3"/>
  <c r="O23" i="3"/>
  <c r="K23" i="3"/>
  <c r="J23" i="3"/>
  <c r="G23" i="3"/>
  <c r="B23" i="3"/>
  <c r="R22" i="3"/>
  <c r="P22" i="3"/>
  <c r="O22" i="3"/>
  <c r="K22" i="3"/>
  <c r="J22" i="3"/>
  <c r="G22" i="3"/>
  <c r="B22" i="3"/>
  <c r="R21" i="3"/>
  <c r="P21" i="3"/>
  <c r="O21" i="3"/>
  <c r="K21" i="3"/>
  <c r="J21" i="3"/>
  <c r="G21" i="3"/>
  <c r="B21" i="3"/>
  <c r="R20" i="3"/>
  <c r="P20" i="3"/>
  <c r="O20" i="3"/>
  <c r="K20" i="3"/>
  <c r="J20" i="3"/>
  <c r="G20" i="3"/>
  <c r="B20" i="3"/>
  <c r="R19" i="3"/>
  <c r="P19" i="3"/>
  <c r="O19" i="3"/>
  <c r="K19" i="3"/>
  <c r="J19" i="3"/>
  <c r="G19" i="3"/>
  <c r="B19" i="3"/>
  <c r="R18" i="3"/>
  <c r="P18" i="3"/>
  <c r="O18" i="3"/>
  <c r="K18" i="3"/>
  <c r="J18" i="3"/>
  <c r="G18" i="3"/>
  <c r="B18" i="3"/>
  <c r="R17" i="3"/>
  <c r="P17" i="3"/>
  <c r="O17" i="3"/>
  <c r="K17" i="3"/>
  <c r="J17" i="3"/>
  <c r="G17" i="3"/>
  <c r="B17" i="3"/>
  <c r="R16" i="3"/>
  <c r="P16" i="3"/>
  <c r="O16" i="3"/>
  <c r="K16" i="3"/>
  <c r="J16" i="3"/>
  <c r="G16" i="3"/>
  <c r="B16" i="3"/>
  <c r="R15" i="3"/>
  <c r="P15" i="3"/>
  <c r="O15" i="3"/>
  <c r="K15" i="3"/>
  <c r="J15" i="3"/>
  <c r="G15" i="3"/>
  <c r="B15" i="3"/>
  <c r="R14" i="3"/>
  <c r="P14" i="3"/>
  <c r="O14" i="3"/>
  <c r="K14" i="3"/>
  <c r="J14" i="3"/>
  <c r="G14" i="3"/>
  <c r="B14" i="3"/>
  <c r="R13" i="3"/>
  <c r="P13" i="3"/>
  <c r="O13" i="3"/>
  <c r="K13" i="3"/>
  <c r="J13" i="3"/>
  <c r="G13" i="3"/>
  <c r="B13" i="3"/>
  <c r="R12" i="3"/>
  <c r="P12" i="3"/>
  <c r="O12" i="3"/>
  <c r="K12" i="3"/>
  <c r="J12" i="3"/>
  <c r="G12" i="3"/>
  <c r="B12" i="3"/>
  <c r="R11" i="3"/>
  <c r="P11" i="3"/>
  <c r="O11" i="3"/>
  <c r="K11" i="3"/>
  <c r="J11" i="3"/>
  <c r="G11" i="3"/>
  <c r="B11" i="3"/>
  <c r="R10" i="3"/>
  <c r="P10" i="3"/>
  <c r="O10" i="3"/>
  <c r="K10" i="3"/>
  <c r="J10" i="3"/>
  <c r="G10" i="3"/>
  <c r="B10" i="3"/>
  <c r="R9" i="3"/>
  <c r="P9" i="3"/>
  <c r="O9" i="3"/>
  <c r="K9" i="3"/>
  <c r="J9" i="3"/>
  <c r="G9" i="3"/>
  <c r="B9" i="3"/>
  <c r="R8" i="3"/>
  <c r="P8" i="3"/>
  <c r="O8" i="3"/>
  <c r="K8" i="3"/>
  <c r="J8" i="3"/>
  <c r="G8" i="3"/>
  <c r="B8" i="3"/>
  <c r="R7" i="3"/>
  <c r="P7" i="3"/>
  <c r="O7" i="3"/>
  <c r="K7" i="3"/>
  <c r="J7" i="3"/>
  <c r="G7" i="3"/>
  <c r="B7" i="3"/>
  <c r="R306" i="2"/>
  <c r="P306" i="2"/>
  <c r="O306" i="2"/>
  <c r="K306" i="2"/>
  <c r="J306" i="2"/>
  <c r="G306" i="2"/>
  <c r="B306" i="2"/>
  <c r="R305" i="2"/>
  <c r="P305" i="2"/>
  <c r="O305" i="2"/>
  <c r="K305" i="2"/>
  <c r="J305" i="2"/>
  <c r="G305" i="2"/>
  <c r="B305" i="2"/>
  <c r="R304" i="2"/>
  <c r="P304" i="2"/>
  <c r="O304" i="2"/>
  <c r="K304" i="2"/>
  <c r="J304" i="2"/>
  <c r="G304" i="2"/>
  <c r="B304" i="2"/>
  <c r="R303" i="2"/>
  <c r="P303" i="2"/>
  <c r="O303" i="2"/>
  <c r="K303" i="2"/>
  <c r="J303" i="2"/>
  <c r="G303" i="2"/>
  <c r="B303" i="2"/>
  <c r="R302" i="2"/>
  <c r="P302" i="2"/>
  <c r="O302" i="2"/>
  <c r="K302" i="2"/>
  <c r="J302" i="2"/>
  <c r="G302" i="2"/>
  <c r="B302" i="2"/>
  <c r="R301" i="2"/>
  <c r="P301" i="2"/>
  <c r="O301" i="2"/>
  <c r="K301" i="2"/>
  <c r="J301" i="2"/>
  <c r="G301" i="2"/>
  <c r="B301" i="2"/>
  <c r="R300" i="2"/>
  <c r="P300" i="2"/>
  <c r="O300" i="2"/>
  <c r="K300" i="2"/>
  <c r="J300" i="2"/>
  <c r="G300" i="2"/>
  <c r="B300" i="2"/>
  <c r="R299" i="2"/>
  <c r="P299" i="2"/>
  <c r="O299" i="2"/>
  <c r="K299" i="2"/>
  <c r="J299" i="2"/>
  <c r="G299" i="2"/>
  <c r="B299" i="2"/>
  <c r="R298" i="2"/>
  <c r="P298" i="2"/>
  <c r="O298" i="2"/>
  <c r="K298" i="2"/>
  <c r="J298" i="2"/>
  <c r="G298" i="2"/>
  <c r="B298" i="2"/>
  <c r="R297" i="2"/>
  <c r="P297" i="2"/>
  <c r="O297" i="2"/>
  <c r="K297" i="2"/>
  <c r="J297" i="2"/>
  <c r="G297" i="2"/>
  <c r="B297" i="2"/>
  <c r="R296" i="2"/>
  <c r="P296" i="2"/>
  <c r="O296" i="2"/>
  <c r="K296" i="2"/>
  <c r="J296" i="2"/>
  <c r="G296" i="2"/>
  <c r="B296" i="2"/>
  <c r="R295" i="2"/>
  <c r="P295" i="2"/>
  <c r="O295" i="2"/>
  <c r="K295" i="2"/>
  <c r="J295" i="2"/>
  <c r="G295" i="2"/>
  <c r="B295" i="2"/>
  <c r="R294" i="2"/>
  <c r="P294" i="2"/>
  <c r="O294" i="2"/>
  <c r="K294" i="2"/>
  <c r="J294" i="2"/>
  <c r="G294" i="2"/>
  <c r="B294" i="2"/>
  <c r="R293" i="2"/>
  <c r="P293" i="2"/>
  <c r="O293" i="2"/>
  <c r="K293" i="2"/>
  <c r="J293" i="2"/>
  <c r="G293" i="2"/>
  <c r="B293" i="2"/>
  <c r="R292" i="2"/>
  <c r="P292" i="2"/>
  <c r="O292" i="2"/>
  <c r="K292" i="2"/>
  <c r="J292" i="2"/>
  <c r="G292" i="2"/>
  <c r="B292" i="2"/>
  <c r="R291" i="2"/>
  <c r="P291" i="2"/>
  <c r="O291" i="2"/>
  <c r="K291" i="2"/>
  <c r="J291" i="2"/>
  <c r="G291" i="2"/>
  <c r="B291" i="2"/>
  <c r="R290" i="2"/>
  <c r="P290" i="2"/>
  <c r="O290" i="2"/>
  <c r="K290" i="2"/>
  <c r="J290" i="2"/>
  <c r="G290" i="2"/>
  <c r="B290" i="2"/>
  <c r="R289" i="2"/>
  <c r="P289" i="2"/>
  <c r="O289" i="2"/>
  <c r="K289" i="2"/>
  <c r="J289" i="2"/>
  <c r="G289" i="2"/>
  <c r="B289" i="2"/>
  <c r="R288" i="2"/>
  <c r="P288" i="2"/>
  <c r="O288" i="2"/>
  <c r="K288" i="2"/>
  <c r="J288" i="2"/>
  <c r="G288" i="2"/>
  <c r="B288" i="2"/>
  <c r="R287" i="2"/>
  <c r="P287" i="2"/>
  <c r="O287" i="2"/>
  <c r="K287" i="2"/>
  <c r="J287" i="2"/>
  <c r="G287" i="2"/>
  <c r="B287" i="2"/>
  <c r="R286" i="2"/>
  <c r="P286" i="2"/>
  <c r="O286" i="2"/>
  <c r="K286" i="2"/>
  <c r="J286" i="2"/>
  <c r="G286" i="2"/>
  <c r="B286" i="2"/>
  <c r="R285" i="2"/>
  <c r="P285" i="2"/>
  <c r="O285" i="2"/>
  <c r="K285" i="2"/>
  <c r="J285" i="2"/>
  <c r="G285" i="2"/>
  <c r="B285" i="2"/>
  <c r="R284" i="2"/>
  <c r="P284" i="2"/>
  <c r="O284" i="2"/>
  <c r="K284" i="2"/>
  <c r="J284" i="2"/>
  <c r="G284" i="2"/>
  <c r="B284" i="2"/>
  <c r="R283" i="2"/>
  <c r="P283" i="2"/>
  <c r="O283" i="2"/>
  <c r="K283" i="2"/>
  <c r="J283" i="2"/>
  <c r="G283" i="2"/>
  <c r="B283" i="2"/>
  <c r="R282" i="2"/>
  <c r="P282" i="2"/>
  <c r="O282" i="2"/>
  <c r="K282" i="2"/>
  <c r="J282" i="2"/>
  <c r="G282" i="2"/>
  <c r="B282" i="2"/>
  <c r="R281" i="2"/>
  <c r="P281" i="2"/>
  <c r="O281" i="2"/>
  <c r="K281" i="2"/>
  <c r="J281" i="2"/>
  <c r="G281" i="2"/>
  <c r="B281" i="2"/>
  <c r="R280" i="2"/>
  <c r="P280" i="2"/>
  <c r="O280" i="2"/>
  <c r="K280" i="2"/>
  <c r="J280" i="2"/>
  <c r="G280" i="2"/>
  <c r="B280" i="2"/>
  <c r="R279" i="2"/>
  <c r="P279" i="2"/>
  <c r="O279" i="2"/>
  <c r="K279" i="2"/>
  <c r="J279" i="2"/>
  <c r="G279" i="2"/>
  <c r="B279" i="2"/>
  <c r="R278" i="2"/>
  <c r="P278" i="2"/>
  <c r="O278" i="2"/>
  <c r="K278" i="2"/>
  <c r="J278" i="2"/>
  <c r="G278" i="2"/>
  <c r="B278" i="2"/>
  <c r="R277" i="2"/>
  <c r="P277" i="2"/>
  <c r="O277" i="2"/>
  <c r="K277" i="2"/>
  <c r="J277" i="2"/>
  <c r="G277" i="2"/>
  <c r="B277" i="2"/>
  <c r="R276" i="2"/>
  <c r="P276" i="2"/>
  <c r="O276" i="2"/>
  <c r="K276" i="2"/>
  <c r="J276" i="2"/>
  <c r="G276" i="2"/>
  <c r="B276" i="2"/>
  <c r="R275" i="2"/>
  <c r="P275" i="2"/>
  <c r="O275" i="2"/>
  <c r="K275" i="2"/>
  <c r="J275" i="2"/>
  <c r="G275" i="2"/>
  <c r="B275" i="2"/>
  <c r="R274" i="2"/>
  <c r="P274" i="2"/>
  <c r="O274" i="2"/>
  <c r="K274" i="2"/>
  <c r="J274" i="2"/>
  <c r="G274" i="2"/>
  <c r="B274" i="2"/>
  <c r="R273" i="2"/>
  <c r="P273" i="2"/>
  <c r="O273" i="2"/>
  <c r="K273" i="2"/>
  <c r="J273" i="2"/>
  <c r="G273" i="2"/>
  <c r="B273" i="2"/>
  <c r="R272" i="2"/>
  <c r="P272" i="2"/>
  <c r="O272" i="2"/>
  <c r="K272" i="2"/>
  <c r="J272" i="2"/>
  <c r="G272" i="2"/>
  <c r="B272" i="2"/>
  <c r="R271" i="2"/>
  <c r="P271" i="2"/>
  <c r="O271" i="2"/>
  <c r="K271" i="2"/>
  <c r="J271" i="2"/>
  <c r="G271" i="2"/>
  <c r="B271" i="2"/>
  <c r="R270" i="2"/>
  <c r="P270" i="2"/>
  <c r="O270" i="2"/>
  <c r="K270" i="2"/>
  <c r="J270" i="2"/>
  <c r="G270" i="2"/>
  <c r="B270" i="2"/>
  <c r="R269" i="2"/>
  <c r="P269" i="2"/>
  <c r="O269" i="2"/>
  <c r="K269" i="2"/>
  <c r="J269" i="2"/>
  <c r="G269" i="2"/>
  <c r="B269" i="2"/>
  <c r="R268" i="2"/>
  <c r="P268" i="2"/>
  <c r="O268" i="2"/>
  <c r="K268" i="2"/>
  <c r="J268" i="2"/>
  <c r="G268" i="2"/>
  <c r="B268" i="2"/>
  <c r="R267" i="2"/>
  <c r="P267" i="2"/>
  <c r="O267" i="2"/>
  <c r="K267" i="2"/>
  <c r="J267" i="2"/>
  <c r="G267" i="2"/>
  <c r="B267" i="2"/>
  <c r="R266" i="2"/>
  <c r="P266" i="2"/>
  <c r="O266" i="2"/>
  <c r="K266" i="2"/>
  <c r="J266" i="2"/>
  <c r="G266" i="2"/>
  <c r="B266" i="2"/>
  <c r="R265" i="2"/>
  <c r="P265" i="2"/>
  <c r="O265" i="2"/>
  <c r="K265" i="2"/>
  <c r="J265" i="2"/>
  <c r="G265" i="2"/>
  <c r="B265" i="2"/>
  <c r="R264" i="2"/>
  <c r="P264" i="2"/>
  <c r="O264" i="2"/>
  <c r="K264" i="2"/>
  <c r="J264" i="2"/>
  <c r="G264" i="2"/>
  <c r="B264" i="2"/>
  <c r="R263" i="2"/>
  <c r="P263" i="2"/>
  <c r="O263" i="2"/>
  <c r="K263" i="2"/>
  <c r="J263" i="2"/>
  <c r="G263" i="2"/>
  <c r="B263" i="2"/>
  <c r="R262" i="2"/>
  <c r="P262" i="2"/>
  <c r="O262" i="2"/>
  <c r="K262" i="2"/>
  <c r="J262" i="2"/>
  <c r="G262" i="2"/>
  <c r="B262" i="2"/>
  <c r="R261" i="2"/>
  <c r="P261" i="2"/>
  <c r="O261" i="2"/>
  <c r="K261" i="2"/>
  <c r="J261" i="2"/>
  <c r="G261" i="2"/>
  <c r="B261" i="2"/>
  <c r="R260" i="2"/>
  <c r="P260" i="2"/>
  <c r="O260" i="2"/>
  <c r="K260" i="2"/>
  <c r="J260" i="2"/>
  <c r="G260" i="2"/>
  <c r="B260" i="2"/>
  <c r="R259" i="2"/>
  <c r="P259" i="2"/>
  <c r="O259" i="2"/>
  <c r="K259" i="2"/>
  <c r="J259" i="2"/>
  <c r="G259" i="2"/>
  <c r="B259" i="2"/>
  <c r="R258" i="2"/>
  <c r="P258" i="2"/>
  <c r="O258" i="2"/>
  <c r="K258" i="2"/>
  <c r="J258" i="2"/>
  <c r="G258" i="2"/>
  <c r="B258" i="2"/>
  <c r="R257" i="2"/>
  <c r="P257" i="2"/>
  <c r="O257" i="2"/>
  <c r="K257" i="2"/>
  <c r="J257" i="2"/>
  <c r="G257" i="2"/>
  <c r="B257" i="2"/>
  <c r="R256" i="2"/>
  <c r="P256" i="2"/>
  <c r="O256" i="2"/>
  <c r="K256" i="2"/>
  <c r="J256" i="2"/>
  <c r="G256" i="2"/>
  <c r="B256" i="2"/>
  <c r="R255" i="2"/>
  <c r="P255" i="2"/>
  <c r="O255" i="2"/>
  <c r="K255" i="2"/>
  <c r="J255" i="2"/>
  <c r="G255" i="2"/>
  <c r="B255" i="2"/>
  <c r="R254" i="2"/>
  <c r="P254" i="2"/>
  <c r="O254" i="2"/>
  <c r="K254" i="2"/>
  <c r="J254" i="2"/>
  <c r="G254" i="2"/>
  <c r="B254" i="2"/>
  <c r="R253" i="2"/>
  <c r="P253" i="2"/>
  <c r="O253" i="2"/>
  <c r="K253" i="2"/>
  <c r="J253" i="2"/>
  <c r="G253" i="2"/>
  <c r="B253" i="2"/>
  <c r="R252" i="2"/>
  <c r="P252" i="2"/>
  <c r="O252" i="2"/>
  <c r="K252" i="2"/>
  <c r="J252" i="2"/>
  <c r="G252" i="2"/>
  <c r="B252" i="2"/>
  <c r="R251" i="2"/>
  <c r="P251" i="2"/>
  <c r="O251" i="2"/>
  <c r="K251" i="2"/>
  <c r="J251" i="2"/>
  <c r="G251" i="2"/>
  <c r="B251" i="2"/>
  <c r="R250" i="2"/>
  <c r="P250" i="2"/>
  <c r="O250" i="2"/>
  <c r="K250" i="2"/>
  <c r="J250" i="2"/>
  <c r="G250" i="2"/>
  <c r="B250" i="2"/>
  <c r="R249" i="2"/>
  <c r="P249" i="2"/>
  <c r="O249" i="2"/>
  <c r="K249" i="2"/>
  <c r="J249" i="2"/>
  <c r="G249" i="2"/>
  <c r="B249" i="2"/>
  <c r="R248" i="2"/>
  <c r="P248" i="2"/>
  <c r="O248" i="2"/>
  <c r="K248" i="2"/>
  <c r="J248" i="2"/>
  <c r="G248" i="2"/>
  <c r="B248" i="2"/>
  <c r="R247" i="2"/>
  <c r="P247" i="2"/>
  <c r="O247" i="2"/>
  <c r="K247" i="2"/>
  <c r="J247" i="2"/>
  <c r="G247" i="2"/>
  <c r="B247" i="2"/>
  <c r="R246" i="2"/>
  <c r="P246" i="2"/>
  <c r="O246" i="2"/>
  <c r="K246" i="2"/>
  <c r="J246" i="2"/>
  <c r="G246" i="2"/>
  <c r="B246" i="2"/>
  <c r="R245" i="2"/>
  <c r="P245" i="2"/>
  <c r="O245" i="2"/>
  <c r="K245" i="2"/>
  <c r="J245" i="2"/>
  <c r="G245" i="2"/>
  <c r="B245" i="2"/>
  <c r="R244" i="2"/>
  <c r="P244" i="2"/>
  <c r="O244" i="2"/>
  <c r="K244" i="2"/>
  <c r="J244" i="2"/>
  <c r="G244" i="2"/>
  <c r="B244" i="2"/>
  <c r="R243" i="2"/>
  <c r="P243" i="2"/>
  <c r="O243" i="2"/>
  <c r="K243" i="2"/>
  <c r="J243" i="2"/>
  <c r="G243" i="2"/>
  <c r="B243" i="2"/>
  <c r="R242" i="2"/>
  <c r="P242" i="2"/>
  <c r="O242" i="2"/>
  <c r="K242" i="2"/>
  <c r="J242" i="2"/>
  <c r="G242" i="2"/>
  <c r="B242" i="2"/>
  <c r="R241" i="2"/>
  <c r="P241" i="2"/>
  <c r="O241" i="2"/>
  <c r="K241" i="2"/>
  <c r="J241" i="2"/>
  <c r="G241" i="2"/>
  <c r="B241" i="2"/>
  <c r="R240" i="2"/>
  <c r="P240" i="2"/>
  <c r="O240" i="2"/>
  <c r="K240" i="2"/>
  <c r="J240" i="2"/>
  <c r="G240" i="2"/>
  <c r="B240" i="2"/>
  <c r="R239" i="2"/>
  <c r="P239" i="2"/>
  <c r="O239" i="2"/>
  <c r="K239" i="2"/>
  <c r="J239" i="2"/>
  <c r="G239" i="2"/>
  <c r="B239" i="2"/>
  <c r="R238" i="2"/>
  <c r="P238" i="2"/>
  <c r="O238" i="2"/>
  <c r="K238" i="2"/>
  <c r="J238" i="2"/>
  <c r="G238" i="2"/>
  <c r="B238" i="2"/>
  <c r="R237" i="2"/>
  <c r="P237" i="2"/>
  <c r="O237" i="2"/>
  <c r="K237" i="2"/>
  <c r="J237" i="2"/>
  <c r="G237" i="2"/>
  <c r="B237" i="2"/>
  <c r="R236" i="2"/>
  <c r="P236" i="2"/>
  <c r="O236" i="2"/>
  <c r="K236" i="2"/>
  <c r="J236" i="2"/>
  <c r="G236" i="2"/>
  <c r="B236" i="2"/>
  <c r="R235" i="2"/>
  <c r="P235" i="2"/>
  <c r="O235" i="2"/>
  <c r="K235" i="2"/>
  <c r="J235" i="2"/>
  <c r="G235" i="2"/>
  <c r="B235" i="2"/>
  <c r="R234" i="2"/>
  <c r="P234" i="2"/>
  <c r="O234" i="2"/>
  <c r="K234" i="2"/>
  <c r="J234" i="2"/>
  <c r="G234" i="2"/>
  <c r="B234" i="2"/>
  <c r="R233" i="2"/>
  <c r="P233" i="2"/>
  <c r="O233" i="2"/>
  <c r="K233" i="2"/>
  <c r="J233" i="2"/>
  <c r="G233" i="2"/>
  <c r="B233" i="2"/>
  <c r="R232" i="2"/>
  <c r="P232" i="2"/>
  <c r="O232" i="2"/>
  <c r="K232" i="2"/>
  <c r="J232" i="2"/>
  <c r="G232" i="2"/>
  <c r="B232" i="2"/>
  <c r="R231" i="2"/>
  <c r="P231" i="2"/>
  <c r="O231" i="2"/>
  <c r="K231" i="2"/>
  <c r="J231" i="2"/>
  <c r="G231" i="2"/>
  <c r="B231" i="2"/>
  <c r="R230" i="2"/>
  <c r="P230" i="2"/>
  <c r="O230" i="2"/>
  <c r="K230" i="2"/>
  <c r="J230" i="2"/>
  <c r="G230" i="2"/>
  <c r="B230" i="2"/>
  <c r="R229" i="2"/>
  <c r="P229" i="2"/>
  <c r="O229" i="2"/>
  <c r="K229" i="2"/>
  <c r="J229" i="2"/>
  <c r="G229" i="2"/>
  <c r="B229" i="2"/>
  <c r="R228" i="2"/>
  <c r="P228" i="2"/>
  <c r="O228" i="2"/>
  <c r="K228" i="2"/>
  <c r="J228" i="2"/>
  <c r="G228" i="2"/>
  <c r="B228" i="2"/>
  <c r="R227" i="2"/>
  <c r="P227" i="2"/>
  <c r="O227" i="2"/>
  <c r="K227" i="2"/>
  <c r="J227" i="2"/>
  <c r="G227" i="2"/>
  <c r="B227" i="2"/>
  <c r="R226" i="2"/>
  <c r="P226" i="2"/>
  <c r="O226" i="2"/>
  <c r="K226" i="2"/>
  <c r="J226" i="2"/>
  <c r="G226" i="2"/>
  <c r="B226" i="2"/>
  <c r="R225" i="2"/>
  <c r="P225" i="2"/>
  <c r="O225" i="2"/>
  <c r="K225" i="2"/>
  <c r="J225" i="2"/>
  <c r="G225" i="2"/>
  <c r="B225" i="2"/>
  <c r="R224" i="2"/>
  <c r="P224" i="2"/>
  <c r="O224" i="2"/>
  <c r="K224" i="2"/>
  <c r="J224" i="2"/>
  <c r="G224" i="2"/>
  <c r="B224" i="2"/>
  <c r="R223" i="2"/>
  <c r="P223" i="2"/>
  <c r="O223" i="2"/>
  <c r="K223" i="2"/>
  <c r="J223" i="2"/>
  <c r="G223" i="2"/>
  <c r="B223" i="2"/>
  <c r="R222" i="2"/>
  <c r="P222" i="2"/>
  <c r="O222" i="2"/>
  <c r="K222" i="2"/>
  <c r="J222" i="2"/>
  <c r="G222" i="2"/>
  <c r="B222" i="2"/>
  <c r="R221" i="2"/>
  <c r="P221" i="2"/>
  <c r="O221" i="2"/>
  <c r="K221" i="2"/>
  <c r="J221" i="2"/>
  <c r="G221" i="2"/>
  <c r="B221" i="2"/>
  <c r="R220" i="2"/>
  <c r="P220" i="2"/>
  <c r="O220" i="2"/>
  <c r="K220" i="2"/>
  <c r="J220" i="2"/>
  <c r="G220" i="2"/>
  <c r="B220" i="2"/>
  <c r="R219" i="2"/>
  <c r="P219" i="2"/>
  <c r="O219" i="2"/>
  <c r="K219" i="2"/>
  <c r="J219" i="2"/>
  <c r="G219" i="2"/>
  <c r="B219" i="2"/>
  <c r="R218" i="2"/>
  <c r="P218" i="2"/>
  <c r="O218" i="2"/>
  <c r="K218" i="2"/>
  <c r="J218" i="2"/>
  <c r="G218" i="2"/>
  <c r="B218" i="2"/>
  <c r="R217" i="2"/>
  <c r="P217" i="2"/>
  <c r="O217" i="2"/>
  <c r="K217" i="2"/>
  <c r="J217" i="2"/>
  <c r="G217" i="2"/>
  <c r="B217" i="2"/>
  <c r="R216" i="2"/>
  <c r="P216" i="2"/>
  <c r="O216" i="2"/>
  <c r="K216" i="2"/>
  <c r="J216" i="2"/>
  <c r="G216" i="2"/>
  <c r="B216" i="2"/>
  <c r="R215" i="2"/>
  <c r="P215" i="2"/>
  <c r="O215" i="2"/>
  <c r="K215" i="2"/>
  <c r="J215" i="2"/>
  <c r="G215" i="2"/>
  <c r="B215" i="2"/>
  <c r="R214" i="2"/>
  <c r="P214" i="2"/>
  <c r="O214" i="2"/>
  <c r="K214" i="2"/>
  <c r="J214" i="2"/>
  <c r="G214" i="2"/>
  <c r="B214" i="2"/>
  <c r="R213" i="2"/>
  <c r="P213" i="2"/>
  <c r="O213" i="2"/>
  <c r="K213" i="2"/>
  <c r="J213" i="2"/>
  <c r="G213" i="2"/>
  <c r="B213" i="2"/>
  <c r="R212" i="2"/>
  <c r="P212" i="2"/>
  <c r="O212" i="2"/>
  <c r="K212" i="2"/>
  <c r="J212" i="2"/>
  <c r="G212" i="2"/>
  <c r="B212" i="2"/>
  <c r="R211" i="2"/>
  <c r="P211" i="2"/>
  <c r="O211" i="2"/>
  <c r="K211" i="2"/>
  <c r="J211" i="2"/>
  <c r="G211" i="2"/>
  <c r="B211" i="2"/>
  <c r="R210" i="2"/>
  <c r="P210" i="2"/>
  <c r="O210" i="2"/>
  <c r="K210" i="2"/>
  <c r="J210" i="2"/>
  <c r="G210" i="2"/>
  <c r="B210" i="2"/>
  <c r="R209" i="2"/>
  <c r="P209" i="2"/>
  <c r="O209" i="2"/>
  <c r="K209" i="2"/>
  <c r="J209" i="2"/>
  <c r="G209" i="2"/>
  <c r="B209" i="2"/>
  <c r="R208" i="2"/>
  <c r="P208" i="2"/>
  <c r="O208" i="2"/>
  <c r="K208" i="2"/>
  <c r="J208" i="2"/>
  <c r="G208" i="2"/>
  <c r="B208" i="2"/>
  <c r="R207" i="2"/>
  <c r="P207" i="2"/>
  <c r="O207" i="2"/>
  <c r="K207" i="2"/>
  <c r="J207" i="2"/>
  <c r="G207" i="2"/>
  <c r="B207" i="2"/>
  <c r="R206" i="2"/>
  <c r="P206" i="2"/>
  <c r="O206" i="2"/>
  <c r="K206" i="2"/>
  <c r="J206" i="2"/>
  <c r="G206" i="2"/>
  <c r="B206" i="2"/>
  <c r="R205" i="2"/>
  <c r="P205" i="2"/>
  <c r="O205" i="2"/>
  <c r="K205" i="2"/>
  <c r="J205" i="2"/>
  <c r="G205" i="2"/>
  <c r="B205" i="2"/>
  <c r="R204" i="2"/>
  <c r="P204" i="2"/>
  <c r="O204" i="2"/>
  <c r="K204" i="2"/>
  <c r="J204" i="2"/>
  <c r="G204" i="2"/>
  <c r="B204" i="2"/>
  <c r="R203" i="2"/>
  <c r="P203" i="2"/>
  <c r="O203" i="2"/>
  <c r="K203" i="2"/>
  <c r="J203" i="2"/>
  <c r="G203" i="2"/>
  <c r="B203" i="2"/>
  <c r="R202" i="2"/>
  <c r="P202" i="2"/>
  <c r="O202" i="2"/>
  <c r="K202" i="2"/>
  <c r="J202" i="2"/>
  <c r="G202" i="2"/>
  <c r="B202" i="2"/>
  <c r="R201" i="2"/>
  <c r="P201" i="2"/>
  <c r="O201" i="2"/>
  <c r="K201" i="2"/>
  <c r="J201" i="2"/>
  <c r="G201" i="2"/>
  <c r="B201" i="2"/>
  <c r="R200" i="2"/>
  <c r="P200" i="2"/>
  <c r="O200" i="2"/>
  <c r="K200" i="2"/>
  <c r="J200" i="2"/>
  <c r="G200" i="2"/>
  <c r="B200" i="2"/>
  <c r="R199" i="2"/>
  <c r="P199" i="2"/>
  <c r="O199" i="2"/>
  <c r="K199" i="2"/>
  <c r="J199" i="2"/>
  <c r="G199" i="2"/>
  <c r="B199" i="2"/>
  <c r="R198" i="2"/>
  <c r="P198" i="2"/>
  <c r="O198" i="2"/>
  <c r="K198" i="2"/>
  <c r="J198" i="2"/>
  <c r="G198" i="2"/>
  <c r="B198" i="2"/>
  <c r="R197" i="2"/>
  <c r="P197" i="2"/>
  <c r="O197" i="2"/>
  <c r="K197" i="2"/>
  <c r="J197" i="2"/>
  <c r="G197" i="2"/>
  <c r="B197" i="2"/>
  <c r="R196" i="2"/>
  <c r="P196" i="2"/>
  <c r="O196" i="2"/>
  <c r="K196" i="2"/>
  <c r="J196" i="2"/>
  <c r="G196" i="2"/>
  <c r="B196" i="2"/>
  <c r="R195" i="2"/>
  <c r="P195" i="2"/>
  <c r="O195" i="2"/>
  <c r="K195" i="2"/>
  <c r="J195" i="2"/>
  <c r="G195" i="2"/>
  <c r="B195" i="2"/>
  <c r="R194" i="2"/>
  <c r="P194" i="2"/>
  <c r="O194" i="2"/>
  <c r="K194" i="2"/>
  <c r="J194" i="2"/>
  <c r="G194" i="2"/>
  <c r="B194" i="2"/>
  <c r="R193" i="2"/>
  <c r="P193" i="2"/>
  <c r="O193" i="2"/>
  <c r="K193" i="2"/>
  <c r="J193" i="2"/>
  <c r="G193" i="2"/>
  <c r="B193" i="2"/>
  <c r="R192" i="2"/>
  <c r="P192" i="2"/>
  <c r="O192" i="2"/>
  <c r="K192" i="2"/>
  <c r="J192" i="2"/>
  <c r="G192" i="2"/>
  <c r="B192" i="2"/>
  <c r="R191" i="2"/>
  <c r="P191" i="2"/>
  <c r="O191" i="2"/>
  <c r="K191" i="2"/>
  <c r="J191" i="2"/>
  <c r="G191" i="2"/>
  <c r="B191" i="2"/>
  <c r="R190" i="2"/>
  <c r="P190" i="2"/>
  <c r="O190" i="2"/>
  <c r="K190" i="2"/>
  <c r="J190" i="2"/>
  <c r="G190" i="2"/>
  <c r="B190" i="2"/>
  <c r="R189" i="2"/>
  <c r="P189" i="2"/>
  <c r="O189" i="2"/>
  <c r="K189" i="2"/>
  <c r="J189" i="2"/>
  <c r="G189" i="2"/>
  <c r="B189" i="2"/>
  <c r="R188" i="2"/>
  <c r="P188" i="2"/>
  <c r="O188" i="2"/>
  <c r="K188" i="2"/>
  <c r="J188" i="2"/>
  <c r="G188" i="2"/>
  <c r="B188" i="2"/>
  <c r="R187" i="2"/>
  <c r="P187" i="2"/>
  <c r="O187" i="2"/>
  <c r="K187" i="2"/>
  <c r="J187" i="2"/>
  <c r="G187" i="2"/>
  <c r="B187" i="2"/>
  <c r="R186" i="2"/>
  <c r="P186" i="2"/>
  <c r="O186" i="2"/>
  <c r="K186" i="2"/>
  <c r="J186" i="2"/>
  <c r="G186" i="2"/>
  <c r="B186" i="2"/>
  <c r="R185" i="2"/>
  <c r="P185" i="2"/>
  <c r="O185" i="2"/>
  <c r="K185" i="2"/>
  <c r="J185" i="2"/>
  <c r="G185" i="2"/>
  <c r="B185" i="2"/>
  <c r="R184" i="2"/>
  <c r="P184" i="2"/>
  <c r="O184" i="2"/>
  <c r="K184" i="2"/>
  <c r="J184" i="2"/>
  <c r="G184" i="2"/>
  <c r="B184" i="2"/>
  <c r="R183" i="2"/>
  <c r="P183" i="2"/>
  <c r="O183" i="2"/>
  <c r="K183" i="2"/>
  <c r="J183" i="2"/>
  <c r="G183" i="2"/>
  <c r="B183" i="2"/>
  <c r="R182" i="2"/>
  <c r="P182" i="2"/>
  <c r="O182" i="2"/>
  <c r="K182" i="2"/>
  <c r="J182" i="2"/>
  <c r="G182" i="2"/>
  <c r="B182" i="2"/>
  <c r="R181" i="2"/>
  <c r="P181" i="2"/>
  <c r="O181" i="2"/>
  <c r="K181" i="2"/>
  <c r="J181" i="2"/>
  <c r="G181" i="2"/>
  <c r="B181" i="2"/>
  <c r="R180" i="2"/>
  <c r="P180" i="2"/>
  <c r="O180" i="2"/>
  <c r="K180" i="2"/>
  <c r="J180" i="2"/>
  <c r="G180" i="2"/>
  <c r="B180" i="2"/>
  <c r="R179" i="2"/>
  <c r="P179" i="2"/>
  <c r="O179" i="2"/>
  <c r="K179" i="2"/>
  <c r="J179" i="2"/>
  <c r="G179" i="2"/>
  <c r="B179" i="2"/>
  <c r="R178" i="2"/>
  <c r="P178" i="2"/>
  <c r="O178" i="2"/>
  <c r="K178" i="2"/>
  <c r="J178" i="2"/>
  <c r="G178" i="2"/>
  <c r="B178" i="2"/>
  <c r="R177" i="2"/>
  <c r="P177" i="2"/>
  <c r="O177" i="2"/>
  <c r="K177" i="2"/>
  <c r="J177" i="2"/>
  <c r="G177" i="2"/>
  <c r="B177" i="2"/>
  <c r="R176" i="2"/>
  <c r="P176" i="2"/>
  <c r="O176" i="2"/>
  <c r="K176" i="2"/>
  <c r="J176" i="2"/>
  <c r="G176" i="2"/>
  <c r="B176" i="2"/>
  <c r="R175" i="2"/>
  <c r="P175" i="2"/>
  <c r="O175" i="2"/>
  <c r="K175" i="2"/>
  <c r="J175" i="2"/>
  <c r="G175" i="2"/>
  <c r="B175" i="2"/>
  <c r="R174" i="2"/>
  <c r="P174" i="2"/>
  <c r="O174" i="2"/>
  <c r="K174" i="2"/>
  <c r="J174" i="2"/>
  <c r="G174" i="2"/>
  <c r="B174" i="2"/>
  <c r="R173" i="2"/>
  <c r="P173" i="2"/>
  <c r="O173" i="2"/>
  <c r="K173" i="2"/>
  <c r="J173" i="2"/>
  <c r="G173" i="2"/>
  <c r="B173" i="2"/>
  <c r="R172" i="2"/>
  <c r="P172" i="2"/>
  <c r="O172" i="2"/>
  <c r="K172" i="2"/>
  <c r="J172" i="2"/>
  <c r="G172" i="2"/>
  <c r="B172" i="2"/>
  <c r="R171" i="2"/>
  <c r="P171" i="2"/>
  <c r="O171" i="2"/>
  <c r="K171" i="2"/>
  <c r="J171" i="2"/>
  <c r="G171" i="2"/>
  <c r="B171" i="2"/>
  <c r="R170" i="2"/>
  <c r="P170" i="2"/>
  <c r="O170" i="2"/>
  <c r="K170" i="2"/>
  <c r="J170" i="2"/>
  <c r="G170" i="2"/>
  <c r="B170" i="2"/>
  <c r="R169" i="2"/>
  <c r="P169" i="2"/>
  <c r="O169" i="2"/>
  <c r="K169" i="2"/>
  <c r="J169" i="2"/>
  <c r="G169" i="2"/>
  <c r="B169" i="2"/>
  <c r="R168" i="2"/>
  <c r="P168" i="2"/>
  <c r="O168" i="2"/>
  <c r="K168" i="2"/>
  <c r="J168" i="2"/>
  <c r="G168" i="2"/>
  <c r="B168" i="2"/>
  <c r="R167" i="2"/>
  <c r="P167" i="2"/>
  <c r="O167" i="2"/>
  <c r="K167" i="2"/>
  <c r="J167" i="2"/>
  <c r="G167" i="2"/>
  <c r="B167" i="2"/>
  <c r="R166" i="2"/>
  <c r="P166" i="2"/>
  <c r="O166" i="2"/>
  <c r="K166" i="2"/>
  <c r="J166" i="2"/>
  <c r="G166" i="2"/>
  <c r="B166" i="2"/>
  <c r="R165" i="2"/>
  <c r="P165" i="2"/>
  <c r="O165" i="2"/>
  <c r="K165" i="2"/>
  <c r="J165" i="2"/>
  <c r="G165" i="2"/>
  <c r="B165" i="2"/>
  <c r="R164" i="2"/>
  <c r="P164" i="2"/>
  <c r="O164" i="2"/>
  <c r="K164" i="2"/>
  <c r="J164" i="2"/>
  <c r="G164" i="2"/>
  <c r="B164" i="2"/>
  <c r="R163" i="2"/>
  <c r="P163" i="2"/>
  <c r="O163" i="2"/>
  <c r="K163" i="2"/>
  <c r="J163" i="2"/>
  <c r="G163" i="2"/>
  <c r="B163" i="2"/>
  <c r="R162" i="2"/>
  <c r="P162" i="2"/>
  <c r="O162" i="2"/>
  <c r="K162" i="2"/>
  <c r="J162" i="2"/>
  <c r="G162" i="2"/>
  <c r="B162" i="2"/>
  <c r="R161" i="2"/>
  <c r="P161" i="2"/>
  <c r="O161" i="2"/>
  <c r="K161" i="2"/>
  <c r="J161" i="2"/>
  <c r="G161" i="2"/>
  <c r="B161" i="2"/>
  <c r="R160" i="2"/>
  <c r="P160" i="2"/>
  <c r="O160" i="2"/>
  <c r="K160" i="2"/>
  <c r="J160" i="2"/>
  <c r="G160" i="2"/>
  <c r="B160" i="2"/>
  <c r="R159" i="2"/>
  <c r="P159" i="2"/>
  <c r="O159" i="2"/>
  <c r="K159" i="2"/>
  <c r="J159" i="2"/>
  <c r="G159" i="2"/>
  <c r="B159" i="2"/>
  <c r="R158" i="2"/>
  <c r="P158" i="2"/>
  <c r="O158" i="2"/>
  <c r="K158" i="2"/>
  <c r="J158" i="2"/>
  <c r="G158" i="2"/>
  <c r="B158" i="2"/>
  <c r="R157" i="2"/>
  <c r="P157" i="2"/>
  <c r="O157" i="2"/>
  <c r="K157" i="2"/>
  <c r="J157" i="2"/>
  <c r="G157" i="2"/>
  <c r="B157" i="2"/>
  <c r="R156" i="2"/>
  <c r="P156" i="2"/>
  <c r="O156" i="2"/>
  <c r="K156" i="2"/>
  <c r="J156" i="2"/>
  <c r="G156" i="2"/>
  <c r="B156" i="2"/>
  <c r="R155" i="2"/>
  <c r="P155" i="2"/>
  <c r="O155" i="2"/>
  <c r="K155" i="2"/>
  <c r="J155" i="2"/>
  <c r="G155" i="2"/>
  <c r="B155" i="2"/>
  <c r="R154" i="2"/>
  <c r="P154" i="2"/>
  <c r="O154" i="2"/>
  <c r="K154" i="2"/>
  <c r="J154" i="2"/>
  <c r="G154" i="2"/>
  <c r="B154" i="2"/>
  <c r="R153" i="2"/>
  <c r="P153" i="2"/>
  <c r="O153" i="2"/>
  <c r="K153" i="2"/>
  <c r="J153" i="2"/>
  <c r="G153" i="2"/>
  <c r="B153" i="2"/>
  <c r="R152" i="2"/>
  <c r="P152" i="2"/>
  <c r="O152" i="2"/>
  <c r="K152" i="2"/>
  <c r="J152" i="2"/>
  <c r="G152" i="2"/>
  <c r="B152" i="2"/>
  <c r="R151" i="2"/>
  <c r="P151" i="2"/>
  <c r="O151" i="2"/>
  <c r="K151" i="2"/>
  <c r="J151" i="2"/>
  <c r="G151" i="2"/>
  <c r="B151" i="2"/>
  <c r="R150" i="2"/>
  <c r="P150" i="2"/>
  <c r="O150" i="2"/>
  <c r="K150" i="2"/>
  <c r="J150" i="2"/>
  <c r="G150" i="2"/>
  <c r="B150" i="2"/>
  <c r="R149" i="2"/>
  <c r="P149" i="2"/>
  <c r="O149" i="2"/>
  <c r="K149" i="2"/>
  <c r="J149" i="2"/>
  <c r="G149" i="2"/>
  <c r="B149" i="2"/>
  <c r="R148" i="2"/>
  <c r="P148" i="2"/>
  <c r="O148" i="2"/>
  <c r="K148" i="2"/>
  <c r="J148" i="2"/>
  <c r="G148" i="2"/>
  <c r="B148" i="2"/>
  <c r="R147" i="2"/>
  <c r="P147" i="2"/>
  <c r="O147" i="2"/>
  <c r="K147" i="2"/>
  <c r="J147" i="2"/>
  <c r="G147" i="2"/>
  <c r="B147" i="2"/>
  <c r="R146" i="2"/>
  <c r="P146" i="2"/>
  <c r="O146" i="2"/>
  <c r="K146" i="2"/>
  <c r="J146" i="2"/>
  <c r="G146" i="2"/>
  <c r="B146" i="2"/>
  <c r="R145" i="2"/>
  <c r="P145" i="2"/>
  <c r="O145" i="2"/>
  <c r="K145" i="2"/>
  <c r="J145" i="2"/>
  <c r="G145" i="2"/>
  <c r="B145" i="2"/>
  <c r="R144" i="2"/>
  <c r="P144" i="2"/>
  <c r="O144" i="2"/>
  <c r="K144" i="2"/>
  <c r="J144" i="2"/>
  <c r="G144" i="2"/>
  <c r="B144" i="2"/>
  <c r="R143" i="2"/>
  <c r="P143" i="2"/>
  <c r="O143" i="2"/>
  <c r="K143" i="2"/>
  <c r="J143" i="2"/>
  <c r="G143" i="2"/>
  <c r="B143" i="2"/>
  <c r="R142" i="2"/>
  <c r="P142" i="2"/>
  <c r="O142" i="2"/>
  <c r="K142" i="2"/>
  <c r="J142" i="2"/>
  <c r="G142" i="2"/>
  <c r="B142" i="2"/>
  <c r="R141" i="2"/>
  <c r="P141" i="2"/>
  <c r="O141" i="2"/>
  <c r="K141" i="2"/>
  <c r="J141" i="2"/>
  <c r="G141" i="2"/>
  <c r="B141" i="2"/>
  <c r="R140" i="2"/>
  <c r="P140" i="2"/>
  <c r="O140" i="2"/>
  <c r="K140" i="2"/>
  <c r="J140" i="2"/>
  <c r="G140" i="2"/>
  <c r="B140" i="2"/>
  <c r="R139" i="2"/>
  <c r="P139" i="2"/>
  <c r="O139" i="2"/>
  <c r="K139" i="2"/>
  <c r="J139" i="2"/>
  <c r="G139" i="2"/>
  <c r="B139" i="2"/>
  <c r="R138" i="2"/>
  <c r="P138" i="2"/>
  <c r="O138" i="2"/>
  <c r="K138" i="2"/>
  <c r="J138" i="2"/>
  <c r="G138" i="2"/>
  <c r="B138" i="2"/>
  <c r="R137" i="2"/>
  <c r="P137" i="2"/>
  <c r="O137" i="2"/>
  <c r="K137" i="2"/>
  <c r="J137" i="2"/>
  <c r="G137" i="2"/>
  <c r="B137" i="2"/>
  <c r="R136" i="2"/>
  <c r="P136" i="2"/>
  <c r="O136" i="2"/>
  <c r="K136" i="2"/>
  <c r="J136" i="2"/>
  <c r="G136" i="2"/>
  <c r="B136" i="2"/>
  <c r="R135" i="2"/>
  <c r="P135" i="2"/>
  <c r="O135" i="2"/>
  <c r="K135" i="2"/>
  <c r="J135" i="2"/>
  <c r="G135" i="2"/>
  <c r="B135" i="2"/>
  <c r="R134" i="2"/>
  <c r="P134" i="2"/>
  <c r="O134" i="2"/>
  <c r="K134" i="2"/>
  <c r="J134" i="2"/>
  <c r="G134" i="2"/>
  <c r="B134" i="2"/>
  <c r="R133" i="2"/>
  <c r="P133" i="2"/>
  <c r="O133" i="2"/>
  <c r="K133" i="2"/>
  <c r="J133" i="2"/>
  <c r="G133" i="2"/>
  <c r="B133" i="2"/>
  <c r="R132" i="2"/>
  <c r="P132" i="2"/>
  <c r="O132" i="2"/>
  <c r="K132" i="2"/>
  <c r="J132" i="2"/>
  <c r="G132" i="2"/>
  <c r="B132" i="2"/>
  <c r="R131" i="2"/>
  <c r="P131" i="2"/>
  <c r="O131" i="2"/>
  <c r="K131" i="2"/>
  <c r="J131" i="2"/>
  <c r="G131" i="2"/>
  <c r="B131" i="2"/>
  <c r="R130" i="2"/>
  <c r="P130" i="2"/>
  <c r="O130" i="2"/>
  <c r="K130" i="2"/>
  <c r="J130" i="2"/>
  <c r="G130" i="2"/>
  <c r="B130" i="2"/>
  <c r="R129" i="2"/>
  <c r="P129" i="2"/>
  <c r="O129" i="2"/>
  <c r="K129" i="2"/>
  <c r="J129" i="2"/>
  <c r="G129" i="2"/>
  <c r="B129" i="2"/>
  <c r="R128" i="2"/>
  <c r="P128" i="2"/>
  <c r="O128" i="2"/>
  <c r="K128" i="2"/>
  <c r="J128" i="2"/>
  <c r="G128" i="2"/>
  <c r="B128" i="2"/>
  <c r="R127" i="2"/>
  <c r="P127" i="2"/>
  <c r="O127" i="2"/>
  <c r="K127" i="2"/>
  <c r="J127" i="2"/>
  <c r="G127" i="2"/>
  <c r="B127" i="2"/>
  <c r="R126" i="2"/>
  <c r="P126" i="2"/>
  <c r="O126" i="2"/>
  <c r="K126" i="2"/>
  <c r="J126" i="2"/>
  <c r="G126" i="2"/>
  <c r="B126" i="2"/>
  <c r="R125" i="2"/>
  <c r="P125" i="2"/>
  <c r="O125" i="2"/>
  <c r="K125" i="2"/>
  <c r="J125" i="2"/>
  <c r="G125" i="2"/>
  <c r="B125" i="2"/>
  <c r="R124" i="2"/>
  <c r="P124" i="2"/>
  <c r="O124" i="2"/>
  <c r="K124" i="2"/>
  <c r="J124" i="2"/>
  <c r="G124" i="2"/>
  <c r="B124" i="2"/>
  <c r="R123" i="2"/>
  <c r="P123" i="2"/>
  <c r="O123" i="2"/>
  <c r="K123" i="2"/>
  <c r="J123" i="2"/>
  <c r="G123" i="2"/>
  <c r="B123" i="2"/>
  <c r="R122" i="2"/>
  <c r="P122" i="2"/>
  <c r="O122" i="2"/>
  <c r="K122" i="2"/>
  <c r="J122" i="2"/>
  <c r="G122" i="2"/>
  <c r="B122" i="2"/>
  <c r="R121" i="2"/>
  <c r="P121" i="2"/>
  <c r="O121" i="2"/>
  <c r="K121" i="2"/>
  <c r="J121" i="2"/>
  <c r="G121" i="2"/>
  <c r="B121" i="2"/>
  <c r="R120" i="2"/>
  <c r="P120" i="2"/>
  <c r="O120" i="2"/>
  <c r="K120" i="2"/>
  <c r="J120" i="2"/>
  <c r="G120" i="2"/>
  <c r="B120" i="2"/>
  <c r="R119" i="2"/>
  <c r="P119" i="2"/>
  <c r="O119" i="2"/>
  <c r="K119" i="2"/>
  <c r="J119" i="2"/>
  <c r="G119" i="2"/>
  <c r="B119" i="2"/>
  <c r="R118" i="2"/>
  <c r="P118" i="2"/>
  <c r="O118" i="2"/>
  <c r="K118" i="2"/>
  <c r="J118" i="2"/>
  <c r="G118" i="2"/>
  <c r="B118" i="2"/>
  <c r="R117" i="2"/>
  <c r="P117" i="2"/>
  <c r="O117" i="2"/>
  <c r="K117" i="2"/>
  <c r="J117" i="2"/>
  <c r="G117" i="2"/>
  <c r="B117" i="2"/>
  <c r="R116" i="2"/>
  <c r="P116" i="2"/>
  <c r="O116" i="2"/>
  <c r="K116" i="2"/>
  <c r="J116" i="2"/>
  <c r="G116" i="2"/>
  <c r="B116" i="2"/>
  <c r="R115" i="2"/>
  <c r="P115" i="2"/>
  <c r="O115" i="2"/>
  <c r="K115" i="2"/>
  <c r="J115" i="2"/>
  <c r="G115" i="2"/>
  <c r="B115" i="2"/>
  <c r="R114" i="2"/>
  <c r="P114" i="2"/>
  <c r="O114" i="2"/>
  <c r="K114" i="2"/>
  <c r="J114" i="2"/>
  <c r="G114" i="2"/>
  <c r="B114" i="2"/>
  <c r="R113" i="2"/>
  <c r="P113" i="2"/>
  <c r="O113" i="2"/>
  <c r="K113" i="2"/>
  <c r="J113" i="2"/>
  <c r="G113" i="2"/>
  <c r="B113" i="2"/>
  <c r="R112" i="2"/>
  <c r="P112" i="2"/>
  <c r="O112" i="2"/>
  <c r="K112" i="2"/>
  <c r="J112" i="2"/>
  <c r="G112" i="2"/>
  <c r="B112" i="2"/>
  <c r="R111" i="2"/>
  <c r="P111" i="2"/>
  <c r="O111" i="2"/>
  <c r="K111" i="2"/>
  <c r="J111" i="2"/>
  <c r="G111" i="2"/>
  <c r="B111" i="2"/>
  <c r="R110" i="2"/>
  <c r="P110" i="2"/>
  <c r="O110" i="2"/>
  <c r="K110" i="2"/>
  <c r="J110" i="2"/>
  <c r="G110" i="2"/>
  <c r="B110" i="2"/>
  <c r="R109" i="2"/>
  <c r="P109" i="2"/>
  <c r="O109" i="2"/>
  <c r="K109" i="2"/>
  <c r="J109" i="2"/>
  <c r="G109" i="2"/>
  <c r="B109" i="2"/>
  <c r="R108" i="2"/>
  <c r="P108" i="2"/>
  <c r="O108" i="2"/>
  <c r="K108" i="2"/>
  <c r="J108" i="2"/>
  <c r="G108" i="2"/>
  <c r="B108" i="2"/>
  <c r="R107" i="2"/>
  <c r="P107" i="2"/>
  <c r="O107" i="2"/>
  <c r="K107" i="2"/>
  <c r="J107" i="2"/>
  <c r="G107" i="2"/>
  <c r="B107" i="2"/>
  <c r="R106" i="2"/>
  <c r="P106" i="2"/>
  <c r="O106" i="2"/>
  <c r="K106" i="2"/>
  <c r="J106" i="2"/>
  <c r="G106" i="2"/>
  <c r="B106" i="2"/>
  <c r="R105" i="2"/>
  <c r="P105" i="2"/>
  <c r="O105" i="2"/>
  <c r="K105" i="2"/>
  <c r="J105" i="2"/>
  <c r="G105" i="2"/>
  <c r="B105" i="2"/>
  <c r="R104" i="2"/>
  <c r="P104" i="2"/>
  <c r="O104" i="2"/>
  <c r="K104" i="2"/>
  <c r="J104" i="2"/>
  <c r="G104" i="2"/>
  <c r="B104" i="2"/>
  <c r="R103" i="2"/>
  <c r="J103" i="2"/>
  <c r="G103" i="2"/>
  <c r="B103" i="2"/>
  <c r="R102" i="2"/>
  <c r="J102" i="2"/>
  <c r="G102" i="2"/>
  <c r="B102" i="2"/>
  <c r="R101" i="2"/>
  <c r="J101" i="2"/>
  <c r="G101" i="2"/>
  <c r="B101" i="2"/>
  <c r="R100" i="2"/>
  <c r="J100" i="2"/>
  <c r="G100" i="2"/>
  <c r="B100" i="2"/>
  <c r="R99" i="2"/>
  <c r="J99" i="2"/>
  <c r="G99" i="2"/>
  <c r="B99" i="2"/>
  <c r="R98" i="2"/>
  <c r="J98" i="2"/>
  <c r="G98" i="2"/>
  <c r="B98" i="2"/>
  <c r="R97" i="2"/>
  <c r="J97" i="2"/>
  <c r="G97" i="2"/>
  <c r="B97" i="2"/>
  <c r="R96" i="2"/>
  <c r="J96" i="2"/>
  <c r="G96" i="2"/>
  <c r="B96" i="2"/>
  <c r="R95" i="2"/>
  <c r="J95" i="2"/>
  <c r="G95" i="2"/>
  <c r="B95" i="2"/>
  <c r="R94" i="2"/>
  <c r="J94" i="2"/>
  <c r="G94" i="2"/>
  <c r="B94" i="2"/>
  <c r="R93" i="2"/>
  <c r="J93" i="2"/>
  <c r="G93" i="2"/>
  <c r="B93" i="2"/>
  <c r="R92" i="2"/>
  <c r="J92" i="2"/>
  <c r="G92" i="2"/>
  <c r="B92" i="2"/>
  <c r="R91" i="2"/>
  <c r="J91" i="2"/>
  <c r="G91" i="2"/>
  <c r="B91" i="2"/>
  <c r="R90" i="2"/>
  <c r="J90" i="2"/>
  <c r="G90" i="2"/>
  <c r="B90" i="2"/>
  <c r="R89" i="2"/>
  <c r="J89" i="2"/>
  <c r="G89" i="2"/>
  <c r="B89" i="2"/>
  <c r="R88" i="2"/>
  <c r="J88" i="2"/>
  <c r="G88" i="2"/>
  <c r="B88" i="2"/>
  <c r="R87" i="2"/>
  <c r="J87" i="2"/>
  <c r="G87" i="2"/>
  <c r="B87" i="2"/>
  <c r="R86" i="2"/>
  <c r="J86" i="2"/>
  <c r="G86" i="2"/>
  <c r="B86" i="2"/>
  <c r="R85" i="2"/>
  <c r="J85" i="2"/>
  <c r="G85" i="2"/>
  <c r="B85" i="2"/>
  <c r="R84" i="2"/>
  <c r="J84" i="2"/>
  <c r="G84" i="2"/>
  <c r="B84" i="2"/>
  <c r="R83" i="2"/>
  <c r="J83" i="2"/>
  <c r="G83" i="2"/>
  <c r="B83" i="2"/>
  <c r="R82" i="2"/>
  <c r="J82" i="2"/>
  <c r="G82" i="2"/>
  <c r="B82" i="2"/>
  <c r="R81" i="2"/>
  <c r="J81" i="2"/>
  <c r="G81" i="2"/>
  <c r="B81" i="2"/>
  <c r="R80" i="2"/>
  <c r="J80" i="2"/>
  <c r="G80" i="2"/>
  <c r="B80" i="2"/>
  <c r="R79" i="2"/>
  <c r="J79" i="2"/>
  <c r="G79" i="2"/>
  <c r="B79" i="2"/>
  <c r="R78" i="2"/>
  <c r="J78" i="2"/>
  <c r="G78" i="2"/>
  <c r="B78" i="2"/>
  <c r="R77" i="2"/>
  <c r="J77" i="2"/>
  <c r="G77" i="2"/>
  <c r="B77" i="2"/>
  <c r="R76" i="2"/>
  <c r="O76" i="2"/>
  <c r="K76" i="2"/>
  <c r="J76" i="2"/>
  <c r="G76" i="2"/>
  <c r="B76" i="2"/>
  <c r="R75" i="2"/>
  <c r="O75" i="2"/>
  <c r="K75" i="2"/>
  <c r="J75" i="2"/>
  <c r="G75" i="2"/>
  <c r="B75" i="2"/>
  <c r="R74" i="2"/>
  <c r="J74" i="2"/>
  <c r="G74" i="2"/>
  <c r="B74" i="2"/>
  <c r="R73" i="2"/>
  <c r="J73" i="2"/>
  <c r="G73" i="2"/>
  <c r="B73" i="2"/>
  <c r="R72" i="2"/>
  <c r="J72" i="2"/>
  <c r="G72" i="2"/>
  <c r="B72" i="2"/>
  <c r="R71" i="2"/>
  <c r="J71" i="2"/>
  <c r="G71" i="2"/>
  <c r="B71" i="2"/>
  <c r="R70" i="2"/>
  <c r="J70" i="2"/>
  <c r="G70" i="2"/>
  <c r="B70" i="2"/>
  <c r="R69" i="2"/>
  <c r="J69" i="2"/>
  <c r="G69" i="2"/>
  <c r="B69" i="2"/>
  <c r="R68" i="2"/>
  <c r="J68" i="2"/>
  <c r="G68" i="2"/>
  <c r="B68" i="2"/>
  <c r="R67" i="2"/>
  <c r="J67" i="2"/>
  <c r="G67" i="2"/>
  <c r="B67" i="2"/>
  <c r="R66" i="2"/>
  <c r="J66" i="2"/>
  <c r="G66" i="2"/>
  <c r="B66" i="2"/>
  <c r="R65" i="2"/>
  <c r="J65" i="2"/>
  <c r="G65" i="2"/>
  <c r="B65" i="2"/>
  <c r="R64" i="2"/>
  <c r="J64" i="2"/>
  <c r="G64" i="2"/>
  <c r="B64" i="2"/>
  <c r="R63" i="2"/>
  <c r="J63" i="2"/>
  <c r="G63" i="2"/>
  <c r="B63" i="2"/>
  <c r="R62" i="2"/>
  <c r="J62" i="2"/>
  <c r="G62" i="2"/>
  <c r="B62" i="2"/>
  <c r="R61" i="2"/>
  <c r="J61" i="2"/>
  <c r="G61" i="2"/>
  <c r="B61" i="2"/>
  <c r="R60" i="2"/>
  <c r="J60" i="2"/>
  <c r="G60" i="2"/>
  <c r="B60" i="2"/>
  <c r="R59" i="2"/>
  <c r="J59" i="2"/>
  <c r="G59" i="2"/>
  <c r="B59" i="2"/>
  <c r="R58" i="2"/>
  <c r="J58" i="2"/>
  <c r="G58" i="2"/>
  <c r="B58" i="2"/>
  <c r="R57" i="2"/>
  <c r="J57" i="2"/>
  <c r="G57" i="2"/>
  <c r="B57" i="2"/>
  <c r="R56" i="2"/>
  <c r="J56" i="2"/>
  <c r="G56" i="2"/>
  <c r="B56" i="2"/>
  <c r="R55" i="2"/>
  <c r="J55" i="2"/>
  <c r="G55" i="2"/>
  <c r="B55" i="2"/>
  <c r="R54" i="2"/>
  <c r="J54" i="2"/>
  <c r="G54" i="2"/>
  <c r="B54" i="2"/>
  <c r="R53" i="2"/>
  <c r="J53" i="2"/>
  <c r="G53" i="2"/>
  <c r="B53" i="2"/>
  <c r="R52" i="2"/>
  <c r="J52" i="2"/>
  <c r="G52" i="2"/>
  <c r="B52" i="2"/>
  <c r="R51" i="2"/>
  <c r="J51" i="2"/>
  <c r="G51" i="2"/>
  <c r="B51" i="2"/>
  <c r="R50" i="2"/>
  <c r="J50" i="2"/>
  <c r="G50" i="2"/>
  <c r="B50" i="2"/>
  <c r="R49" i="2"/>
  <c r="J49" i="2"/>
  <c r="G49" i="2"/>
  <c r="B49" i="2"/>
  <c r="R48" i="2"/>
  <c r="J48" i="2"/>
  <c r="G48" i="2"/>
  <c r="B48" i="2"/>
  <c r="R47" i="2"/>
  <c r="J47" i="2"/>
  <c r="G47" i="2"/>
  <c r="B47" i="2"/>
  <c r="R46" i="2"/>
  <c r="J46" i="2"/>
  <c r="G46" i="2"/>
  <c r="B46" i="2"/>
  <c r="R45" i="2"/>
  <c r="J45" i="2"/>
  <c r="G45" i="2"/>
  <c r="B45" i="2"/>
  <c r="R44" i="2"/>
  <c r="J44" i="2"/>
  <c r="G44" i="2"/>
  <c r="B44" i="2"/>
  <c r="R43" i="2"/>
  <c r="J43" i="2"/>
  <c r="G43" i="2"/>
  <c r="B43" i="2"/>
  <c r="R42" i="2"/>
  <c r="O42" i="2"/>
  <c r="K42" i="2"/>
  <c r="J42" i="2"/>
  <c r="G42" i="2"/>
  <c r="C42" i="2"/>
  <c r="C43" i="2" s="1"/>
  <c r="B42" i="2"/>
  <c r="R41" i="2"/>
  <c r="O41" i="2"/>
  <c r="K41" i="2"/>
  <c r="J41" i="2"/>
  <c r="G41" i="2"/>
  <c r="D41" i="2"/>
  <c r="D42" i="2" s="1"/>
  <c r="C41" i="2"/>
  <c r="B41" i="2"/>
  <c r="R40" i="2"/>
  <c r="P40" i="2"/>
  <c r="O40" i="2"/>
  <c r="K40" i="2"/>
  <c r="J40" i="2"/>
  <c r="G40" i="2"/>
  <c r="B40" i="2"/>
  <c r="R39" i="2"/>
  <c r="P39" i="2"/>
  <c r="O39" i="2"/>
  <c r="K39" i="2"/>
  <c r="J39" i="2"/>
  <c r="G39" i="2"/>
  <c r="B39" i="2"/>
  <c r="R38" i="2"/>
  <c r="P38" i="2"/>
  <c r="O38" i="2"/>
  <c r="K38" i="2"/>
  <c r="J38" i="2"/>
  <c r="G38" i="2"/>
  <c r="B38" i="2"/>
  <c r="R37" i="2"/>
  <c r="P37" i="2"/>
  <c r="O37" i="2"/>
  <c r="K37" i="2"/>
  <c r="J37" i="2"/>
  <c r="G37" i="2"/>
  <c r="B37" i="2"/>
  <c r="R36" i="2"/>
  <c r="P36" i="2"/>
  <c r="O36" i="2"/>
  <c r="K36" i="2"/>
  <c r="J36" i="2"/>
  <c r="G36" i="2"/>
  <c r="B36" i="2"/>
  <c r="R35" i="2"/>
  <c r="P35" i="2"/>
  <c r="O35" i="2"/>
  <c r="K35" i="2"/>
  <c r="J35" i="2"/>
  <c r="G35" i="2"/>
  <c r="B35" i="2"/>
  <c r="R34" i="2"/>
  <c r="P34" i="2"/>
  <c r="O34" i="2"/>
  <c r="K34" i="2"/>
  <c r="J34" i="2"/>
  <c r="G34" i="2"/>
  <c r="B34" i="2"/>
  <c r="R33" i="2"/>
  <c r="P33" i="2"/>
  <c r="O33" i="2"/>
  <c r="K33" i="2"/>
  <c r="J33" i="2"/>
  <c r="G33" i="2"/>
  <c r="B33" i="2"/>
  <c r="R32" i="2"/>
  <c r="P32" i="2"/>
  <c r="O32" i="2"/>
  <c r="K32" i="2"/>
  <c r="J32" i="2"/>
  <c r="G32" i="2"/>
  <c r="B32" i="2"/>
  <c r="R31" i="2"/>
  <c r="P31" i="2"/>
  <c r="O31" i="2"/>
  <c r="K31" i="2"/>
  <c r="J31" i="2"/>
  <c r="G31" i="2"/>
  <c r="B31" i="2"/>
  <c r="R30" i="2"/>
  <c r="P30" i="2"/>
  <c r="O30" i="2"/>
  <c r="K30" i="2"/>
  <c r="J30" i="2"/>
  <c r="G30" i="2"/>
  <c r="B30" i="2"/>
  <c r="R29" i="2"/>
  <c r="P29" i="2"/>
  <c r="O29" i="2"/>
  <c r="K29" i="2"/>
  <c r="J29" i="2"/>
  <c r="G29" i="2"/>
  <c r="B29" i="2"/>
  <c r="R28" i="2"/>
  <c r="P28" i="2"/>
  <c r="O28" i="2"/>
  <c r="K28" i="2"/>
  <c r="J28" i="2"/>
  <c r="G28" i="2"/>
  <c r="B28" i="2"/>
  <c r="R27" i="2"/>
  <c r="P27" i="2"/>
  <c r="O27" i="2"/>
  <c r="K27" i="2"/>
  <c r="J27" i="2"/>
  <c r="G27" i="2"/>
  <c r="B27" i="2"/>
  <c r="R26" i="2"/>
  <c r="P26" i="2"/>
  <c r="O26" i="2"/>
  <c r="K26" i="2"/>
  <c r="J26" i="2"/>
  <c r="G26" i="2"/>
  <c r="B26" i="2"/>
  <c r="R25" i="2"/>
  <c r="P25" i="2"/>
  <c r="O25" i="2"/>
  <c r="K25" i="2"/>
  <c r="J25" i="2"/>
  <c r="G25" i="2"/>
  <c r="B25" i="2"/>
  <c r="R24" i="2"/>
  <c r="P24" i="2"/>
  <c r="O24" i="2"/>
  <c r="K24" i="2"/>
  <c r="J24" i="2"/>
  <c r="G24" i="2"/>
  <c r="B24" i="2"/>
  <c r="R23" i="2"/>
  <c r="P23" i="2"/>
  <c r="O23" i="2"/>
  <c r="K23" i="2"/>
  <c r="J23" i="2"/>
  <c r="G23" i="2"/>
  <c r="B23" i="2"/>
  <c r="R22" i="2"/>
  <c r="P22" i="2"/>
  <c r="O22" i="2"/>
  <c r="K22" i="2"/>
  <c r="J22" i="2"/>
  <c r="G22" i="2"/>
  <c r="B22" i="2"/>
  <c r="R21" i="2"/>
  <c r="P21" i="2"/>
  <c r="O21" i="2"/>
  <c r="K21" i="2"/>
  <c r="J21" i="2"/>
  <c r="G21" i="2"/>
  <c r="B21" i="2"/>
  <c r="R20" i="2"/>
  <c r="P20" i="2"/>
  <c r="O20" i="2"/>
  <c r="K20" i="2"/>
  <c r="J20" i="2"/>
  <c r="G20" i="2"/>
  <c r="B20" i="2"/>
  <c r="R19" i="2"/>
  <c r="P19" i="2"/>
  <c r="O19" i="2"/>
  <c r="K19" i="2"/>
  <c r="J19" i="2"/>
  <c r="G19" i="2"/>
  <c r="B19" i="2"/>
  <c r="R18" i="2"/>
  <c r="P18" i="2"/>
  <c r="O18" i="2"/>
  <c r="K18" i="2"/>
  <c r="J18" i="2"/>
  <c r="G18" i="2"/>
  <c r="B18" i="2"/>
  <c r="R17" i="2"/>
  <c r="P17" i="2"/>
  <c r="O17" i="2"/>
  <c r="K17" i="2"/>
  <c r="J17" i="2"/>
  <c r="G17" i="2"/>
  <c r="B17" i="2"/>
  <c r="R16" i="2"/>
  <c r="P16" i="2"/>
  <c r="O16" i="2"/>
  <c r="K16" i="2"/>
  <c r="J16" i="2"/>
  <c r="G16" i="2"/>
  <c r="B16" i="2"/>
  <c r="R15" i="2"/>
  <c r="P15" i="2"/>
  <c r="O15" i="2"/>
  <c r="K15" i="2"/>
  <c r="J15" i="2"/>
  <c r="G15" i="2"/>
  <c r="B15" i="2"/>
  <c r="R14" i="2"/>
  <c r="P14" i="2"/>
  <c r="O14" i="2"/>
  <c r="K14" i="2"/>
  <c r="J14" i="2"/>
  <c r="G14" i="2"/>
  <c r="B14" i="2"/>
  <c r="R13" i="2"/>
  <c r="P13" i="2"/>
  <c r="O13" i="2"/>
  <c r="K13" i="2"/>
  <c r="J13" i="2"/>
  <c r="G13" i="2"/>
  <c r="B13" i="2"/>
  <c r="R12" i="2"/>
  <c r="P12" i="2"/>
  <c r="O12" i="2"/>
  <c r="K12" i="2"/>
  <c r="J12" i="2"/>
  <c r="G12" i="2"/>
  <c r="B12" i="2"/>
  <c r="R11" i="2"/>
  <c r="P11" i="2"/>
  <c r="O11" i="2"/>
  <c r="K11" i="2"/>
  <c r="J11" i="2"/>
  <c r="G11" i="2"/>
  <c r="B11" i="2"/>
  <c r="R10" i="2"/>
  <c r="P10" i="2"/>
  <c r="O10" i="2"/>
  <c r="K10" i="2"/>
  <c r="J10" i="2"/>
  <c r="G10" i="2"/>
  <c r="B10" i="2"/>
  <c r="R9" i="2"/>
  <c r="P9" i="2"/>
  <c r="O9" i="2"/>
  <c r="K9" i="2"/>
  <c r="J9" i="2"/>
  <c r="G9" i="2"/>
  <c r="B9" i="2"/>
  <c r="R8" i="2"/>
  <c r="P8" i="2"/>
  <c r="O8" i="2"/>
  <c r="K8" i="2"/>
  <c r="J8" i="2"/>
  <c r="G8" i="2"/>
  <c r="B8" i="2"/>
  <c r="R7" i="2"/>
  <c r="P7" i="2"/>
  <c r="O7" i="2"/>
  <c r="K7" i="2"/>
  <c r="J7" i="2"/>
  <c r="G7" i="2"/>
  <c r="B7" i="2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E14" i="1"/>
  <c r="D14" i="1"/>
  <c r="C14" i="1"/>
  <c r="B14" i="30" s="1"/>
  <c r="B14" i="1"/>
  <c r="E13" i="1"/>
  <c r="D13" i="1"/>
  <c r="C13" i="1"/>
  <c r="B13" i="30" s="1"/>
  <c r="B13" i="1"/>
  <c r="G12" i="1"/>
  <c r="E12" i="1"/>
  <c r="D12" i="1"/>
  <c r="C12" i="1"/>
  <c r="B12" i="30" s="1"/>
  <c r="B12" i="1"/>
  <c r="E11" i="1"/>
  <c r="D11" i="1"/>
  <c r="C11" i="1"/>
  <c r="B11" i="30" s="1"/>
  <c r="B11" i="1"/>
  <c r="G11" i="1" s="1"/>
  <c r="E10" i="1"/>
  <c r="D10" i="1"/>
  <c r="C10" i="1"/>
  <c r="B10" i="30" s="1"/>
  <c r="B10" i="1"/>
  <c r="G9" i="1"/>
  <c r="E9" i="1"/>
  <c r="D9" i="1"/>
  <c r="C9" i="1"/>
  <c r="B9" i="30" s="1"/>
  <c r="B9" i="1"/>
  <c r="E8" i="1"/>
  <c r="D8" i="1"/>
  <c r="C8" i="1"/>
  <c r="B8" i="30" s="1"/>
  <c r="B8" i="1"/>
  <c r="E7" i="1"/>
  <c r="D7" i="1"/>
  <c r="C7" i="1"/>
  <c r="B7" i="30" s="1"/>
  <c r="B7" i="1"/>
  <c r="G6" i="1"/>
  <c r="E6" i="1"/>
  <c r="D6" i="1"/>
  <c r="C6" i="1"/>
  <c r="B6" i="30" s="1"/>
  <c r="B6" i="1"/>
  <c r="E5" i="1"/>
  <c r="D5" i="1"/>
  <c r="C5" i="1"/>
  <c r="B5" i="30" s="1"/>
  <c r="B5" i="1"/>
  <c r="E4" i="1"/>
  <c r="D4" i="1"/>
  <c r="C4" i="1"/>
  <c r="B4" i="30" s="1"/>
  <c r="B4" i="1"/>
  <c r="G4" i="1" s="1"/>
  <c r="G3" i="1"/>
  <c r="E3" i="1"/>
  <c r="D3" i="1"/>
  <c r="C3" i="1"/>
  <c r="B3" i="30" s="1"/>
  <c r="B3" i="1"/>
  <c r="R306" i="9"/>
  <c r="P306" i="9"/>
  <c r="O306" i="9"/>
  <c r="K306" i="9"/>
  <c r="J306" i="9"/>
  <c r="G306" i="9"/>
  <c r="B306" i="9"/>
  <c r="R305" i="9"/>
  <c r="P305" i="9"/>
  <c r="O305" i="9"/>
  <c r="K305" i="9"/>
  <c r="J305" i="9"/>
  <c r="G305" i="9"/>
  <c r="B305" i="9"/>
  <c r="R304" i="9"/>
  <c r="P304" i="9"/>
  <c r="O304" i="9"/>
  <c r="K304" i="9"/>
  <c r="J304" i="9"/>
  <c r="G304" i="9"/>
  <c r="B304" i="9"/>
  <c r="R303" i="9"/>
  <c r="P303" i="9"/>
  <c r="O303" i="9"/>
  <c r="K303" i="9"/>
  <c r="J303" i="9"/>
  <c r="G303" i="9"/>
  <c r="B303" i="9"/>
  <c r="R302" i="9"/>
  <c r="P302" i="9"/>
  <c r="O302" i="9"/>
  <c r="K302" i="9"/>
  <c r="J302" i="9"/>
  <c r="G302" i="9"/>
  <c r="B302" i="9"/>
  <c r="R301" i="9"/>
  <c r="P301" i="9"/>
  <c r="O301" i="9"/>
  <c r="K301" i="9"/>
  <c r="J301" i="9"/>
  <c r="G301" i="9"/>
  <c r="B301" i="9"/>
  <c r="R300" i="9"/>
  <c r="P300" i="9"/>
  <c r="O300" i="9"/>
  <c r="K300" i="9"/>
  <c r="J300" i="9"/>
  <c r="G300" i="9"/>
  <c r="B300" i="9"/>
  <c r="R299" i="9"/>
  <c r="P299" i="9"/>
  <c r="O299" i="9"/>
  <c r="K299" i="9"/>
  <c r="J299" i="9"/>
  <c r="G299" i="9"/>
  <c r="B299" i="9"/>
  <c r="R298" i="9"/>
  <c r="P298" i="9"/>
  <c r="O298" i="9"/>
  <c r="K298" i="9"/>
  <c r="J298" i="9"/>
  <c r="G298" i="9"/>
  <c r="B298" i="9"/>
  <c r="R297" i="9"/>
  <c r="P297" i="9"/>
  <c r="O297" i="9"/>
  <c r="K297" i="9"/>
  <c r="J297" i="9"/>
  <c r="G297" i="9"/>
  <c r="B297" i="9"/>
  <c r="R296" i="9"/>
  <c r="P296" i="9"/>
  <c r="O296" i="9"/>
  <c r="K296" i="9"/>
  <c r="J296" i="9"/>
  <c r="G296" i="9"/>
  <c r="B296" i="9"/>
  <c r="R295" i="9"/>
  <c r="P295" i="9"/>
  <c r="O295" i="9"/>
  <c r="K295" i="9"/>
  <c r="J295" i="9"/>
  <c r="G295" i="9"/>
  <c r="B295" i="9"/>
  <c r="R294" i="9"/>
  <c r="P294" i="9"/>
  <c r="O294" i="9"/>
  <c r="K294" i="9"/>
  <c r="J294" i="9"/>
  <c r="G294" i="9"/>
  <c r="B294" i="9"/>
  <c r="R293" i="9"/>
  <c r="P293" i="9"/>
  <c r="O293" i="9"/>
  <c r="K293" i="9"/>
  <c r="J293" i="9"/>
  <c r="G293" i="9"/>
  <c r="B293" i="9"/>
  <c r="R292" i="9"/>
  <c r="P292" i="9"/>
  <c r="O292" i="9"/>
  <c r="K292" i="9"/>
  <c r="J292" i="9"/>
  <c r="G292" i="9"/>
  <c r="B292" i="9"/>
  <c r="R291" i="9"/>
  <c r="P291" i="9"/>
  <c r="O291" i="9"/>
  <c r="K291" i="9"/>
  <c r="J291" i="9"/>
  <c r="G291" i="9"/>
  <c r="B291" i="9"/>
  <c r="R290" i="9"/>
  <c r="P290" i="9"/>
  <c r="O290" i="9"/>
  <c r="K290" i="9"/>
  <c r="J290" i="9"/>
  <c r="G290" i="9"/>
  <c r="B290" i="9"/>
  <c r="R289" i="9"/>
  <c r="P289" i="9"/>
  <c r="O289" i="9"/>
  <c r="K289" i="9"/>
  <c r="J289" i="9"/>
  <c r="G289" i="9"/>
  <c r="B289" i="9"/>
  <c r="R288" i="9"/>
  <c r="P288" i="9"/>
  <c r="O288" i="9"/>
  <c r="K288" i="9"/>
  <c r="J288" i="9"/>
  <c r="G288" i="9"/>
  <c r="B288" i="9"/>
  <c r="R287" i="9"/>
  <c r="P287" i="9"/>
  <c r="O287" i="9"/>
  <c r="K287" i="9"/>
  <c r="J287" i="9"/>
  <c r="G287" i="9"/>
  <c r="B287" i="9"/>
  <c r="R286" i="9"/>
  <c r="P286" i="9"/>
  <c r="O286" i="9"/>
  <c r="K286" i="9"/>
  <c r="J286" i="9"/>
  <c r="G286" i="9"/>
  <c r="B286" i="9"/>
  <c r="R285" i="9"/>
  <c r="P285" i="9"/>
  <c r="O285" i="9"/>
  <c r="K285" i="9"/>
  <c r="J285" i="9"/>
  <c r="G285" i="9"/>
  <c r="B285" i="9"/>
  <c r="R284" i="9"/>
  <c r="P284" i="9"/>
  <c r="O284" i="9"/>
  <c r="K284" i="9"/>
  <c r="J284" i="9"/>
  <c r="G284" i="9"/>
  <c r="B284" i="9"/>
  <c r="R283" i="9"/>
  <c r="P283" i="9"/>
  <c r="O283" i="9"/>
  <c r="K283" i="9"/>
  <c r="J283" i="9"/>
  <c r="G283" i="9"/>
  <c r="B283" i="9"/>
  <c r="R282" i="9"/>
  <c r="P282" i="9"/>
  <c r="O282" i="9"/>
  <c r="K282" i="9"/>
  <c r="J282" i="9"/>
  <c r="G282" i="9"/>
  <c r="B282" i="9"/>
  <c r="R281" i="9"/>
  <c r="P281" i="9"/>
  <c r="O281" i="9"/>
  <c r="K281" i="9"/>
  <c r="J281" i="9"/>
  <c r="G281" i="9"/>
  <c r="B281" i="9"/>
  <c r="R280" i="9"/>
  <c r="P280" i="9"/>
  <c r="O280" i="9"/>
  <c r="K280" i="9"/>
  <c r="J280" i="9"/>
  <c r="G280" i="9"/>
  <c r="B280" i="9"/>
  <c r="R279" i="9"/>
  <c r="P279" i="9"/>
  <c r="O279" i="9"/>
  <c r="K279" i="9"/>
  <c r="J279" i="9"/>
  <c r="G279" i="9"/>
  <c r="B279" i="9"/>
  <c r="R278" i="9"/>
  <c r="P278" i="9"/>
  <c r="O278" i="9"/>
  <c r="K278" i="9"/>
  <c r="J278" i="9"/>
  <c r="G278" i="9"/>
  <c r="B278" i="9"/>
  <c r="R277" i="9"/>
  <c r="P277" i="9"/>
  <c r="O277" i="9"/>
  <c r="K277" i="9"/>
  <c r="J277" i="9"/>
  <c r="G277" i="9"/>
  <c r="B277" i="9"/>
  <c r="R276" i="9"/>
  <c r="P276" i="9"/>
  <c r="O276" i="9"/>
  <c r="K276" i="9"/>
  <c r="J276" i="9"/>
  <c r="G276" i="9"/>
  <c r="B276" i="9"/>
  <c r="R275" i="9"/>
  <c r="P275" i="9"/>
  <c r="O275" i="9"/>
  <c r="K275" i="9"/>
  <c r="J275" i="9"/>
  <c r="G275" i="9"/>
  <c r="B275" i="9"/>
  <c r="R274" i="9"/>
  <c r="P274" i="9"/>
  <c r="O274" i="9"/>
  <c r="K274" i="9"/>
  <c r="J274" i="9"/>
  <c r="G274" i="9"/>
  <c r="B274" i="9"/>
  <c r="R273" i="9"/>
  <c r="P273" i="9"/>
  <c r="O273" i="9"/>
  <c r="K273" i="9"/>
  <c r="J273" i="9"/>
  <c r="G273" i="9"/>
  <c r="B273" i="9"/>
  <c r="R272" i="9"/>
  <c r="P272" i="9"/>
  <c r="O272" i="9"/>
  <c r="K272" i="9"/>
  <c r="J272" i="9"/>
  <c r="G272" i="9"/>
  <c r="B272" i="9"/>
  <c r="R271" i="9"/>
  <c r="P271" i="9"/>
  <c r="O271" i="9"/>
  <c r="K271" i="9"/>
  <c r="J271" i="9"/>
  <c r="G271" i="9"/>
  <c r="B271" i="9"/>
  <c r="R270" i="9"/>
  <c r="P270" i="9"/>
  <c r="O270" i="9"/>
  <c r="K270" i="9"/>
  <c r="J270" i="9"/>
  <c r="G270" i="9"/>
  <c r="B270" i="9"/>
  <c r="R269" i="9"/>
  <c r="P269" i="9"/>
  <c r="O269" i="9"/>
  <c r="K269" i="9"/>
  <c r="J269" i="9"/>
  <c r="G269" i="9"/>
  <c r="B269" i="9"/>
  <c r="R268" i="9"/>
  <c r="P268" i="9"/>
  <c r="O268" i="9"/>
  <c r="K268" i="9"/>
  <c r="J268" i="9"/>
  <c r="G268" i="9"/>
  <c r="B268" i="9"/>
  <c r="R267" i="9"/>
  <c r="P267" i="9"/>
  <c r="O267" i="9"/>
  <c r="K267" i="9"/>
  <c r="J267" i="9"/>
  <c r="G267" i="9"/>
  <c r="B267" i="9"/>
  <c r="R266" i="9"/>
  <c r="P266" i="9"/>
  <c r="O266" i="9"/>
  <c r="K266" i="9"/>
  <c r="J266" i="9"/>
  <c r="G266" i="9"/>
  <c r="B266" i="9"/>
  <c r="R265" i="9"/>
  <c r="P265" i="9"/>
  <c r="O265" i="9"/>
  <c r="K265" i="9"/>
  <c r="J265" i="9"/>
  <c r="G265" i="9"/>
  <c r="B265" i="9"/>
  <c r="R264" i="9"/>
  <c r="P264" i="9"/>
  <c r="O264" i="9"/>
  <c r="K264" i="9"/>
  <c r="J264" i="9"/>
  <c r="G264" i="9"/>
  <c r="B264" i="9"/>
  <c r="R263" i="9"/>
  <c r="P263" i="9"/>
  <c r="O263" i="9"/>
  <c r="K263" i="9"/>
  <c r="J263" i="9"/>
  <c r="G263" i="9"/>
  <c r="B263" i="9"/>
  <c r="R262" i="9"/>
  <c r="P262" i="9"/>
  <c r="O262" i="9"/>
  <c r="K262" i="9"/>
  <c r="J262" i="9"/>
  <c r="G262" i="9"/>
  <c r="B262" i="9"/>
  <c r="R261" i="9"/>
  <c r="P261" i="9"/>
  <c r="O261" i="9"/>
  <c r="K261" i="9"/>
  <c r="J261" i="9"/>
  <c r="G261" i="9"/>
  <c r="B261" i="9"/>
  <c r="R260" i="9"/>
  <c r="P260" i="9"/>
  <c r="O260" i="9"/>
  <c r="K260" i="9"/>
  <c r="J260" i="9"/>
  <c r="G260" i="9"/>
  <c r="B260" i="9"/>
  <c r="R259" i="9"/>
  <c r="P259" i="9"/>
  <c r="O259" i="9"/>
  <c r="K259" i="9"/>
  <c r="J259" i="9"/>
  <c r="G259" i="9"/>
  <c r="B259" i="9"/>
  <c r="R258" i="9"/>
  <c r="P258" i="9"/>
  <c r="O258" i="9"/>
  <c r="K258" i="9"/>
  <c r="J258" i="9"/>
  <c r="G258" i="9"/>
  <c r="B258" i="9"/>
  <c r="R257" i="9"/>
  <c r="P257" i="9"/>
  <c r="O257" i="9"/>
  <c r="K257" i="9"/>
  <c r="J257" i="9"/>
  <c r="G257" i="9"/>
  <c r="B257" i="9"/>
  <c r="R256" i="9"/>
  <c r="P256" i="9"/>
  <c r="O256" i="9"/>
  <c r="K256" i="9"/>
  <c r="J256" i="9"/>
  <c r="G256" i="9"/>
  <c r="B256" i="9"/>
  <c r="R255" i="9"/>
  <c r="P255" i="9"/>
  <c r="O255" i="9"/>
  <c r="K255" i="9"/>
  <c r="J255" i="9"/>
  <c r="G255" i="9"/>
  <c r="B255" i="9"/>
  <c r="R254" i="9"/>
  <c r="P254" i="9"/>
  <c r="O254" i="9"/>
  <c r="K254" i="9"/>
  <c r="J254" i="9"/>
  <c r="G254" i="9"/>
  <c r="B254" i="9"/>
  <c r="R253" i="9"/>
  <c r="P253" i="9"/>
  <c r="O253" i="9"/>
  <c r="K253" i="9"/>
  <c r="J253" i="9"/>
  <c r="G253" i="9"/>
  <c r="B253" i="9"/>
  <c r="R252" i="9"/>
  <c r="P252" i="9"/>
  <c r="O252" i="9"/>
  <c r="K252" i="9"/>
  <c r="J252" i="9"/>
  <c r="G252" i="9"/>
  <c r="B252" i="9"/>
  <c r="R251" i="9"/>
  <c r="P251" i="9"/>
  <c r="O251" i="9"/>
  <c r="K251" i="9"/>
  <c r="J251" i="9"/>
  <c r="G251" i="9"/>
  <c r="B251" i="9"/>
  <c r="R250" i="9"/>
  <c r="P250" i="9"/>
  <c r="O250" i="9"/>
  <c r="K250" i="9"/>
  <c r="J250" i="9"/>
  <c r="G250" i="9"/>
  <c r="B250" i="9"/>
  <c r="R249" i="9"/>
  <c r="P249" i="9"/>
  <c r="O249" i="9"/>
  <c r="K249" i="9"/>
  <c r="J249" i="9"/>
  <c r="G249" i="9"/>
  <c r="B249" i="9"/>
  <c r="R248" i="9"/>
  <c r="P248" i="9"/>
  <c r="O248" i="9"/>
  <c r="K248" i="9"/>
  <c r="J248" i="9"/>
  <c r="G248" i="9"/>
  <c r="B248" i="9"/>
  <c r="R247" i="9"/>
  <c r="P247" i="9"/>
  <c r="O247" i="9"/>
  <c r="K247" i="9"/>
  <c r="J247" i="9"/>
  <c r="G247" i="9"/>
  <c r="B247" i="9"/>
  <c r="R246" i="9"/>
  <c r="P246" i="9"/>
  <c r="O246" i="9"/>
  <c r="K246" i="9"/>
  <c r="J246" i="9"/>
  <c r="G246" i="9"/>
  <c r="B246" i="9"/>
  <c r="R245" i="9"/>
  <c r="P245" i="9"/>
  <c r="O245" i="9"/>
  <c r="K245" i="9"/>
  <c r="J245" i="9"/>
  <c r="G245" i="9"/>
  <c r="B245" i="9"/>
  <c r="R244" i="9"/>
  <c r="P244" i="9"/>
  <c r="O244" i="9"/>
  <c r="K244" i="9"/>
  <c r="J244" i="9"/>
  <c r="G244" i="9"/>
  <c r="B244" i="9"/>
  <c r="R243" i="9"/>
  <c r="P243" i="9"/>
  <c r="O243" i="9"/>
  <c r="K243" i="9"/>
  <c r="J243" i="9"/>
  <c r="G243" i="9"/>
  <c r="B243" i="9"/>
  <c r="R242" i="9"/>
  <c r="P242" i="9"/>
  <c r="O242" i="9"/>
  <c r="K242" i="9"/>
  <c r="J242" i="9"/>
  <c r="G242" i="9"/>
  <c r="B242" i="9"/>
  <c r="R241" i="9"/>
  <c r="P241" i="9"/>
  <c r="O241" i="9"/>
  <c r="K241" i="9"/>
  <c r="J241" i="9"/>
  <c r="G241" i="9"/>
  <c r="B241" i="9"/>
  <c r="R240" i="9"/>
  <c r="P240" i="9"/>
  <c r="O240" i="9"/>
  <c r="K240" i="9"/>
  <c r="J240" i="9"/>
  <c r="G240" i="9"/>
  <c r="B240" i="9"/>
  <c r="R239" i="9"/>
  <c r="P239" i="9"/>
  <c r="O239" i="9"/>
  <c r="K239" i="9"/>
  <c r="J239" i="9"/>
  <c r="G239" i="9"/>
  <c r="B239" i="9"/>
  <c r="R238" i="9"/>
  <c r="P238" i="9"/>
  <c r="O238" i="9"/>
  <c r="K238" i="9"/>
  <c r="J238" i="9"/>
  <c r="G238" i="9"/>
  <c r="B238" i="9"/>
  <c r="R237" i="9"/>
  <c r="P237" i="9"/>
  <c r="O237" i="9"/>
  <c r="K237" i="9"/>
  <c r="J237" i="9"/>
  <c r="G237" i="9"/>
  <c r="B237" i="9"/>
  <c r="R236" i="9"/>
  <c r="P236" i="9"/>
  <c r="O236" i="9"/>
  <c r="K236" i="9"/>
  <c r="J236" i="9"/>
  <c r="G236" i="9"/>
  <c r="B236" i="9"/>
  <c r="R235" i="9"/>
  <c r="P235" i="9"/>
  <c r="O235" i="9"/>
  <c r="K235" i="9"/>
  <c r="J235" i="9"/>
  <c r="G235" i="9"/>
  <c r="B235" i="9"/>
  <c r="R234" i="9"/>
  <c r="P234" i="9"/>
  <c r="O234" i="9"/>
  <c r="K234" i="9"/>
  <c r="J234" i="9"/>
  <c r="G234" i="9"/>
  <c r="B234" i="9"/>
  <c r="R233" i="9"/>
  <c r="P233" i="9"/>
  <c r="O233" i="9"/>
  <c r="K233" i="9"/>
  <c r="J233" i="9"/>
  <c r="G233" i="9"/>
  <c r="B233" i="9"/>
  <c r="R232" i="9"/>
  <c r="P232" i="9"/>
  <c r="O232" i="9"/>
  <c r="K232" i="9"/>
  <c r="J232" i="9"/>
  <c r="G232" i="9"/>
  <c r="B232" i="9"/>
  <c r="R231" i="9"/>
  <c r="P231" i="9"/>
  <c r="O231" i="9"/>
  <c r="K231" i="9"/>
  <c r="J231" i="9"/>
  <c r="G231" i="9"/>
  <c r="B231" i="9"/>
  <c r="R230" i="9"/>
  <c r="P230" i="9"/>
  <c r="O230" i="9"/>
  <c r="K230" i="9"/>
  <c r="J230" i="9"/>
  <c r="G230" i="9"/>
  <c r="B230" i="9"/>
  <c r="R229" i="9"/>
  <c r="P229" i="9"/>
  <c r="O229" i="9"/>
  <c r="K229" i="9"/>
  <c r="J229" i="9"/>
  <c r="G229" i="9"/>
  <c r="B229" i="9"/>
  <c r="R228" i="9"/>
  <c r="P228" i="9"/>
  <c r="O228" i="9"/>
  <c r="K228" i="9"/>
  <c r="J228" i="9"/>
  <c r="G228" i="9"/>
  <c r="B228" i="9"/>
  <c r="R227" i="9"/>
  <c r="P227" i="9"/>
  <c r="O227" i="9"/>
  <c r="K227" i="9"/>
  <c r="J227" i="9"/>
  <c r="G227" i="9"/>
  <c r="B227" i="9"/>
  <c r="R226" i="9"/>
  <c r="P226" i="9"/>
  <c r="O226" i="9"/>
  <c r="K226" i="9"/>
  <c r="J226" i="9"/>
  <c r="G226" i="9"/>
  <c r="B226" i="9"/>
  <c r="R225" i="9"/>
  <c r="P225" i="9"/>
  <c r="O225" i="9"/>
  <c r="K225" i="9"/>
  <c r="J225" i="9"/>
  <c r="G225" i="9"/>
  <c r="B225" i="9"/>
  <c r="R224" i="9"/>
  <c r="P224" i="9"/>
  <c r="O224" i="9"/>
  <c r="K224" i="9"/>
  <c r="J224" i="9"/>
  <c r="G224" i="9"/>
  <c r="B224" i="9"/>
  <c r="R223" i="9"/>
  <c r="P223" i="9"/>
  <c r="O223" i="9"/>
  <c r="K223" i="9"/>
  <c r="J223" i="9"/>
  <c r="G223" i="9"/>
  <c r="B223" i="9"/>
  <c r="R222" i="9"/>
  <c r="P222" i="9"/>
  <c r="O222" i="9"/>
  <c r="K222" i="9"/>
  <c r="J222" i="9"/>
  <c r="G222" i="9"/>
  <c r="B222" i="9"/>
  <c r="R221" i="9"/>
  <c r="P221" i="9"/>
  <c r="O221" i="9"/>
  <c r="K221" i="9"/>
  <c r="J221" i="9"/>
  <c r="G221" i="9"/>
  <c r="B221" i="9"/>
  <c r="R220" i="9"/>
  <c r="P220" i="9"/>
  <c r="O220" i="9"/>
  <c r="K220" i="9"/>
  <c r="J220" i="9"/>
  <c r="G220" i="9"/>
  <c r="B220" i="9"/>
  <c r="R219" i="9"/>
  <c r="P219" i="9"/>
  <c r="O219" i="9"/>
  <c r="K219" i="9"/>
  <c r="J219" i="9"/>
  <c r="G219" i="9"/>
  <c r="B219" i="9"/>
  <c r="R218" i="9"/>
  <c r="P218" i="9"/>
  <c r="O218" i="9"/>
  <c r="K218" i="9"/>
  <c r="J218" i="9"/>
  <c r="G218" i="9"/>
  <c r="B218" i="9"/>
  <c r="R217" i="9"/>
  <c r="P217" i="9"/>
  <c r="O217" i="9"/>
  <c r="K217" i="9"/>
  <c r="J217" i="9"/>
  <c r="G217" i="9"/>
  <c r="B217" i="9"/>
  <c r="R216" i="9"/>
  <c r="P216" i="9"/>
  <c r="O216" i="9"/>
  <c r="K216" i="9"/>
  <c r="J216" i="9"/>
  <c r="G216" i="9"/>
  <c r="B216" i="9"/>
  <c r="R215" i="9"/>
  <c r="P215" i="9"/>
  <c r="O215" i="9"/>
  <c r="K215" i="9"/>
  <c r="J215" i="9"/>
  <c r="G215" i="9"/>
  <c r="B215" i="9"/>
  <c r="R214" i="9"/>
  <c r="P214" i="9"/>
  <c r="O214" i="9"/>
  <c r="K214" i="9"/>
  <c r="J214" i="9"/>
  <c r="G214" i="9"/>
  <c r="B214" i="9"/>
  <c r="R213" i="9"/>
  <c r="P213" i="9"/>
  <c r="O213" i="9"/>
  <c r="K213" i="9"/>
  <c r="J213" i="9"/>
  <c r="G213" i="9"/>
  <c r="B213" i="9"/>
  <c r="R212" i="9"/>
  <c r="P212" i="9"/>
  <c r="O212" i="9"/>
  <c r="K212" i="9"/>
  <c r="J212" i="9"/>
  <c r="G212" i="9"/>
  <c r="B212" i="9"/>
  <c r="R211" i="9"/>
  <c r="P211" i="9"/>
  <c r="O211" i="9"/>
  <c r="K211" i="9"/>
  <c r="J211" i="9"/>
  <c r="G211" i="9"/>
  <c r="B211" i="9"/>
  <c r="R210" i="9"/>
  <c r="P210" i="9"/>
  <c r="O210" i="9"/>
  <c r="K210" i="9"/>
  <c r="J210" i="9"/>
  <c r="G210" i="9"/>
  <c r="B210" i="9"/>
  <c r="R209" i="9"/>
  <c r="P209" i="9"/>
  <c r="O209" i="9"/>
  <c r="K209" i="9"/>
  <c r="J209" i="9"/>
  <c r="G209" i="9"/>
  <c r="B209" i="9"/>
  <c r="R208" i="9"/>
  <c r="P208" i="9"/>
  <c r="O208" i="9"/>
  <c r="K208" i="9"/>
  <c r="J208" i="9"/>
  <c r="G208" i="9"/>
  <c r="B208" i="9"/>
  <c r="R207" i="9"/>
  <c r="P207" i="9"/>
  <c r="O207" i="9"/>
  <c r="K207" i="9"/>
  <c r="J207" i="9"/>
  <c r="G207" i="9"/>
  <c r="B207" i="9"/>
  <c r="R206" i="9"/>
  <c r="P206" i="9"/>
  <c r="O206" i="9"/>
  <c r="K206" i="9"/>
  <c r="J206" i="9"/>
  <c r="G206" i="9"/>
  <c r="B206" i="9"/>
  <c r="R205" i="9"/>
  <c r="P205" i="9"/>
  <c r="O205" i="9"/>
  <c r="K205" i="9"/>
  <c r="J205" i="9"/>
  <c r="G205" i="9"/>
  <c r="B205" i="9"/>
  <c r="R204" i="9"/>
  <c r="P204" i="9"/>
  <c r="O204" i="9"/>
  <c r="K204" i="9"/>
  <c r="J204" i="9"/>
  <c r="G204" i="9"/>
  <c r="B204" i="9"/>
  <c r="R203" i="9"/>
  <c r="P203" i="9"/>
  <c r="O203" i="9"/>
  <c r="K203" i="9"/>
  <c r="J203" i="9"/>
  <c r="G203" i="9"/>
  <c r="B203" i="9"/>
  <c r="R202" i="9"/>
  <c r="P202" i="9"/>
  <c r="O202" i="9"/>
  <c r="K202" i="9"/>
  <c r="J202" i="9"/>
  <c r="G202" i="9"/>
  <c r="B202" i="9"/>
  <c r="R201" i="9"/>
  <c r="P201" i="9"/>
  <c r="O201" i="9"/>
  <c r="K201" i="9"/>
  <c r="J201" i="9"/>
  <c r="G201" i="9"/>
  <c r="B201" i="9"/>
  <c r="R200" i="9"/>
  <c r="P200" i="9"/>
  <c r="O200" i="9"/>
  <c r="K200" i="9"/>
  <c r="J200" i="9"/>
  <c r="G200" i="9"/>
  <c r="B200" i="9"/>
  <c r="R199" i="9"/>
  <c r="P199" i="9"/>
  <c r="O199" i="9"/>
  <c r="K199" i="9"/>
  <c r="J199" i="9"/>
  <c r="G199" i="9"/>
  <c r="B199" i="9"/>
  <c r="R198" i="9"/>
  <c r="P198" i="9"/>
  <c r="O198" i="9"/>
  <c r="K198" i="9"/>
  <c r="J198" i="9"/>
  <c r="G198" i="9"/>
  <c r="B198" i="9"/>
  <c r="R197" i="9"/>
  <c r="P197" i="9"/>
  <c r="O197" i="9"/>
  <c r="K197" i="9"/>
  <c r="J197" i="9"/>
  <c r="G197" i="9"/>
  <c r="B197" i="9"/>
  <c r="R196" i="9"/>
  <c r="P196" i="9"/>
  <c r="O196" i="9"/>
  <c r="K196" i="9"/>
  <c r="J196" i="9"/>
  <c r="G196" i="9"/>
  <c r="B196" i="9"/>
  <c r="R195" i="9"/>
  <c r="P195" i="9"/>
  <c r="O195" i="9"/>
  <c r="K195" i="9"/>
  <c r="J195" i="9"/>
  <c r="G195" i="9"/>
  <c r="B195" i="9"/>
  <c r="R194" i="9"/>
  <c r="P194" i="9"/>
  <c r="O194" i="9"/>
  <c r="K194" i="9"/>
  <c r="J194" i="9"/>
  <c r="G194" i="9"/>
  <c r="B194" i="9"/>
  <c r="R193" i="9"/>
  <c r="P193" i="9"/>
  <c r="O193" i="9"/>
  <c r="K193" i="9"/>
  <c r="J193" i="9"/>
  <c r="G193" i="9"/>
  <c r="B193" i="9"/>
  <c r="R192" i="9"/>
  <c r="P192" i="9"/>
  <c r="O192" i="9"/>
  <c r="K192" i="9"/>
  <c r="J192" i="9"/>
  <c r="G192" i="9"/>
  <c r="B192" i="9"/>
  <c r="R191" i="9"/>
  <c r="P191" i="9"/>
  <c r="O191" i="9"/>
  <c r="K191" i="9"/>
  <c r="J191" i="9"/>
  <c r="G191" i="9"/>
  <c r="B191" i="9"/>
  <c r="R190" i="9"/>
  <c r="P190" i="9"/>
  <c r="O190" i="9"/>
  <c r="K190" i="9"/>
  <c r="J190" i="9"/>
  <c r="G190" i="9"/>
  <c r="B190" i="9"/>
  <c r="R189" i="9"/>
  <c r="P189" i="9"/>
  <c r="O189" i="9"/>
  <c r="K189" i="9"/>
  <c r="J189" i="9"/>
  <c r="G189" i="9"/>
  <c r="B189" i="9"/>
  <c r="R188" i="9"/>
  <c r="P188" i="9"/>
  <c r="O188" i="9"/>
  <c r="K188" i="9"/>
  <c r="J188" i="9"/>
  <c r="G188" i="9"/>
  <c r="B188" i="9"/>
  <c r="R187" i="9"/>
  <c r="P187" i="9"/>
  <c r="O187" i="9"/>
  <c r="K187" i="9"/>
  <c r="J187" i="9"/>
  <c r="G187" i="9"/>
  <c r="B187" i="9"/>
  <c r="R186" i="9"/>
  <c r="P186" i="9"/>
  <c r="O186" i="9"/>
  <c r="K186" i="9"/>
  <c r="J186" i="9"/>
  <c r="G186" i="9"/>
  <c r="B186" i="9"/>
  <c r="R185" i="9"/>
  <c r="P185" i="9"/>
  <c r="O185" i="9"/>
  <c r="K185" i="9"/>
  <c r="J185" i="9"/>
  <c r="G185" i="9"/>
  <c r="B185" i="9"/>
  <c r="R184" i="9"/>
  <c r="P184" i="9"/>
  <c r="O184" i="9"/>
  <c r="K184" i="9"/>
  <c r="J184" i="9"/>
  <c r="G184" i="9"/>
  <c r="B184" i="9"/>
  <c r="R183" i="9"/>
  <c r="P183" i="9"/>
  <c r="O183" i="9"/>
  <c r="K183" i="9"/>
  <c r="J183" i="9"/>
  <c r="G183" i="9"/>
  <c r="B183" i="9"/>
  <c r="R182" i="9"/>
  <c r="P182" i="9"/>
  <c r="O182" i="9"/>
  <c r="K182" i="9"/>
  <c r="J182" i="9"/>
  <c r="G182" i="9"/>
  <c r="B182" i="9"/>
  <c r="R181" i="9"/>
  <c r="P181" i="9"/>
  <c r="O181" i="9"/>
  <c r="K181" i="9"/>
  <c r="J181" i="9"/>
  <c r="G181" i="9"/>
  <c r="B181" i="9"/>
  <c r="R180" i="9"/>
  <c r="P180" i="9"/>
  <c r="O180" i="9"/>
  <c r="K180" i="9"/>
  <c r="J180" i="9"/>
  <c r="G180" i="9"/>
  <c r="B180" i="9"/>
  <c r="R179" i="9"/>
  <c r="P179" i="9"/>
  <c r="O179" i="9"/>
  <c r="K179" i="9"/>
  <c r="J179" i="9"/>
  <c r="G179" i="9"/>
  <c r="B179" i="9"/>
  <c r="R178" i="9"/>
  <c r="P178" i="9"/>
  <c r="O178" i="9"/>
  <c r="K178" i="9"/>
  <c r="J178" i="9"/>
  <c r="G178" i="9"/>
  <c r="B178" i="9"/>
  <c r="R177" i="9"/>
  <c r="P177" i="9"/>
  <c r="O177" i="9"/>
  <c r="K177" i="9"/>
  <c r="J177" i="9"/>
  <c r="G177" i="9"/>
  <c r="B177" i="9"/>
  <c r="R176" i="9"/>
  <c r="P176" i="9"/>
  <c r="O176" i="9"/>
  <c r="K176" i="9"/>
  <c r="J176" i="9"/>
  <c r="G176" i="9"/>
  <c r="B176" i="9"/>
  <c r="R175" i="9"/>
  <c r="P175" i="9"/>
  <c r="O175" i="9"/>
  <c r="K175" i="9"/>
  <c r="J175" i="9"/>
  <c r="G175" i="9"/>
  <c r="B175" i="9"/>
  <c r="R174" i="9"/>
  <c r="P174" i="9"/>
  <c r="O174" i="9"/>
  <c r="K174" i="9"/>
  <c r="J174" i="9"/>
  <c r="G174" i="9"/>
  <c r="B174" i="9"/>
  <c r="R173" i="9"/>
  <c r="P173" i="9"/>
  <c r="O173" i="9"/>
  <c r="K173" i="9"/>
  <c r="J173" i="9"/>
  <c r="G173" i="9"/>
  <c r="B173" i="9"/>
  <c r="R172" i="9"/>
  <c r="P172" i="9"/>
  <c r="O172" i="9"/>
  <c r="K172" i="9"/>
  <c r="J172" i="9"/>
  <c r="G172" i="9"/>
  <c r="B172" i="9"/>
  <c r="R171" i="9"/>
  <c r="P171" i="9"/>
  <c r="O171" i="9"/>
  <c r="K171" i="9"/>
  <c r="J171" i="9"/>
  <c r="G171" i="9"/>
  <c r="B171" i="9"/>
  <c r="R170" i="9"/>
  <c r="P170" i="9"/>
  <c r="O170" i="9"/>
  <c r="K170" i="9"/>
  <c r="J170" i="9"/>
  <c r="G170" i="9"/>
  <c r="B170" i="9"/>
  <c r="R169" i="9"/>
  <c r="P169" i="9"/>
  <c r="O169" i="9"/>
  <c r="K169" i="9"/>
  <c r="J169" i="9"/>
  <c r="G169" i="9"/>
  <c r="B169" i="9"/>
  <c r="R168" i="9"/>
  <c r="P168" i="9"/>
  <c r="O168" i="9"/>
  <c r="K168" i="9"/>
  <c r="J168" i="9"/>
  <c r="G168" i="9"/>
  <c r="B168" i="9"/>
  <c r="R167" i="9"/>
  <c r="P167" i="9"/>
  <c r="O167" i="9"/>
  <c r="K167" i="9"/>
  <c r="J167" i="9"/>
  <c r="G167" i="9"/>
  <c r="B167" i="9"/>
  <c r="R166" i="9"/>
  <c r="P166" i="9"/>
  <c r="O166" i="9"/>
  <c r="K166" i="9"/>
  <c r="J166" i="9"/>
  <c r="G166" i="9"/>
  <c r="B166" i="9"/>
  <c r="R165" i="9"/>
  <c r="P165" i="9"/>
  <c r="O165" i="9"/>
  <c r="K165" i="9"/>
  <c r="J165" i="9"/>
  <c r="G165" i="9"/>
  <c r="B165" i="9"/>
  <c r="R164" i="9"/>
  <c r="P164" i="9"/>
  <c r="O164" i="9"/>
  <c r="K164" i="9"/>
  <c r="J164" i="9"/>
  <c r="G164" i="9"/>
  <c r="B164" i="9"/>
  <c r="R163" i="9"/>
  <c r="P163" i="9"/>
  <c r="O163" i="9"/>
  <c r="K163" i="9"/>
  <c r="J163" i="9"/>
  <c r="G163" i="9"/>
  <c r="B163" i="9"/>
  <c r="R162" i="9"/>
  <c r="P162" i="9"/>
  <c r="O162" i="9"/>
  <c r="K162" i="9"/>
  <c r="J162" i="9"/>
  <c r="G162" i="9"/>
  <c r="B162" i="9"/>
  <c r="R161" i="9"/>
  <c r="P161" i="9"/>
  <c r="O161" i="9"/>
  <c r="K161" i="9"/>
  <c r="J161" i="9"/>
  <c r="G161" i="9"/>
  <c r="B161" i="9"/>
  <c r="R160" i="9"/>
  <c r="P160" i="9"/>
  <c r="O160" i="9"/>
  <c r="K160" i="9"/>
  <c r="J160" i="9"/>
  <c r="G160" i="9"/>
  <c r="B160" i="9"/>
  <c r="R159" i="9"/>
  <c r="P159" i="9"/>
  <c r="O159" i="9"/>
  <c r="K159" i="9"/>
  <c r="J159" i="9"/>
  <c r="G159" i="9"/>
  <c r="B159" i="9"/>
  <c r="R158" i="9"/>
  <c r="P158" i="9"/>
  <c r="O158" i="9"/>
  <c r="K158" i="9"/>
  <c r="J158" i="9"/>
  <c r="G158" i="9"/>
  <c r="B158" i="9"/>
  <c r="R157" i="9"/>
  <c r="P157" i="9"/>
  <c r="O157" i="9"/>
  <c r="K157" i="9"/>
  <c r="J157" i="9"/>
  <c r="G157" i="9"/>
  <c r="B157" i="9"/>
  <c r="R156" i="9"/>
  <c r="P156" i="9"/>
  <c r="O156" i="9"/>
  <c r="K156" i="9"/>
  <c r="J156" i="9"/>
  <c r="G156" i="9"/>
  <c r="B156" i="9"/>
  <c r="R155" i="9"/>
  <c r="P155" i="9"/>
  <c r="O155" i="9"/>
  <c r="K155" i="9"/>
  <c r="J155" i="9"/>
  <c r="G155" i="9"/>
  <c r="B155" i="9"/>
  <c r="R154" i="9"/>
  <c r="P154" i="9"/>
  <c r="O154" i="9"/>
  <c r="K154" i="9"/>
  <c r="J154" i="9"/>
  <c r="G154" i="9"/>
  <c r="B154" i="9"/>
  <c r="R153" i="9"/>
  <c r="P153" i="9"/>
  <c r="O153" i="9"/>
  <c r="K153" i="9"/>
  <c r="J153" i="9"/>
  <c r="G153" i="9"/>
  <c r="B153" i="9"/>
  <c r="R152" i="9"/>
  <c r="P152" i="9"/>
  <c r="O152" i="9"/>
  <c r="K152" i="9"/>
  <c r="J152" i="9"/>
  <c r="G152" i="9"/>
  <c r="B152" i="9"/>
  <c r="R151" i="9"/>
  <c r="P151" i="9"/>
  <c r="O151" i="9"/>
  <c r="K151" i="9"/>
  <c r="J151" i="9"/>
  <c r="G151" i="9"/>
  <c r="B151" i="9"/>
  <c r="R150" i="9"/>
  <c r="P150" i="9"/>
  <c r="O150" i="9"/>
  <c r="K150" i="9"/>
  <c r="J150" i="9"/>
  <c r="G150" i="9"/>
  <c r="B150" i="9"/>
  <c r="R149" i="9"/>
  <c r="P149" i="9"/>
  <c r="O149" i="9"/>
  <c r="K149" i="9"/>
  <c r="J149" i="9"/>
  <c r="G149" i="9"/>
  <c r="B149" i="9"/>
  <c r="R148" i="9"/>
  <c r="P148" i="9"/>
  <c r="O148" i="9"/>
  <c r="K148" i="9"/>
  <c r="J148" i="9"/>
  <c r="G148" i="9"/>
  <c r="B148" i="9"/>
  <c r="R147" i="9"/>
  <c r="P147" i="9"/>
  <c r="O147" i="9"/>
  <c r="K147" i="9"/>
  <c r="J147" i="9"/>
  <c r="G147" i="9"/>
  <c r="B147" i="9"/>
  <c r="R146" i="9"/>
  <c r="P146" i="9"/>
  <c r="O146" i="9"/>
  <c r="K146" i="9"/>
  <c r="J146" i="9"/>
  <c r="G146" i="9"/>
  <c r="B146" i="9"/>
  <c r="R145" i="9"/>
  <c r="P145" i="9"/>
  <c r="O145" i="9"/>
  <c r="K145" i="9"/>
  <c r="J145" i="9"/>
  <c r="G145" i="9"/>
  <c r="B145" i="9"/>
  <c r="R144" i="9"/>
  <c r="P144" i="9"/>
  <c r="O144" i="9"/>
  <c r="K144" i="9"/>
  <c r="J144" i="9"/>
  <c r="G144" i="9"/>
  <c r="B144" i="9"/>
  <c r="R143" i="9"/>
  <c r="P143" i="9"/>
  <c r="O143" i="9"/>
  <c r="K143" i="9"/>
  <c r="J143" i="9"/>
  <c r="G143" i="9"/>
  <c r="B143" i="9"/>
  <c r="R142" i="9"/>
  <c r="P142" i="9"/>
  <c r="O142" i="9"/>
  <c r="K142" i="9"/>
  <c r="J142" i="9"/>
  <c r="G142" i="9"/>
  <c r="B142" i="9"/>
  <c r="R141" i="9"/>
  <c r="P141" i="9"/>
  <c r="O141" i="9"/>
  <c r="K141" i="9"/>
  <c r="J141" i="9"/>
  <c r="G141" i="9"/>
  <c r="B141" i="9"/>
  <c r="R140" i="9"/>
  <c r="P140" i="9"/>
  <c r="O140" i="9"/>
  <c r="K140" i="9"/>
  <c r="J140" i="9"/>
  <c r="G140" i="9"/>
  <c r="B140" i="9"/>
  <c r="R139" i="9"/>
  <c r="P139" i="9"/>
  <c r="O139" i="9"/>
  <c r="K139" i="9"/>
  <c r="J139" i="9"/>
  <c r="G139" i="9"/>
  <c r="B139" i="9"/>
  <c r="R138" i="9"/>
  <c r="P138" i="9"/>
  <c r="O138" i="9"/>
  <c r="K138" i="9"/>
  <c r="J138" i="9"/>
  <c r="G138" i="9"/>
  <c r="B138" i="9"/>
  <c r="R137" i="9"/>
  <c r="P137" i="9"/>
  <c r="O137" i="9"/>
  <c r="K137" i="9"/>
  <c r="J137" i="9"/>
  <c r="G137" i="9"/>
  <c r="B137" i="9"/>
  <c r="R136" i="9"/>
  <c r="P136" i="9"/>
  <c r="O136" i="9"/>
  <c r="K136" i="9"/>
  <c r="J136" i="9"/>
  <c r="G136" i="9"/>
  <c r="B136" i="9"/>
  <c r="R135" i="9"/>
  <c r="P135" i="9"/>
  <c r="O135" i="9"/>
  <c r="K135" i="9"/>
  <c r="J135" i="9"/>
  <c r="G135" i="9"/>
  <c r="B135" i="9"/>
  <c r="R134" i="9"/>
  <c r="P134" i="9"/>
  <c r="O134" i="9"/>
  <c r="K134" i="9"/>
  <c r="J134" i="9"/>
  <c r="G134" i="9"/>
  <c r="B134" i="9"/>
  <c r="R133" i="9"/>
  <c r="P133" i="9"/>
  <c r="O133" i="9"/>
  <c r="K133" i="9"/>
  <c r="J133" i="9"/>
  <c r="G133" i="9"/>
  <c r="B133" i="9"/>
  <c r="R132" i="9"/>
  <c r="P132" i="9"/>
  <c r="O132" i="9"/>
  <c r="K132" i="9"/>
  <c r="J132" i="9"/>
  <c r="G132" i="9"/>
  <c r="B132" i="9"/>
  <c r="R131" i="9"/>
  <c r="P131" i="9"/>
  <c r="O131" i="9"/>
  <c r="K131" i="9"/>
  <c r="J131" i="9"/>
  <c r="G131" i="9"/>
  <c r="B131" i="9"/>
  <c r="R130" i="9"/>
  <c r="P130" i="9"/>
  <c r="O130" i="9"/>
  <c r="K130" i="9"/>
  <c r="J130" i="9"/>
  <c r="G130" i="9"/>
  <c r="B130" i="9"/>
  <c r="R129" i="9"/>
  <c r="P129" i="9"/>
  <c r="O129" i="9"/>
  <c r="K129" i="9"/>
  <c r="J129" i="9"/>
  <c r="G129" i="9"/>
  <c r="B129" i="9"/>
  <c r="R128" i="9"/>
  <c r="P128" i="9"/>
  <c r="O128" i="9"/>
  <c r="K128" i="9"/>
  <c r="J128" i="9"/>
  <c r="G128" i="9"/>
  <c r="B128" i="9"/>
  <c r="R127" i="9"/>
  <c r="P127" i="9"/>
  <c r="O127" i="9"/>
  <c r="K127" i="9"/>
  <c r="J127" i="9"/>
  <c r="G127" i="9"/>
  <c r="B127" i="9"/>
  <c r="R126" i="9"/>
  <c r="P126" i="9"/>
  <c r="O126" i="9"/>
  <c r="K126" i="9"/>
  <c r="J126" i="9"/>
  <c r="G126" i="9"/>
  <c r="B126" i="9"/>
  <c r="R125" i="9"/>
  <c r="P125" i="9"/>
  <c r="O125" i="9"/>
  <c r="K125" i="9"/>
  <c r="J125" i="9"/>
  <c r="G125" i="9"/>
  <c r="B125" i="9"/>
  <c r="R124" i="9"/>
  <c r="P124" i="9"/>
  <c r="O124" i="9"/>
  <c r="K124" i="9"/>
  <c r="J124" i="9"/>
  <c r="G124" i="9"/>
  <c r="B124" i="9"/>
  <c r="R123" i="9"/>
  <c r="P123" i="9"/>
  <c r="O123" i="9"/>
  <c r="K123" i="9"/>
  <c r="J123" i="9"/>
  <c r="G123" i="9"/>
  <c r="B123" i="9"/>
  <c r="R122" i="9"/>
  <c r="P122" i="9"/>
  <c r="O122" i="9"/>
  <c r="K122" i="9"/>
  <c r="J122" i="9"/>
  <c r="G122" i="9"/>
  <c r="B122" i="9"/>
  <c r="R121" i="9"/>
  <c r="P121" i="9"/>
  <c r="O121" i="9"/>
  <c r="K121" i="9"/>
  <c r="J121" i="9"/>
  <c r="G121" i="9"/>
  <c r="B121" i="9"/>
  <c r="R120" i="9"/>
  <c r="P120" i="9"/>
  <c r="O120" i="9"/>
  <c r="K120" i="9"/>
  <c r="J120" i="9"/>
  <c r="G120" i="9"/>
  <c r="B120" i="9"/>
  <c r="R119" i="9"/>
  <c r="P119" i="9"/>
  <c r="O119" i="9"/>
  <c r="K119" i="9"/>
  <c r="J119" i="9"/>
  <c r="G119" i="9"/>
  <c r="B119" i="9"/>
  <c r="R118" i="9"/>
  <c r="P118" i="9"/>
  <c r="O118" i="9"/>
  <c r="K118" i="9"/>
  <c r="J118" i="9"/>
  <c r="G118" i="9"/>
  <c r="B118" i="9"/>
  <c r="R117" i="9"/>
  <c r="P117" i="9"/>
  <c r="O117" i="9"/>
  <c r="K117" i="9"/>
  <c r="J117" i="9"/>
  <c r="G117" i="9"/>
  <c r="B117" i="9"/>
  <c r="R116" i="9"/>
  <c r="P116" i="9"/>
  <c r="O116" i="9"/>
  <c r="K116" i="9"/>
  <c r="J116" i="9"/>
  <c r="G116" i="9"/>
  <c r="B116" i="9"/>
  <c r="R115" i="9"/>
  <c r="P115" i="9"/>
  <c r="O115" i="9"/>
  <c r="K115" i="9"/>
  <c r="J115" i="9"/>
  <c r="G115" i="9"/>
  <c r="B115" i="9"/>
  <c r="R114" i="9"/>
  <c r="P114" i="9"/>
  <c r="O114" i="9"/>
  <c r="K114" i="9"/>
  <c r="J114" i="9"/>
  <c r="G114" i="9"/>
  <c r="B114" i="9"/>
  <c r="R113" i="9"/>
  <c r="P113" i="9"/>
  <c r="O113" i="9"/>
  <c r="K113" i="9"/>
  <c r="J113" i="9"/>
  <c r="G113" i="9"/>
  <c r="B113" i="9"/>
  <c r="R112" i="9"/>
  <c r="P112" i="9"/>
  <c r="O112" i="9"/>
  <c r="K112" i="9"/>
  <c r="J112" i="9"/>
  <c r="G112" i="9"/>
  <c r="B112" i="9"/>
  <c r="R111" i="9"/>
  <c r="P111" i="9"/>
  <c r="O111" i="9"/>
  <c r="K111" i="9"/>
  <c r="J111" i="9"/>
  <c r="G111" i="9"/>
  <c r="B111" i="9"/>
  <c r="R110" i="9"/>
  <c r="P110" i="9"/>
  <c r="O110" i="9"/>
  <c r="K110" i="9"/>
  <c r="J110" i="9"/>
  <c r="G110" i="9"/>
  <c r="B110" i="9"/>
  <c r="R109" i="9"/>
  <c r="P109" i="9"/>
  <c r="O109" i="9"/>
  <c r="K109" i="9"/>
  <c r="J109" i="9"/>
  <c r="G109" i="9"/>
  <c r="B109" i="9"/>
  <c r="R108" i="9"/>
  <c r="P108" i="9"/>
  <c r="O108" i="9"/>
  <c r="K108" i="9"/>
  <c r="J108" i="9"/>
  <c r="G108" i="9"/>
  <c r="B108" i="9"/>
  <c r="R107" i="9"/>
  <c r="P107" i="9"/>
  <c r="O107" i="9"/>
  <c r="K107" i="9"/>
  <c r="J107" i="9"/>
  <c r="G107" i="9"/>
  <c r="B107" i="9"/>
  <c r="R106" i="9"/>
  <c r="P106" i="9"/>
  <c r="O106" i="9"/>
  <c r="K106" i="9"/>
  <c r="J106" i="9"/>
  <c r="G106" i="9"/>
  <c r="B106" i="9"/>
  <c r="R105" i="9"/>
  <c r="P105" i="9"/>
  <c r="O105" i="9"/>
  <c r="K105" i="9"/>
  <c r="J105" i="9"/>
  <c r="G105" i="9"/>
  <c r="B105" i="9"/>
  <c r="R104" i="9"/>
  <c r="P104" i="9"/>
  <c r="O104" i="9"/>
  <c r="K104" i="9"/>
  <c r="J104" i="9"/>
  <c r="G104" i="9"/>
  <c r="B104" i="9"/>
  <c r="R103" i="9"/>
  <c r="P103" i="9"/>
  <c r="O103" i="9"/>
  <c r="K103" i="9"/>
  <c r="J103" i="9"/>
  <c r="G103" i="9"/>
  <c r="B103" i="9"/>
  <c r="R102" i="9"/>
  <c r="P102" i="9"/>
  <c r="O102" i="9"/>
  <c r="K102" i="9"/>
  <c r="J102" i="9"/>
  <c r="G102" i="9"/>
  <c r="B102" i="9"/>
  <c r="R101" i="9"/>
  <c r="P101" i="9"/>
  <c r="O101" i="9"/>
  <c r="K101" i="9"/>
  <c r="J101" i="9"/>
  <c r="G101" i="9"/>
  <c r="B101" i="9"/>
  <c r="R100" i="9"/>
  <c r="P100" i="9"/>
  <c r="O100" i="9"/>
  <c r="K100" i="9"/>
  <c r="J100" i="9"/>
  <c r="G100" i="9"/>
  <c r="B100" i="9"/>
  <c r="R99" i="9"/>
  <c r="P99" i="9"/>
  <c r="O99" i="9"/>
  <c r="K99" i="9"/>
  <c r="J99" i="9"/>
  <c r="G99" i="9"/>
  <c r="B99" i="9"/>
  <c r="R98" i="9"/>
  <c r="P98" i="9"/>
  <c r="O98" i="9"/>
  <c r="K98" i="9"/>
  <c r="J98" i="9"/>
  <c r="G98" i="9"/>
  <c r="B98" i="9"/>
  <c r="R97" i="9"/>
  <c r="P97" i="9"/>
  <c r="O97" i="9"/>
  <c r="K97" i="9"/>
  <c r="J97" i="9"/>
  <c r="G97" i="9"/>
  <c r="B97" i="9"/>
  <c r="R96" i="9"/>
  <c r="P96" i="9"/>
  <c r="O96" i="9"/>
  <c r="K96" i="9"/>
  <c r="J96" i="9"/>
  <c r="G96" i="9"/>
  <c r="B96" i="9"/>
  <c r="R95" i="9"/>
  <c r="P95" i="9"/>
  <c r="O95" i="9"/>
  <c r="K95" i="9"/>
  <c r="J95" i="9"/>
  <c r="G95" i="9"/>
  <c r="B95" i="9"/>
  <c r="R94" i="9"/>
  <c r="P94" i="9"/>
  <c r="O94" i="9"/>
  <c r="K94" i="9"/>
  <c r="J94" i="9"/>
  <c r="G94" i="9"/>
  <c r="B94" i="9"/>
  <c r="R93" i="9"/>
  <c r="P93" i="9"/>
  <c r="O93" i="9"/>
  <c r="K93" i="9"/>
  <c r="J93" i="9"/>
  <c r="G93" i="9"/>
  <c r="B93" i="9"/>
  <c r="R92" i="9"/>
  <c r="P92" i="9"/>
  <c r="O92" i="9"/>
  <c r="K92" i="9"/>
  <c r="J92" i="9"/>
  <c r="G92" i="9"/>
  <c r="B92" i="9"/>
  <c r="R91" i="9"/>
  <c r="P91" i="9"/>
  <c r="O91" i="9"/>
  <c r="K91" i="9"/>
  <c r="J91" i="9"/>
  <c r="G91" i="9"/>
  <c r="B91" i="9"/>
  <c r="R90" i="9"/>
  <c r="P90" i="9"/>
  <c r="O90" i="9"/>
  <c r="K90" i="9"/>
  <c r="J90" i="9"/>
  <c r="G90" i="9"/>
  <c r="B90" i="9"/>
  <c r="R89" i="9"/>
  <c r="P89" i="9"/>
  <c r="O89" i="9"/>
  <c r="K89" i="9"/>
  <c r="J89" i="9"/>
  <c r="G89" i="9"/>
  <c r="B89" i="9"/>
  <c r="R88" i="9"/>
  <c r="P88" i="9"/>
  <c r="O88" i="9"/>
  <c r="K88" i="9"/>
  <c r="J88" i="9"/>
  <c r="G88" i="9"/>
  <c r="B88" i="9"/>
  <c r="R87" i="9"/>
  <c r="J87" i="9"/>
  <c r="G87" i="9"/>
  <c r="B87" i="9"/>
  <c r="R86" i="9"/>
  <c r="J86" i="9"/>
  <c r="G86" i="9"/>
  <c r="B86" i="9"/>
  <c r="R85" i="9"/>
  <c r="J85" i="9"/>
  <c r="G85" i="9"/>
  <c r="B85" i="9"/>
  <c r="R84" i="9"/>
  <c r="J84" i="9"/>
  <c r="G84" i="9"/>
  <c r="B84" i="9"/>
  <c r="R83" i="9"/>
  <c r="J83" i="9"/>
  <c r="G83" i="9"/>
  <c r="B83" i="9"/>
  <c r="R82" i="9"/>
  <c r="J82" i="9"/>
  <c r="G82" i="9"/>
  <c r="B82" i="9"/>
  <c r="R81" i="9"/>
  <c r="J81" i="9"/>
  <c r="G81" i="9"/>
  <c r="B81" i="9"/>
  <c r="R80" i="9"/>
  <c r="J80" i="9"/>
  <c r="G80" i="9"/>
  <c r="B80" i="9"/>
  <c r="R79" i="9"/>
  <c r="J79" i="9"/>
  <c r="G79" i="9"/>
  <c r="B79" i="9"/>
  <c r="R78" i="9"/>
  <c r="J78" i="9"/>
  <c r="G78" i="9"/>
  <c r="B78" i="9"/>
  <c r="R77" i="9"/>
  <c r="J77" i="9"/>
  <c r="G77" i="9"/>
  <c r="B77" i="9"/>
  <c r="R76" i="9"/>
  <c r="J76" i="9"/>
  <c r="G76" i="9"/>
  <c r="B76" i="9"/>
  <c r="R75" i="9"/>
  <c r="J75" i="9"/>
  <c r="G75" i="9"/>
  <c r="B75" i="9"/>
  <c r="R74" i="9"/>
  <c r="J74" i="9"/>
  <c r="G74" i="9"/>
  <c r="B74" i="9"/>
  <c r="R73" i="9"/>
  <c r="J73" i="9"/>
  <c r="G73" i="9"/>
  <c r="B73" i="9"/>
  <c r="R72" i="9"/>
  <c r="J72" i="9"/>
  <c r="G72" i="9"/>
  <c r="B72" i="9"/>
  <c r="R71" i="9"/>
  <c r="J71" i="9"/>
  <c r="G71" i="9"/>
  <c r="B71" i="9"/>
  <c r="R70" i="9"/>
  <c r="J70" i="9"/>
  <c r="G70" i="9"/>
  <c r="B70" i="9"/>
  <c r="R69" i="9"/>
  <c r="J69" i="9"/>
  <c r="G69" i="9"/>
  <c r="B69" i="9"/>
  <c r="R68" i="9"/>
  <c r="J68" i="9"/>
  <c r="G68" i="9"/>
  <c r="B68" i="9"/>
  <c r="R67" i="9"/>
  <c r="J67" i="9"/>
  <c r="G67" i="9"/>
  <c r="B67" i="9"/>
  <c r="R66" i="9"/>
  <c r="J66" i="9"/>
  <c r="G66" i="9"/>
  <c r="B66" i="9"/>
  <c r="R65" i="9"/>
  <c r="J65" i="9"/>
  <c r="G65" i="9"/>
  <c r="B65" i="9"/>
  <c r="R64" i="9"/>
  <c r="J64" i="9"/>
  <c r="G64" i="9"/>
  <c r="B64" i="9"/>
  <c r="R63" i="9"/>
  <c r="J63" i="9"/>
  <c r="G63" i="9"/>
  <c r="B63" i="9"/>
  <c r="R62" i="9"/>
  <c r="J62" i="9"/>
  <c r="G62" i="9"/>
  <c r="B62" i="9"/>
  <c r="R61" i="9"/>
  <c r="J61" i="9"/>
  <c r="G61" i="9"/>
  <c r="B61" i="9"/>
  <c r="R60" i="9"/>
  <c r="J60" i="9"/>
  <c r="G60" i="9"/>
  <c r="B60" i="9"/>
  <c r="R59" i="9"/>
  <c r="J59" i="9"/>
  <c r="G59" i="9"/>
  <c r="B59" i="9"/>
  <c r="R58" i="9"/>
  <c r="J58" i="9"/>
  <c r="G58" i="9"/>
  <c r="B58" i="9"/>
  <c r="R57" i="9"/>
  <c r="J57" i="9"/>
  <c r="G57" i="9"/>
  <c r="B57" i="9"/>
  <c r="R56" i="9"/>
  <c r="J56" i="9"/>
  <c r="G56" i="9"/>
  <c r="B56" i="9"/>
  <c r="R55" i="9"/>
  <c r="J55" i="9"/>
  <c r="G55" i="9"/>
  <c r="B55" i="9"/>
  <c r="R54" i="9"/>
  <c r="J54" i="9"/>
  <c r="G54" i="9"/>
  <c r="B54" i="9"/>
  <c r="R53" i="9"/>
  <c r="J53" i="9"/>
  <c r="G53" i="9"/>
  <c r="B53" i="9"/>
  <c r="R52" i="9"/>
  <c r="J52" i="9"/>
  <c r="G52" i="9"/>
  <c r="B52" i="9"/>
  <c r="R51" i="9"/>
  <c r="J51" i="9"/>
  <c r="G51" i="9"/>
  <c r="B51" i="9"/>
  <c r="R50" i="9"/>
  <c r="J50" i="9"/>
  <c r="G50" i="9"/>
  <c r="B50" i="9"/>
  <c r="R49" i="9"/>
  <c r="J49" i="9"/>
  <c r="G49" i="9"/>
  <c r="B49" i="9"/>
  <c r="R48" i="9"/>
  <c r="J48" i="9"/>
  <c r="G48" i="9"/>
  <c r="B48" i="9"/>
  <c r="R47" i="9"/>
  <c r="J47" i="9"/>
  <c r="G47" i="9"/>
  <c r="B47" i="9"/>
  <c r="R46" i="9"/>
  <c r="J46" i="9"/>
  <c r="G46" i="9"/>
  <c r="B46" i="9"/>
  <c r="R45" i="9"/>
  <c r="J45" i="9"/>
  <c r="G45" i="9"/>
  <c r="B45" i="9"/>
  <c r="R44" i="9"/>
  <c r="J44" i="9"/>
  <c r="G44" i="9"/>
  <c r="B44" i="9"/>
  <c r="R43" i="9"/>
  <c r="J43" i="9"/>
  <c r="G43" i="9"/>
  <c r="B43" i="9"/>
  <c r="R42" i="9"/>
  <c r="J42" i="9"/>
  <c r="G42" i="9"/>
  <c r="B42" i="9"/>
  <c r="R41" i="9"/>
  <c r="J41" i="9"/>
  <c r="G41" i="9"/>
  <c r="B41" i="9"/>
  <c r="R40" i="9"/>
  <c r="J40" i="9"/>
  <c r="G40" i="9"/>
  <c r="B40" i="9"/>
  <c r="R39" i="9"/>
  <c r="J39" i="9"/>
  <c r="G39" i="9"/>
  <c r="B39" i="9"/>
  <c r="R38" i="9"/>
  <c r="J38" i="9"/>
  <c r="G38" i="9"/>
  <c r="B38" i="9"/>
  <c r="R37" i="9"/>
  <c r="J37" i="9"/>
  <c r="G37" i="9"/>
  <c r="B37" i="9"/>
  <c r="R36" i="9"/>
  <c r="J36" i="9"/>
  <c r="G36" i="9"/>
  <c r="B36" i="9"/>
  <c r="R35" i="9"/>
  <c r="J35" i="9"/>
  <c r="G35" i="9"/>
  <c r="B35" i="9"/>
  <c r="R34" i="9"/>
  <c r="J34" i="9"/>
  <c r="G34" i="9"/>
  <c r="B34" i="9"/>
  <c r="R33" i="9"/>
  <c r="J33" i="9"/>
  <c r="G33" i="9"/>
  <c r="B33" i="9"/>
  <c r="R32" i="9"/>
  <c r="J32" i="9"/>
  <c r="G32" i="9"/>
  <c r="B32" i="9"/>
  <c r="R31" i="9"/>
  <c r="J31" i="9"/>
  <c r="G31" i="9"/>
  <c r="B31" i="9"/>
  <c r="R30" i="9"/>
  <c r="J30" i="9"/>
  <c r="G30" i="9"/>
  <c r="B30" i="9"/>
  <c r="R29" i="9"/>
  <c r="J29" i="9"/>
  <c r="G29" i="9"/>
  <c r="B29" i="9"/>
  <c r="R28" i="9"/>
  <c r="J28" i="9"/>
  <c r="G28" i="9"/>
  <c r="B28" i="9"/>
  <c r="R27" i="9"/>
  <c r="J27" i="9"/>
  <c r="G27" i="9"/>
  <c r="B27" i="9"/>
  <c r="R26" i="9"/>
  <c r="J26" i="9"/>
  <c r="G26" i="9"/>
  <c r="B26" i="9"/>
  <c r="R25" i="9"/>
  <c r="J25" i="9"/>
  <c r="G25" i="9"/>
  <c r="B25" i="9"/>
  <c r="R24" i="9"/>
  <c r="J24" i="9"/>
  <c r="G24" i="9"/>
  <c r="B24" i="9"/>
  <c r="R23" i="9"/>
  <c r="J23" i="9"/>
  <c r="G23" i="9"/>
  <c r="B23" i="9"/>
  <c r="R22" i="9"/>
  <c r="J22" i="9"/>
  <c r="G22" i="9"/>
  <c r="B22" i="9"/>
  <c r="R21" i="9"/>
  <c r="J21" i="9"/>
  <c r="G21" i="9"/>
  <c r="B21" i="9"/>
  <c r="R20" i="9"/>
  <c r="J20" i="9"/>
  <c r="G20" i="9"/>
  <c r="B20" i="9"/>
  <c r="R19" i="9"/>
  <c r="J19" i="9"/>
  <c r="G19" i="9"/>
  <c r="B19" i="9"/>
  <c r="R18" i="9"/>
  <c r="J18" i="9"/>
  <c r="G18" i="9"/>
  <c r="B18" i="9"/>
  <c r="R17" i="9"/>
  <c r="J17" i="9"/>
  <c r="G17" i="9"/>
  <c r="B17" i="9"/>
  <c r="R16" i="9"/>
  <c r="J16" i="9"/>
  <c r="G16" i="9"/>
  <c r="B16" i="9"/>
  <c r="R15" i="9"/>
  <c r="J15" i="9"/>
  <c r="G15" i="9"/>
  <c r="B15" i="9"/>
  <c r="R14" i="9"/>
  <c r="J14" i="9"/>
  <c r="G14" i="9"/>
  <c r="B14" i="9"/>
  <c r="R13" i="9"/>
  <c r="J13" i="9"/>
  <c r="G13" i="9"/>
  <c r="B13" i="9"/>
  <c r="R12" i="9"/>
  <c r="J12" i="9"/>
  <c r="G12" i="9"/>
  <c r="B12" i="9"/>
  <c r="R11" i="9"/>
  <c r="J11" i="9"/>
  <c r="G11" i="9"/>
  <c r="B11" i="9"/>
  <c r="R10" i="9"/>
  <c r="P10" i="9"/>
  <c r="J10" i="9"/>
  <c r="G10" i="9"/>
  <c r="D10" i="9"/>
  <c r="D11" i="9" s="1"/>
  <c r="B10" i="9"/>
  <c r="R9" i="9"/>
  <c r="P9" i="9"/>
  <c r="J9" i="9"/>
  <c r="G9" i="9"/>
  <c r="B9" i="9"/>
  <c r="R8" i="9"/>
  <c r="P8" i="9"/>
  <c r="K8" i="9"/>
  <c r="J8" i="9"/>
  <c r="G8" i="9"/>
  <c r="C8" i="9"/>
  <c r="C9" i="9" s="1"/>
  <c r="B8" i="9"/>
  <c r="R7" i="9"/>
  <c r="P7" i="9"/>
  <c r="O7" i="9"/>
  <c r="K7" i="9"/>
  <c r="J7" i="9"/>
  <c r="G7" i="9"/>
  <c r="B7" i="9"/>
  <c r="J164" i="26" l="1"/>
  <c r="L164" i="26"/>
  <c r="M164" i="26"/>
  <c r="S164" i="26"/>
  <c r="O158" i="26"/>
  <c r="Q158" i="26" s="1"/>
  <c r="T154" i="26"/>
  <c r="L162" i="26"/>
  <c r="O162" i="26"/>
  <c r="Q162" i="26" s="1"/>
  <c r="S162" i="26"/>
  <c r="T162" i="26"/>
  <c r="J159" i="26"/>
  <c r="L159" i="26"/>
  <c r="O159" i="26"/>
  <c r="Q159" i="26" s="1"/>
  <c r="S159" i="26"/>
  <c r="T159" i="26"/>
  <c r="S158" i="26"/>
  <c r="T158" i="26"/>
  <c r="L158" i="26"/>
  <c r="J157" i="26"/>
  <c r="L157" i="26"/>
  <c r="M157" i="26"/>
  <c r="O157" i="26"/>
  <c r="Q157" i="26" s="1"/>
  <c r="S157" i="26"/>
  <c r="J156" i="26"/>
  <c r="M156" i="26"/>
  <c r="J155" i="26"/>
  <c r="L155" i="26"/>
  <c r="O155" i="26"/>
  <c r="Q155" i="26" s="1"/>
  <c r="T155" i="26"/>
  <c r="S153" i="26"/>
  <c r="T153" i="26"/>
  <c r="S152" i="26"/>
  <c r="T152" i="26"/>
  <c r="J152" i="26"/>
  <c r="L152" i="26"/>
  <c r="O151" i="26"/>
  <c r="Q151" i="26" s="1"/>
  <c r="S151" i="26"/>
  <c r="J150" i="26"/>
  <c r="M150" i="26"/>
  <c r="J149" i="26"/>
  <c r="L149" i="26"/>
  <c r="O149" i="26"/>
  <c r="Q149" i="26" s="1"/>
  <c r="T148" i="26"/>
  <c r="S147" i="26"/>
  <c r="T147" i="26"/>
  <c r="M146" i="26"/>
  <c r="S146" i="26"/>
  <c r="T146" i="26"/>
  <c r="J146" i="26"/>
  <c r="L146" i="26"/>
  <c r="M145" i="26"/>
  <c r="O145" i="26"/>
  <c r="Q145" i="26" s="1"/>
  <c r="S145" i="26"/>
  <c r="J145" i="26"/>
  <c r="J144" i="26"/>
  <c r="M144" i="26"/>
  <c r="J143" i="26"/>
  <c r="L143" i="26"/>
  <c r="S141" i="26"/>
  <c r="T141" i="26"/>
  <c r="S140" i="26"/>
  <c r="T140" i="26"/>
  <c r="J140" i="26"/>
  <c r="L140" i="26"/>
  <c r="L139" i="26"/>
  <c r="M139" i="26"/>
  <c r="O139" i="26"/>
  <c r="Q139" i="26" s="1"/>
  <c r="S139" i="26"/>
  <c r="J138" i="26"/>
  <c r="M138" i="26"/>
  <c r="O138" i="26"/>
  <c r="Q138" i="26" s="1"/>
  <c r="J137" i="26"/>
  <c r="L137" i="26"/>
  <c r="S135" i="26"/>
  <c r="T135" i="26"/>
  <c r="S134" i="26"/>
  <c r="T134" i="26"/>
  <c r="J134" i="26"/>
  <c r="L134" i="26"/>
  <c r="M134" i="26"/>
  <c r="J133" i="26"/>
  <c r="M133" i="26"/>
  <c r="L133" i="26"/>
  <c r="O133" i="26"/>
  <c r="Q133" i="26" s="1"/>
  <c r="S133" i="26"/>
  <c r="J132" i="26"/>
  <c r="L132" i="26"/>
  <c r="M132" i="26"/>
  <c r="O132" i="26"/>
  <c r="Q132" i="26" s="1"/>
  <c r="J131" i="26"/>
  <c r="L131" i="26"/>
  <c r="S129" i="26"/>
  <c r="T129" i="26"/>
  <c r="T128" i="26"/>
  <c r="L128" i="26"/>
  <c r="M128" i="26"/>
  <c r="O127" i="26"/>
  <c r="Q127" i="26" s="1"/>
  <c r="S127" i="26"/>
  <c r="J127" i="26"/>
  <c r="L127" i="26"/>
  <c r="J126" i="26"/>
  <c r="L126" i="26"/>
  <c r="M126" i="26"/>
  <c r="D73" i="7"/>
  <c r="P72" i="7"/>
  <c r="C73" i="7"/>
  <c r="O72" i="7"/>
  <c r="K72" i="7"/>
  <c r="T125" i="26"/>
  <c r="J125" i="26"/>
  <c r="O125" i="26"/>
  <c r="Q125" i="26" s="1"/>
  <c r="L125" i="26"/>
  <c r="V77" i="26"/>
  <c r="V88" i="26"/>
  <c r="V109" i="26"/>
  <c r="V107" i="26"/>
  <c r="V84" i="26"/>
  <c r="V116" i="26"/>
  <c r="V111" i="26"/>
  <c r="V93" i="26"/>
  <c r="V70" i="26"/>
  <c r="V61" i="26"/>
  <c r="B12" i="31"/>
  <c r="D12" i="31" s="1"/>
  <c r="B13" i="31"/>
  <c r="E13" i="31" s="1"/>
  <c r="B14" i="31"/>
  <c r="E14" i="31" s="1"/>
  <c r="B29" i="31"/>
  <c r="C29" i="31" s="1"/>
  <c r="B31" i="31"/>
  <c r="E31" i="31" s="1"/>
  <c r="J122" i="26"/>
  <c r="L122" i="26"/>
  <c r="M122" i="26"/>
  <c r="O122" i="26"/>
  <c r="Q122" i="26" s="1"/>
  <c r="J120" i="26"/>
  <c r="L120" i="26"/>
  <c r="M120" i="26"/>
  <c r="O120" i="26"/>
  <c r="Q120" i="26" s="1"/>
  <c r="S120" i="26"/>
  <c r="S116" i="26"/>
  <c r="T116" i="26"/>
  <c r="L116" i="26"/>
  <c r="M115" i="26"/>
  <c r="O115" i="26"/>
  <c r="Q115" i="26" s="1"/>
  <c r="S115" i="26"/>
  <c r="M110" i="26"/>
  <c r="T110" i="26"/>
  <c r="J109" i="26"/>
  <c r="O109" i="26"/>
  <c r="Q109" i="26" s="1"/>
  <c r="J107" i="26"/>
  <c r="L107" i="26"/>
  <c r="S105" i="26"/>
  <c r="S102" i="26"/>
  <c r="S104" i="26"/>
  <c r="T104" i="26"/>
  <c r="L104" i="26"/>
  <c r="M104" i="26"/>
  <c r="O104" i="26"/>
  <c r="Q104" i="26" s="1"/>
  <c r="J103" i="26"/>
  <c r="O102" i="26"/>
  <c r="Q102" i="26" s="1"/>
  <c r="L98" i="26"/>
  <c r="M98" i="26"/>
  <c r="O98" i="26"/>
  <c r="Q98" i="26" s="1"/>
  <c r="S98" i="26"/>
  <c r="T98" i="26"/>
  <c r="J97" i="26"/>
  <c r="M97" i="26"/>
  <c r="S97" i="26"/>
  <c r="J96" i="26"/>
  <c r="L96" i="26"/>
  <c r="M96" i="26"/>
  <c r="O96" i="26"/>
  <c r="Q96" i="26" s="1"/>
  <c r="S96" i="26"/>
  <c r="L94" i="26"/>
  <c r="S94" i="26"/>
  <c r="L92" i="26"/>
  <c r="M92" i="26"/>
  <c r="O92" i="26"/>
  <c r="Q92" i="26" s="1"/>
  <c r="S92" i="26"/>
  <c r="T92" i="26"/>
  <c r="L91" i="26"/>
  <c r="M91" i="26"/>
  <c r="S86" i="26"/>
  <c r="T86" i="26"/>
  <c r="L86" i="26"/>
  <c r="M86" i="26"/>
  <c r="J85" i="26"/>
  <c r="O85" i="26"/>
  <c r="Q85" i="26" s="1"/>
  <c r="J83" i="26"/>
  <c r="L83" i="26"/>
  <c r="S81" i="26"/>
  <c r="M80" i="26"/>
  <c r="O80" i="26"/>
  <c r="Q80" i="26" s="1"/>
  <c r="J79" i="26"/>
  <c r="O78" i="26"/>
  <c r="Q78" i="26" s="1"/>
  <c r="S78" i="26"/>
  <c r="K35" i="29"/>
  <c r="D52" i="7"/>
  <c r="P51" i="7"/>
  <c r="C78" i="2"/>
  <c r="O77" i="2"/>
  <c r="K77" i="2"/>
  <c r="H15" i="29"/>
  <c r="I15" i="29"/>
  <c r="D12" i="9"/>
  <c r="P11" i="9"/>
  <c r="O9" i="9"/>
  <c r="K9" i="9"/>
  <c r="C10" i="9"/>
  <c r="D26" i="4"/>
  <c r="P25" i="4"/>
  <c r="H72" i="21"/>
  <c r="M71" i="21"/>
  <c r="R70" i="21"/>
  <c r="F70" i="21"/>
  <c r="P68" i="21"/>
  <c r="D68" i="21"/>
  <c r="I67" i="21"/>
  <c r="K67" i="21" s="1"/>
  <c r="N66" i="21"/>
  <c r="G65" i="21"/>
  <c r="L64" i="21"/>
  <c r="Q63" i="21"/>
  <c r="E63" i="21"/>
  <c r="J62" i="21"/>
  <c r="O61" i="21"/>
  <c r="H60" i="21"/>
  <c r="M59" i="21"/>
  <c r="R58" i="21"/>
  <c r="F58" i="21"/>
  <c r="P56" i="21"/>
  <c r="D56" i="21"/>
  <c r="I55" i="21"/>
  <c r="K55" i="21" s="1"/>
  <c r="N54" i="21"/>
  <c r="G53" i="21"/>
  <c r="L52" i="21"/>
  <c r="Q51" i="21"/>
  <c r="E51" i="21"/>
  <c r="J50" i="21"/>
  <c r="O49" i="21"/>
  <c r="H48" i="21"/>
  <c r="M47" i="21"/>
  <c r="R46" i="21"/>
  <c r="F46" i="21"/>
  <c r="P44" i="21"/>
  <c r="D44" i="21"/>
  <c r="I43" i="21"/>
  <c r="K43" i="21" s="1"/>
  <c r="N42" i="21"/>
  <c r="G41" i="21"/>
  <c r="L40" i="21"/>
  <c r="Q39" i="21"/>
  <c r="G72" i="21"/>
  <c r="L71" i="21"/>
  <c r="Q70" i="21"/>
  <c r="E70" i="21"/>
  <c r="J69" i="21"/>
  <c r="O68" i="21"/>
  <c r="H67" i="21"/>
  <c r="M66" i="21"/>
  <c r="R65" i="21"/>
  <c r="F65" i="21"/>
  <c r="P63" i="21"/>
  <c r="D63" i="21"/>
  <c r="I62" i="21"/>
  <c r="K62" i="21" s="1"/>
  <c r="N61" i="21"/>
  <c r="G60" i="21"/>
  <c r="L59" i="21"/>
  <c r="Q58" i="21"/>
  <c r="E58" i="21"/>
  <c r="J57" i="21"/>
  <c r="O56" i="21"/>
  <c r="H55" i="21"/>
  <c r="M54" i="21"/>
  <c r="R53" i="21"/>
  <c r="F53" i="21"/>
  <c r="P51" i="21"/>
  <c r="D51" i="21"/>
  <c r="I50" i="21"/>
  <c r="K50" i="21" s="1"/>
  <c r="N49" i="21"/>
  <c r="G48" i="21"/>
  <c r="L47" i="21"/>
  <c r="Q46" i="21"/>
  <c r="E46" i="21"/>
  <c r="J45" i="21"/>
  <c r="O44" i="21"/>
  <c r="H43" i="21"/>
  <c r="M42" i="21"/>
  <c r="R41" i="21"/>
  <c r="F41" i="21"/>
  <c r="P39" i="21"/>
  <c r="D39" i="21"/>
  <c r="I38" i="21"/>
  <c r="K38" i="21" s="1"/>
  <c r="N37" i="21"/>
  <c r="R72" i="21"/>
  <c r="F72" i="21"/>
  <c r="P70" i="21"/>
  <c r="D70" i="21"/>
  <c r="I69" i="21"/>
  <c r="K69" i="21" s="1"/>
  <c r="N68" i="21"/>
  <c r="G67" i="21"/>
  <c r="L66" i="21"/>
  <c r="Q65" i="21"/>
  <c r="E65" i="21"/>
  <c r="J64" i="21"/>
  <c r="O63" i="21"/>
  <c r="H62" i="21"/>
  <c r="M61" i="21"/>
  <c r="R60" i="21"/>
  <c r="F60" i="21"/>
  <c r="P58" i="21"/>
  <c r="D58" i="21"/>
  <c r="I57" i="21"/>
  <c r="K57" i="21" s="1"/>
  <c r="N56" i="21"/>
  <c r="G55" i="21"/>
  <c r="L54" i="21"/>
  <c r="Q53" i="21"/>
  <c r="E53" i="21"/>
  <c r="J52" i="21"/>
  <c r="O51" i="21"/>
  <c r="H50" i="21"/>
  <c r="M49" i="21"/>
  <c r="R48" i="21"/>
  <c r="F48" i="21"/>
  <c r="P46" i="21"/>
  <c r="D46" i="21"/>
  <c r="I45" i="21"/>
  <c r="K45" i="21" s="1"/>
  <c r="N44" i="21"/>
  <c r="G43" i="21"/>
  <c r="L42" i="21"/>
  <c r="Q41" i="21"/>
  <c r="E41" i="21"/>
  <c r="J40" i="21"/>
  <c r="O39" i="21"/>
  <c r="H38" i="21"/>
  <c r="M37" i="21"/>
  <c r="Q72" i="21"/>
  <c r="E72" i="21"/>
  <c r="J71" i="21"/>
  <c r="O70" i="21"/>
  <c r="H69" i="21"/>
  <c r="M68" i="21"/>
  <c r="R67" i="21"/>
  <c r="F67" i="21"/>
  <c r="P65" i="21"/>
  <c r="D65" i="21"/>
  <c r="I64" i="21"/>
  <c r="K64" i="21" s="1"/>
  <c r="N63" i="21"/>
  <c r="G62" i="21"/>
  <c r="L61" i="21"/>
  <c r="Q60" i="21"/>
  <c r="E60" i="21"/>
  <c r="J59" i="21"/>
  <c r="O58" i="21"/>
  <c r="H57" i="21"/>
  <c r="M56" i="21"/>
  <c r="R55" i="21"/>
  <c r="F55" i="21"/>
  <c r="P53" i="21"/>
  <c r="D53" i="21"/>
  <c r="I52" i="21"/>
  <c r="K52" i="21" s="1"/>
  <c r="N51" i="21"/>
  <c r="G50" i="21"/>
  <c r="L49" i="21"/>
  <c r="Q48" i="21"/>
  <c r="E48" i="21"/>
  <c r="J47" i="21"/>
  <c r="O46" i="21"/>
  <c r="H45" i="21"/>
  <c r="M44" i="21"/>
  <c r="R43" i="21"/>
  <c r="F43" i="21"/>
  <c r="P72" i="21"/>
  <c r="D72" i="21"/>
  <c r="I71" i="21"/>
  <c r="K71" i="21" s="1"/>
  <c r="N70" i="21"/>
  <c r="G69" i="21"/>
  <c r="L68" i="21"/>
  <c r="Q67" i="21"/>
  <c r="E67" i="21"/>
  <c r="J66" i="21"/>
  <c r="O65" i="21"/>
  <c r="H64" i="21"/>
  <c r="M63" i="21"/>
  <c r="R62" i="21"/>
  <c r="F62" i="21"/>
  <c r="P60" i="21"/>
  <c r="D60" i="21"/>
  <c r="I59" i="21"/>
  <c r="K59" i="21" s="1"/>
  <c r="N58" i="21"/>
  <c r="G57" i="21"/>
  <c r="L56" i="21"/>
  <c r="Q55" i="21"/>
  <c r="E55" i="21"/>
  <c r="J54" i="21"/>
  <c r="O53" i="21"/>
  <c r="H52" i="21"/>
  <c r="M51" i="21"/>
  <c r="R50" i="21"/>
  <c r="F50" i="21"/>
  <c r="P48" i="21"/>
  <c r="D48" i="21"/>
  <c r="I47" i="21"/>
  <c r="K47" i="21" s="1"/>
  <c r="N46" i="21"/>
  <c r="G45" i="21"/>
  <c r="L44" i="21"/>
  <c r="Q43" i="21"/>
  <c r="E43" i="21"/>
  <c r="J42" i="21"/>
  <c r="O41" i="21"/>
  <c r="H40" i="21"/>
  <c r="M39" i="21"/>
  <c r="R38" i="21"/>
  <c r="F38" i="21"/>
  <c r="O72" i="21"/>
  <c r="H71" i="21"/>
  <c r="M70" i="21"/>
  <c r="R69" i="21"/>
  <c r="F69" i="21"/>
  <c r="P67" i="21"/>
  <c r="D67" i="21"/>
  <c r="I66" i="21"/>
  <c r="K66" i="21" s="1"/>
  <c r="N65" i="21"/>
  <c r="G64" i="21"/>
  <c r="L63" i="21"/>
  <c r="Q62" i="21"/>
  <c r="E62" i="21"/>
  <c r="J61" i="21"/>
  <c r="O60" i="21"/>
  <c r="H59" i="21"/>
  <c r="M58" i="21"/>
  <c r="R57" i="21"/>
  <c r="F57" i="21"/>
  <c r="P55" i="21"/>
  <c r="D55" i="21"/>
  <c r="I54" i="21"/>
  <c r="K54" i="21" s="1"/>
  <c r="N53" i="21"/>
  <c r="G52" i="21"/>
  <c r="L51" i="21"/>
  <c r="Q50" i="21"/>
  <c r="E50" i="21"/>
  <c r="J49" i="21"/>
  <c r="O48" i="21"/>
  <c r="H47" i="21"/>
  <c r="M46" i="21"/>
  <c r="R45" i="21"/>
  <c r="F45" i="21"/>
  <c r="P43" i="21"/>
  <c r="D43" i="21"/>
  <c r="I42" i="21"/>
  <c r="K42" i="21" s="1"/>
  <c r="N41" i="21"/>
  <c r="G40" i="21"/>
  <c r="L39" i="21"/>
  <c r="Q38" i="21"/>
  <c r="E38" i="21"/>
  <c r="N72" i="21"/>
  <c r="G71" i="21"/>
  <c r="L70" i="21"/>
  <c r="Q69" i="21"/>
  <c r="E69" i="21"/>
  <c r="J68" i="21"/>
  <c r="O67" i="21"/>
  <c r="H66" i="21"/>
  <c r="M65" i="21"/>
  <c r="R64" i="21"/>
  <c r="F64" i="21"/>
  <c r="P62" i="21"/>
  <c r="D62" i="21"/>
  <c r="I61" i="21"/>
  <c r="K61" i="21" s="1"/>
  <c r="N60" i="21"/>
  <c r="G59" i="21"/>
  <c r="L58" i="21"/>
  <c r="Q57" i="21"/>
  <c r="E57" i="21"/>
  <c r="J56" i="21"/>
  <c r="O55" i="21"/>
  <c r="H54" i="21"/>
  <c r="M53" i="21"/>
  <c r="R52" i="21"/>
  <c r="F52" i="21"/>
  <c r="P50" i="21"/>
  <c r="D50" i="21"/>
  <c r="I49" i="21"/>
  <c r="K49" i="21" s="1"/>
  <c r="N48" i="21"/>
  <c r="G47" i="21"/>
  <c r="L46" i="21"/>
  <c r="Q45" i="21"/>
  <c r="E45" i="21"/>
  <c r="J44" i="21"/>
  <c r="O43" i="21"/>
  <c r="H42" i="21"/>
  <c r="M41" i="21"/>
  <c r="R40" i="21"/>
  <c r="M72" i="21"/>
  <c r="R71" i="21"/>
  <c r="F71" i="21"/>
  <c r="P69" i="21"/>
  <c r="D69" i="21"/>
  <c r="I68" i="21"/>
  <c r="K68" i="21" s="1"/>
  <c r="N67" i="21"/>
  <c r="G66" i="21"/>
  <c r="L65" i="21"/>
  <c r="Q64" i="21"/>
  <c r="E64" i="21"/>
  <c r="J63" i="21"/>
  <c r="O62" i="21"/>
  <c r="H61" i="21"/>
  <c r="M60" i="21"/>
  <c r="R59" i="21"/>
  <c r="F59" i="21"/>
  <c r="P57" i="21"/>
  <c r="D57" i="21"/>
  <c r="I56" i="21"/>
  <c r="K56" i="21" s="1"/>
  <c r="N55" i="21"/>
  <c r="G54" i="21"/>
  <c r="L53" i="21"/>
  <c r="Q52" i="21"/>
  <c r="E52" i="21"/>
  <c r="J51" i="21"/>
  <c r="O50" i="21"/>
  <c r="H49" i="21"/>
  <c r="M48" i="21"/>
  <c r="R47" i="21"/>
  <c r="F47" i="21"/>
  <c r="P45" i="21"/>
  <c r="D45" i="21"/>
  <c r="I44" i="21"/>
  <c r="K44" i="21" s="1"/>
  <c r="N43" i="21"/>
  <c r="G42" i="21"/>
  <c r="L41" i="21"/>
  <c r="Q40" i="21"/>
  <c r="E40" i="21"/>
  <c r="J39" i="21"/>
  <c r="O38" i="21"/>
  <c r="J72" i="21"/>
  <c r="O71" i="21"/>
  <c r="H70" i="21"/>
  <c r="M69" i="21"/>
  <c r="R68" i="21"/>
  <c r="F68" i="21"/>
  <c r="P66" i="21"/>
  <c r="D66" i="21"/>
  <c r="I65" i="21"/>
  <c r="K65" i="21" s="1"/>
  <c r="N64" i="21"/>
  <c r="G63" i="21"/>
  <c r="L62" i="21"/>
  <c r="Q61" i="21"/>
  <c r="E61" i="21"/>
  <c r="J60" i="21"/>
  <c r="O59" i="21"/>
  <c r="H58" i="21"/>
  <c r="M57" i="21"/>
  <c r="R56" i="21"/>
  <c r="F56" i="21"/>
  <c r="P54" i="21"/>
  <c r="D54" i="21"/>
  <c r="I53" i="21"/>
  <c r="K53" i="21" s="1"/>
  <c r="N52" i="21"/>
  <c r="G51" i="21"/>
  <c r="L50" i="21"/>
  <c r="Q49" i="21"/>
  <c r="E49" i="21"/>
  <c r="J48" i="21"/>
  <c r="O47" i="21"/>
  <c r="H46" i="21"/>
  <c r="M45" i="21"/>
  <c r="R44" i="21"/>
  <c r="F44" i="21"/>
  <c r="P42" i="21"/>
  <c r="D42" i="21"/>
  <c r="I41" i="21"/>
  <c r="K41" i="21" s="1"/>
  <c r="N40" i="21"/>
  <c r="G39" i="21"/>
  <c r="L38" i="21"/>
  <c r="E71" i="21"/>
  <c r="H56" i="21"/>
  <c r="O54" i="21"/>
  <c r="M52" i="21"/>
  <c r="I48" i="21"/>
  <c r="K48" i="21" s="1"/>
  <c r="G46" i="21"/>
  <c r="E42" i="21"/>
  <c r="M40" i="21"/>
  <c r="E39" i="21"/>
  <c r="R37" i="21"/>
  <c r="D37" i="21"/>
  <c r="I36" i="21"/>
  <c r="K36" i="21" s="1"/>
  <c r="N35" i="21"/>
  <c r="G34" i="21"/>
  <c r="L33" i="21"/>
  <c r="Q32" i="21"/>
  <c r="E32" i="21"/>
  <c r="J31" i="21"/>
  <c r="M28" i="21"/>
  <c r="R27" i="21"/>
  <c r="F27" i="21"/>
  <c r="P25" i="21"/>
  <c r="I24" i="21"/>
  <c r="G22" i="21"/>
  <c r="L21" i="21"/>
  <c r="Q20" i="21"/>
  <c r="J19" i="21"/>
  <c r="O18" i="21"/>
  <c r="H17" i="21"/>
  <c r="M16" i="21"/>
  <c r="R15" i="21"/>
  <c r="F15" i="21"/>
  <c r="P13" i="21"/>
  <c r="D13" i="21"/>
  <c r="I12" i="21"/>
  <c r="K12" i="21" s="1"/>
  <c r="N11" i="21"/>
  <c r="G10" i="21"/>
  <c r="L9" i="21"/>
  <c r="Q8" i="21"/>
  <c r="E8" i="21"/>
  <c r="J7" i="21"/>
  <c r="O6" i="21"/>
  <c r="H5" i="21"/>
  <c r="M4" i="21"/>
  <c r="R3" i="21"/>
  <c r="F3" i="21"/>
  <c r="Q68" i="21"/>
  <c r="Q66" i="21"/>
  <c r="O64" i="21"/>
  <c r="M62" i="21"/>
  <c r="I58" i="21"/>
  <c r="K58" i="21" s="1"/>
  <c r="E56" i="21"/>
  <c r="E54" i="21"/>
  <c r="M43" i="21"/>
  <c r="F40" i="21"/>
  <c r="P37" i="21"/>
  <c r="G36" i="21"/>
  <c r="L35" i="21"/>
  <c r="Q34" i="21"/>
  <c r="E34" i="21"/>
  <c r="J33" i="21"/>
  <c r="O32" i="21"/>
  <c r="H31" i="21"/>
  <c r="M30" i="21"/>
  <c r="R29" i="21"/>
  <c r="F29" i="21"/>
  <c r="P27" i="21"/>
  <c r="I26" i="21"/>
  <c r="G24" i="21"/>
  <c r="L23" i="21"/>
  <c r="Q22" i="21"/>
  <c r="J21" i="21"/>
  <c r="H19" i="21"/>
  <c r="M18" i="21"/>
  <c r="R17" i="21"/>
  <c r="F17" i="21"/>
  <c r="P15" i="21"/>
  <c r="D15" i="21"/>
  <c r="I14" i="21"/>
  <c r="K14" i="21" s="1"/>
  <c r="N13" i="21"/>
  <c r="G12" i="21"/>
  <c r="L11" i="21"/>
  <c r="Q10" i="21"/>
  <c r="E10" i="21"/>
  <c r="J9" i="21"/>
  <c r="O8" i="21"/>
  <c r="H7" i="21"/>
  <c r="M6" i="21"/>
  <c r="R5" i="21"/>
  <c r="F5" i="21"/>
  <c r="P3" i="21"/>
  <c r="D3" i="21"/>
  <c r="H68" i="21"/>
  <c r="O66" i="21"/>
  <c r="M64" i="21"/>
  <c r="I60" i="21"/>
  <c r="K60" i="21" s="1"/>
  <c r="G58" i="21"/>
  <c r="R49" i="21"/>
  <c r="Q47" i="21"/>
  <c r="O45" i="21"/>
  <c r="L43" i="21"/>
  <c r="P41" i="21"/>
  <c r="D40" i="21"/>
  <c r="P38" i="21"/>
  <c r="O37" i="21"/>
  <c r="R36" i="21"/>
  <c r="F36" i="21"/>
  <c r="P34" i="21"/>
  <c r="D34" i="21"/>
  <c r="I33" i="21"/>
  <c r="K33" i="21" s="1"/>
  <c r="N32" i="21"/>
  <c r="G31" i="21"/>
  <c r="L30" i="21"/>
  <c r="Q29" i="21"/>
  <c r="J28" i="21"/>
  <c r="M25" i="21"/>
  <c r="R24" i="21"/>
  <c r="F24" i="21"/>
  <c r="P22" i="21"/>
  <c r="I21" i="21"/>
  <c r="K21" i="21" s="1"/>
  <c r="G19" i="21"/>
  <c r="L18" i="21"/>
  <c r="Q17" i="21"/>
  <c r="E17" i="21"/>
  <c r="J16" i="21"/>
  <c r="O15" i="21"/>
  <c r="H14" i="21"/>
  <c r="M13" i="21"/>
  <c r="R12" i="21"/>
  <c r="F12" i="21"/>
  <c r="P10" i="21"/>
  <c r="D10" i="21"/>
  <c r="I9" i="21"/>
  <c r="K9" i="21" s="1"/>
  <c r="N8" i="21"/>
  <c r="G7" i="21"/>
  <c r="L6" i="21"/>
  <c r="Q5" i="21"/>
  <c r="E5" i="21"/>
  <c r="J4" i="21"/>
  <c r="O3" i="21"/>
  <c r="L72" i="21"/>
  <c r="J70" i="21"/>
  <c r="G68" i="21"/>
  <c r="F66" i="21"/>
  <c r="D64" i="21"/>
  <c r="R51" i="21"/>
  <c r="P49" i="21"/>
  <c r="P47" i="21"/>
  <c r="N45" i="21"/>
  <c r="J43" i="21"/>
  <c r="N38" i="21"/>
  <c r="L37" i="21"/>
  <c r="Q36" i="21"/>
  <c r="E36" i="21"/>
  <c r="J35" i="21"/>
  <c r="O34" i="21"/>
  <c r="H33" i="21"/>
  <c r="M32" i="21"/>
  <c r="R31" i="21"/>
  <c r="F31" i="21"/>
  <c r="P29" i="21"/>
  <c r="I28" i="21"/>
  <c r="G26" i="21"/>
  <c r="L25" i="21"/>
  <c r="Q24" i="21"/>
  <c r="J23" i="21"/>
  <c r="M20" i="21"/>
  <c r="R19" i="21"/>
  <c r="F19" i="21"/>
  <c r="P17" i="21"/>
  <c r="D17" i="21"/>
  <c r="I16" i="21"/>
  <c r="K16" i="21" s="1"/>
  <c r="N15" i="21"/>
  <c r="G14" i="21"/>
  <c r="L13" i="21"/>
  <c r="Q12" i="21"/>
  <c r="E12" i="21"/>
  <c r="J11" i="21"/>
  <c r="O10" i="21"/>
  <c r="H9" i="21"/>
  <c r="M8" i="21"/>
  <c r="R7" i="21"/>
  <c r="F7" i="21"/>
  <c r="P5" i="21"/>
  <c r="D5" i="21"/>
  <c r="I4" i="21"/>
  <c r="K4" i="21" s="1"/>
  <c r="N3" i="21"/>
  <c r="I70" i="21"/>
  <c r="K70" i="21" s="1"/>
  <c r="E68" i="21"/>
  <c r="E66" i="21"/>
  <c r="M55" i="21"/>
  <c r="I51" i="21"/>
  <c r="K51" i="21" s="1"/>
  <c r="G49" i="21"/>
  <c r="N47" i="21"/>
  <c r="L45" i="21"/>
  <c r="J41" i="21"/>
  <c r="M38" i="21"/>
  <c r="P36" i="21"/>
  <c r="D36" i="21"/>
  <c r="I35" i="21"/>
  <c r="K35" i="21" s="1"/>
  <c r="N34" i="21"/>
  <c r="G33" i="21"/>
  <c r="L32" i="21"/>
  <c r="Q31" i="21"/>
  <c r="E31" i="21"/>
  <c r="J30" i="21"/>
  <c r="M27" i="21"/>
  <c r="R26" i="21"/>
  <c r="F26" i="21"/>
  <c r="P24" i="21"/>
  <c r="I23" i="21"/>
  <c r="G21" i="21"/>
  <c r="L20" i="21"/>
  <c r="Q19" i="21"/>
  <c r="E19" i="21"/>
  <c r="J18" i="21"/>
  <c r="O17" i="21"/>
  <c r="H16" i="21"/>
  <c r="M15" i="21"/>
  <c r="R14" i="21"/>
  <c r="F14" i="21"/>
  <c r="P12" i="21"/>
  <c r="D12" i="21"/>
  <c r="I11" i="21"/>
  <c r="K11" i="21" s="1"/>
  <c r="N10" i="21"/>
  <c r="G9" i="21"/>
  <c r="L8" i="21"/>
  <c r="Q7" i="21"/>
  <c r="E7" i="21"/>
  <c r="J6" i="21"/>
  <c r="O5" i="21"/>
  <c r="H4" i="21"/>
  <c r="M3" i="21"/>
  <c r="I72" i="21"/>
  <c r="K72" i="21" s="1"/>
  <c r="G70" i="21"/>
  <c r="R61" i="21"/>
  <c r="Q59" i="21"/>
  <c r="O57" i="21"/>
  <c r="L55" i="21"/>
  <c r="J53" i="21"/>
  <c r="H51" i="21"/>
  <c r="F49" i="21"/>
  <c r="E47" i="21"/>
  <c r="H41" i="21"/>
  <c r="R39" i="21"/>
  <c r="J37" i="21"/>
  <c r="O36" i="21"/>
  <c r="H35" i="21"/>
  <c r="M34" i="21"/>
  <c r="R33" i="21"/>
  <c r="F33" i="21"/>
  <c r="P31" i="21"/>
  <c r="D31" i="21"/>
  <c r="I30" i="21"/>
  <c r="K30" i="21" s="1"/>
  <c r="G28" i="21"/>
  <c r="L27" i="21"/>
  <c r="Q26" i="21"/>
  <c r="J25" i="21"/>
  <c r="M22" i="21"/>
  <c r="R21" i="21"/>
  <c r="F21" i="21"/>
  <c r="P19" i="21"/>
  <c r="D19" i="21"/>
  <c r="I18" i="21"/>
  <c r="K18" i="21" s="1"/>
  <c r="N17" i="21"/>
  <c r="G16" i="21"/>
  <c r="L15" i="21"/>
  <c r="Q14" i="21"/>
  <c r="E14" i="21"/>
  <c r="J13" i="21"/>
  <c r="O12" i="21"/>
  <c r="H11" i="21"/>
  <c r="M10" i="21"/>
  <c r="R9" i="21"/>
  <c r="F9" i="21"/>
  <c r="P7" i="21"/>
  <c r="D7" i="21"/>
  <c r="I6" i="21"/>
  <c r="K6" i="21" s="1"/>
  <c r="N5" i="21"/>
  <c r="G4" i="21"/>
  <c r="L3" i="21"/>
  <c r="R63" i="21"/>
  <c r="P61" i="21"/>
  <c r="P59" i="21"/>
  <c r="N57" i="21"/>
  <c r="J55" i="21"/>
  <c r="H53" i="21"/>
  <c r="F51" i="21"/>
  <c r="D49" i="21"/>
  <c r="D47" i="21"/>
  <c r="R42" i="21"/>
  <c r="D41" i="21"/>
  <c r="N39" i="21"/>
  <c r="J38" i="21"/>
  <c r="I37" i="21"/>
  <c r="K37" i="21" s="1"/>
  <c r="N36" i="21"/>
  <c r="G35" i="21"/>
  <c r="L34" i="21"/>
  <c r="Q33" i="21"/>
  <c r="E33" i="21"/>
  <c r="J32" i="21"/>
  <c r="O31" i="21"/>
  <c r="M29" i="21"/>
  <c r="R28" i="21"/>
  <c r="F28" i="21"/>
  <c r="P26" i="21"/>
  <c r="I25" i="21"/>
  <c r="G23" i="21"/>
  <c r="L22" i="21"/>
  <c r="Q21" i="21"/>
  <c r="J20" i="21"/>
  <c r="O19" i="21"/>
  <c r="H18" i="21"/>
  <c r="M17" i="21"/>
  <c r="R16" i="21"/>
  <c r="F16" i="21"/>
  <c r="P14" i="21"/>
  <c r="D14" i="21"/>
  <c r="I13" i="21"/>
  <c r="K13" i="21" s="1"/>
  <c r="N12" i="21"/>
  <c r="G11" i="21"/>
  <c r="L10" i="21"/>
  <c r="Q9" i="21"/>
  <c r="E9" i="21"/>
  <c r="J8" i="21"/>
  <c r="O7" i="21"/>
  <c r="H6" i="21"/>
  <c r="M5" i="21"/>
  <c r="R4" i="21"/>
  <c r="F4" i="21"/>
  <c r="M67" i="21"/>
  <c r="I63" i="21"/>
  <c r="K63" i="21" s="1"/>
  <c r="G61" i="21"/>
  <c r="N59" i="21"/>
  <c r="L57" i="21"/>
  <c r="Q44" i="21"/>
  <c r="Q42" i="21"/>
  <c r="G38" i="21"/>
  <c r="H37" i="21"/>
  <c r="M36" i="21"/>
  <c r="R35" i="21"/>
  <c r="F35" i="21"/>
  <c r="P33" i="21"/>
  <c r="D33" i="21"/>
  <c r="I32" i="21"/>
  <c r="K32" i="21" s="1"/>
  <c r="N31" i="21"/>
  <c r="G30" i="21"/>
  <c r="L29" i="21"/>
  <c r="Q28" i="21"/>
  <c r="J27" i="21"/>
  <c r="M24" i="21"/>
  <c r="R23" i="21"/>
  <c r="F23" i="21"/>
  <c r="P21" i="21"/>
  <c r="I20" i="21"/>
  <c r="K20" i="21" s="1"/>
  <c r="N19" i="21"/>
  <c r="G18" i="21"/>
  <c r="L17" i="21"/>
  <c r="Q16" i="21"/>
  <c r="E16" i="21"/>
  <c r="J15" i="21"/>
  <c r="O14" i="21"/>
  <c r="H13" i="21"/>
  <c r="M12" i="21"/>
  <c r="R11" i="21"/>
  <c r="F11" i="21"/>
  <c r="P9" i="21"/>
  <c r="D9" i="21"/>
  <c r="I8" i="21"/>
  <c r="K8" i="21" s="1"/>
  <c r="N7" i="21"/>
  <c r="G6" i="21"/>
  <c r="L5" i="21"/>
  <c r="Q4" i="21"/>
  <c r="E4" i="21"/>
  <c r="J3" i="21"/>
  <c r="N71" i="21"/>
  <c r="L69" i="21"/>
  <c r="Q56" i="21"/>
  <c r="Q54" i="21"/>
  <c r="O52" i="21"/>
  <c r="M50" i="21"/>
  <c r="I46" i="21"/>
  <c r="K46" i="21" s="1"/>
  <c r="E44" i="21"/>
  <c r="F42" i="21"/>
  <c r="O40" i="21"/>
  <c r="F39" i="21"/>
  <c r="E37" i="21"/>
  <c r="J36" i="21"/>
  <c r="O35" i="21"/>
  <c r="H34" i="21"/>
  <c r="M33" i="21"/>
  <c r="R32" i="21"/>
  <c r="F32" i="21"/>
  <c r="P30" i="21"/>
  <c r="D30" i="21"/>
  <c r="I29" i="21"/>
  <c r="G27" i="21"/>
  <c r="L26" i="21"/>
  <c r="Q25" i="21"/>
  <c r="J24" i="21"/>
  <c r="M21" i="21"/>
  <c r="R20" i="21"/>
  <c r="F20" i="21"/>
  <c r="P18" i="21"/>
  <c r="D18" i="21"/>
  <c r="I17" i="21"/>
  <c r="K17" i="21" s="1"/>
  <c r="N16" i="21"/>
  <c r="G15" i="21"/>
  <c r="L14" i="21"/>
  <c r="Q13" i="21"/>
  <c r="E13" i="21"/>
  <c r="J12" i="21"/>
  <c r="O11" i="21"/>
  <c r="H10" i="21"/>
  <c r="M9" i="21"/>
  <c r="R8" i="21"/>
  <c r="F8" i="21"/>
  <c r="P6" i="21"/>
  <c r="D6" i="21"/>
  <c r="I5" i="21"/>
  <c r="K5" i="21" s="1"/>
  <c r="N4" i="21"/>
  <c r="G3" i="21"/>
  <c r="D71" i="21"/>
  <c r="J67" i="21"/>
  <c r="L60" i="21"/>
  <c r="G56" i="21"/>
  <c r="D52" i="21"/>
  <c r="I39" i="21"/>
  <c r="K39" i="21" s="1"/>
  <c r="L36" i="21"/>
  <c r="R34" i="21"/>
  <c r="H32" i="21"/>
  <c r="L28" i="21"/>
  <c r="J26" i="21"/>
  <c r="F22" i="21"/>
  <c r="R13" i="21"/>
  <c r="P11" i="21"/>
  <c r="O9" i="21"/>
  <c r="L7" i="21"/>
  <c r="J5" i="21"/>
  <c r="H3" i="21"/>
  <c r="H63" i="21"/>
  <c r="H39" i="21"/>
  <c r="J34" i="21"/>
  <c r="G32" i="21"/>
  <c r="F30" i="21"/>
  <c r="Q15" i="21"/>
  <c r="O13" i="21"/>
  <c r="M11" i="21"/>
  <c r="N9" i="21"/>
  <c r="I7" i="21"/>
  <c r="K7" i="21" s="1"/>
  <c r="G5" i="21"/>
  <c r="E3" i="21"/>
  <c r="F63" i="21"/>
  <c r="O42" i="21"/>
  <c r="H36" i="21"/>
  <c r="I34" i="21"/>
  <c r="K34" i="21" s="1"/>
  <c r="D32" i="21"/>
  <c r="E30" i="21"/>
  <c r="Q23" i="21"/>
  <c r="M19" i="21"/>
  <c r="I15" i="21"/>
  <c r="K15" i="21" s="1"/>
  <c r="G13" i="21"/>
  <c r="E11" i="21"/>
  <c r="R66" i="21"/>
  <c r="E59" i="21"/>
  <c r="J46" i="21"/>
  <c r="F34" i="21"/>
  <c r="R25" i="21"/>
  <c r="P23" i="21"/>
  <c r="L19" i="21"/>
  <c r="J17" i="21"/>
  <c r="H15" i="21"/>
  <c r="F13" i="21"/>
  <c r="D11" i="21"/>
  <c r="D59" i="21"/>
  <c r="D38" i="21"/>
  <c r="Q27" i="21"/>
  <c r="M23" i="21"/>
  <c r="I19" i="21"/>
  <c r="K19" i="21" s="1"/>
  <c r="G17" i="21"/>
  <c r="E15" i="21"/>
  <c r="R6" i="21"/>
  <c r="P4" i="21"/>
  <c r="N69" i="21"/>
  <c r="J65" i="21"/>
  <c r="F54" i="21"/>
  <c r="P35" i="21"/>
  <c r="O33" i="21"/>
  <c r="L31" i="21"/>
  <c r="J29" i="21"/>
  <c r="F25" i="21"/>
  <c r="L12" i="21"/>
  <c r="R10" i="21"/>
  <c r="H8" i="21"/>
  <c r="N6" i="21"/>
  <c r="L4" i="21"/>
  <c r="H65" i="21"/>
  <c r="J58" i="21"/>
  <c r="Q37" i="21"/>
  <c r="M35" i="21"/>
  <c r="N33" i="21"/>
  <c r="I31" i="21"/>
  <c r="K31" i="21" s="1"/>
  <c r="G29" i="21"/>
  <c r="R18" i="21"/>
  <c r="P16" i="21"/>
  <c r="N14" i="21"/>
  <c r="J10" i="21"/>
  <c r="G8" i="21"/>
  <c r="F6" i="21"/>
  <c r="D4" i="21"/>
  <c r="F61" i="21"/>
  <c r="H44" i="21"/>
  <c r="P40" i="21"/>
  <c r="G37" i="21"/>
  <c r="E35" i="21"/>
  <c r="P20" i="21"/>
  <c r="Q18" i="21"/>
  <c r="O16" i="21"/>
  <c r="M14" i="21"/>
  <c r="H12" i="21"/>
  <c r="I10" i="21"/>
  <c r="K10" i="21" s="1"/>
  <c r="D8" i="21"/>
  <c r="E6" i="21"/>
  <c r="D61" i="21"/>
  <c r="G44" i="21"/>
  <c r="I40" i="21"/>
  <c r="K40" i="21" s="1"/>
  <c r="F37" i="21"/>
  <c r="D35" i="21"/>
  <c r="L24" i="21"/>
  <c r="R22" i="21"/>
  <c r="N18" i="21"/>
  <c r="L16" i="21"/>
  <c r="J14" i="21"/>
  <c r="F10" i="21"/>
  <c r="Q71" i="21"/>
  <c r="P64" i="21"/>
  <c r="L48" i="21"/>
  <c r="R30" i="21"/>
  <c r="P28" i="21"/>
  <c r="J22" i="21"/>
  <c r="G20" i="21"/>
  <c r="F18" i="21"/>
  <c r="D16" i="21"/>
  <c r="Q3" i="21"/>
  <c r="P71" i="21"/>
  <c r="L67" i="21"/>
  <c r="P52" i="21"/>
  <c r="P32" i="21"/>
  <c r="Q30" i="21"/>
  <c r="M26" i="21"/>
  <c r="I22" i="21"/>
  <c r="K22" i="21" s="1"/>
  <c r="E18" i="21"/>
  <c r="Q11" i="21"/>
  <c r="M7" i="21"/>
  <c r="I3" i="21"/>
  <c r="Q6" i="21"/>
  <c r="I27" i="21"/>
  <c r="R54" i="21"/>
  <c r="M31" i="21"/>
  <c r="O4" i="21"/>
  <c r="O69" i="21"/>
  <c r="Q35" i="21"/>
  <c r="G25" i="21"/>
  <c r="P8" i="21"/>
  <c r="N62" i="21"/>
  <c r="N50" i="21"/>
  <c r="O8" i="9"/>
  <c r="P42" i="2"/>
  <c r="D43" i="2"/>
  <c r="P25" i="5"/>
  <c r="D26" i="5"/>
  <c r="C44" i="2"/>
  <c r="O43" i="2"/>
  <c r="K43" i="2"/>
  <c r="D48" i="3"/>
  <c r="P47" i="3"/>
  <c r="A14" i="29"/>
  <c r="A14" i="30"/>
  <c r="A7" i="30"/>
  <c r="A7" i="29"/>
  <c r="C25" i="4"/>
  <c r="P24" i="5"/>
  <c r="A12" i="29"/>
  <c r="A12" i="30"/>
  <c r="P41" i="2"/>
  <c r="K9" i="8"/>
  <c r="C10" i="8"/>
  <c r="O9" i="8"/>
  <c r="A5" i="30"/>
  <c r="A5" i="29"/>
  <c r="P10" i="6"/>
  <c r="A10" i="29"/>
  <c r="A10" i="30"/>
  <c r="G14" i="1"/>
  <c r="P46" i="3"/>
  <c r="C48" i="3"/>
  <c r="P71" i="16"/>
  <c r="D71" i="16"/>
  <c r="I70" i="16"/>
  <c r="K70" i="16" s="1"/>
  <c r="N69" i="16"/>
  <c r="G68" i="16"/>
  <c r="L67" i="16"/>
  <c r="Q66" i="16"/>
  <c r="E66" i="16"/>
  <c r="J65" i="16"/>
  <c r="O64" i="16"/>
  <c r="H63" i="16"/>
  <c r="M62" i="16"/>
  <c r="R61" i="16"/>
  <c r="F61" i="16"/>
  <c r="P59" i="16"/>
  <c r="D59" i="16"/>
  <c r="I58" i="16"/>
  <c r="J72" i="16"/>
  <c r="O71" i="16"/>
  <c r="H70" i="16"/>
  <c r="M69" i="16"/>
  <c r="R68" i="16"/>
  <c r="F68" i="16"/>
  <c r="P66" i="16"/>
  <c r="D66" i="16"/>
  <c r="I65" i="16"/>
  <c r="K65" i="16" s="1"/>
  <c r="N64" i="16"/>
  <c r="G63" i="16"/>
  <c r="L62" i="16"/>
  <c r="Q61" i="16"/>
  <c r="E61" i="16"/>
  <c r="J60" i="16"/>
  <c r="O59" i="16"/>
  <c r="I72" i="16"/>
  <c r="K72" i="16" s="1"/>
  <c r="N71" i="16"/>
  <c r="G70" i="16"/>
  <c r="L69" i="16"/>
  <c r="Q68" i="16"/>
  <c r="E68" i="16"/>
  <c r="J67" i="16"/>
  <c r="O66" i="16"/>
  <c r="H65" i="16"/>
  <c r="M64" i="16"/>
  <c r="H72" i="16"/>
  <c r="M71" i="16"/>
  <c r="R70" i="16"/>
  <c r="F70" i="16"/>
  <c r="P68" i="16"/>
  <c r="D68" i="16"/>
  <c r="I67" i="16"/>
  <c r="K67" i="16" s="1"/>
  <c r="N66" i="16"/>
  <c r="G65" i="16"/>
  <c r="L64" i="16"/>
  <c r="Q63" i="16"/>
  <c r="E63" i="16"/>
  <c r="J62" i="16"/>
  <c r="O61" i="16"/>
  <c r="H60" i="16"/>
  <c r="M59" i="16"/>
  <c r="R58" i="16"/>
  <c r="F58" i="16"/>
  <c r="P56" i="16"/>
  <c r="I55" i="16"/>
  <c r="G53" i="16"/>
  <c r="L52" i="16"/>
  <c r="G72" i="16"/>
  <c r="L71" i="16"/>
  <c r="Q70" i="16"/>
  <c r="E70" i="16"/>
  <c r="J69" i="16"/>
  <c r="O68" i="16"/>
  <c r="H67" i="16"/>
  <c r="M66" i="16"/>
  <c r="R65" i="16"/>
  <c r="F65" i="16"/>
  <c r="P63" i="16"/>
  <c r="D63" i="16"/>
  <c r="I62" i="16"/>
  <c r="K62" i="16" s="1"/>
  <c r="N61" i="16"/>
  <c r="G60" i="16"/>
  <c r="L59" i="16"/>
  <c r="Q58" i="16"/>
  <c r="J57" i="16"/>
  <c r="M54" i="16"/>
  <c r="R53" i="16"/>
  <c r="F53" i="16"/>
  <c r="R72" i="16"/>
  <c r="F72" i="16"/>
  <c r="P70" i="16"/>
  <c r="D70" i="16"/>
  <c r="I69" i="16"/>
  <c r="K69" i="16" s="1"/>
  <c r="N68" i="16"/>
  <c r="G67" i="16"/>
  <c r="L66" i="16"/>
  <c r="Q65" i="16"/>
  <c r="E65" i="16"/>
  <c r="J64" i="16"/>
  <c r="O63" i="16"/>
  <c r="Q72" i="16"/>
  <c r="E72" i="16"/>
  <c r="J71" i="16"/>
  <c r="O70" i="16"/>
  <c r="H69" i="16"/>
  <c r="M68" i="16"/>
  <c r="R67" i="16"/>
  <c r="F67" i="16"/>
  <c r="P65" i="16"/>
  <c r="D65" i="16"/>
  <c r="I64" i="16"/>
  <c r="K64" i="16" s="1"/>
  <c r="N63" i="16"/>
  <c r="G62" i="16"/>
  <c r="L61" i="16"/>
  <c r="Q60" i="16"/>
  <c r="E60" i="16"/>
  <c r="P72" i="16"/>
  <c r="D72" i="16"/>
  <c r="I71" i="16"/>
  <c r="K71" i="16" s="1"/>
  <c r="N70" i="16"/>
  <c r="G69" i="16"/>
  <c r="L68" i="16"/>
  <c r="Q67" i="16"/>
  <c r="E67" i="16"/>
  <c r="J66" i="16"/>
  <c r="O65" i="16"/>
  <c r="H64" i="16"/>
  <c r="M63" i="16"/>
  <c r="R62" i="16"/>
  <c r="F62" i="16"/>
  <c r="P60" i="16"/>
  <c r="D60" i="16"/>
  <c r="O72" i="16"/>
  <c r="H71" i="16"/>
  <c r="M70" i="16"/>
  <c r="R69" i="16"/>
  <c r="F69" i="16"/>
  <c r="P67" i="16"/>
  <c r="D67" i="16"/>
  <c r="I66" i="16"/>
  <c r="K66" i="16" s="1"/>
  <c r="N65" i="16"/>
  <c r="G64" i="16"/>
  <c r="L63" i="16"/>
  <c r="Q62" i="16"/>
  <c r="E62" i="16"/>
  <c r="J61" i="16"/>
  <c r="O60" i="16"/>
  <c r="R71" i="16"/>
  <c r="Q69" i="16"/>
  <c r="O67" i="16"/>
  <c r="L65" i="16"/>
  <c r="R63" i="16"/>
  <c r="D62" i="16"/>
  <c r="N60" i="16"/>
  <c r="I59" i="16"/>
  <c r="K59" i="16" s="1"/>
  <c r="L57" i="16"/>
  <c r="M56" i="16"/>
  <c r="Q55" i="16"/>
  <c r="F54" i="16"/>
  <c r="J53" i="16"/>
  <c r="M52" i="16"/>
  <c r="P51" i="16"/>
  <c r="I50" i="16"/>
  <c r="G48" i="16"/>
  <c r="L47" i="16"/>
  <c r="Q46" i="16"/>
  <c r="E46" i="16"/>
  <c r="J45" i="16"/>
  <c r="O44" i="16"/>
  <c r="H43" i="16"/>
  <c r="M42" i="16"/>
  <c r="R41" i="16"/>
  <c r="F41" i="16"/>
  <c r="P39" i="16"/>
  <c r="D39" i="16"/>
  <c r="I38" i="16"/>
  <c r="K38" i="16" s="1"/>
  <c r="N37" i="16"/>
  <c r="G36" i="16"/>
  <c r="L35" i="16"/>
  <c r="Q34" i="16"/>
  <c r="E34" i="16"/>
  <c r="J33" i="16"/>
  <c r="O32" i="16"/>
  <c r="H31" i="16"/>
  <c r="M30" i="16"/>
  <c r="R29" i="16"/>
  <c r="F29" i="16"/>
  <c r="P27" i="16"/>
  <c r="D27" i="16"/>
  <c r="I26" i="16"/>
  <c r="K26" i="16" s="1"/>
  <c r="N25" i="16"/>
  <c r="G24" i="16"/>
  <c r="L23" i="16"/>
  <c r="Q22" i="16"/>
  <c r="E22" i="16"/>
  <c r="J21" i="16"/>
  <c r="O20" i="16"/>
  <c r="H19" i="16"/>
  <c r="M18" i="16"/>
  <c r="R17" i="16"/>
  <c r="F17" i="16"/>
  <c r="P15" i="16"/>
  <c r="D15" i="16"/>
  <c r="I14" i="16"/>
  <c r="K14" i="16" s="1"/>
  <c r="N13" i="16"/>
  <c r="G12" i="16"/>
  <c r="L11" i="16"/>
  <c r="Q10" i="16"/>
  <c r="E10" i="16"/>
  <c r="J9" i="16"/>
  <c r="O8" i="16"/>
  <c r="H7" i="16"/>
  <c r="M6" i="16"/>
  <c r="R5" i="16"/>
  <c r="F5" i="16"/>
  <c r="P3" i="16"/>
  <c r="D3" i="16"/>
  <c r="Q71" i="16"/>
  <c r="P69" i="16"/>
  <c r="N67" i="16"/>
  <c r="M60" i="16"/>
  <c r="H59" i="16"/>
  <c r="J58" i="16"/>
  <c r="I57" i="16"/>
  <c r="L56" i="16"/>
  <c r="P55" i="16"/>
  <c r="I53" i="16"/>
  <c r="K53" i="16" s="1"/>
  <c r="J52" i="16"/>
  <c r="M49" i="16"/>
  <c r="R48" i="16"/>
  <c r="F48" i="16"/>
  <c r="P46" i="16"/>
  <c r="D46" i="16"/>
  <c r="I45" i="16"/>
  <c r="K45" i="16" s="1"/>
  <c r="N44" i="16"/>
  <c r="G43" i="16"/>
  <c r="L42" i="16"/>
  <c r="Q41" i="16"/>
  <c r="E41" i="16"/>
  <c r="J40" i="16"/>
  <c r="O39" i="16"/>
  <c r="H38" i="16"/>
  <c r="M37" i="16"/>
  <c r="R36" i="16"/>
  <c r="F36" i="16"/>
  <c r="P34" i="16"/>
  <c r="D34" i="16"/>
  <c r="I33" i="16"/>
  <c r="K33" i="16" s="1"/>
  <c r="N32" i="16"/>
  <c r="G31" i="16"/>
  <c r="L30" i="16"/>
  <c r="Q29" i="16"/>
  <c r="E29" i="16"/>
  <c r="J28" i="16"/>
  <c r="O27" i="16"/>
  <c r="H26" i="16"/>
  <c r="M25" i="16"/>
  <c r="R24" i="16"/>
  <c r="F24" i="16"/>
  <c r="P22" i="16"/>
  <c r="D22" i="16"/>
  <c r="I21" i="16"/>
  <c r="K21" i="16" s="1"/>
  <c r="N20" i="16"/>
  <c r="G19" i="16"/>
  <c r="L18" i="16"/>
  <c r="Q17" i="16"/>
  <c r="E17" i="16"/>
  <c r="J16" i="16"/>
  <c r="O15" i="16"/>
  <c r="H14" i="16"/>
  <c r="M13" i="16"/>
  <c r="R12" i="16"/>
  <c r="F12" i="16"/>
  <c r="P10" i="16"/>
  <c r="D10" i="16"/>
  <c r="I9" i="16"/>
  <c r="K9" i="16" s="1"/>
  <c r="N8" i="16"/>
  <c r="G7" i="16"/>
  <c r="L6" i="16"/>
  <c r="Q5" i="16"/>
  <c r="E5" i="16"/>
  <c r="J4" i="16"/>
  <c r="O3" i="16"/>
  <c r="G71" i="16"/>
  <c r="O69" i="16"/>
  <c r="M67" i="16"/>
  <c r="J63" i="16"/>
  <c r="L60" i="16"/>
  <c r="G59" i="16"/>
  <c r="R54" i="16"/>
  <c r="I52" i="16"/>
  <c r="G50" i="16"/>
  <c r="L49" i="16"/>
  <c r="Q48" i="16"/>
  <c r="J47" i="16"/>
  <c r="O46" i="16"/>
  <c r="H45" i="16"/>
  <c r="M44" i="16"/>
  <c r="R43" i="16"/>
  <c r="F43" i="16"/>
  <c r="P41" i="16"/>
  <c r="D41" i="16"/>
  <c r="I40" i="16"/>
  <c r="K40" i="16" s="1"/>
  <c r="N39" i="16"/>
  <c r="G38" i="16"/>
  <c r="L37" i="16"/>
  <c r="Q36" i="16"/>
  <c r="E36" i="16"/>
  <c r="J35" i="16"/>
  <c r="O34" i="16"/>
  <c r="H33" i="16"/>
  <c r="M32" i="16"/>
  <c r="R31" i="16"/>
  <c r="F31" i="16"/>
  <c r="P29" i="16"/>
  <c r="D29" i="16"/>
  <c r="I28" i="16"/>
  <c r="K28" i="16" s="1"/>
  <c r="N27" i="16"/>
  <c r="G26" i="16"/>
  <c r="L25" i="16"/>
  <c r="Q24" i="16"/>
  <c r="E24" i="16"/>
  <c r="J23" i="16"/>
  <c r="O22" i="16"/>
  <c r="H21" i="16"/>
  <c r="M20" i="16"/>
  <c r="R19" i="16"/>
  <c r="F19" i="16"/>
  <c r="P17" i="16"/>
  <c r="D17" i="16"/>
  <c r="I16" i="16"/>
  <c r="K16" i="16" s="1"/>
  <c r="N15" i="16"/>
  <c r="G14" i="16"/>
  <c r="L13" i="16"/>
  <c r="Q12" i="16"/>
  <c r="E12" i="16"/>
  <c r="J11" i="16"/>
  <c r="O10" i="16"/>
  <c r="H9" i="16"/>
  <c r="M8" i="16"/>
  <c r="R7" i="16"/>
  <c r="F7" i="16"/>
  <c r="P5" i="16"/>
  <c r="D5" i="16"/>
  <c r="I4" i="16"/>
  <c r="K4" i="16" s="1"/>
  <c r="N3" i="16"/>
  <c r="F71" i="16"/>
  <c r="E69" i="16"/>
  <c r="I63" i="16"/>
  <c r="K63" i="16" s="1"/>
  <c r="P61" i="16"/>
  <c r="I60" i="16"/>
  <c r="K60" i="16" s="1"/>
  <c r="F59" i="16"/>
  <c r="G58" i="16"/>
  <c r="G57" i="16"/>
  <c r="J56" i="16"/>
  <c r="Q54" i="16"/>
  <c r="M51" i="16"/>
  <c r="R50" i="16"/>
  <c r="F50" i="16"/>
  <c r="P48" i="16"/>
  <c r="I47" i="16"/>
  <c r="N46" i="16"/>
  <c r="G45" i="16"/>
  <c r="L44" i="16"/>
  <c r="Q43" i="16"/>
  <c r="E43" i="16"/>
  <c r="J42" i="16"/>
  <c r="O41" i="16"/>
  <c r="H40" i="16"/>
  <c r="M39" i="16"/>
  <c r="R38" i="16"/>
  <c r="F38" i="16"/>
  <c r="P36" i="16"/>
  <c r="D36" i="16"/>
  <c r="I35" i="16"/>
  <c r="K35" i="16" s="1"/>
  <c r="N34" i="16"/>
  <c r="G33" i="16"/>
  <c r="L32" i="16"/>
  <c r="Q31" i="16"/>
  <c r="E31" i="16"/>
  <c r="J30" i="16"/>
  <c r="O29" i="16"/>
  <c r="H28" i="16"/>
  <c r="M27" i="16"/>
  <c r="R26" i="16"/>
  <c r="F26" i="16"/>
  <c r="P24" i="16"/>
  <c r="D24" i="16"/>
  <c r="I23" i="16"/>
  <c r="K23" i="16" s="1"/>
  <c r="N22" i="16"/>
  <c r="G21" i="16"/>
  <c r="L20" i="16"/>
  <c r="Q19" i="16"/>
  <c r="E19" i="16"/>
  <c r="J18" i="16"/>
  <c r="O17" i="16"/>
  <c r="H16" i="16"/>
  <c r="M15" i="16"/>
  <c r="R14" i="16"/>
  <c r="F14" i="16"/>
  <c r="P12" i="16"/>
  <c r="D12" i="16"/>
  <c r="I11" i="16"/>
  <c r="K11" i="16" s="1"/>
  <c r="N10" i="16"/>
  <c r="G9" i="16"/>
  <c r="L8" i="16"/>
  <c r="Q7" i="16"/>
  <c r="E7" i="16"/>
  <c r="J6" i="16"/>
  <c r="O5" i="16"/>
  <c r="H4" i="16"/>
  <c r="M3" i="16"/>
  <c r="E71" i="16"/>
  <c r="D69" i="16"/>
  <c r="R64" i="16"/>
  <c r="F63" i="16"/>
  <c r="M61" i="16"/>
  <c r="F60" i="16"/>
  <c r="E59" i="16"/>
  <c r="F57" i="16"/>
  <c r="I56" i="16"/>
  <c r="M55" i="16"/>
  <c r="P54" i="16"/>
  <c r="G52" i="16"/>
  <c r="L51" i="16"/>
  <c r="Q50" i="16"/>
  <c r="J49" i="16"/>
  <c r="H47" i="16"/>
  <c r="M46" i="16"/>
  <c r="R45" i="16"/>
  <c r="F45" i="16"/>
  <c r="P43" i="16"/>
  <c r="D43" i="16"/>
  <c r="I42" i="16"/>
  <c r="K42" i="16" s="1"/>
  <c r="N41" i="16"/>
  <c r="G40" i="16"/>
  <c r="L39" i="16"/>
  <c r="Q38" i="16"/>
  <c r="E38" i="16"/>
  <c r="J37" i="16"/>
  <c r="O36" i="16"/>
  <c r="H35" i="16"/>
  <c r="M34" i="16"/>
  <c r="R33" i="16"/>
  <c r="F33" i="16"/>
  <c r="P31" i="16"/>
  <c r="D31" i="16"/>
  <c r="I30" i="16"/>
  <c r="K30" i="16" s="1"/>
  <c r="N29" i="16"/>
  <c r="G28" i="16"/>
  <c r="L27" i="16"/>
  <c r="Q26" i="16"/>
  <c r="E26" i="16"/>
  <c r="J25" i="16"/>
  <c r="O24" i="16"/>
  <c r="H23" i="16"/>
  <c r="M22" i="16"/>
  <c r="R21" i="16"/>
  <c r="F21" i="16"/>
  <c r="P19" i="16"/>
  <c r="D19" i="16"/>
  <c r="I18" i="16"/>
  <c r="K18" i="16" s="1"/>
  <c r="N17" i="16"/>
  <c r="G16" i="16"/>
  <c r="L15" i="16"/>
  <c r="Q14" i="16"/>
  <c r="E14" i="16"/>
  <c r="J13" i="16"/>
  <c r="O12" i="16"/>
  <c r="H11" i="16"/>
  <c r="M10" i="16"/>
  <c r="R9" i="16"/>
  <c r="F9" i="16"/>
  <c r="P7" i="16"/>
  <c r="D7" i="16"/>
  <c r="I6" i="16"/>
  <c r="K6" i="16" s="1"/>
  <c r="N5" i="16"/>
  <c r="G4" i="16"/>
  <c r="L3" i="16"/>
  <c r="R66" i="16"/>
  <c r="Q64" i="16"/>
  <c r="I61" i="16"/>
  <c r="K61" i="16" s="1"/>
  <c r="L55" i="16"/>
  <c r="Q53" i="16"/>
  <c r="F52" i="16"/>
  <c r="P50" i="16"/>
  <c r="I49" i="16"/>
  <c r="K49" i="16" s="1"/>
  <c r="G47" i="16"/>
  <c r="L46" i="16"/>
  <c r="Q45" i="16"/>
  <c r="E45" i="16"/>
  <c r="J44" i="16"/>
  <c r="O43" i="16"/>
  <c r="H42" i="16"/>
  <c r="M41" i="16"/>
  <c r="R40" i="16"/>
  <c r="F40" i="16"/>
  <c r="P38" i="16"/>
  <c r="D38" i="16"/>
  <c r="I37" i="16"/>
  <c r="K37" i="16" s="1"/>
  <c r="N36" i="16"/>
  <c r="G35" i="16"/>
  <c r="L34" i="16"/>
  <c r="Q33" i="16"/>
  <c r="E33" i="16"/>
  <c r="J32" i="16"/>
  <c r="O31" i="16"/>
  <c r="H30" i="16"/>
  <c r="M29" i="16"/>
  <c r="R28" i="16"/>
  <c r="F28" i="16"/>
  <c r="P26" i="16"/>
  <c r="D26" i="16"/>
  <c r="I25" i="16"/>
  <c r="K25" i="16" s="1"/>
  <c r="N24" i="16"/>
  <c r="G23" i="16"/>
  <c r="L22" i="16"/>
  <c r="Q21" i="16"/>
  <c r="E21" i="16"/>
  <c r="J20" i="16"/>
  <c r="O19" i="16"/>
  <c r="H18" i="16"/>
  <c r="M17" i="16"/>
  <c r="R16" i="16"/>
  <c r="F16" i="16"/>
  <c r="P14" i="16"/>
  <c r="D14" i="16"/>
  <c r="I13" i="16"/>
  <c r="K13" i="16" s="1"/>
  <c r="N12" i="16"/>
  <c r="G11" i="16"/>
  <c r="L10" i="16"/>
  <c r="Q9" i="16"/>
  <c r="E9" i="16"/>
  <c r="J8" i="16"/>
  <c r="O7" i="16"/>
  <c r="H6" i="16"/>
  <c r="M5" i="16"/>
  <c r="R4" i="16"/>
  <c r="F4" i="16"/>
  <c r="H66" i="16"/>
  <c r="P64" i="16"/>
  <c r="H61" i="16"/>
  <c r="G56" i="16"/>
  <c r="L54" i="16"/>
  <c r="P53" i="16"/>
  <c r="J51" i="16"/>
  <c r="M48" i="16"/>
  <c r="R47" i="16"/>
  <c r="F47" i="16"/>
  <c r="P45" i="16"/>
  <c r="D45" i="16"/>
  <c r="I44" i="16"/>
  <c r="K44" i="16" s="1"/>
  <c r="N43" i="16"/>
  <c r="G42" i="16"/>
  <c r="L41" i="16"/>
  <c r="Q40" i="16"/>
  <c r="E40" i="16"/>
  <c r="J39" i="16"/>
  <c r="O38" i="16"/>
  <c r="H37" i="16"/>
  <c r="M36" i="16"/>
  <c r="R35" i="16"/>
  <c r="F35" i="16"/>
  <c r="P33" i="16"/>
  <c r="D33" i="16"/>
  <c r="I32" i="16"/>
  <c r="K32" i="16" s="1"/>
  <c r="N31" i="16"/>
  <c r="G30" i="16"/>
  <c r="L29" i="16"/>
  <c r="Q28" i="16"/>
  <c r="E28" i="16"/>
  <c r="J27" i="16"/>
  <c r="O26" i="16"/>
  <c r="H25" i="16"/>
  <c r="M24" i="16"/>
  <c r="R23" i="16"/>
  <c r="F23" i="16"/>
  <c r="P21" i="16"/>
  <c r="D21" i="16"/>
  <c r="I20" i="16"/>
  <c r="K20" i="16" s="1"/>
  <c r="N19" i="16"/>
  <c r="G18" i="16"/>
  <c r="L17" i="16"/>
  <c r="Q16" i="16"/>
  <c r="E16" i="16"/>
  <c r="J15" i="16"/>
  <c r="O14" i="16"/>
  <c r="H13" i="16"/>
  <c r="M12" i="16"/>
  <c r="R11" i="16"/>
  <c r="F11" i="16"/>
  <c r="P9" i="16"/>
  <c r="D9" i="16"/>
  <c r="I8" i="16"/>
  <c r="K8" i="16" s="1"/>
  <c r="N7" i="16"/>
  <c r="G6" i="16"/>
  <c r="L5" i="16"/>
  <c r="Q4" i="16"/>
  <c r="E4" i="16"/>
  <c r="J3" i="16"/>
  <c r="N72" i="16"/>
  <c r="L70" i="16"/>
  <c r="J68" i="16"/>
  <c r="G66" i="16"/>
  <c r="F64" i="16"/>
  <c r="P62" i="16"/>
  <c r="G61" i="16"/>
  <c r="R59" i="16"/>
  <c r="P58" i="16"/>
  <c r="R57" i="16"/>
  <c r="F56" i="16"/>
  <c r="J55" i="16"/>
  <c r="R52" i="16"/>
  <c r="I51" i="16"/>
  <c r="G49" i="16"/>
  <c r="L48" i="16"/>
  <c r="Q47" i="16"/>
  <c r="E47" i="16"/>
  <c r="J46" i="16"/>
  <c r="O45" i="16"/>
  <c r="H44" i="16"/>
  <c r="M43" i="16"/>
  <c r="R42" i="16"/>
  <c r="F42" i="16"/>
  <c r="P40" i="16"/>
  <c r="D40" i="16"/>
  <c r="I39" i="16"/>
  <c r="K39" i="16" s="1"/>
  <c r="N38" i="16"/>
  <c r="G37" i="16"/>
  <c r="L36" i="16"/>
  <c r="Q35" i="16"/>
  <c r="E35" i="16"/>
  <c r="J34" i="16"/>
  <c r="O33" i="16"/>
  <c r="H32" i="16"/>
  <c r="M31" i="16"/>
  <c r="R30" i="16"/>
  <c r="F30" i="16"/>
  <c r="P28" i="16"/>
  <c r="D28" i="16"/>
  <c r="I27" i="16"/>
  <c r="K27" i="16" s="1"/>
  <c r="N26" i="16"/>
  <c r="G25" i="16"/>
  <c r="L24" i="16"/>
  <c r="Q23" i="16"/>
  <c r="E23" i="16"/>
  <c r="J22" i="16"/>
  <c r="O21" i="16"/>
  <c r="H20" i="16"/>
  <c r="M19" i="16"/>
  <c r="R18" i="16"/>
  <c r="F18" i="16"/>
  <c r="P16" i="16"/>
  <c r="D16" i="16"/>
  <c r="I15" i="16"/>
  <c r="K15" i="16" s="1"/>
  <c r="N14" i="16"/>
  <c r="G13" i="16"/>
  <c r="L12" i="16"/>
  <c r="Q11" i="16"/>
  <c r="E11" i="16"/>
  <c r="J10" i="16"/>
  <c r="O9" i="16"/>
  <c r="H8" i="16"/>
  <c r="M7" i="16"/>
  <c r="R6" i="16"/>
  <c r="F6" i="16"/>
  <c r="P4" i="16"/>
  <c r="D4" i="16"/>
  <c r="I3" i="16"/>
  <c r="M72" i="16"/>
  <c r="I68" i="16"/>
  <c r="K68" i="16" s="1"/>
  <c r="F66" i="16"/>
  <c r="E64" i="16"/>
  <c r="O62" i="16"/>
  <c r="D61" i="16"/>
  <c r="Q59" i="16"/>
  <c r="Q57" i="16"/>
  <c r="G55" i="16"/>
  <c r="J54" i="16"/>
  <c r="Q52" i="16"/>
  <c r="M50" i="16"/>
  <c r="R49" i="16"/>
  <c r="F49" i="16"/>
  <c r="P47" i="16"/>
  <c r="D47" i="16"/>
  <c r="I46" i="16"/>
  <c r="N45" i="16"/>
  <c r="G44" i="16"/>
  <c r="L43" i="16"/>
  <c r="Q42" i="16"/>
  <c r="E42" i="16"/>
  <c r="J41" i="16"/>
  <c r="O40" i="16"/>
  <c r="H39" i="16"/>
  <c r="M38" i="16"/>
  <c r="R37" i="16"/>
  <c r="F37" i="16"/>
  <c r="P35" i="16"/>
  <c r="D35" i="16"/>
  <c r="I34" i="16"/>
  <c r="K34" i="16" s="1"/>
  <c r="N33" i="16"/>
  <c r="G32" i="16"/>
  <c r="L31" i="16"/>
  <c r="Q30" i="16"/>
  <c r="E30" i="16"/>
  <c r="J29" i="16"/>
  <c r="O28" i="16"/>
  <c r="H27" i="16"/>
  <c r="M26" i="16"/>
  <c r="R25" i="16"/>
  <c r="F25" i="16"/>
  <c r="P23" i="16"/>
  <c r="D23" i="16"/>
  <c r="I22" i="16"/>
  <c r="K22" i="16" s="1"/>
  <c r="N21" i="16"/>
  <c r="G20" i="16"/>
  <c r="L19" i="16"/>
  <c r="Q18" i="16"/>
  <c r="E18" i="16"/>
  <c r="J17" i="16"/>
  <c r="O16" i="16"/>
  <c r="H15" i="16"/>
  <c r="M14" i="16"/>
  <c r="R13" i="16"/>
  <c r="F13" i="16"/>
  <c r="P11" i="16"/>
  <c r="D11" i="16"/>
  <c r="I10" i="16"/>
  <c r="K10" i="16" s="1"/>
  <c r="N9" i="16"/>
  <c r="G8" i="16"/>
  <c r="L7" i="16"/>
  <c r="Q6" i="16"/>
  <c r="E6" i="16"/>
  <c r="J5" i="16"/>
  <c r="O4" i="16"/>
  <c r="H3" i="16"/>
  <c r="M58" i="16"/>
  <c r="Q56" i="16"/>
  <c r="L53" i="16"/>
  <c r="R51" i="16"/>
  <c r="F51" i="16"/>
  <c r="P49" i="16"/>
  <c r="I48" i="16"/>
  <c r="N47" i="16"/>
  <c r="G46" i="16"/>
  <c r="L45" i="16"/>
  <c r="Q44" i="16"/>
  <c r="E44" i="16"/>
  <c r="J43" i="16"/>
  <c r="O42" i="16"/>
  <c r="H41" i="16"/>
  <c r="M40" i="16"/>
  <c r="R39" i="16"/>
  <c r="F39" i="16"/>
  <c r="P37" i="16"/>
  <c r="D37" i="16"/>
  <c r="I36" i="16"/>
  <c r="K36" i="16" s="1"/>
  <c r="N35" i="16"/>
  <c r="G34" i="16"/>
  <c r="L33" i="16"/>
  <c r="Q32" i="16"/>
  <c r="E32" i="16"/>
  <c r="J31" i="16"/>
  <c r="O30" i="16"/>
  <c r="H29" i="16"/>
  <c r="M28" i="16"/>
  <c r="R27" i="16"/>
  <c r="F27" i="16"/>
  <c r="P25" i="16"/>
  <c r="D25" i="16"/>
  <c r="I24" i="16"/>
  <c r="K24" i="16" s="1"/>
  <c r="N23" i="16"/>
  <c r="G22" i="16"/>
  <c r="L21" i="16"/>
  <c r="Q20" i="16"/>
  <c r="E20" i="16"/>
  <c r="J19" i="16"/>
  <c r="O18" i="16"/>
  <c r="H17" i="16"/>
  <c r="M16" i="16"/>
  <c r="R15" i="16"/>
  <c r="F15" i="16"/>
  <c r="P13" i="16"/>
  <c r="D13" i="16"/>
  <c r="I12" i="16"/>
  <c r="K12" i="16" s="1"/>
  <c r="N11" i="16"/>
  <c r="G10" i="16"/>
  <c r="L9" i="16"/>
  <c r="Q8" i="16"/>
  <c r="E8" i="16"/>
  <c r="J7" i="16"/>
  <c r="O6" i="16"/>
  <c r="H5" i="16"/>
  <c r="M4" i="16"/>
  <c r="R3" i="16"/>
  <c r="F3" i="16"/>
  <c r="L72" i="16"/>
  <c r="L50" i="16"/>
  <c r="P42" i="16"/>
  <c r="E37" i="16"/>
  <c r="H34" i="16"/>
  <c r="G29" i="16"/>
  <c r="L26" i="16"/>
  <c r="P18" i="16"/>
  <c r="E13" i="16"/>
  <c r="H10" i="16"/>
  <c r="G5" i="16"/>
  <c r="N62" i="16"/>
  <c r="J50" i="16"/>
  <c r="O47" i="16"/>
  <c r="N42" i="16"/>
  <c r="Q39" i="16"/>
  <c r="F34" i="16"/>
  <c r="J26" i="16"/>
  <c r="O23" i="16"/>
  <c r="N18" i="16"/>
  <c r="Q15" i="16"/>
  <c r="F10" i="16"/>
  <c r="H62" i="16"/>
  <c r="R55" i="16"/>
  <c r="M47" i="16"/>
  <c r="R44" i="16"/>
  <c r="D42" i="16"/>
  <c r="G39" i="16"/>
  <c r="M23" i="16"/>
  <c r="R20" i="16"/>
  <c r="D18" i="16"/>
  <c r="G15" i="16"/>
  <c r="L58" i="16"/>
  <c r="F55" i="16"/>
  <c r="P52" i="16"/>
  <c r="P44" i="16"/>
  <c r="E39" i="16"/>
  <c r="J36" i="16"/>
  <c r="I31" i="16"/>
  <c r="K31" i="16" s="1"/>
  <c r="N28" i="16"/>
  <c r="P20" i="16"/>
  <c r="E15" i="16"/>
  <c r="J12" i="16"/>
  <c r="I7" i="16"/>
  <c r="K7" i="16" s="1"/>
  <c r="N4" i="16"/>
  <c r="Q49" i="16"/>
  <c r="F44" i="16"/>
  <c r="H36" i="16"/>
  <c r="M33" i="16"/>
  <c r="L28" i="16"/>
  <c r="Q25" i="16"/>
  <c r="F20" i="16"/>
  <c r="H12" i="16"/>
  <c r="M9" i="16"/>
  <c r="L4" i="16"/>
  <c r="J70" i="16"/>
  <c r="M65" i="16"/>
  <c r="R46" i="16"/>
  <c r="D44" i="16"/>
  <c r="I41" i="16"/>
  <c r="K41" i="16" s="1"/>
  <c r="O25" i="16"/>
  <c r="R22" i="16"/>
  <c r="D20" i="16"/>
  <c r="I17" i="16"/>
  <c r="K17" i="16" s="1"/>
  <c r="P57" i="16"/>
  <c r="H46" i="16"/>
  <c r="G41" i="16"/>
  <c r="L38" i="16"/>
  <c r="P30" i="16"/>
  <c r="E25" i="16"/>
  <c r="H22" i="16"/>
  <c r="G17" i="16"/>
  <c r="L14" i="16"/>
  <c r="P6" i="16"/>
  <c r="R60" i="16"/>
  <c r="M57" i="16"/>
  <c r="I54" i="16"/>
  <c r="Q51" i="16"/>
  <c r="F46" i="16"/>
  <c r="J38" i="16"/>
  <c r="O35" i="16"/>
  <c r="N30" i="16"/>
  <c r="Q27" i="16"/>
  <c r="F22" i="16"/>
  <c r="J14" i="16"/>
  <c r="O11" i="16"/>
  <c r="N6" i="16"/>
  <c r="Q3" i="16"/>
  <c r="D64" i="16"/>
  <c r="G54" i="16"/>
  <c r="G51" i="16"/>
  <c r="M35" i="16"/>
  <c r="R32" i="16"/>
  <c r="D30" i="16"/>
  <c r="G27" i="16"/>
  <c r="M11" i="16"/>
  <c r="R8" i="16"/>
  <c r="D6" i="16"/>
  <c r="G3" i="16"/>
  <c r="J48" i="16"/>
  <c r="I43" i="16"/>
  <c r="K43" i="16" s="1"/>
  <c r="N40" i="16"/>
  <c r="P32" i="16"/>
  <c r="E27" i="16"/>
  <c r="J24" i="16"/>
  <c r="I19" i="16"/>
  <c r="K19" i="16" s="1"/>
  <c r="N16" i="16"/>
  <c r="P8" i="16"/>
  <c r="E3" i="16"/>
  <c r="H68" i="16"/>
  <c r="N59" i="16"/>
  <c r="R56" i="16"/>
  <c r="M45" i="16"/>
  <c r="L40" i="16"/>
  <c r="Q37" i="16"/>
  <c r="F32" i="16"/>
  <c r="H24" i="16"/>
  <c r="M21" i="16"/>
  <c r="L16" i="16"/>
  <c r="Q13" i="16"/>
  <c r="F8" i="16"/>
  <c r="J59" i="16"/>
  <c r="O37" i="16"/>
  <c r="D32" i="16"/>
  <c r="R10" i="16"/>
  <c r="I5" i="16"/>
  <c r="K5" i="16" s="1"/>
  <c r="M53" i="16"/>
  <c r="O13" i="16"/>
  <c r="D8" i="16"/>
  <c r="R34" i="16"/>
  <c r="I29" i="16"/>
  <c r="K29" i="16" s="1"/>
  <c r="P11" i="6"/>
  <c r="D12" i="6"/>
  <c r="A3" i="30"/>
  <c r="A3" i="29"/>
  <c r="G7" i="1"/>
  <c r="A8" i="30"/>
  <c r="A8" i="29"/>
  <c r="G5" i="1"/>
  <c r="A13" i="29"/>
  <c r="A13" i="30"/>
  <c r="A6" i="30"/>
  <c r="A6" i="29"/>
  <c r="G10" i="1"/>
  <c r="G72" i="17"/>
  <c r="L71" i="17"/>
  <c r="Q70" i="17"/>
  <c r="E70" i="17"/>
  <c r="J69" i="17"/>
  <c r="O68" i="17"/>
  <c r="H67" i="17"/>
  <c r="M66" i="17"/>
  <c r="R65" i="17"/>
  <c r="F65" i="17"/>
  <c r="P63" i="17"/>
  <c r="D63" i="17"/>
  <c r="I62" i="17"/>
  <c r="K62" i="17" s="1"/>
  <c r="N61" i="17"/>
  <c r="G60" i="17"/>
  <c r="L59" i="17"/>
  <c r="Q58" i="17"/>
  <c r="J57" i="17"/>
  <c r="M54" i="17"/>
  <c r="R53" i="17"/>
  <c r="F53" i="17"/>
  <c r="P51" i="17"/>
  <c r="I50" i="17"/>
  <c r="G48" i="17"/>
  <c r="R72" i="17"/>
  <c r="F72" i="17"/>
  <c r="P70" i="17"/>
  <c r="D70" i="17"/>
  <c r="I69" i="17"/>
  <c r="K69" i="17" s="1"/>
  <c r="N68" i="17"/>
  <c r="G67" i="17"/>
  <c r="L66" i="17"/>
  <c r="Q65" i="17"/>
  <c r="E65" i="17"/>
  <c r="J64" i="17"/>
  <c r="O63" i="17"/>
  <c r="H62" i="17"/>
  <c r="M61" i="17"/>
  <c r="R60" i="17"/>
  <c r="F60" i="17"/>
  <c r="P58" i="17"/>
  <c r="I57" i="17"/>
  <c r="G55" i="17"/>
  <c r="L54" i="17"/>
  <c r="Q53" i="17"/>
  <c r="J52" i="17"/>
  <c r="M49" i="17"/>
  <c r="R48" i="17"/>
  <c r="F48" i="17"/>
  <c r="Q72" i="17"/>
  <c r="E72" i="17"/>
  <c r="J71" i="17"/>
  <c r="O70" i="17"/>
  <c r="H69" i="17"/>
  <c r="M68" i="17"/>
  <c r="R67" i="17"/>
  <c r="F67" i="17"/>
  <c r="P65" i="17"/>
  <c r="D65" i="17"/>
  <c r="I64" i="17"/>
  <c r="K64" i="17" s="1"/>
  <c r="N63" i="17"/>
  <c r="G62" i="17"/>
  <c r="L61" i="17"/>
  <c r="Q60" i="17"/>
  <c r="E60" i="17"/>
  <c r="J59" i="17"/>
  <c r="P72" i="17"/>
  <c r="D72" i="17"/>
  <c r="I71" i="17"/>
  <c r="K71" i="17" s="1"/>
  <c r="N70" i="17"/>
  <c r="G69" i="17"/>
  <c r="L68" i="17"/>
  <c r="Q67" i="17"/>
  <c r="E67" i="17"/>
  <c r="J66" i="17"/>
  <c r="O65" i="17"/>
  <c r="H64" i="17"/>
  <c r="M63" i="17"/>
  <c r="R62" i="17"/>
  <c r="F62" i="17"/>
  <c r="P60" i="17"/>
  <c r="D60" i="17"/>
  <c r="I59" i="17"/>
  <c r="K59" i="17" s="1"/>
  <c r="G57" i="17"/>
  <c r="L56" i="17"/>
  <c r="Q55" i="17"/>
  <c r="J54" i="17"/>
  <c r="M51" i="17"/>
  <c r="R50" i="17"/>
  <c r="F50" i="17"/>
  <c r="P48" i="17"/>
  <c r="O72" i="17"/>
  <c r="H71" i="17"/>
  <c r="M70" i="17"/>
  <c r="R69" i="17"/>
  <c r="F69" i="17"/>
  <c r="P67" i="17"/>
  <c r="D67" i="17"/>
  <c r="I66" i="17"/>
  <c r="K66" i="17" s="1"/>
  <c r="N65" i="17"/>
  <c r="G64" i="17"/>
  <c r="L63" i="17"/>
  <c r="Q62" i="17"/>
  <c r="E62" i="17"/>
  <c r="J61" i="17"/>
  <c r="O60" i="17"/>
  <c r="N72" i="17"/>
  <c r="G71" i="17"/>
  <c r="L70" i="17"/>
  <c r="Q69" i="17"/>
  <c r="E69" i="17"/>
  <c r="J68" i="17"/>
  <c r="O67" i="17"/>
  <c r="H66" i="17"/>
  <c r="M65" i="17"/>
  <c r="R64" i="17"/>
  <c r="F64" i="17"/>
  <c r="P62" i="17"/>
  <c r="D62" i="17"/>
  <c r="I61" i="17"/>
  <c r="K61" i="17" s="1"/>
  <c r="M72" i="17"/>
  <c r="R71" i="17"/>
  <c r="F71" i="17"/>
  <c r="P69" i="17"/>
  <c r="D69" i="17"/>
  <c r="I68" i="17"/>
  <c r="K68" i="17" s="1"/>
  <c r="N67" i="17"/>
  <c r="G66" i="17"/>
  <c r="L65" i="17"/>
  <c r="Q64" i="17"/>
  <c r="E64" i="17"/>
  <c r="J63" i="17"/>
  <c r="O62" i="17"/>
  <c r="H61" i="17"/>
  <c r="M60" i="17"/>
  <c r="R59" i="17"/>
  <c r="F59" i="17"/>
  <c r="P57" i="17"/>
  <c r="I56" i="17"/>
  <c r="L72" i="17"/>
  <c r="Q71" i="17"/>
  <c r="E71" i="17"/>
  <c r="J70" i="17"/>
  <c r="O69" i="17"/>
  <c r="H68" i="17"/>
  <c r="M67" i="17"/>
  <c r="R66" i="17"/>
  <c r="F66" i="17"/>
  <c r="P64" i="17"/>
  <c r="D64" i="17"/>
  <c r="I63" i="17"/>
  <c r="K63" i="17" s="1"/>
  <c r="N62" i="17"/>
  <c r="G61" i="17"/>
  <c r="L60" i="17"/>
  <c r="Q59" i="17"/>
  <c r="E59" i="17"/>
  <c r="J58" i="17"/>
  <c r="M55" i="17"/>
  <c r="R54" i="17"/>
  <c r="F54" i="17"/>
  <c r="P52" i="17"/>
  <c r="I51" i="17"/>
  <c r="G49" i="17"/>
  <c r="L48" i="17"/>
  <c r="Q47" i="17"/>
  <c r="J62" i="17"/>
  <c r="N60" i="17"/>
  <c r="G59" i="17"/>
  <c r="R56" i="17"/>
  <c r="R55" i="17"/>
  <c r="P54" i="17"/>
  <c r="P49" i="17"/>
  <c r="O47" i="17"/>
  <c r="G46" i="17"/>
  <c r="L45" i="17"/>
  <c r="Q44" i="17"/>
  <c r="E44" i="17"/>
  <c r="J43" i="17"/>
  <c r="O42" i="17"/>
  <c r="H41" i="17"/>
  <c r="M40" i="17"/>
  <c r="R39" i="17"/>
  <c r="F39" i="17"/>
  <c r="P37" i="17"/>
  <c r="D37" i="17"/>
  <c r="I36" i="17"/>
  <c r="K36" i="17" s="1"/>
  <c r="N35" i="17"/>
  <c r="G34" i="17"/>
  <c r="L33" i="17"/>
  <c r="Q32" i="17"/>
  <c r="E32" i="17"/>
  <c r="J31" i="17"/>
  <c r="O30" i="17"/>
  <c r="H29" i="17"/>
  <c r="M28" i="17"/>
  <c r="R27" i="17"/>
  <c r="F27" i="17"/>
  <c r="P25" i="17"/>
  <c r="D25" i="17"/>
  <c r="I24" i="17"/>
  <c r="K24" i="17" s="1"/>
  <c r="N23" i="17"/>
  <c r="G22" i="17"/>
  <c r="L21" i="17"/>
  <c r="Q20" i="17"/>
  <c r="E20" i="17"/>
  <c r="J19" i="17"/>
  <c r="O18" i="17"/>
  <c r="H17" i="17"/>
  <c r="M16" i="17"/>
  <c r="R15" i="17"/>
  <c r="F15" i="17"/>
  <c r="P13" i="17"/>
  <c r="D13" i="17"/>
  <c r="I12" i="17"/>
  <c r="K12" i="17" s="1"/>
  <c r="N11" i="17"/>
  <c r="G10" i="17"/>
  <c r="L9" i="17"/>
  <c r="Q8" i="17"/>
  <c r="E8" i="17"/>
  <c r="J7" i="17"/>
  <c r="O6" i="17"/>
  <c r="H5" i="17"/>
  <c r="M4" i="17"/>
  <c r="R3" i="17"/>
  <c r="F3" i="17"/>
  <c r="J72" i="17"/>
  <c r="R70" i="17"/>
  <c r="J67" i="17"/>
  <c r="J65" i="17"/>
  <c r="R63" i="17"/>
  <c r="D59" i="17"/>
  <c r="R57" i="17"/>
  <c r="Q56" i="17"/>
  <c r="P55" i="17"/>
  <c r="M53" i="17"/>
  <c r="L51" i="17"/>
  <c r="M50" i="17"/>
  <c r="N47" i="17"/>
  <c r="R46" i="17"/>
  <c r="F46" i="17"/>
  <c r="P44" i="17"/>
  <c r="D44" i="17"/>
  <c r="I43" i="17"/>
  <c r="K43" i="17" s="1"/>
  <c r="N42" i="17"/>
  <c r="G41" i="17"/>
  <c r="L40" i="17"/>
  <c r="Q39" i="17"/>
  <c r="E39" i="17"/>
  <c r="J38" i="17"/>
  <c r="O37" i="17"/>
  <c r="H36" i="17"/>
  <c r="M35" i="17"/>
  <c r="R34" i="17"/>
  <c r="F34" i="17"/>
  <c r="P32" i="17"/>
  <c r="D32" i="17"/>
  <c r="I31" i="17"/>
  <c r="K31" i="17" s="1"/>
  <c r="N30" i="17"/>
  <c r="G29" i="17"/>
  <c r="L28" i="17"/>
  <c r="Q27" i="17"/>
  <c r="E27" i="17"/>
  <c r="J26" i="17"/>
  <c r="O25" i="17"/>
  <c r="H24" i="17"/>
  <c r="M23" i="17"/>
  <c r="R22" i="17"/>
  <c r="F22" i="17"/>
  <c r="P20" i="17"/>
  <c r="D20" i="17"/>
  <c r="I19" i="17"/>
  <c r="K19" i="17" s="1"/>
  <c r="N18" i="17"/>
  <c r="G17" i="17"/>
  <c r="L16" i="17"/>
  <c r="Q15" i="17"/>
  <c r="E15" i="17"/>
  <c r="J14" i="17"/>
  <c r="O13" i="17"/>
  <c r="H12" i="17"/>
  <c r="M11" i="17"/>
  <c r="R10" i="17"/>
  <c r="F10" i="17"/>
  <c r="P8" i="17"/>
  <c r="D8" i="17"/>
  <c r="I7" i="17"/>
  <c r="K7" i="17" s="1"/>
  <c r="N6" i="17"/>
  <c r="G5" i="17"/>
  <c r="L4" i="17"/>
  <c r="Q3" i="17"/>
  <c r="E3" i="17"/>
  <c r="I72" i="17"/>
  <c r="K72" i="17" s="1"/>
  <c r="I70" i="17"/>
  <c r="K70" i="17" s="1"/>
  <c r="R68" i="17"/>
  <c r="I67" i="17"/>
  <c r="K67" i="17" s="1"/>
  <c r="I65" i="17"/>
  <c r="K65" i="17" s="1"/>
  <c r="Q63" i="17"/>
  <c r="J60" i="17"/>
  <c r="Q57" i="17"/>
  <c r="P56" i="17"/>
  <c r="L53" i="17"/>
  <c r="M52" i="17"/>
  <c r="L50" i="17"/>
  <c r="L49" i="17"/>
  <c r="M48" i="17"/>
  <c r="M47" i="17"/>
  <c r="Q46" i="17"/>
  <c r="E46" i="17"/>
  <c r="J45" i="17"/>
  <c r="O44" i="17"/>
  <c r="H43" i="17"/>
  <c r="M42" i="17"/>
  <c r="R41" i="17"/>
  <c r="F41" i="17"/>
  <c r="P39" i="17"/>
  <c r="D39" i="17"/>
  <c r="I38" i="17"/>
  <c r="K38" i="17" s="1"/>
  <c r="N37" i="17"/>
  <c r="G36" i="17"/>
  <c r="L35" i="17"/>
  <c r="Q34" i="17"/>
  <c r="E34" i="17"/>
  <c r="J33" i="17"/>
  <c r="O32" i="17"/>
  <c r="H31" i="17"/>
  <c r="M30" i="17"/>
  <c r="R29" i="17"/>
  <c r="F29" i="17"/>
  <c r="P27" i="17"/>
  <c r="D27" i="17"/>
  <c r="I26" i="17"/>
  <c r="K26" i="17" s="1"/>
  <c r="N25" i="17"/>
  <c r="G24" i="17"/>
  <c r="L23" i="17"/>
  <c r="Q22" i="17"/>
  <c r="E22" i="17"/>
  <c r="J21" i="17"/>
  <c r="O20" i="17"/>
  <c r="H19" i="17"/>
  <c r="M18" i="17"/>
  <c r="R17" i="17"/>
  <c r="F17" i="17"/>
  <c r="P15" i="17"/>
  <c r="D15" i="17"/>
  <c r="I14" i="17"/>
  <c r="K14" i="17" s="1"/>
  <c r="N13" i="17"/>
  <c r="G12" i="17"/>
  <c r="L11" i="17"/>
  <c r="Q10" i="17"/>
  <c r="E10" i="17"/>
  <c r="J9" i="17"/>
  <c r="O8" i="17"/>
  <c r="H7" i="17"/>
  <c r="M6" i="17"/>
  <c r="R5" i="17"/>
  <c r="F5" i="17"/>
  <c r="P3" i="17"/>
  <c r="D3" i="17"/>
  <c r="H72" i="17"/>
  <c r="H70" i="17"/>
  <c r="Q68" i="17"/>
  <c r="H65" i="17"/>
  <c r="H63" i="17"/>
  <c r="R61" i="17"/>
  <c r="I60" i="17"/>
  <c r="K60" i="17" s="1"/>
  <c r="M56" i="17"/>
  <c r="L55" i="17"/>
  <c r="J53" i="17"/>
  <c r="L52" i="17"/>
  <c r="J51" i="17"/>
  <c r="J49" i="17"/>
  <c r="L47" i="17"/>
  <c r="P46" i="17"/>
  <c r="D46" i="17"/>
  <c r="I45" i="17"/>
  <c r="K45" i="17" s="1"/>
  <c r="N44" i="17"/>
  <c r="G43" i="17"/>
  <c r="L42" i="17"/>
  <c r="Q41" i="17"/>
  <c r="E41" i="17"/>
  <c r="J40" i="17"/>
  <c r="O39" i="17"/>
  <c r="H38" i="17"/>
  <c r="M37" i="17"/>
  <c r="R36" i="17"/>
  <c r="F36" i="17"/>
  <c r="P34" i="17"/>
  <c r="D34" i="17"/>
  <c r="I33" i="17"/>
  <c r="K33" i="17" s="1"/>
  <c r="N32" i="17"/>
  <c r="G31" i="17"/>
  <c r="L30" i="17"/>
  <c r="Q29" i="17"/>
  <c r="E29" i="17"/>
  <c r="J28" i="17"/>
  <c r="O27" i="17"/>
  <c r="H26" i="17"/>
  <c r="M25" i="17"/>
  <c r="R24" i="17"/>
  <c r="F24" i="17"/>
  <c r="P22" i="17"/>
  <c r="D22" i="17"/>
  <c r="I21" i="17"/>
  <c r="K21" i="17" s="1"/>
  <c r="N20" i="17"/>
  <c r="G19" i="17"/>
  <c r="L18" i="17"/>
  <c r="Q17" i="17"/>
  <c r="E17" i="17"/>
  <c r="J16" i="17"/>
  <c r="O15" i="17"/>
  <c r="H14" i="17"/>
  <c r="M13" i="17"/>
  <c r="R12" i="17"/>
  <c r="F12" i="17"/>
  <c r="P10" i="17"/>
  <c r="D10" i="17"/>
  <c r="I9" i="17"/>
  <c r="K9" i="17" s="1"/>
  <c r="N8" i="17"/>
  <c r="G7" i="17"/>
  <c r="L6" i="17"/>
  <c r="Q5" i="17"/>
  <c r="E5" i="17"/>
  <c r="J4" i="17"/>
  <c r="O3" i="17"/>
  <c r="G70" i="17"/>
  <c r="P68" i="17"/>
  <c r="G65" i="17"/>
  <c r="G63" i="17"/>
  <c r="Q61" i="17"/>
  <c r="H60" i="17"/>
  <c r="R58" i="17"/>
  <c r="M57" i="17"/>
  <c r="I54" i="17"/>
  <c r="K54" i="17" s="1"/>
  <c r="I53" i="17"/>
  <c r="K53" i="17" s="1"/>
  <c r="I52" i="17"/>
  <c r="K52" i="17" s="1"/>
  <c r="J50" i="17"/>
  <c r="I49" i="17"/>
  <c r="J48" i="17"/>
  <c r="J47" i="17"/>
  <c r="O46" i="17"/>
  <c r="H45" i="17"/>
  <c r="M44" i="17"/>
  <c r="R43" i="17"/>
  <c r="F43" i="17"/>
  <c r="P41" i="17"/>
  <c r="D41" i="17"/>
  <c r="I40" i="17"/>
  <c r="K40" i="17" s="1"/>
  <c r="N39" i="17"/>
  <c r="G38" i="17"/>
  <c r="L37" i="17"/>
  <c r="Q36" i="17"/>
  <c r="E36" i="17"/>
  <c r="J35" i="17"/>
  <c r="O34" i="17"/>
  <c r="H33" i="17"/>
  <c r="M32" i="17"/>
  <c r="R31" i="17"/>
  <c r="F31" i="17"/>
  <c r="P29" i="17"/>
  <c r="D29" i="17"/>
  <c r="I28" i="17"/>
  <c r="K28" i="17" s="1"/>
  <c r="N27" i="17"/>
  <c r="G26" i="17"/>
  <c r="L25" i="17"/>
  <c r="Q24" i="17"/>
  <c r="E24" i="17"/>
  <c r="J23" i="17"/>
  <c r="O22" i="17"/>
  <c r="H21" i="17"/>
  <c r="M20" i="17"/>
  <c r="R19" i="17"/>
  <c r="F19" i="17"/>
  <c r="P17" i="17"/>
  <c r="D17" i="17"/>
  <c r="I16" i="17"/>
  <c r="K16" i="17" s="1"/>
  <c r="N15" i="17"/>
  <c r="G14" i="17"/>
  <c r="L13" i="17"/>
  <c r="Q12" i="17"/>
  <c r="E12" i="17"/>
  <c r="J11" i="17"/>
  <c r="O10" i="17"/>
  <c r="H9" i="17"/>
  <c r="M8" i="17"/>
  <c r="R7" i="17"/>
  <c r="F7" i="17"/>
  <c r="P5" i="17"/>
  <c r="D5" i="17"/>
  <c r="I4" i="17"/>
  <c r="K4" i="17" s="1"/>
  <c r="N3" i="17"/>
  <c r="F70" i="17"/>
  <c r="G68" i="17"/>
  <c r="Q66" i="17"/>
  <c r="F63" i="17"/>
  <c r="P61" i="17"/>
  <c r="M58" i="17"/>
  <c r="L57" i="17"/>
  <c r="J56" i="17"/>
  <c r="J55" i="17"/>
  <c r="G52" i="17"/>
  <c r="G51" i="17"/>
  <c r="G50" i="17"/>
  <c r="I48" i="17"/>
  <c r="I47" i="17"/>
  <c r="N46" i="17"/>
  <c r="G45" i="17"/>
  <c r="L44" i="17"/>
  <c r="Q43" i="17"/>
  <c r="E43" i="17"/>
  <c r="J42" i="17"/>
  <c r="O41" i="17"/>
  <c r="H40" i="17"/>
  <c r="M39" i="17"/>
  <c r="R38" i="17"/>
  <c r="F38" i="17"/>
  <c r="P36" i="17"/>
  <c r="D36" i="17"/>
  <c r="I35" i="17"/>
  <c r="K35" i="17" s="1"/>
  <c r="N34" i="17"/>
  <c r="G33" i="17"/>
  <c r="L32" i="17"/>
  <c r="Q31" i="17"/>
  <c r="E31" i="17"/>
  <c r="J30" i="17"/>
  <c r="O29" i="17"/>
  <c r="H28" i="17"/>
  <c r="M27" i="17"/>
  <c r="R26" i="17"/>
  <c r="F26" i="17"/>
  <c r="P24" i="17"/>
  <c r="D24" i="17"/>
  <c r="I23" i="17"/>
  <c r="K23" i="17" s="1"/>
  <c r="N22" i="17"/>
  <c r="G21" i="17"/>
  <c r="L20" i="17"/>
  <c r="Q19" i="17"/>
  <c r="E19" i="17"/>
  <c r="J18" i="17"/>
  <c r="O17" i="17"/>
  <c r="H16" i="17"/>
  <c r="M15" i="17"/>
  <c r="R14" i="17"/>
  <c r="F14" i="17"/>
  <c r="P12" i="17"/>
  <c r="D12" i="17"/>
  <c r="I11" i="17"/>
  <c r="K11" i="17" s="1"/>
  <c r="N10" i="17"/>
  <c r="G9" i="17"/>
  <c r="L8" i="17"/>
  <c r="Q7" i="17"/>
  <c r="E7" i="17"/>
  <c r="J6" i="17"/>
  <c r="O5" i="17"/>
  <c r="H4" i="17"/>
  <c r="M3" i="17"/>
  <c r="P71" i="17"/>
  <c r="F68" i="17"/>
  <c r="P66" i="17"/>
  <c r="E63" i="17"/>
  <c r="O61" i="17"/>
  <c r="L58" i="17"/>
  <c r="G56" i="17"/>
  <c r="I55" i="17"/>
  <c r="G54" i="17"/>
  <c r="G53" i="17"/>
  <c r="F52" i="17"/>
  <c r="F51" i="17"/>
  <c r="F49" i="17"/>
  <c r="H47" i="17"/>
  <c r="M46" i="17"/>
  <c r="R45" i="17"/>
  <c r="F45" i="17"/>
  <c r="P43" i="17"/>
  <c r="D43" i="17"/>
  <c r="I42" i="17"/>
  <c r="K42" i="17" s="1"/>
  <c r="N41" i="17"/>
  <c r="G40" i="17"/>
  <c r="L39" i="17"/>
  <c r="Q38" i="17"/>
  <c r="E38" i="17"/>
  <c r="J37" i="17"/>
  <c r="O36" i="17"/>
  <c r="H35" i="17"/>
  <c r="M34" i="17"/>
  <c r="R33" i="17"/>
  <c r="F33" i="17"/>
  <c r="P31" i="17"/>
  <c r="D31" i="17"/>
  <c r="I30" i="17"/>
  <c r="K30" i="17" s="1"/>
  <c r="N29" i="17"/>
  <c r="G28" i="17"/>
  <c r="L27" i="17"/>
  <c r="Q26" i="17"/>
  <c r="E26" i="17"/>
  <c r="J25" i="17"/>
  <c r="O24" i="17"/>
  <c r="H23" i="17"/>
  <c r="M22" i="17"/>
  <c r="R21" i="17"/>
  <c r="F21" i="17"/>
  <c r="P19" i="17"/>
  <c r="D19" i="17"/>
  <c r="I18" i="17"/>
  <c r="K18" i="17" s="1"/>
  <c r="N17" i="17"/>
  <c r="G16" i="17"/>
  <c r="L15" i="17"/>
  <c r="Q14" i="17"/>
  <c r="E14" i="17"/>
  <c r="J13" i="17"/>
  <c r="O12" i="17"/>
  <c r="H11" i="17"/>
  <c r="M10" i="17"/>
  <c r="R9" i="17"/>
  <c r="F9" i="17"/>
  <c r="P7" i="17"/>
  <c r="D7" i="17"/>
  <c r="I6" i="17"/>
  <c r="K6" i="17" s="1"/>
  <c r="N5" i="17"/>
  <c r="G4" i="17"/>
  <c r="L3" i="17"/>
  <c r="O71" i="17"/>
  <c r="E68" i="17"/>
  <c r="O66" i="17"/>
  <c r="O64" i="17"/>
  <c r="F61" i="17"/>
  <c r="P59" i="17"/>
  <c r="I58" i="17"/>
  <c r="K58" i="17" s="1"/>
  <c r="F56" i="17"/>
  <c r="F55" i="17"/>
  <c r="G47" i="17"/>
  <c r="L46" i="17"/>
  <c r="Q45" i="17"/>
  <c r="E45" i="17"/>
  <c r="J44" i="17"/>
  <c r="O43" i="17"/>
  <c r="H42" i="17"/>
  <c r="M41" i="17"/>
  <c r="R40" i="17"/>
  <c r="F40" i="17"/>
  <c r="P38" i="17"/>
  <c r="D38" i="17"/>
  <c r="I37" i="17"/>
  <c r="K37" i="17" s="1"/>
  <c r="N36" i="17"/>
  <c r="G35" i="17"/>
  <c r="L34" i="17"/>
  <c r="Q33" i="17"/>
  <c r="E33" i="17"/>
  <c r="J32" i="17"/>
  <c r="O31" i="17"/>
  <c r="H30" i="17"/>
  <c r="M29" i="17"/>
  <c r="R28" i="17"/>
  <c r="F28" i="17"/>
  <c r="P26" i="17"/>
  <c r="D26" i="17"/>
  <c r="I25" i="17"/>
  <c r="K25" i="17" s="1"/>
  <c r="N24" i="17"/>
  <c r="G23" i="17"/>
  <c r="L22" i="17"/>
  <c r="Q21" i="17"/>
  <c r="E21" i="17"/>
  <c r="J20" i="17"/>
  <c r="O19" i="17"/>
  <c r="H18" i="17"/>
  <c r="M17" i="17"/>
  <c r="R16" i="17"/>
  <c r="F16" i="17"/>
  <c r="P14" i="17"/>
  <c r="D14" i="17"/>
  <c r="I13" i="17"/>
  <c r="K13" i="17" s="1"/>
  <c r="N12" i="17"/>
  <c r="G11" i="17"/>
  <c r="L10" i="17"/>
  <c r="Q9" i="17"/>
  <c r="E9" i="17"/>
  <c r="J8" i="17"/>
  <c r="O7" i="17"/>
  <c r="H6" i="17"/>
  <c r="M5" i="17"/>
  <c r="R4" i="17"/>
  <c r="F4" i="17"/>
  <c r="N71" i="17"/>
  <c r="N69" i="17"/>
  <c r="D68" i="17"/>
  <c r="N66" i="17"/>
  <c r="N64" i="17"/>
  <c r="E61" i="17"/>
  <c r="O59" i="17"/>
  <c r="F57" i="17"/>
  <c r="F47" i="17"/>
  <c r="P45" i="17"/>
  <c r="D45" i="17"/>
  <c r="I44" i="17"/>
  <c r="K44" i="17" s="1"/>
  <c r="N43" i="17"/>
  <c r="G42" i="17"/>
  <c r="L41" i="17"/>
  <c r="Q40" i="17"/>
  <c r="E40" i="17"/>
  <c r="J39" i="17"/>
  <c r="O38" i="17"/>
  <c r="H37" i="17"/>
  <c r="M36" i="17"/>
  <c r="R35" i="17"/>
  <c r="F35" i="17"/>
  <c r="P33" i="17"/>
  <c r="D33" i="17"/>
  <c r="I32" i="17"/>
  <c r="K32" i="17" s="1"/>
  <c r="N31" i="17"/>
  <c r="G30" i="17"/>
  <c r="L29" i="17"/>
  <c r="Q28" i="17"/>
  <c r="E28" i="17"/>
  <c r="J27" i="17"/>
  <c r="O26" i="17"/>
  <c r="H25" i="17"/>
  <c r="M24" i="17"/>
  <c r="R23" i="17"/>
  <c r="F23" i="17"/>
  <c r="P21" i="17"/>
  <c r="D21" i="17"/>
  <c r="I20" i="17"/>
  <c r="K20" i="17" s="1"/>
  <c r="N19" i="17"/>
  <c r="G18" i="17"/>
  <c r="L17" i="17"/>
  <c r="Q16" i="17"/>
  <c r="E16" i="17"/>
  <c r="J15" i="17"/>
  <c r="O14" i="17"/>
  <c r="H13" i="17"/>
  <c r="M12" i="17"/>
  <c r="R11" i="17"/>
  <c r="F11" i="17"/>
  <c r="P9" i="17"/>
  <c r="D9" i="17"/>
  <c r="I8" i="17"/>
  <c r="K8" i="17" s="1"/>
  <c r="N7" i="17"/>
  <c r="G6" i="17"/>
  <c r="L5" i="17"/>
  <c r="Q4" i="17"/>
  <c r="E4" i="17"/>
  <c r="J3" i="17"/>
  <c r="M71" i="17"/>
  <c r="M69" i="17"/>
  <c r="E66" i="17"/>
  <c r="M64" i="17"/>
  <c r="M62" i="17"/>
  <c r="D61" i="17"/>
  <c r="N59" i="17"/>
  <c r="G58" i="17"/>
  <c r="E47" i="17"/>
  <c r="J46" i="17"/>
  <c r="O45" i="17"/>
  <c r="H44" i="17"/>
  <c r="M43" i="17"/>
  <c r="R42" i="17"/>
  <c r="F42" i="17"/>
  <c r="P40" i="17"/>
  <c r="D40" i="17"/>
  <c r="I39" i="17"/>
  <c r="K39" i="17" s="1"/>
  <c r="N38" i="17"/>
  <c r="G37" i="17"/>
  <c r="L36" i="17"/>
  <c r="Q35" i="17"/>
  <c r="E35" i="17"/>
  <c r="J34" i="17"/>
  <c r="O33" i="17"/>
  <c r="H32" i="17"/>
  <c r="M31" i="17"/>
  <c r="R30" i="17"/>
  <c r="F30" i="17"/>
  <c r="P28" i="17"/>
  <c r="D28" i="17"/>
  <c r="I27" i="17"/>
  <c r="K27" i="17" s="1"/>
  <c r="N26" i="17"/>
  <c r="G25" i="17"/>
  <c r="L24" i="17"/>
  <c r="Q23" i="17"/>
  <c r="E23" i="17"/>
  <c r="J22" i="17"/>
  <c r="O21" i="17"/>
  <c r="H20" i="17"/>
  <c r="M19" i="17"/>
  <c r="R18" i="17"/>
  <c r="F18" i="17"/>
  <c r="P16" i="17"/>
  <c r="D16" i="17"/>
  <c r="I15" i="17"/>
  <c r="K15" i="17" s="1"/>
  <c r="N14" i="17"/>
  <c r="G13" i="17"/>
  <c r="L12" i="17"/>
  <c r="Q11" i="17"/>
  <c r="E11" i="17"/>
  <c r="J10" i="17"/>
  <c r="D71" i="17"/>
  <c r="L69" i="17"/>
  <c r="D66" i="17"/>
  <c r="L64" i="17"/>
  <c r="L62" i="17"/>
  <c r="M59" i="17"/>
  <c r="F58" i="17"/>
  <c r="R52" i="17"/>
  <c r="R51" i="17"/>
  <c r="Q50" i="17"/>
  <c r="R49" i="17"/>
  <c r="R47" i="17"/>
  <c r="D47" i="17"/>
  <c r="I46" i="17"/>
  <c r="N45" i="17"/>
  <c r="G44" i="17"/>
  <c r="L43" i="17"/>
  <c r="Q42" i="17"/>
  <c r="E42" i="17"/>
  <c r="J41" i="17"/>
  <c r="O40" i="17"/>
  <c r="H39" i="17"/>
  <c r="M38" i="17"/>
  <c r="R37" i="17"/>
  <c r="F37" i="17"/>
  <c r="P35" i="17"/>
  <c r="D35" i="17"/>
  <c r="I34" i="17"/>
  <c r="K34" i="17" s="1"/>
  <c r="N33" i="17"/>
  <c r="G32" i="17"/>
  <c r="L31" i="17"/>
  <c r="Q30" i="17"/>
  <c r="E30" i="17"/>
  <c r="J29" i="17"/>
  <c r="O28" i="17"/>
  <c r="H27" i="17"/>
  <c r="M26" i="17"/>
  <c r="R25" i="17"/>
  <c r="F25" i="17"/>
  <c r="P23" i="17"/>
  <c r="D23" i="17"/>
  <c r="I22" i="17"/>
  <c r="K22" i="17" s="1"/>
  <c r="N21" i="17"/>
  <c r="G20" i="17"/>
  <c r="L19" i="17"/>
  <c r="Q18" i="17"/>
  <c r="E18" i="17"/>
  <c r="J17" i="17"/>
  <c r="O16" i="17"/>
  <c r="I41" i="17"/>
  <c r="K41" i="17" s="1"/>
  <c r="Q37" i="17"/>
  <c r="D30" i="17"/>
  <c r="L26" i="17"/>
  <c r="H15" i="17"/>
  <c r="H10" i="17"/>
  <c r="D6" i="17"/>
  <c r="Q52" i="17"/>
  <c r="Q48" i="17"/>
  <c r="R44" i="17"/>
  <c r="E37" i="17"/>
  <c r="M33" i="17"/>
  <c r="H22" i="17"/>
  <c r="G15" i="17"/>
  <c r="L67" i="17"/>
  <c r="F44" i="17"/>
  <c r="P18" i="17"/>
  <c r="M7" i="17"/>
  <c r="I3" i="17"/>
  <c r="N40" i="17"/>
  <c r="I29" i="17"/>
  <c r="K29" i="17" s="1"/>
  <c r="Q25" i="17"/>
  <c r="D18" i="17"/>
  <c r="J12" i="17"/>
  <c r="O9" i="17"/>
  <c r="L7" i="17"/>
  <c r="H3" i="17"/>
  <c r="Q51" i="17"/>
  <c r="P47" i="17"/>
  <c r="J36" i="17"/>
  <c r="R32" i="17"/>
  <c r="E25" i="17"/>
  <c r="M21" i="17"/>
  <c r="M14" i="17"/>
  <c r="N9" i="17"/>
  <c r="J5" i="17"/>
  <c r="G3" i="17"/>
  <c r="F32" i="17"/>
  <c r="L14" i="17"/>
  <c r="M9" i="17"/>
  <c r="I5" i="17"/>
  <c r="K5" i="17" s="1"/>
  <c r="G39" i="17"/>
  <c r="N28" i="17"/>
  <c r="I17" i="17"/>
  <c r="K17" i="17" s="1"/>
  <c r="P11" i="17"/>
  <c r="Q54" i="17"/>
  <c r="P50" i="17"/>
  <c r="H46" i="17"/>
  <c r="O35" i="17"/>
  <c r="J24" i="17"/>
  <c r="R20" i="17"/>
  <c r="O11" i="17"/>
  <c r="R6" i="17"/>
  <c r="H59" i="17"/>
  <c r="P42" i="17"/>
  <c r="F20" i="17"/>
  <c r="R13" i="17"/>
  <c r="D11" i="17"/>
  <c r="R8" i="17"/>
  <c r="Q6" i="17"/>
  <c r="P4" i="17"/>
  <c r="P53" i="17"/>
  <c r="Q49" i="17"/>
  <c r="M45" i="17"/>
  <c r="H34" i="17"/>
  <c r="O23" i="17"/>
  <c r="F13" i="17"/>
  <c r="G8" i="17"/>
  <c r="F6" i="17"/>
  <c r="N4" i="17"/>
  <c r="P6" i="17"/>
  <c r="D42" i="17"/>
  <c r="I10" i="17"/>
  <c r="K10" i="17" s="1"/>
  <c r="E6" i="17"/>
  <c r="P30" i="17"/>
  <c r="Q13" i="17"/>
  <c r="E13" i="17"/>
  <c r="H8" i="17"/>
  <c r="O4" i="17"/>
  <c r="F8" i="17"/>
  <c r="D4" i="17"/>
  <c r="L38" i="17"/>
  <c r="G27" i="17"/>
  <c r="N16" i="17"/>
  <c r="C25" i="5"/>
  <c r="O24" i="5"/>
  <c r="K32" i="6"/>
  <c r="O32" i="6"/>
  <c r="C33" i="6"/>
  <c r="A11" i="29"/>
  <c r="A11" i="30"/>
  <c r="N72" i="14"/>
  <c r="G71" i="14"/>
  <c r="L70" i="14"/>
  <c r="Q69" i="14"/>
  <c r="E69" i="14"/>
  <c r="J68" i="14"/>
  <c r="O67" i="14"/>
  <c r="H66" i="14"/>
  <c r="M65" i="14"/>
  <c r="R64" i="14"/>
  <c r="F64" i="14"/>
  <c r="P62" i="14"/>
  <c r="D62" i="14"/>
  <c r="I61" i="14"/>
  <c r="K61" i="14" s="1"/>
  <c r="N60" i="14"/>
  <c r="G59" i="14"/>
  <c r="L58" i="14"/>
  <c r="Q57" i="14"/>
  <c r="J56" i="14"/>
  <c r="M53" i="14"/>
  <c r="R52" i="14"/>
  <c r="F52" i="14"/>
  <c r="P50" i="14"/>
  <c r="D50" i="14"/>
  <c r="I49" i="14"/>
  <c r="N48" i="14"/>
  <c r="G47" i="14"/>
  <c r="L46" i="14"/>
  <c r="Q45" i="14"/>
  <c r="E45" i="14"/>
  <c r="J44" i="14"/>
  <c r="O43" i="14"/>
  <c r="H42" i="14"/>
  <c r="M41" i="14"/>
  <c r="R40" i="14"/>
  <c r="F40" i="14"/>
  <c r="P38" i="14"/>
  <c r="D38" i="14"/>
  <c r="I37" i="14"/>
  <c r="K37" i="14" s="1"/>
  <c r="N36" i="14"/>
  <c r="G35" i="14"/>
  <c r="L34" i="14"/>
  <c r="Q33" i="14"/>
  <c r="E33" i="14"/>
  <c r="J32" i="14"/>
  <c r="O31" i="14"/>
  <c r="H30" i="14"/>
  <c r="M29" i="14"/>
  <c r="R28" i="14"/>
  <c r="F28" i="14"/>
  <c r="P26" i="14"/>
  <c r="D26" i="14"/>
  <c r="I25" i="14"/>
  <c r="K25" i="14" s="1"/>
  <c r="N24" i="14"/>
  <c r="G23" i="14"/>
  <c r="L22" i="14"/>
  <c r="Q21" i="14"/>
  <c r="E21" i="14"/>
  <c r="J20" i="14"/>
  <c r="O19" i="14"/>
  <c r="H18" i="14"/>
  <c r="M17" i="14"/>
  <c r="R16" i="14"/>
  <c r="F16" i="14"/>
  <c r="P14" i="14"/>
  <c r="D14" i="14"/>
  <c r="I13" i="14"/>
  <c r="K13" i="14" s="1"/>
  <c r="N12" i="14"/>
  <c r="G11" i="14"/>
  <c r="L10" i="14"/>
  <c r="Q9" i="14"/>
  <c r="E9" i="14"/>
  <c r="J8" i="14"/>
  <c r="O7" i="14"/>
  <c r="H6" i="14"/>
  <c r="M5" i="14"/>
  <c r="R4" i="14"/>
  <c r="F4" i="14"/>
  <c r="M72" i="14"/>
  <c r="R71" i="14"/>
  <c r="F71" i="14"/>
  <c r="P69" i="14"/>
  <c r="D69" i="14"/>
  <c r="I68" i="14"/>
  <c r="K68" i="14" s="1"/>
  <c r="N67" i="14"/>
  <c r="G66" i="14"/>
  <c r="L65" i="14"/>
  <c r="Q64" i="14"/>
  <c r="E64" i="14"/>
  <c r="J63" i="14"/>
  <c r="O62" i="14"/>
  <c r="H61" i="14"/>
  <c r="M60" i="14"/>
  <c r="R59" i="14"/>
  <c r="F59" i="14"/>
  <c r="P57" i="14"/>
  <c r="I56" i="14"/>
  <c r="K56" i="14" s="1"/>
  <c r="G54" i="14"/>
  <c r="L53" i="14"/>
  <c r="Q52" i="14"/>
  <c r="J51" i="14"/>
  <c r="O50" i="14"/>
  <c r="H49" i="14"/>
  <c r="M48" i="14"/>
  <c r="R47" i="14"/>
  <c r="F47" i="14"/>
  <c r="P45" i="14"/>
  <c r="D45" i="14"/>
  <c r="I44" i="14"/>
  <c r="K44" i="14" s="1"/>
  <c r="N43" i="14"/>
  <c r="G42" i="14"/>
  <c r="L41" i="14"/>
  <c r="Q40" i="14"/>
  <c r="E40" i="14"/>
  <c r="J39" i="14"/>
  <c r="O38" i="14"/>
  <c r="H37" i="14"/>
  <c r="M36" i="14"/>
  <c r="R35" i="14"/>
  <c r="F35" i="14"/>
  <c r="P33" i="14"/>
  <c r="D33" i="14"/>
  <c r="I32" i="14"/>
  <c r="K32" i="14" s="1"/>
  <c r="N31" i="14"/>
  <c r="G30" i="14"/>
  <c r="L29" i="14"/>
  <c r="Q28" i="14"/>
  <c r="E28" i="14"/>
  <c r="J27" i="14"/>
  <c r="O26" i="14"/>
  <c r="H25" i="14"/>
  <c r="M24" i="14"/>
  <c r="R23" i="14"/>
  <c r="F23" i="14"/>
  <c r="P21" i="14"/>
  <c r="D21" i="14"/>
  <c r="I20" i="14"/>
  <c r="K20" i="14" s="1"/>
  <c r="N19" i="14"/>
  <c r="G18" i="14"/>
  <c r="L17" i="14"/>
  <c r="Q16" i="14"/>
  <c r="E16" i="14"/>
  <c r="J15" i="14"/>
  <c r="O14" i="14"/>
  <c r="H13" i="14"/>
  <c r="M12" i="14"/>
  <c r="R11" i="14"/>
  <c r="F11" i="14"/>
  <c r="P9" i="14"/>
  <c r="D9" i="14"/>
  <c r="I8" i="14"/>
  <c r="K8" i="14" s="1"/>
  <c r="N7" i="14"/>
  <c r="G6" i="14"/>
  <c r="L5" i="14"/>
  <c r="Q4" i="14"/>
  <c r="E4" i="14"/>
  <c r="J3" i="14"/>
  <c r="L72" i="14"/>
  <c r="Q71" i="14"/>
  <c r="E71" i="14"/>
  <c r="J70" i="14"/>
  <c r="O69" i="14"/>
  <c r="H68" i="14"/>
  <c r="M67" i="14"/>
  <c r="R66" i="14"/>
  <c r="F66" i="14"/>
  <c r="P64" i="14"/>
  <c r="D64" i="14"/>
  <c r="I63" i="14"/>
  <c r="K63" i="14" s="1"/>
  <c r="N62" i="14"/>
  <c r="G61" i="14"/>
  <c r="L60" i="14"/>
  <c r="Q59" i="14"/>
  <c r="J58" i="14"/>
  <c r="M55" i="14"/>
  <c r="R54" i="14"/>
  <c r="F54" i="14"/>
  <c r="P52" i="14"/>
  <c r="I51" i="14"/>
  <c r="N50" i="14"/>
  <c r="G49" i="14"/>
  <c r="L48" i="14"/>
  <c r="Q47" i="14"/>
  <c r="E47" i="14"/>
  <c r="J46" i="14"/>
  <c r="O45" i="14"/>
  <c r="H44" i="14"/>
  <c r="M43" i="14"/>
  <c r="R42" i="14"/>
  <c r="F42" i="14"/>
  <c r="P40" i="14"/>
  <c r="D40" i="14"/>
  <c r="I39" i="14"/>
  <c r="K39" i="14" s="1"/>
  <c r="N38" i="14"/>
  <c r="G37" i="14"/>
  <c r="L36" i="14"/>
  <c r="Q35" i="14"/>
  <c r="E35" i="14"/>
  <c r="J34" i="14"/>
  <c r="O33" i="14"/>
  <c r="H32" i="14"/>
  <c r="M31" i="14"/>
  <c r="R30" i="14"/>
  <c r="F30" i="14"/>
  <c r="P28" i="14"/>
  <c r="D28" i="14"/>
  <c r="I27" i="14"/>
  <c r="K27" i="14" s="1"/>
  <c r="N26" i="14"/>
  <c r="G25" i="14"/>
  <c r="L24" i="14"/>
  <c r="Q23" i="14"/>
  <c r="E23" i="14"/>
  <c r="J22" i="14"/>
  <c r="O21" i="14"/>
  <c r="H20" i="14"/>
  <c r="M19" i="14"/>
  <c r="R18" i="14"/>
  <c r="F18" i="14"/>
  <c r="P16" i="14"/>
  <c r="D16" i="14"/>
  <c r="I15" i="14"/>
  <c r="K15" i="14" s="1"/>
  <c r="N14" i="14"/>
  <c r="G13" i="14"/>
  <c r="L12" i="14"/>
  <c r="Q11" i="14"/>
  <c r="E11" i="14"/>
  <c r="J10" i="14"/>
  <c r="O9" i="14"/>
  <c r="H8" i="14"/>
  <c r="M7" i="14"/>
  <c r="R6" i="14"/>
  <c r="F6" i="14"/>
  <c r="P4" i="14"/>
  <c r="D4" i="14"/>
  <c r="I3" i="14"/>
  <c r="P71" i="14"/>
  <c r="D71" i="14"/>
  <c r="I70" i="14"/>
  <c r="K70" i="14" s="1"/>
  <c r="N69" i="14"/>
  <c r="G68" i="14"/>
  <c r="L67" i="14"/>
  <c r="Q66" i="14"/>
  <c r="E66" i="14"/>
  <c r="J65" i="14"/>
  <c r="O64" i="14"/>
  <c r="H63" i="14"/>
  <c r="M62" i="14"/>
  <c r="R61" i="14"/>
  <c r="F61" i="14"/>
  <c r="P59" i="14"/>
  <c r="I58" i="14"/>
  <c r="G56" i="14"/>
  <c r="L55" i="14"/>
  <c r="Q54" i="14"/>
  <c r="J53" i="14"/>
  <c r="M50" i="14"/>
  <c r="R49" i="14"/>
  <c r="F49" i="14"/>
  <c r="P47" i="14"/>
  <c r="D47" i="14"/>
  <c r="I46" i="14"/>
  <c r="N45" i="14"/>
  <c r="G44" i="14"/>
  <c r="L43" i="14"/>
  <c r="Q42" i="14"/>
  <c r="E42" i="14"/>
  <c r="J41" i="14"/>
  <c r="O40" i="14"/>
  <c r="H39" i="14"/>
  <c r="M38" i="14"/>
  <c r="R37" i="14"/>
  <c r="F37" i="14"/>
  <c r="P35" i="14"/>
  <c r="D35" i="14"/>
  <c r="I34" i="14"/>
  <c r="K34" i="14" s="1"/>
  <c r="N33" i="14"/>
  <c r="G32" i="14"/>
  <c r="L31" i="14"/>
  <c r="Q30" i="14"/>
  <c r="E30" i="14"/>
  <c r="J29" i="14"/>
  <c r="O28" i="14"/>
  <c r="H27" i="14"/>
  <c r="M26" i="14"/>
  <c r="R25" i="14"/>
  <c r="F25" i="14"/>
  <c r="P23" i="14"/>
  <c r="D23" i="14"/>
  <c r="I22" i="14"/>
  <c r="K22" i="14" s="1"/>
  <c r="N21" i="14"/>
  <c r="G20" i="14"/>
  <c r="L19" i="14"/>
  <c r="Q18" i="14"/>
  <c r="E18" i="14"/>
  <c r="J17" i="14"/>
  <c r="O16" i="14"/>
  <c r="H15" i="14"/>
  <c r="M14" i="14"/>
  <c r="R13" i="14"/>
  <c r="F13" i="14"/>
  <c r="P11" i="14"/>
  <c r="D11" i="14"/>
  <c r="I10" i="14"/>
  <c r="K10" i="14" s="1"/>
  <c r="N9" i="14"/>
  <c r="G8" i="14"/>
  <c r="L7" i="14"/>
  <c r="Q6" i="14"/>
  <c r="E6" i="14"/>
  <c r="J5" i="14"/>
  <c r="O4" i="14"/>
  <c r="H3" i="14"/>
  <c r="J72" i="14"/>
  <c r="O71" i="14"/>
  <c r="H70" i="14"/>
  <c r="M69" i="14"/>
  <c r="R68" i="14"/>
  <c r="F68" i="14"/>
  <c r="P66" i="14"/>
  <c r="D66" i="14"/>
  <c r="I65" i="14"/>
  <c r="K65" i="14" s="1"/>
  <c r="N64" i="14"/>
  <c r="G63" i="14"/>
  <c r="L62" i="14"/>
  <c r="Q61" i="14"/>
  <c r="E61" i="14"/>
  <c r="J60" i="14"/>
  <c r="M57" i="14"/>
  <c r="R56" i="14"/>
  <c r="F56" i="14"/>
  <c r="P54" i="14"/>
  <c r="I53" i="14"/>
  <c r="G51" i="14"/>
  <c r="L50" i="14"/>
  <c r="Q49" i="14"/>
  <c r="E49" i="14"/>
  <c r="J48" i="14"/>
  <c r="O47" i="14"/>
  <c r="H46" i="14"/>
  <c r="M45" i="14"/>
  <c r="R44" i="14"/>
  <c r="F44" i="14"/>
  <c r="P42" i="14"/>
  <c r="D42" i="14"/>
  <c r="I41" i="14"/>
  <c r="K41" i="14" s="1"/>
  <c r="N40" i="14"/>
  <c r="G39" i="14"/>
  <c r="L38" i="14"/>
  <c r="Q37" i="14"/>
  <c r="E37" i="14"/>
  <c r="J36" i="14"/>
  <c r="O35" i="14"/>
  <c r="H34" i="14"/>
  <c r="M33" i="14"/>
  <c r="R32" i="14"/>
  <c r="F32" i="14"/>
  <c r="P30" i="14"/>
  <c r="D30" i="14"/>
  <c r="I29" i="14"/>
  <c r="K29" i="14" s="1"/>
  <c r="N28" i="14"/>
  <c r="G27" i="14"/>
  <c r="L26" i="14"/>
  <c r="Q25" i="14"/>
  <c r="E25" i="14"/>
  <c r="J24" i="14"/>
  <c r="O23" i="14"/>
  <c r="H22" i="14"/>
  <c r="M21" i="14"/>
  <c r="R20" i="14"/>
  <c r="F20" i="14"/>
  <c r="P18" i="14"/>
  <c r="D18" i="14"/>
  <c r="I17" i="14"/>
  <c r="K17" i="14" s="1"/>
  <c r="N16" i="14"/>
  <c r="G15" i="14"/>
  <c r="L14" i="14"/>
  <c r="Q13" i="14"/>
  <c r="E13" i="14"/>
  <c r="J12" i="14"/>
  <c r="O11" i="14"/>
  <c r="H10" i="14"/>
  <c r="M9" i="14"/>
  <c r="R8" i="14"/>
  <c r="F8" i="14"/>
  <c r="P6" i="14"/>
  <c r="D6" i="14"/>
  <c r="I5" i="14"/>
  <c r="K5" i="14" s="1"/>
  <c r="N4" i="14"/>
  <c r="G3" i="14"/>
  <c r="I72" i="14"/>
  <c r="K72" i="14" s="1"/>
  <c r="N71" i="14"/>
  <c r="G70" i="14"/>
  <c r="L69" i="14"/>
  <c r="Q68" i="14"/>
  <c r="E68" i="14"/>
  <c r="J67" i="14"/>
  <c r="O66" i="14"/>
  <c r="H65" i="14"/>
  <c r="M64" i="14"/>
  <c r="R63" i="14"/>
  <c r="F63" i="14"/>
  <c r="P61" i="14"/>
  <c r="D61" i="14"/>
  <c r="I60" i="14"/>
  <c r="K60" i="14" s="1"/>
  <c r="G58" i="14"/>
  <c r="L57" i="14"/>
  <c r="Q56" i="14"/>
  <c r="J55" i="14"/>
  <c r="M52" i="14"/>
  <c r="R51" i="14"/>
  <c r="F51" i="14"/>
  <c r="P49" i="14"/>
  <c r="D49" i="14"/>
  <c r="I48" i="14"/>
  <c r="N47" i="14"/>
  <c r="G46" i="14"/>
  <c r="L45" i="14"/>
  <c r="Q44" i="14"/>
  <c r="E44" i="14"/>
  <c r="J43" i="14"/>
  <c r="O42" i="14"/>
  <c r="H41" i="14"/>
  <c r="M40" i="14"/>
  <c r="R39" i="14"/>
  <c r="F39" i="14"/>
  <c r="P37" i="14"/>
  <c r="D37" i="14"/>
  <c r="I36" i="14"/>
  <c r="K36" i="14" s="1"/>
  <c r="N35" i="14"/>
  <c r="G34" i="14"/>
  <c r="L33" i="14"/>
  <c r="Q32" i="14"/>
  <c r="E32" i="14"/>
  <c r="J31" i="14"/>
  <c r="O30" i="14"/>
  <c r="H29" i="14"/>
  <c r="M28" i="14"/>
  <c r="R27" i="14"/>
  <c r="F27" i="14"/>
  <c r="P25" i="14"/>
  <c r="D25" i="14"/>
  <c r="I24" i="14"/>
  <c r="K24" i="14" s="1"/>
  <c r="N23" i="14"/>
  <c r="G22" i="14"/>
  <c r="L21" i="14"/>
  <c r="Q20" i="14"/>
  <c r="E20" i="14"/>
  <c r="J19" i="14"/>
  <c r="O18" i="14"/>
  <c r="H17" i="14"/>
  <c r="M16" i="14"/>
  <c r="R15" i="14"/>
  <c r="F15" i="14"/>
  <c r="P13" i="14"/>
  <c r="D13" i="14"/>
  <c r="I12" i="14"/>
  <c r="K12" i="14" s="1"/>
  <c r="N11" i="14"/>
  <c r="G10" i="14"/>
  <c r="L9" i="14"/>
  <c r="Q8" i="14"/>
  <c r="E8" i="14"/>
  <c r="J7" i="14"/>
  <c r="O6" i="14"/>
  <c r="H5" i="14"/>
  <c r="M4" i="14"/>
  <c r="R3" i="14"/>
  <c r="F3" i="14"/>
  <c r="H72" i="14"/>
  <c r="M71" i="14"/>
  <c r="R70" i="14"/>
  <c r="F70" i="14"/>
  <c r="P68" i="14"/>
  <c r="D68" i="14"/>
  <c r="I67" i="14"/>
  <c r="K67" i="14" s="1"/>
  <c r="N66" i="14"/>
  <c r="G65" i="14"/>
  <c r="L64" i="14"/>
  <c r="Q63" i="14"/>
  <c r="E63" i="14"/>
  <c r="J62" i="14"/>
  <c r="O61" i="14"/>
  <c r="H60" i="14"/>
  <c r="M59" i="14"/>
  <c r="R58" i="14"/>
  <c r="F58" i="14"/>
  <c r="P56" i="14"/>
  <c r="I55" i="14"/>
  <c r="G53" i="14"/>
  <c r="L52" i="14"/>
  <c r="Q51" i="14"/>
  <c r="J50" i="14"/>
  <c r="O49" i="14"/>
  <c r="H48" i="14"/>
  <c r="M47" i="14"/>
  <c r="R46" i="14"/>
  <c r="F46" i="14"/>
  <c r="P44" i="14"/>
  <c r="D44" i="14"/>
  <c r="I43" i="14"/>
  <c r="K43" i="14" s="1"/>
  <c r="N42" i="14"/>
  <c r="G41" i="14"/>
  <c r="L40" i="14"/>
  <c r="Q39" i="14"/>
  <c r="E39" i="14"/>
  <c r="J38" i="14"/>
  <c r="O37" i="14"/>
  <c r="H36" i="14"/>
  <c r="M35" i="14"/>
  <c r="R34" i="14"/>
  <c r="F34" i="14"/>
  <c r="P32" i="14"/>
  <c r="D32" i="14"/>
  <c r="I31" i="14"/>
  <c r="K31" i="14" s="1"/>
  <c r="N30" i="14"/>
  <c r="G29" i="14"/>
  <c r="L28" i="14"/>
  <c r="Q27" i="14"/>
  <c r="E27" i="14"/>
  <c r="J26" i="14"/>
  <c r="O25" i="14"/>
  <c r="H24" i="14"/>
  <c r="M23" i="14"/>
  <c r="R22" i="14"/>
  <c r="F22" i="14"/>
  <c r="P20" i="14"/>
  <c r="D20" i="14"/>
  <c r="I19" i="14"/>
  <c r="K19" i="14" s="1"/>
  <c r="N18" i="14"/>
  <c r="G17" i="14"/>
  <c r="L16" i="14"/>
  <c r="Q15" i="14"/>
  <c r="E15" i="14"/>
  <c r="J14" i="14"/>
  <c r="O13" i="14"/>
  <c r="H12" i="14"/>
  <c r="M11" i="14"/>
  <c r="R10" i="14"/>
  <c r="F10" i="14"/>
  <c r="P8" i="14"/>
  <c r="D8" i="14"/>
  <c r="I7" i="14"/>
  <c r="K7" i="14" s="1"/>
  <c r="N6" i="14"/>
  <c r="G5" i="14"/>
  <c r="L4" i="14"/>
  <c r="Q3" i="14"/>
  <c r="E3" i="14"/>
  <c r="G72" i="14"/>
  <c r="L71" i="14"/>
  <c r="Q70" i="14"/>
  <c r="E70" i="14"/>
  <c r="J69" i="14"/>
  <c r="O68" i="14"/>
  <c r="H67" i="14"/>
  <c r="M66" i="14"/>
  <c r="R65" i="14"/>
  <c r="F65" i="14"/>
  <c r="P63" i="14"/>
  <c r="D63" i="14"/>
  <c r="I62" i="14"/>
  <c r="K62" i="14" s="1"/>
  <c r="N61" i="14"/>
  <c r="G60" i="14"/>
  <c r="L59" i="14"/>
  <c r="Q58" i="14"/>
  <c r="J57" i="14"/>
  <c r="M54" i="14"/>
  <c r="R53" i="14"/>
  <c r="F53" i="14"/>
  <c r="P51" i="14"/>
  <c r="I50" i="14"/>
  <c r="N49" i="14"/>
  <c r="G48" i="14"/>
  <c r="L47" i="14"/>
  <c r="Q46" i="14"/>
  <c r="E46" i="14"/>
  <c r="J45" i="14"/>
  <c r="O44" i="14"/>
  <c r="H43" i="14"/>
  <c r="M42" i="14"/>
  <c r="R41" i="14"/>
  <c r="F41" i="14"/>
  <c r="P39" i="14"/>
  <c r="D39" i="14"/>
  <c r="I38" i="14"/>
  <c r="K38" i="14" s="1"/>
  <c r="N37" i="14"/>
  <c r="G36" i="14"/>
  <c r="L35" i="14"/>
  <c r="Q34" i="14"/>
  <c r="E34" i="14"/>
  <c r="J33" i="14"/>
  <c r="O32" i="14"/>
  <c r="H31" i="14"/>
  <c r="M30" i="14"/>
  <c r="R29" i="14"/>
  <c r="F29" i="14"/>
  <c r="P27" i="14"/>
  <c r="D27" i="14"/>
  <c r="I26" i="14"/>
  <c r="K26" i="14" s="1"/>
  <c r="N25" i="14"/>
  <c r="G24" i="14"/>
  <c r="L23" i="14"/>
  <c r="Q22" i="14"/>
  <c r="E22" i="14"/>
  <c r="J21" i="14"/>
  <c r="O20" i="14"/>
  <c r="H19" i="14"/>
  <c r="M18" i="14"/>
  <c r="R17" i="14"/>
  <c r="F17" i="14"/>
  <c r="P15" i="14"/>
  <c r="D15" i="14"/>
  <c r="I14" i="14"/>
  <c r="K14" i="14" s="1"/>
  <c r="N13" i="14"/>
  <c r="G12" i="14"/>
  <c r="L11" i="14"/>
  <c r="Q10" i="14"/>
  <c r="E10" i="14"/>
  <c r="J9" i="14"/>
  <c r="O8" i="14"/>
  <c r="H7" i="14"/>
  <c r="M6" i="14"/>
  <c r="R5" i="14"/>
  <c r="F5" i="14"/>
  <c r="P3" i="14"/>
  <c r="D3" i="14"/>
  <c r="R72" i="14"/>
  <c r="F72" i="14"/>
  <c r="P70" i="14"/>
  <c r="D70" i="14"/>
  <c r="I69" i="14"/>
  <c r="K69" i="14" s="1"/>
  <c r="N68" i="14"/>
  <c r="G67" i="14"/>
  <c r="L66" i="14"/>
  <c r="Q65" i="14"/>
  <c r="E65" i="14"/>
  <c r="J64" i="14"/>
  <c r="O63" i="14"/>
  <c r="H62" i="14"/>
  <c r="M61" i="14"/>
  <c r="R60" i="14"/>
  <c r="F60" i="14"/>
  <c r="P58" i="14"/>
  <c r="I57" i="14"/>
  <c r="G55" i="14"/>
  <c r="L54" i="14"/>
  <c r="Q53" i="14"/>
  <c r="J52" i="14"/>
  <c r="H50" i="14"/>
  <c r="M49" i="14"/>
  <c r="R48" i="14"/>
  <c r="F48" i="14"/>
  <c r="P46" i="14"/>
  <c r="D46" i="14"/>
  <c r="I45" i="14"/>
  <c r="K45" i="14" s="1"/>
  <c r="N44" i="14"/>
  <c r="G43" i="14"/>
  <c r="L42" i="14"/>
  <c r="Q41" i="14"/>
  <c r="E41" i="14"/>
  <c r="J40" i="14"/>
  <c r="O39" i="14"/>
  <c r="H38" i="14"/>
  <c r="M37" i="14"/>
  <c r="R36" i="14"/>
  <c r="F36" i="14"/>
  <c r="P34" i="14"/>
  <c r="D34" i="14"/>
  <c r="I33" i="14"/>
  <c r="K33" i="14" s="1"/>
  <c r="N32" i="14"/>
  <c r="G31" i="14"/>
  <c r="L30" i="14"/>
  <c r="Q29" i="14"/>
  <c r="E29" i="14"/>
  <c r="J28" i="14"/>
  <c r="O27" i="14"/>
  <c r="H26" i="14"/>
  <c r="M25" i="14"/>
  <c r="R24" i="14"/>
  <c r="F24" i="14"/>
  <c r="P22" i="14"/>
  <c r="D22" i="14"/>
  <c r="I21" i="14"/>
  <c r="K21" i="14" s="1"/>
  <c r="N20" i="14"/>
  <c r="G19" i="14"/>
  <c r="L18" i="14"/>
  <c r="Q17" i="14"/>
  <c r="E17" i="14"/>
  <c r="J16" i="14"/>
  <c r="O15" i="14"/>
  <c r="H14" i="14"/>
  <c r="M13" i="14"/>
  <c r="R12" i="14"/>
  <c r="F12" i="14"/>
  <c r="P10" i="14"/>
  <c r="D10" i="14"/>
  <c r="I9" i="14"/>
  <c r="K9" i="14" s="1"/>
  <c r="N8" i="14"/>
  <c r="G7" i="14"/>
  <c r="L6" i="14"/>
  <c r="Q5" i="14"/>
  <c r="E5" i="14"/>
  <c r="J4" i="14"/>
  <c r="O3" i="14"/>
  <c r="Q72" i="14"/>
  <c r="E72" i="14"/>
  <c r="J71" i="14"/>
  <c r="O70" i="14"/>
  <c r="H69" i="14"/>
  <c r="M68" i="14"/>
  <c r="R67" i="14"/>
  <c r="F67" i="14"/>
  <c r="P65" i="14"/>
  <c r="D65" i="14"/>
  <c r="I64" i="14"/>
  <c r="K64" i="14" s="1"/>
  <c r="N63" i="14"/>
  <c r="G62" i="14"/>
  <c r="L61" i="14"/>
  <c r="Q60" i="14"/>
  <c r="E60" i="14"/>
  <c r="J59" i="14"/>
  <c r="M56" i="14"/>
  <c r="R55" i="14"/>
  <c r="F55" i="14"/>
  <c r="P53" i="14"/>
  <c r="I52" i="14"/>
  <c r="G50" i="14"/>
  <c r="L49" i="14"/>
  <c r="Q48" i="14"/>
  <c r="E48" i="14"/>
  <c r="J47" i="14"/>
  <c r="O46" i="14"/>
  <c r="H45" i="14"/>
  <c r="M44" i="14"/>
  <c r="R43" i="14"/>
  <c r="F43" i="14"/>
  <c r="P41" i="14"/>
  <c r="D41" i="14"/>
  <c r="I40" i="14"/>
  <c r="K40" i="14" s="1"/>
  <c r="N39" i="14"/>
  <c r="G38" i="14"/>
  <c r="L37" i="14"/>
  <c r="Q36" i="14"/>
  <c r="E36" i="14"/>
  <c r="J35" i="14"/>
  <c r="O34" i="14"/>
  <c r="H33" i="14"/>
  <c r="M32" i="14"/>
  <c r="R31" i="14"/>
  <c r="F31" i="14"/>
  <c r="P29" i="14"/>
  <c r="D29" i="14"/>
  <c r="I28" i="14"/>
  <c r="K28" i="14" s="1"/>
  <c r="N27" i="14"/>
  <c r="G26" i="14"/>
  <c r="L25" i="14"/>
  <c r="Q24" i="14"/>
  <c r="E24" i="14"/>
  <c r="J23" i="14"/>
  <c r="O22" i="14"/>
  <c r="H21" i="14"/>
  <c r="M20" i="14"/>
  <c r="R19" i="14"/>
  <c r="F19" i="14"/>
  <c r="P17" i="14"/>
  <c r="D17" i="14"/>
  <c r="I16" i="14"/>
  <c r="K16" i="14" s="1"/>
  <c r="N15" i="14"/>
  <c r="G14" i="14"/>
  <c r="L13" i="14"/>
  <c r="Q12" i="14"/>
  <c r="E12" i="14"/>
  <c r="J11" i="14"/>
  <c r="O10" i="14"/>
  <c r="H9" i="14"/>
  <c r="M8" i="14"/>
  <c r="R7" i="14"/>
  <c r="F7" i="14"/>
  <c r="P5" i="14"/>
  <c r="D5" i="14"/>
  <c r="I4" i="14"/>
  <c r="K4" i="14" s="1"/>
  <c r="N3" i="14"/>
  <c r="P72" i="14"/>
  <c r="D72" i="14"/>
  <c r="I71" i="14"/>
  <c r="K71" i="14" s="1"/>
  <c r="N70" i="14"/>
  <c r="G69" i="14"/>
  <c r="L68" i="14"/>
  <c r="Q67" i="14"/>
  <c r="E67" i="14"/>
  <c r="J66" i="14"/>
  <c r="O65" i="14"/>
  <c r="H64" i="14"/>
  <c r="M63" i="14"/>
  <c r="R62" i="14"/>
  <c r="F62" i="14"/>
  <c r="P60" i="14"/>
  <c r="D60" i="14"/>
  <c r="I59" i="14"/>
  <c r="K59" i="14" s="1"/>
  <c r="G57" i="14"/>
  <c r="L56" i="14"/>
  <c r="Q55" i="14"/>
  <c r="J54" i="14"/>
  <c r="M51" i="14"/>
  <c r="R50" i="14"/>
  <c r="F50" i="14"/>
  <c r="P48" i="14"/>
  <c r="D48" i="14"/>
  <c r="I47" i="14"/>
  <c r="N46" i="14"/>
  <c r="G45" i="14"/>
  <c r="L44" i="14"/>
  <c r="Q43" i="14"/>
  <c r="E43" i="14"/>
  <c r="J42" i="14"/>
  <c r="O41" i="14"/>
  <c r="H40" i="14"/>
  <c r="M39" i="14"/>
  <c r="R38" i="14"/>
  <c r="F38" i="14"/>
  <c r="P36" i="14"/>
  <c r="D36" i="14"/>
  <c r="I35" i="14"/>
  <c r="K35" i="14" s="1"/>
  <c r="N34" i="14"/>
  <c r="G33" i="14"/>
  <c r="L32" i="14"/>
  <c r="Q31" i="14"/>
  <c r="E31" i="14"/>
  <c r="J30" i="14"/>
  <c r="O29" i="14"/>
  <c r="H28" i="14"/>
  <c r="M27" i="14"/>
  <c r="R26" i="14"/>
  <c r="F26" i="14"/>
  <c r="P24" i="14"/>
  <c r="D24" i="14"/>
  <c r="I23" i="14"/>
  <c r="K23" i="14" s="1"/>
  <c r="N22" i="14"/>
  <c r="G21" i="14"/>
  <c r="L20" i="14"/>
  <c r="Q19" i="14"/>
  <c r="E19" i="14"/>
  <c r="J18" i="14"/>
  <c r="O17" i="14"/>
  <c r="H16" i="14"/>
  <c r="M15" i="14"/>
  <c r="R14" i="14"/>
  <c r="F14" i="14"/>
  <c r="P12" i="14"/>
  <c r="D12" i="14"/>
  <c r="I11" i="14"/>
  <c r="K11" i="14" s="1"/>
  <c r="N10" i="14"/>
  <c r="G9" i="14"/>
  <c r="L8" i="14"/>
  <c r="Q7" i="14"/>
  <c r="E7" i="14"/>
  <c r="J6" i="14"/>
  <c r="O5" i="14"/>
  <c r="H4" i="14"/>
  <c r="M3" i="14"/>
  <c r="H71" i="14"/>
  <c r="O60" i="14"/>
  <c r="J49" i="14"/>
  <c r="R45" i="14"/>
  <c r="E38" i="14"/>
  <c r="M34" i="14"/>
  <c r="H23" i="14"/>
  <c r="O12" i="14"/>
  <c r="P67" i="14"/>
  <c r="F45" i="14"/>
  <c r="P19" i="14"/>
  <c r="D67" i="14"/>
  <c r="L63" i="14"/>
  <c r="G52" i="14"/>
  <c r="N41" i="14"/>
  <c r="I30" i="14"/>
  <c r="K30" i="14" s="1"/>
  <c r="Q26" i="14"/>
  <c r="D19" i="14"/>
  <c r="L15" i="14"/>
  <c r="G4" i="14"/>
  <c r="M70" i="14"/>
  <c r="O48" i="14"/>
  <c r="J37" i="14"/>
  <c r="R33" i="14"/>
  <c r="E26" i="14"/>
  <c r="M22" i="14"/>
  <c r="H11" i="14"/>
  <c r="P55" i="14"/>
  <c r="F33" i="14"/>
  <c r="P7" i="14"/>
  <c r="I66" i="14"/>
  <c r="K66" i="14" s="1"/>
  <c r="Q62" i="14"/>
  <c r="L51" i="14"/>
  <c r="G40" i="14"/>
  <c r="N29" i="14"/>
  <c r="I18" i="14"/>
  <c r="K18" i="14" s="1"/>
  <c r="Q14" i="14"/>
  <c r="D7" i="14"/>
  <c r="L3" i="14"/>
  <c r="R69" i="14"/>
  <c r="E62" i="14"/>
  <c r="M58" i="14"/>
  <c r="H47" i="14"/>
  <c r="O36" i="14"/>
  <c r="J25" i="14"/>
  <c r="R21" i="14"/>
  <c r="E14" i="14"/>
  <c r="M10" i="14"/>
  <c r="F69" i="14"/>
  <c r="P43" i="14"/>
  <c r="F21" i="14"/>
  <c r="N65" i="14"/>
  <c r="I54" i="14"/>
  <c r="Q50" i="14"/>
  <c r="D43" i="14"/>
  <c r="L39" i="14"/>
  <c r="G28" i="14"/>
  <c r="N17" i="14"/>
  <c r="I6" i="14"/>
  <c r="K6" i="14" s="1"/>
  <c r="O72" i="14"/>
  <c r="J61" i="14"/>
  <c r="R57" i="14"/>
  <c r="E50" i="14"/>
  <c r="M46" i="14"/>
  <c r="H35" i="14"/>
  <c r="O24" i="14"/>
  <c r="J13" i="14"/>
  <c r="R9" i="14"/>
  <c r="F57" i="14"/>
  <c r="P31" i="14"/>
  <c r="F9" i="14"/>
  <c r="G64" i="14"/>
  <c r="I42" i="14"/>
  <c r="K42" i="14" s="1"/>
  <c r="Q38" i="14"/>
  <c r="D31" i="14"/>
  <c r="L27" i="14"/>
  <c r="G16" i="14"/>
  <c r="N5" i="14"/>
  <c r="A4" i="30"/>
  <c r="A4" i="29"/>
  <c r="G8" i="1"/>
  <c r="I72" i="15"/>
  <c r="K72" i="15" s="1"/>
  <c r="N71" i="15"/>
  <c r="G70" i="15"/>
  <c r="L69" i="15"/>
  <c r="Q68" i="15"/>
  <c r="E68" i="15"/>
  <c r="J67" i="15"/>
  <c r="O66" i="15"/>
  <c r="H65" i="15"/>
  <c r="M64" i="15"/>
  <c r="R63" i="15"/>
  <c r="F63" i="15"/>
  <c r="P61" i="15"/>
  <c r="D61" i="15"/>
  <c r="I60" i="15"/>
  <c r="K60" i="15" s="1"/>
  <c r="N59" i="15"/>
  <c r="G58" i="15"/>
  <c r="L57" i="15"/>
  <c r="Q56" i="15"/>
  <c r="J55" i="15"/>
  <c r="M52" i="15"/>
  <c r="R51" i="15"/>
  <c r="F51" i="15"/>
  <c r="P49" i="15"/>
  <c r="D49" i="15"/>
  <c r="I48" i="15"/>
  <c r="N47" i="15"/>
  <c r="G46" i="15"/>
  <c r="L45" i="15"/>
  <c r="Q44" i="15"/>
  <c r="E44" i="15"/>
  <c r="J43" i="15"/>
  <c r="O42" i="15"/>
  <c r="H41" i="15"/>
  <c r="M40" i="15"/>
  <c r="R39" i="15"/>
  <c r="F39" i="15"/>
  <c r="P37" i="15"/>
  <c r="D37" i="15"/>
  <c r="I36" i="15"/>
  <c r="K36" i="15" s="1"/>
  <c r="N35" i="15"/>
  <c r="G34" i="15"/>
  <c r="L33" i="15"/>
  <c r="Q32" i="15"/>
  <c r="E32" i="15"/>
  <c r="J31" i="15"/>
  <c r="O30" i="15"/>
  <c r="H29" i="15"/>
  <c r="M28" i="15"/>
  <c r="R27" i="15"/>
  <c r="F27" i="15"/>
  <c r="P25" i="15"/>
  <c r="D25" i="15"/>
  <c r="I24" i="15"/>
  <c r="K24" i="15" s="1"/>
  <c r="N23" i="15"/>
  <c r="G22" i="15"/>
  <c r="L21" i="15"/>
  <c r="Q20" i="15"/>
  <c r="E20" i="15"/>
  <c r="J19" i="15"/>
  <c r="O18" i="15"/>
  <c r="H17" i="15"/>
  <c r="M16" i="15"/>
  <c r="R15" i="15"/>
  <c r="F15" i="15"/>
  <c r="P13" i="15"/>
  <c r="D13" i="15"/>
  <c r="I12" i="15"/>
  <c r="K12" i="15" s="1"/>
  <c r="N11" i="15"/>
  <c r="G10" i="15"/>
  <c r="L9" i="15"/>
  <c r="Q8" i="15"/>
  <c r="E8" i="15"/>
  <c r="J7" i="15"/>
  <c r="O6" i="15"/>
  <c r="H72" i="15"/>
  <c r="M71" i="15"/>
  <c r="R70" i="15"/>
  <c r="F70" i="15"/>
  <c r="P68" i="15"/>
  <c r="D68" i="15"/>
  <c r="I67" i="15"/>
  <c r="K67" i="15" s="1"/>
  <c r="N66" i="15"/>
  <c r="G65" i="15"/>
  <c r="L64" i="15"/>
  <c r="Q63" i="15"/>
  <c r="E63" i="15"/>
  <c r="J62" i="15"/>
  <c r="O61" i="15"/>
  <c r="H60" i="15"/>
  <c r="M59" i="15"/>
  <c r="R58" i="15"/>
  <c r="F58" i="15"/>
  <c r="P56" i="15"/>
  <c r="I55" i="15"/>
  <c r="G53" i="15"/>
  <c r="L52" i="15"/>
  <c r="Q51" i="15"/>
  <c r="E51" i="15"/>
  <c r="J50" i="15"/>
  <c r="O49" i="15"/>
  <c r="H48" i="15"/>
  <c r="M47" i="15"/>
  <c r="R46" i="15"/>
  <c r="F46" i="15"/>
  <c r="P44" i="15"/>
  <c r="D44" i="15"/>
  <c r="I43" i="15"/>
  <c r="K43" i="15" s="1"/>
  <c r="N42" i="15"/>
  <c r="G41" i="15"/>
  <c r="L40" i="15"/>
  <c r="Q39" i="15"/>
  <c r="E39" i="15"/>
  <c r="J38" i="15"/>
  <c r="O37" i="15"/>
  <c r="H36" i="15"/>
  <c r="M35" i="15"/>
  <c r="R34" i="15"/>
  <c r="F34" i="15"/>
  <c r="P32" i="15"/>
  <c r="D32" i="15"/>
  <c r="I31" i="15"/>
  <c r="K31" i="15" s="1"/>
  <c r="N30" i="15"/>
  <c r="G29" i="15"/>
  <c r="L28" i="15"/>
  <c r="Q27" i="15"/>
  <c r="E27" i="15"/>
  <c r="J26" i="15"/>
  <c r="O25" i="15"/>
  <c r="H24" i="15"/>
  <c r="M23" i="15"/>
  <c r="R22" i="15"/>
  <c r="F22" i="15"/>
  <c r="P20" i="15"/>
  <c r="D20" i="15"/>
  <c r="I19" i="15"/>
  <c r="K19" i="15" s="1"/>
  <c r="N18" i="15"/>
  <c r="G17" i="15"/>
  <c r="L16" i="15"/>
  <c r="Q15" i="15"/>
  <c r="E15" i="15"/>
  <c r="J14" i="15"/>
  <c r="O13" i="15"/>
  <c r="H12" i="15"/>
  <c r="M11" i="15"/>
  <c r="R10" i="15"/>
  <c r="F10" i="15"/>
  <c r="P8" i="15"/>
  <c r="D8" i="15"/>
  <c r="I7" i="15"/>
  <c r="K7" i="15" s="1"/>
  <c r="N6" i="15"/>
  <c r="G5" i="15"/>
  <c r="G72" i="15"/>
  <c r="L71" i="15"/>
  <c r="Q70" i="15"/>
  <c r="E70" i="15"/>
  <c r="J69" i="15"/>
  <c r="O68" i="15"/>
  <c r="H67" i="15"/>
  <c r="M66" i="15"/>
  <c r="R65" i="15"/>
  <c r="F65" i="15"/>
  <c r="P63" i="15"/>
  <c r="D63" i="15"/>
  <c r="I62" i="15"/>
  <c r="K62" i="15" s="1"/>
  <c r="N61" i="15"/>
  <c r="G60" i="15"/>
  <c r="L59" i="15"/>
  <c r="Q58" i="15"/>
  <c r="J57" i="15"/>
  <c r="M54" i="15"/>
  <c r="R53" i="15"/>
  <c r="F53" i="15"/>
  <c r="P51" i="15"/>
  <c r="D51" i="15"/>
  <c r="I50" i="15"/>
  <c r="N49" i="15"/>
  <c r="G48" i="15"/>
  <c r="L47" i="15"/>
  <c r="Q46" i="15"/>
  <c r="E46" i="15"/>
  <c r="J45" i="15"/>
  <c r="O44" i="15"/>
  <c r="H43" i="15"/>
  <c r="M42" i="15"/>
  <c r="R41" i="15"/>
  <c r="F41" i="15"/>
  <c r="P39" i="15"/>
  <c r="D39" i="15"/>
  <c r="I38" i="15"/>
  <c r="K38" i="15" s="1"/>
  <c r="N37" i="15"/>
  <c r="G36" i="15"/>
  <c r="L35" i="15"/>
  <c r="Q34" i="15"/>
  <c r="E34" i="15"/>
  <c r="J33" i="15"/>
  <c r="O32" i="15"/>
  <c r="H31" i="15"/>
  <c r="M30" i="15"/>
  <c r="R29" i="15"/>
  <c r="F29" i="15"/>
  <c r="P27" i="15"/>
  <c r="D27" i="15"/>
  <c r="I26" i="15"/>
  <c r="K26" i="15" s="1"/>
  <c r="N25" i="15"/>
  <c r="G24" i="15"/>
  <c r="L23" i="15"/>
  <c r="Q22" i="15"/>
  <c r="E22" i="15"/>
  <c r="J21" i="15"/>
  <c r="O20" i="15"/>
  <c r="H19" i="15"/>
  <c r="M18" i="15"/>
  <c r="R17" i="15"/>
  <c r="F17" i="15"/>
  <c r="P15" i="15"/>
  <c r="D15" i="15"/>
  <c r="I14" i="15"/>
  <c r="K14" i="15" s="1"/>
  <c r="N13" i="15"/>
  <c r="G12" i="15"/>
  <c r="L11" i="15"/>
  <c r="Q10" i="15"/>
  <c r="E10" i="15"/>
  <c r="J9" i="15"/>
  <c r="O8" i="15"/>
  <c r="H7" i="15"/>
  <c r="M6" i="15"/>
  <c r="R5" i="15"/>
  <c r="F5" i="15"/>
  <c r="R72" i="15"/>
  <c r="F72" i="15"/>
  <c r="P70" i="15"/>
  <c r="D70" i="15"/>
  <c r="I69" i="15"/>
  <c r="K69" i="15" s="1"/>
  <c r="N68" i="15"/>
  <c r="G67" i="15"/>
  <c r="L66" i="15"/>
  <c r="Q65" i="15"/>
  <c r="E65" i="15"/>
  <c r="J64" i="15"/>
  <c r="O63" i="15"/>
  <c r="H62" i="15"/>
  <c r="M61" i="15"/>
  <c r="R60" i="15"/>
  <c r="F60" i="15"/>
  <c r="P58" i="15"/>
  <c r="I57" i="15"/>
  <c r="G55" i="15"/>
  <c r="L54" i="15"/>
  <c r="Q53" i="15"/>
  <c r="J52" i="15"/>
  <c r="H50" i="15"/>
  <c r="M49" i="15"/>
  <c r="R48" i="15"/>
  <c r="F48" i="15"/>
  <c r="P46" i="15"/>
  <c r="D46" i="15"/>
  <c r="I45" i="15"/>
  <c r="K45" i="15" s="1"/>
  <c r="N44" i="15"/>
  <c r="G43" i="15"/>
  <c r="L42" i="15"/>
  <c r="Q41" i="15"/>
  <c r="E41" i="15"/>
  <c r="J40" i="15"/>
  <c r="O39" i="15"/>
  <c r="H38" i="15"/>
  <c r="M37" i="15"/>
  <c r="R36" i="15"/>
  <c r="F36" i="15"/>
  <c r="P34" i="15"/>
  <c r="D34" i="15"/>
  <c r="I33" i="15"/>
  <c r="K33" i="15" s="1"/>
  <c r="N32" i="15"/>
  <c r="G31" i="15"/>
  <c r="L30" i="15"/>
  <c r="Q29" i="15"/>
  <c r="E29" i="15"/>
  <c r="J28" i="15"/>
  <c r="O27" i="15"/>
  <c r="H26" i="15"/>
  <c r="M25" i="15"/>
  <c r="R24" i="15"/>
  <c r="F24" i="15"/>
  <c r="P22" i="15"/>
  <c r="D22" i="15"/>
  <c r="I21" i="15"/>
  <c r="K21" i="15" s="1"/>
  <c r="N20" i="15"/>
  <c r="G19" i="15"/>
  <c r="L18" i="15"/>
  <c r="Q17" i="15"/>
  <c r="E17" i="15"/>
  <c r="J16" i="15"/>
  <c r="O15" i="15"/>
  <c r="H14" i="15"/>
  <c r="M13" i="15"/>
  <c r="R12" i="15"/>
  <c r="F12" i="15"/>
  <c r="P10" i="15"/>
  <c r="Q72" i="15"/>
  <c r="E72" i="15"/>
  <c r="J71" i="15"/>
  <c r="O70" i="15"/>
  <c r="H69" i="15"/>
  <c r="M68" i="15"/>
  <c r="R67" i="15"/>
  <c r="F67" i="15"/>
  <c r="P65" i="15"/>
  <c r="D65" i="15"/>
  <c r="I64" i="15"/>
  <c r="N63" i="15"/>
  <c r="G62" i="15"/>
  <c r="L61" i="15"/>
  <c r="Q60" i="15"/>
  <c r="E60" i="15"/>
  <c r="J59" i="15"/>
  <c r="M56" i="15"/>
  <c r="R55" i="15"/>
  <c r="F55" i="15"/>
  <c r="P53" i="15"/>
  <c r="I52" i="15"/>
  <c r="G50" i="15"/>
  <c r="L49" i="15"/>
  <c r="Q48" i="15"/>
  <c r="E48" i="15"/>
  <c r="J47" i="15"/>
  <c r="O46" i="15"/>
  <c r="H45" i="15"/>
  <c r="M44" i="15"/>
  <c r="R43" i="15"/>
  <c r="F43" i="15"/>
  <c r="P41" i="15"/>
  <c r="D41" i="15"/>
  <c r="I40" i="15"/>
  <c r="K40" i="15" s="1"/>
  <c r="N39" i="15"/>
  <c r="G38" i="15"/>
  <c r="L37" i="15"/>
  <c r="Q36" i="15"/>
  <c r="E36" i="15"/>
  <c r="J35" i="15"/>
  <c r="O34" i="15"/>
  <c r="H33" i="15"/>
  <c r="M32" i="15"/>
  <c r="R31" i="15"/>
  <c r="F31" i="15"/>
  <c r="P29" i="15"/>
  <c r="D29" i="15"/>
  <c r="I28" i="15"/>
  <c r="K28" i="15" s="1"/>
  <c r="N27" i="15"/>
  <c r="G26" i="15"/>
  <c r="L25" i="15"/>
  <c r="Q24" i="15"/>
  <c r="E24" i="15"/>
  <c r="J23" i="15"/>
  <c r="O22" i="15"/>
  <c r="H21" i="15"/>
  <c r="M20" i="15"/>
  <c r="R19" i="15"/>
  <c r="F19" i="15"/>
  <c r="P17" i="15"/>
  <c r="D17" i="15"/>
  <c r="I16" i="15"/>
  <c r="K16" i="15" s="1"/>
  <c r="N15" i="15"/>
  <c r="G14" i="15"/>
  <c r="L13" i="15"/>
  <c r="Q12" i="15"/>
  <c r="E12" i="15"/>
  <c r="J11" i="15"/>
  <c r="O10" i="15"/>
  <c r="H9" i="15"/>
  <c r="M8" i="15"/>
  <c r="R7" i="15"/>
  <c r="F7" i="15"/>
  <c r="P5" i="15"/>
  <c r="P72" i="15"/>
  <c r="D72" i="15"/>
  <c r="I71" i="15"/>
  <c r="K71" i="15" s="1"/>
  <c r="N70" i="15"/>
  <c r="G69" i="15"/>
  <c r="L68" i="15"/>
  <c r="Q67" i="15"/>
  <c r="E67" i="15"/>
  <c r="J66" i="15"/>
  <c r="O65" i="15"/>
  <c r="H64" i="15"/>
  <c r="M63" i="15"/>
  <c r="R62" i="15"/>
  <c r="F62" i="15"/>
  <c r="P60" i="15"/>
  <c r="D60" i="15"/>
  <c r="I59" i="15"/>
  <c r="K59" i="15" s="1"/>
  <c r="G57" i="15"/>
  <c r="L56" i="15"/>
  <c r="Q55" i="15"/>
  <c r="J54" i="15"/>
  <c r="M51" i="15"/>
  <c r="R50" i="15"/>
  <c r="F50" i="15"/>
  <c r="P48" i="15"/>
  <c r="D48" i="15"/>
  <c r="I47" i="15"/>
  <c r="N46" i="15"/>
  <c r="G45" i="15"/>
  <c r="L44" i="15"/>
  <c r="Q43" i="15"/>
  <c r="E43" i="15"/>
  <c r="J42" i="15"/>
  <c r="O41" i="15"/>
  <c r="H40" i="15"/>
  <c r="M39" i="15"/>
  <c r="R38" i="15"/>
  <c r="F38" i="15"/>
  <c r="P36" i="15"/>
  <c r="D36" i="15"/>
  <c r="I35" i="15"/>
  <c r="K35" i="15" s="1"/>
  <c r="N34" i="15"/>
  <c r="G33" i="15"/>
  <c r="L32" i="15"/>
  <c r="Q31" i="15"/>
  <c r="E31" i="15"/>
  <c r="J30" i="15"/>
  <c r="O29" i="15"/>
  <c r="H28" i="15"/>
  <c r="M27" i="15"/>
  <c r="R26" i="15"/>
  <c r="F26" i="15"/>
  <c r="P24" i="15"/>
  <c r="D24" i="15"/>
  <c r="I23" i="15"/>
  <c r="K23" i="15" s="1"/>
  <c r="N22" i="15"/>
  <c r="G21" i="15"/>
  <c r="L20" i="15"/>
  <c r="Q19" i="15"/>
  <c r="E19" i="15"/>
  <c r="J18" i="15"/>
  <c r="O17" i="15"/>
  <c r="H16" i="15"/>
  <c r="M15" i="15"/>
  <c r="R14" i="15"/>
  <c r="F14" i="15"/>
  <c r="P12" i="15"/>
  <c r="O72" i="15"/>
  <c r="H71" i="15"/>
  <c r="M70" i="15"/>
  <c r="R69" i="15"/>
  <c r="F69" i="15"/>
  <c r="P67" i="15"/>
  <c r="D67" i="15"/>
  <c r="I66" i="15"/>
  <c r="K66" i="15" s="1"/>
  <c r="N65" i="15"/>
  <c r="G64" i="15"/>
  <c r="L63" i="15"/>
  <c r="Q62" i="15"/>
  <c r="E62" i="15"/>
  <c r="J61" i="15"/>
  <c r="O60" i="15"/>
  <c r="H59" i="15"/>
  <c r="M58" i="15"/>
  <c r="R57" i="15"/>
  <c r="F57" i="15"/>
  <c r="P55" i="15"/>
  <c r="I54" i="15"/>
  <c r="G52" i="15"/>
  <c r="L51" i="15"/>
  <c r="Q50" i="15"/>
  <c r="E50" i="15"/>
  <c r="J49" i="15"/>
  <c r="O48" i="15"/>
  <c r="H47" i="15"/>
  <c r="M46" i="15"/>
  <c r="R45" i="15"/>
  <c r="F45" i="15"/>
  <c r="P43" i="15"/>
  <c r="D43" i="15"/>
  <c r="I42" i="15"/>
  <c r="K42" i="15" s="1"/>
  <c r="N41" i="15"/>
  <c r="N72" i="15"/>
  <c r="G71" i="15"/>
  <c r="L70" i="15"/>
  <c r="Q69" i="15"/>
  <c r="E69" i="15"/>
  <c r="J68" i="15"/>
  <c r="O67" i="15"/>
  <c r="H66" i="15"/>
  <c r="M65" i="15"/>
  <c r="R64" i="15"/>
  <c r="F64" i="15"/>
  <c r="P62" i="15"/>
  <c r="D62" i="15"/>
  <c r="I61" i="15"/>
  <c r="K61" i="15" s="1"/>
  <c r="N60" i="15"/>
  <c r="G59" i="15"/>
  <c r="L58" i="15"/>
  <c r="Q57" i="15"/>
  <c r="J56" i="15"/>
  <c r="M53" i="15"/>
  <c r="R52" i="15"/>
  <c r="F52" i="15"/>
  <c r="P50" i="15"/>
  <c r="D50" i="15"/>
  <c r="I49" i="15"/>
  <c r="N48" i="15"/>
  <c r="G47" i="15"/>
  <c r="L46" i="15"/>
  <c r="Q45" i="15"/>
  <c r="E45" i="15"/>
  <c r="J44" i="15"/>
  <c r="O43" i="15"/>
  <c r="H42" i="15"/>
  <c r="M41" i="15"/>
  <c r="R40" i="15"/>
  <c r="F40" i="15"/>
  <c r="P38" i="15"/>
  <c r="D38" i="15"/>
  <c r="I37" i="15"/>
  <c r="K37" i="15" s="1"/>
  <c r="N36" i="15"/>
  <c r="G35" i="15"/>
  <c r="L34" i="15"/>
  <c r="Q33" i="15"/>
  <c r="E33" i="15"/>
  <c r="J32" i="15"/>
  <c r="O31" i="15"/>
  <c r="H30" i="15"/>
  <c r="M29" i="15"/>
  <c r="R28" i="15"/>
  <c r="F28" i="15"/>
  <c r="P26" i="15"/>
  <c r="D26" i="15"/>
  <c r="I25" i="15"/>
  <c r="K25" i="15" s="1"/>
  <c r="N24" i="15"/>
  <c r="G23" i="15"/>
  <c r="L22" i="15"/>
  <c r="Q21" i="15"/>
  <c r="E21" i="15"/>
  <c r="M72" i="15"/>
  <c r="R71" i="15"/>
  <c r="F71" i="15"/>
  <c r="P69" i="15"/>
  <c r="D69" i="15"/>
  <c r="I68" i="15"/>
  <c r="K68" i="15" s="1"/>
  <c r="N67" i="15"/>
  <c r="G66" i="15"/>
  <c r="L65" i="15"/>
  <c r="Q64" i="15"/>
  <c r="E64" i="15"/>
  <c r="J63" i="15"/>
  <c r="O62" i="15"/>
  <c r="H61" i="15"/>
  <c r="M60" i="15"/>
  <c r="R59" i="15"/>
  <c r="F59" i="15"/>
  <c r="P57" i="15"/>
  <c r="I56" i="15"/>
  <c r="G54" i="15"/>
  <c r="L53" i="15"/>
  <c r="Q52" i="15"/>
  <c r="J51" i="15"/>
  <c r="O50" i="15"/>
  <c r="H49" i="15"/>
  <c r="M48" i="15"/>
  <c r="R47" i="15"/>
  <c r="F47" i="15"/>
  <c r="P45" i="15"/>
  <c r="D45" i="15"/>
  <c r="I44" i="15"/>
  <c r="K44" i="15" s="1"/>
  <c r="N43" i="15"/>
  <c r="G42" i="15"/>
  <c r="L41" i="15"/>
  <c r="Q40" i="15"/>
  <c r="E40" i="15"/>
  <c r="J39" i="15"/>
  <c r="O38" i="15"/>
  <c r="H37" i="15"/>
  <c r="M36" i="15"/>
  <c r="R35" i="15"/>
  <c r="F35" i="15"/>
  <c r="P33" i="15"/>
  <c r="D33" i="15"/>
  <c r="I32" i="15"/>
  <c r="K32" i="15" s="1"/>
  <c r="N31" i="15"/>
  <c r="G30" i="15"/>
  <c r="L29" i="15"/>
  <c r="Q28" i="15"/>
  <c r="E28" i="15"/>
  <c r="J27" i="15"/>
  <c r="O26" i="15"/>
  <c r="H25" i="15"/>
  <c r="M24" i="15"/>
  <c r="R23" i="15"/>
  <c r="F23" i="15"/>
  <c r="P21" i="15"/>
  <c r="D21" i="15"/>
  <c r="I20" i="15"/>
  <c r="K20" i="15" s="1"/>
  <c r="N19" i="15"/>
  <c r="G18" i="15"/>
  <c r="L17" i="15"/>
  <c r="Q16" i="15"/>
  <c r="E16" i="15"/>
  <c r="J15" i="15"/>
  <c r="O14" i="15"/>
  <c r="H13" i="15"/>
  <c r="M12" i="15"/>
  <c r="R11" i="15"/>
  <c r="F11" i="15"/>
  <c r="P9" i="15"/>
  <c r="D9" i="15"/>
  <c r="I8" i="15"/>
  <c r="K8" i="15" s="1"/>
  <c r="N7" i="15"/>
  <c r="G6" i="15"/>
  <c r="P71" i="15"/>
  <c r="D71" i="15"/>
  <c r="I70" i="15"/>
  <c r="K70" i="15" s="1"/>
  <c r="N69" i="15"/>
  <c r="G68" i="15"/>
  <c r="L67" i="15"/>
  <c r="Q66" i="15"/>
  <c r="E66" i="15"/>
  <c r="J65" i="15"/>
  <c r="O64" i="15"/>
  <c r="H63" i="15"/>
  <c r="M62" i="15"/>
  <c r="R61" i="15"/>
  <c r="F61" i="15"/>
  <c r="P59" i="15"/>
  <c r="D59" i="15"/>
  <c r="I58" i="15"/>
  <c r="K58" i="15" s="1"/>
  <c r="G56" i="15"/>
  <c r="L55" i="15"/>
  <c r="Q54" i="15"/>
  <c r="J53" i="15"/>
  <c r="M50" i="15"/>
  <c r="R49" i="15"/>
  <c r="F49" i="15"/>
  <c r="P47" i="15"/>
  <c r="D47" i="15"/>
  <c r="I46" i="15"/>
  <c r="N45" i="15"/>
  <c r="G44" i="15"/>
  <c r="L43" i="15"/>
  <c r="Q42" i="15"/>
  <c r="E42" i="15"/>
  <c r="J41" i="15"/>
  <c r="O40" i="15"/>
  <c r="H39" i="15"/>
  <c r="M38" i="15"/>
  <c r="R37" i="15"/>
  <c r="L72" i="15"/>
  <c r="P64" i="15"/>
  <c r="E59" i="15"/>
  <c r="G51" i="15"/>
  <c r="L48" i="15"/>
  <c r="P40" i="15"/>
  <c r="N38" i="15"/>
  <c r="O36" i="15"/>
  <c r="F33" i="15"/>
  <c r="L31" i="15"/>
  <c r="D28" i="15"/>
  <c r="L26" i="15"/>
  <c r="O24" i="15"/>
  <c r="F21" i="15"/>
  <c r="O19" i="15"/>
  <c r="F18" i="15"/>
  <c r="R16" i="15"/>
  <c r="H15" i="15"/>
  <c r="L12" i="15"/>
  <c r="E11" i="15"/>
  <c r="R8" i="15"/>
  <c r="O7" i="15"/>
  <c r="L6" i="15"/>
  <c r="M5" i="15"/>
  <c r="P4" i="15"/>
  <c r="D4" i="15"/>
  <c r="I3" i="15"/>
  <c r="J72" i="15"/>
  <c r="O69" i="15"/>
  <c r="N64" i="15"/>
  <c r="Q61" i="15"/>
  <c r="F56" i="15"/>
  <c r="J48" i="15"/>
  <c r="O45" i="15"/>
  <c r="N40" i="15"/>
  <c r="L38" i="15"/>
  <c r="L36" i="15"/>
  <c r="E26" i="15"/>
  <c r="L24" i="15"/>
  <c r="M19" i="15"/>
  <c r="E18" i="15"/>
  <c r="P16" i="15"/>
  <c r="G15" i="15"/>
  <c r="R13" i="15"/>
  <c r="D11" i="15"/>
  <c r="R9" i="15"/>
  <c r="N8" i="15"/>
  <c r="M7" i="15"/>
  <c r="J6" i="15"/>
  <c r="L5" i="15"/>
  <c r="O4" i="15"/>
  <c r="H3" i="15"/>
  <c r="M69" i="15"/>
  <c r="R66" i="15"/>
  <c r="D64" i="15"/>
  <c r="G61" i="15"/>
  <c r="M45" i="15"/>
  <c r="R42" i="15"/>
  <c r="G40" i="15"/>
  <c r="E38" i="15"/>
  <c r="M34" i="15"/>
  <c r="D31" i="15"/>
  <c r="N29" i="15"/>
  <c r="M22" i="15"/>
  <c r="L19" i="15"/>
  <c r="D18" i="15"/>
  <c r="O16" i="15"/>
  <c r="Q13" i="15"/>
  <c r="J12" i="15"/>
  <c r="Q9" i="15"/>
  <c r="L8" i="15"/>
  <c r="L7" i="15"/>
  <c r="I6" i="15"/>
  <c r="K6" i="15" s="1"/>
  <c r="N4" i="15"/>
  <c r="G3" i="15"/>
  <c r="P66" i="15"/>
  <c r="E61" i="15"/>
  <c r="J58" i="15"/>
  <c r="I53" i="15"/>
  <c r="N50" i="15"/>
  <c r="P42" i="15"/>
  <c r="D40" i="15"/>
  <c r="J36" i="15"/>
  <c r="J34" i="15"/>
  <c r="R32" i="15"/>
  <c r="L27" i="15"/>
  <c r="J24" i="15"/>
  <c r="J22" i="15"/>
  <c r="R20" i="15"/>
  <c r="N16" i="15"/>
  <c r="J13" i="15"/>
  <c r="D12" i="15"/>
  <c r="O9" i="15"/>
  <c r="H6" i="15"/>
  <c r="J5" i="15"/>
  <c r="M4" i="15"/>
  <c r="R3" i="15"/>
  <c r="F3" i="15"/>
  <c r="Q71" i="15"/>
  <c r="F66" i="15"/>
  <c r="M55" i="15"/>
  <c r="L50" i="15"/>
  <c r="Q47" i="15"/>
  <c r="F42" i="15"/>
  <c r="I34" i="15"/>
  <c r="K34" i="15" s="1"/>
  <c r="J29" i="15"/>
  <c r="I27" i="15"/>
  <c r="K27" i="15" s="1"/>
  <c r="R25" i="15"/>
  <c r="I22" i="15"/>
  <c r="K22" i="15" s="1"/>
  <c r="D19" i="15"/>
  <c r="G16" i="15"/>
  <c r="Q14" i="15"/>
  <c r="I13" i="15"/>
  <c r="K13" i="15" s="1"/>
  <c r="N10" i="15"/>
  <c r="N9" i="15"/>
  <c r="J8" i="15"/>
  <c r="G7" i="15"/>
  <c r="F6" i="15"/>
  <c r="I5" i="15"/>
  <c r="K5" i="15" s="1"/>
  <c r="L4" i="15"/>
  <c r="Q3" i="15"/>
  <c r="E3" i="15"/>
  <c r="O71" i="15"/>
  <c r="R68" i="15"/>
  <c r="D66" i="15"/>
  <c r="I63" i="15"/>
  <c r="K63" i="15" s="1"/>
  <c r="O47" i="15"/>
  <c r="R44" i="15"/>
  <c r="D42" i="15"/>
  <c r="Q37" i="15"/>
  <c r="H34" i="15"/>
  <c r="H32" i="15"/>
  <c r="R30" i="15"/>
  <c r="I29" i="15"/>
  <c r="K29" i="15" s="1"/>
  <c r="H27" i="15"/>
  <c r="Q25" i="15"/>
  <c r="H22" i="15"/>
  <c r="J20" i="15"/>
  <c r="N17" i="15"/>
  <c r="F16" i="15"/>
  <c r="P14" i="15"/>
  <c r="G13" i="15"/>
  <c r="M10" i="15"/>
  <c r="M9" i="15"/>
  <c r="H8" i="15"/>
  <c r="E7" i="15"/>
  <c r="E6" i="15"/>
  <c r="H5" i="15"/>
  <c r="P3" i="15"/>
  <c r="D3" i="15"/>
  <c r="E71" i="15"/>
  <c r="H68" i="15"/>
  <c r="G63" i="15"/>
  <c r="L60" i="15"/>
  <c r="P52" i="15"/>
  <c r="E47" i="15"/>
  <c r="H44" i="15"/>
  <c r="L39" i="15"/>
  <c r="J37" i="15"/>
  <c r="Q35" i="15"/>
  <c r="G32" i="15"/>
  <c r="Q30" i="15"/>
  <c r="G27" i="15"/>
  <c r="J25" i="15"/>
  <c r="Q23" i="15"/>
  <c r="H20" i="15"/>
  <c r="M17" i="15"/>
  <c r="D16" i="15"/>
  <c r="N14" i="15"/>
  <c r="F13" i="15"/>
  <c r="Q11" i="15"/>
  <c r="L10" i="15"/>
  <c r="I9" i="15"/>
  <c r="K9" i="15" s="1"/>
  <c r="G8" i="15"/>
  <c r="D7" i="15"/>
  <c r="D6" i="15"/>
  <c r="E5" i="15"/>
  <c r="J4" i="15"/>
  <c r="O3" i="15"/>
  <c r="F68" i="15"/>
  <c r="J60" i="15"/>
  <c r="Q49" i="15"/>
  <c r="F44" i="15"/>
  <c r="I39" i="15"/>
  <c r="K39" i="15" s="1"/>
  <c r="G37" i="15"/>
  <c r="P35" i="15"/>
  <c r="F32" i="15"/>
  <c r="P30" i="15"/>
  <c r="G25" i="15"/>
  <c r="P23" i="15"/>
  <c r="G20" i="15"/>
  <c r="R18" i="15"/>
  <c r="M14" i="15"/>
  <c r="E13" i="15"/>
  <c r="P11" i="15"/>
  <c r="J10" i="15"/>
  <c r="G9" i="15"/>
  <c r="F8" i="15"/>
  <c r="D5" i="15"/>
  <c r="I4" i="15"/>
  <c r="K4" i="15" s="1"/>
  <c r="N3" i="15"/>
  <c r="M57" i="15"/>
  <c r="R54" i="15"/>
  <c r="G49" i="15"/>
  <c r="G39" i="15"/>
  <c r="F37" i="15"/>
  <c r="O35" i="15"/>
  <c r="R33" i="15"/>
  <c r="I30" i="15"/>
  <c r="K30" i="15" s="1"/>
  <c r="P28" i="15"/>
  <c r="F25" i="15"/>
  <c r="O23" i="15"/>
  <c r="R21" i="15"/>
  <c r="F20" i="15"/>
  <c r="Q18" i="15"/>
  <c r="J17" i="15"/>
  <c r="L14" i="15"/>
  <c r="O11" i="15"/>
  <c r="I10" i="15"/>
  <c r="K10" i="15" s="1"/>
  <c r="F9" i="15"/>
  <c r="H4" i="15"/>
  <c r="M3" i="15"/>
  <c r="J70" i="15"/>
  <c r="I65" i="15"/>
  <c r="K65" i="15" s="1"/>
  <c r="N62" i="15"/>
  <c r="P54" i="15"/>
  <c r="E49" i="15"/>
  <c r="J46" i="15"/>
  <c r="I41" i="15"/>
  <c r="K41" i="15" s="1"/>
  <c r="E37" i="15"/>
  <c r="H35" i="15"/>
  <c r="O33" i="15"/>
  <c r="F30" i="15"/>
  <c r="O28" i="15"/>
  <c r="Q26" i="15"/>
  <c r="E25" i="15"/>
  <c r="H23" i="15"/>
  <c r="O21" i="15"/>
  <c r="P18" i="15"/>
  <c r="I17" i="15"/>
  <c r="K17" i="15" s="1"/>
  <c r="L15" i="15"/>
  <c r="E14" i="15"/>
  <c r="I11" i="15"/>
  <c r="K11" i="15" s="1"/>
  <c r="H10" i="15"/>
  <c r="E9" i="15"/>
  <c r="R6" i="15"/>
  <c r="Q5" i="15"/>
  <c r="G4" i="15"/>
  <c r="L3" i="15"/>
  <c r="H70" i="15"/>
  <c r="M67" i="15"/>
  <c r="L62" i="15"/>
  <c r="Q59" i="15"/>
  <c r="F54" i="15"/>
  <c r="H46" i="15"/>
  <c r="M43" i="15"/>
  <c r="E35" i="15"/>
  <c r="N33" i="15"/>
  <c r="P31" i="15"/>
  <c r="E30" i="15"/>
  <c r="N28" i="15"/>
  <c r="N26" i="15"/>
  <c r="E23" i="15"/>
  <c r="N21" i="15"/>
  <c r="I18" i="15"/>
  <c r="K18" i="15" s="1"/>
  <c r="D14" i="15"/>
  <c r="O12" i="15"/>
  <c r="H11" i="15"/>
  <c r="D10" i="15"/>
  <c r="Q7" i="15"/>
  <c r="Q6" i="15"/>
  <c r="O5" i="15"/>
  <c r="R4" i="15"/>
  <c r="F4" i="15"/>
  <c r="P19" i="15"/>
  <c r="Q38" i="15"/>
  <c r="M33" i="15"/>
  <c r="O59" i="15"/>
  <c r="G28" i="15"/>
  <c r="D23" i="15"/>
  <c r="Q4" i="15"/>
  <c r="H18" i="15"/>
  <c r="E4" i="15"/>
  <c r="N12" i="15"/>
  <c r="P7" i="15"/>
  <c r="M31" i="15"/>
  <c r="J3" i="15"/>
  <c r="M26" i="15"/>
  <c r="M21" i="15"/>
  <c r="D35" i="15"/>
  <c r="G11" i="15"/>
  <c r="P6" i="15"/>
  <c r="R56" i="15"/>
  <c r="I51" i="15"/>
  <c r="D30" i="15"/>
  <c r="I15" i="15"/>
  <c r="K15" i="15" s="1"/>
  <c r="N5" i="15"/>
  <c r="D13" i="7"/>
  <c r="P12" i="7"/>
  <c r="A9" i="30"/>
  <c r="A9" i="29"/>
  <c r="G13" i="1"/>
  <c r="C11" i="7"/>
  <c r="O10" i="7"/>
  <c r="K10" i="7"/>
  <c r="P10" i="8"/>
  <c r="P9" i="6"/>
  <c r="O31" i="6"/>
  <c r="P11" i="7"/>
  <c r="R72" i="18"/>
  <c r="F72" i="18"/>
  <c r="P70" i="18"/>
  <c r="D70" i="18"/>
  <c r="I69" i="18"/>
  <c r="K69" i="18" s="1"/>
  <c r="N68" i="18"/>
  <c r="G67" i="18"/>
  <c r="L66" i="18"/>
  <c r="Q65" i="18"/>
  <c r="E65" i="18"/>
  <c r="J64" i="18"/>
  <c r="O63" i="18"/>
  <c r="H62" i="18"/>
  <c r="M61" i="18"/>
  <c r="R60" i="18"/>
  <c r="F60" i="18"/>
  <c r="P58" i="18"/>
  <c r="D58" i="18"/>
  <c r="I57" i="18"/>
  <c r="K57" i="18" s="1"/>
  <c r="N56" i="18"/>
  <c r="G55" i="18"/>
  <c r="L54" i="18"/>
  <c r="Q53" i="18"/>
  <c r="E53" i="18"/>
  <c r="J52" i="18"/>
  <c r="O51" i="18"/>
  <c r="H50" i="18"/>
  <c r="M49" i="18"/>
  <c r="R48" i="18"/>
  <c r="F48" i="18"/>
  <c r="P46" i="18"/>
  <c r="D46" i="18"/>
  <c r="I45" i="18"/>
  <c r="K45" i="18" s="1"/>
  <c r="N44" i="18"/>
  <c r="G43" i="18"/>
  <c r="L42" i="18"/>
  <c r="Q41" i="18"/>
  <c r="E41" i="18"/>
  <c r="J40" i="18"/>
  <c r="O39" i="18"/>
  <c r="H38" i="18"/>
  <c r="M37" i="18"/>
  <c r="R36" i="18"/>
  <c r="F36" i="18"/>
  <c r="P34" i="18"/>
  <c r="D34" i="18"/>
  <c r="I33" i="18"/>
  <c r="K33" i="18" s="1"/>
  <c r="N32" i="18"/>
  <c r="G31" i="18"/>
  <c r="L30" i="18"/>
  <c r="Q29" i="18"/>
  <c r="J28" i="18"/>
  <c r="Q72" i="18"/>
  <c r="E72" i="18"/>
  <c r="J71" i="18"/>
  <c r="O70" i="18"/>
  <c r="H69" i="18"/>
  <c r="M68" i="18"/>
  <c r="R67" i="18"/>
  <c r="F67" i="18"/>
  <c r="P65" i="18"/>
  <c r="D65" i="18"/>
  <c r="I64" i="18"/>
  <c r="K64" i="18" s="1"/>
  <c r="N63" i="18"/>
  <c r="G62" i="18"/>
  <c r="L61" i="18"/>
  <c r="Q60" i="18"/>
  <c r="E60" i="18"/>
  <c r="J59" i="18"/>
  <c r="O58" i="18"/>
  <c r="H57" i="18"/>
  <c r="M56" i="18"/>
  <c r="R55" i="18"/>
  <c r="F55" i="18"/>
  <c r="P53" i="18"/>
  <c r="D53" i="18"/>
  <c r="I52" i="18"/>
  <c r="K52" i="18" s="1"/>
  <c r="N51" i="18"/>
  <c r="G50" i="18"/>
  <c r="L49" i="18"/>
  <c r="Q48" i="18"/>
  <c r="E48" i="18"/>
  <c r="J47" i="18"/>
  <c r="O46" i="18"/>
  <c r="H45" i="18"/>
  <c r="M44" i="18"/>
  <c r="R43" i="18"/>
  <c r="F43" i="18"/>
  <c r="P41" i="18"/>
  <c r="D41" i="18"/>
  <c r="I40" i="18"/>
  <c r="K40" i="18" s="1"/>
  <c r="N39" i="18"/>
  <c r="G38" i="18"/>
  <c r="L37" i="18"/>
  <c r="Q36" i="18"/>
  <c r="E36" i="18"/>
  <c r="J35" i="18"/>
  <c r="O34" i="18"/>
  <c r="H33" i="18"/>
  <c r="M32" i="18"/>
  <c r="R31" i="18"/>
  <c r="F31" i="18"/>
  <c r="P29" i="18"/>
  <c r="I28" i="18"/>
  <c r="G26" i="18"/>
  <c r="L25" i="18"/>
  <c r="Q24" i="18"/>
  <c r="J23" i="18"/>
  <c r="H21" i="18"/>
  <c r="M20" i="18"/>
  <c r="R19" i="18"/>
  <c r="F19" i="18"/>
  <c r="P17" i="18"/>
  <c r="D17" i="18"/>
  <c r="I16" i="18"/>
  <c r="K16" i="18" s="1"/>
  <c r="N15" i="18"/>
  <c r="G14" i="18"/>
  <c r="L13" i="18"/>
  <c r="Q12" i="18"/>
  <c r="E12" i="18"/>
  <c r="J11" i="18"/>
  <c r="O10" i="18"/>
  <c r="H9" i="18"/>
  <c r="M8" i="18"/>
  <c r="R7" i="18"/>
  <c r="F7" i="18"/>
  <c r="P5" i="18"/>
  <c r="D5" i="18"/>
  <c r="I4" i="18"/>
  <c r="K4" i="18" s="1"/>
  <c r="N3" i="18"/>
  <c r="P72" i="18"/>
  <c r="D72" i="18"/>
  <c r="I71" i="18"/>
  <c r="K71" i="18" s="1"/>
  <c r="N70" i="18"/>
  <c r="G69" i="18"/>
  <c r="L68" i="18"/>
  <c r="Q67" i="18"/>
  <c r="E67" i="18"/>
  <c r="J66" i="18"/>
  <c r="O65" i="18"/>
  <c r="H64" i="18"/>
  <c r="M63" i="18"/>
  <c r="R62" i="18"/>
  <c r="F62" i="18"/>
  <c r="P60" i="18"/>
  <c r="D60" i="18"/>
  <c r="I59" i="18"/>
  <c r="K59" i="18" s="1"/>
  <c r="N58" i="18"/>
  <c r="G57" i="18"/>
  <c r="L56" i="18"/>
  <c r="Q55" i="18"/>
  <c r="E55" i="18"/>
  <c r="J54" i="18"/>
  <c r="O53" i="18"/>
  <c r="H52" i="18"/>
  <c r="M51" i="18"/>
  <c r="R50" i="18"/>
  <c r="F50" i="18"/>
  <c r="P48" i="18"/>
  <c r="D48" i="18"/>
  <c r="I47" i="18"/>
  <c r="K47" i="18" s="1"/>
  <c r="N46" i="18"/>
  <c r="G45" i="18"/>
  <c r="L44" i="18"/>
  <c r="Q43" i="18"/>
  <c r="E43" i="18"/>
  <c r="J42" i="18"/>
  <c r="O41" i="18"/>
  <c r="H40" i="18"/>
  <c r="M39" i="18"/>
  <c r="R38" i="18"/>
  <c r="F38" i="18"/>
  <c r="P36" i="18"/>
  <c r="D36" i="18"/>
  <c r="I35" i="18"/>
  <c r="K35" i="18" s="1"/>
  <c r="N34" i="18"/>
  <c r="G33" i="18"/>
  <c r="L32" i="18"/>
  <c r="Q31" i="18"/>
  <c r="E31" i="18"/>
  <c r="J30" i="18"/>
  <c r="M27" i="18"/>
  <c r="R26" i="18"/>
  <c r="F26" i="18"/>
  <c r="P24" i="18"/>
  <c r="I23" i="18"/>
  <c r="N22" i="18"/>
  <c r="G21" i="18"/>
  <c r="L20" i="18"/>
  <c r="Q19" i="18"/>
  <c r="E19" i="18"/>
  <c r="J18" i="18"/>
  <c r="O17" i="18"/>
  <c r="H16" i="18"/>
  <c r="M15" i="18"/>
  <c r="R14" i="18"/>
  <c r="F14" i="18"/>
  <c r="P12" i="18"/>
  <c r="D12" i="18"/>
  <c r="I11" i="18"/>
  <c r="K11" i="18" s="1"/>
  <c r="N10" i="18"/>
  <c r="G9" i="18"/>
  <c r="L8" i="18"/>
  <c r="Q7" i="18"/>
  <c r="E7" i="18"/>
  <c r="J6" i="18"/>
  <c r="O5" i="18"/>
  <c r="H4" i="18"/>
  <c r="M3" i="18"/>
  <c r="O72" i="18"/>
  <c r="H71" i="18"/>
  <c r="M70" i="18"/>
  <c r="R69" i="18"/>
  <c r="F69" i="18"/>
  <c r="P67" i="18"/>
  <c r="D67" i="18"/>
  <c r="I66" i="18"/>
  <c r="K66" i="18" s="1"/>
  <c r="N65" i="18"/>
  <c r="G64" i="18"/>
  <c r="L63" i="18"/>
  <c r="Q62" i="18"/>
  <c r="E62" i="18"/>
  <c r="J61" i="18"/>
  <c r="O60" i="18"/>
  <c r="H59" i="18"/>
  <c r="M58" i="18"/>
  <c r="R57" i="18"/>
  <c r="F57" i="18"/>
  <c r="P55" i="18"/>
  <c r="D55" i="18"/>
  <c r="I54" i="18"/>
  <c r="K54" i="18" s="1"/>
  <c r="N53" i="18"/>
  <c r="G52" i="18"/>
  <c r="L51" i="18"/>
  <c r="Q50" i="18"/>
  <c r="E50" i="18"/>
  <c r="J49" i="18"/>
  <c r="O48" i="18"/>
  <c r="H47" i="18"/>
  <c r="M46" i="18"/>
  <c r="R45" i="18"/>
  <c r="F45" i="18"/>
  <c r="P43" i="18"/>
  <c r="D43" i="18"/>
  <c r="I42" i="18"/>
  <c r="K42" i="18" s="1"/>
  <c r="N41" i="18"/>
  <c r="G40" i="18"/>
  <c r="L39" i="18"/>
  <c r="Q38" i="18"/>
  <c r="E38" i="18"/>
  <c r="J37" i="18"/>
  <c r="O36" i="18"/>
  <c r="H35" i="18"/>
  <c r="M34" i="18"/>
  <c r="R33" i="18"/>
  <c r="F33" i="18"/>
  <c r="P31" i="18"/>
  <c r="D31" i="18"/>
  <c r="I30" i="18"/>
  <c r="K30" i="18" s="1"/>
  <c r="G28" i="18"/>
  <c r="L27" i="18"/>
  <c r="Q26" i="18"/>
  <c r="J25" i="18"/>
  <c r="M22" i="18"/>
  <c r="R21" i="18"/>
  <c r="F21" i="18"/>
  <c r="P19" i="18"/>
  <c r="D19" i="18"/>
  <c r="I18" i="18"/>
  <c r="K18" i="18" s="1"/>
  <c r="N17" i="18"/>
  <c r="G16" i="18"/>
  <c r="L15" i="18"/>
  <c r="Q14" i="18"/>
  <c r="E14" i="18"/>
  <c r="J13" i="18"/>
  <c r="O12" i="18"/>
  <c r="H11" i="18"/>
  <c r="M10" i="18"/>
  <c r="R9" i="18"/>
  <c r="F9" i="18"/>
  <c r="P7" i="18"/>
  <c r="D7" i="18"/>
  <c r="I6" i="18"/>
  <c r="K6" i="18" s="1"/>
  <c r="N5" i="18"/>
  <c r="G4" i="18"/>
  <c r="L3" i="18"/>
  <c r="N72" i="18"/>
  <c r="G71" i="18"/>
  <c r="L70" i="18"/>
  <c r="Q69" i="18"/>
  <c r="E69" i="18"/>
  <c r="J68" i="18"/>
  <c r="O67" i="18"/>
  <c r="H66" i="18"/>
  <c r="M65" i="18"/>
  <c r="R64" i="18"/>
  <c r="F64" i="18"/>
  <c r="P62" i="18"/>
  <c r="D62" i="18"/>
  <c r="I61" i="18"/>
  <c r="K61" i="18" s="1"/>
  <c r="N60" i="18"/>
  <c r="G59" i="18"/>
  <c r="L58" i="18"/>
  <c r="Q57" i="18"/>
  <c r="E57" i="18"/>
  <c r="J56" i="18"/>
  <c r="O55" i="18"/>
  <c r="H54" i="18"/>
  <c r="M53" i="18"/>
  <c r="R52" i="18"/>
  <c r="F52" i="18"/>
  <c r="P50" i="18"/>
  <c r="D50" i="18"/>
  <c r="I49" i="18"/>
  <c r="K49" i="18" s="1"/>
  <c r="N48" i="18"/>
  <c r="G47" i="18"/>
  <c r="L46" i="18"/>
  <c r="Q45" i="18"/>
  <c r="E45" i="18"/>
  <c r="J44" i="18"/>
  <c r="O43" i="18"/>
  <c r="H42" i="18"/>
  <c r="M41" i="18"/>
  <c r="R40" i="18"/>
  <c r="F40" i="18"/>
  <c r="P38" i="18"/>
  <c r="D38" i="18"/>
  <c r="I37" i="18"/>
  <c r="K37" i="18" s="1"/>
  <c r="N36" i="18"/>
  <c r="G35" i="18"/>
  <c r="L34" i="18"/>
  <c r="Q33" i="18"/>
  <c r="E33" i="18"/>
  <c r="J32" i="18"/>
  <c r="O31" i="18"/>
  <c r="M29" i="18"/>
  <c r="R28" i="18"/>
  <c r="F28" i="18"/>
  <c r="P26" i="18"/>
  <c r="I25" i="18"/>
  <c r="G23" i="18"/>
  <c r="L22" i="18"/>
  <c r="Q21" i="18"/>
  <c r="J20" i="18"/>
  <c r="O19" i="18"/>
  <c r="H18" i="18"/>
  <c r="M17" i="18"/>
  <c r="R16" i="18"/>
  <c r="F16" i="18"/>
  <c r="P14" i="18"/>
  <c r="D14" i="18"/>
  <c r="I13" i="18"/>
  <c r="K13" i="18" s="1"/>
  <c r="N12" i="18"/>
  <c r="G11" i="18"/>
  <c r="L10" i="18"/>
  <c r="Q9" i="18"/>
  <c r="E9" i="18"/>
  <c r="J8" i="18"/>
  <c r="O7" i="18"/>
  <c r="H6" i="18"/>
  <c r="M5" i="18"/>
  <c r="R4" i="18"/>
  <c r="F4" i="18"/>
  <c r="M72" i="18"/>
  <c r="R71" i="18"/>
  <c r="F71" i="18"/>
  <c r="P69" i="18"/>
  <c r="D69" i="18"/>
  <c r="I68" i="18"/>
  <c r="K68" i="18" s="1"/>
  <c r="N67" i="18"/>
  <c r="G66" i="18"/>
  <c r="L65" i="18"/>
  <c r="Q64" i="18"/>
  <c r="E64" i="18"/>
  <c r="J63" i="18"/>
  <c r="O62" i="18"/>
  <c r="H61" i="18"/>
  <c r="M60" i="18"/>
  <c r="R59" i="18"/>
  <c r="F59" i="18"/>
  <c r="P57" i="18"/>
  <c r="D57" i="18"/>
  <c r="I56" i="18"/>
  <c r="K56" i="18" s="1"/>
  <c r="N55" i="18"/>
  <c r="G54" i="18"/>
  <c r="L53" i="18"/>
  <c r="Q52" i="18"/>
  <c r="E52" i="18"/>
  <c r="J51" i="18"/>
  <c r="O50" i="18"/>
  <c r="H49" i="18"/>
  <c r="M48" i="18"/>
  <c r="R47" i="18"/>
  <c r="F47" i="18"/>
  <c r="P45" i="18"/>
  <c r="D45" i="18"/>
  <c r="I44" i="18"/>
  <c r="K44" i="18" s="1"/>
  <c r="N43" i="18"/>
  <c r="G42" i="18"/>
  <c r="L41" i="18"/>
  <c r="Q40" i="18"/>
  <c r="E40" i="18"/>
  <c r="J39" i="18"/>
  <c r="O38" i="18"/>
  <c r="H37" i="18"/>
  <c r="M36" i="18"/>
  <c r="R35" i="18"/>
  <c r="F35" i="18"/>
  <c r="P33" i="18"/>
  <c r="D33" i="18"/>
  <c r="I32" i="18"/>
  <c r="K32" i="18" s="1"/>
  <c r="N31" i="18"/>
  <c r="G30" i="18"/>
  <c r="L29" i="18"/>
  <c r="Q28" i="18"/>
  <c r="J27" i="18"/>
  <c r="M24" i="18"/>
  <c r="R23" i="18"/>
  <c r="F23" i="18"/>
  <c r="P21" i="18"/>
  <c r="D21" i="18"/>
  <c r="I20" i="18"/>
  <c r="K20" i="18" s="1"/>
  <c r="N19" i="18"/>
  <c r="G18" i="18"/>
  <c r="L17" i="18"/>
  <c r="Q16" i="18"/>
  <c r="E16" i="18"/>
  <c r="J15" i="18"/>
  <c r="O14" i="18"/>
  <c r="H13" i="18"/>
  <c r="M12" i="18"/>
  <c r="R11" i="18"/>
  <c r="F11" i="18"/>
  <c r="P9" i="18"/>
  <c r="D9" i="18"/>
  <c r="I8" i="18"/>
  <c r="K8" i="18" s="1"/>
  <c r="N7" i="18"/>
  <c r="G6" i="18"/>
  <c r="L5" i="18"/>
  <c r="Q4" i="18"/>
  <c r="E4" i="18"/>
  <c r="J3" i="18"/>
  <c r="L72" i="18"/>
  <c r="Q71" i="18"/>
  <c r="E71" i="18"/>
  <c r="J70" i="18"/>
  <c r="O69" i="18"/>
  <c r="H68" i="18"/>
  <c r="M67" i="18"/>
  <c r="R66" i="18"/>
  <c r="F66" i="18"/>
  <c r="P64" i="18"/>
  <c r="D64" i="18"/>
  <c r="I63" i="18"/>
  <c r="K63" i="18" s="1"/>
  <c r="N62" i="18"/>
  <c r="G61" i="18"/>
  <c r="L60" i="18"/>
  <c r="Q59" i="18"/>
  <c r="E59" i="18"/>
  <c r="J58" i="18"/>
  <c r="O57" i="18"/>
  <c r="H56" i="18"/>
  <c r="M55" i="18"/>
  <c r="R54" i="18"/>
  <c r="F54" i="18"/>
  <c r="P52" i="18"/>
  <c r="D52" i="18"/>
  <c r="I51" i="18"/>
  <c r="K51" i="18" s="1"/>
  <c r="N50" i="18"/>
  <c r="G49" i="18"/>
  <c r="L48" i="18"/>
  <c r="Q47" i="18"/>
  <c r="E47" i="18"/>
  <c r="J46" i="18"/>
  <c r="O45" i="18"/>
  <c r="H44" i="18"/>
  <c r="M43" i="18"/>
  <c r="R42" i="18"/>
  <c r="F42" i="18"/>
  <c r="P40" i="18"/>
  <c r="D40" i="18"/>
  <c r="I39" i="18"/>
  <c r="K39" i="18" s="1"/>
  <c r="N38" i="18"/>
  <c r="G37" i="18"/>
  <c r="L36" i="18"/>
  <c r="Q35" i="18"/>
  <c r="E35" i="18"/>
  <c r="J34" i="18"/>
  <c r="O33" i="18"/>
  <c r="H32" i="18"/>
  <c r="M31" i="18"/>
  <c r="R30" i="18"/>
  <c r="F30" i="18"/>
  <c r="P28" i="18"/>
  <c r="I27" i="18"/>
  <c r="G25" i="18"/>
  <c r="L24" i="18"/>
  <c r="Q23" i="18"/>
  <c r="J22" i="18"/>
  <c r="H20" i="18"/>
  <c r="M19" i="18"/>
  <c r="R18" i="18"/>
  <c r="F18" i="18"/>
  <c r="P16" i="18"/>
  <c r="D16" i="18"/>
  <c r="I15" i="18"/>
  <c r="K15" i="18" s="1"/>
  <c r="N14" i="18"/>
  <c r="G13" i="18"/>
  <c r="L12" i="18"/>
  <c r="Q11" i="18"/>
  <c r="E11" i="18"/>
  <c r="J10" i="18"/>
  <c r="O9" i="18"/>
  <c r="H8" i="18"/>
  <c r="M7" i="18"/>
  <c r="R6" i="18"/>
  <c r="F6" i="18"/>
  <c r="P4" i="18"/>
  <c r="D4" i="18"/>
  <c r="I3" i="18"/>
  <c r="P71" i="18"/>
  <c r="D71" i="18"/>
  <c r="I70" i="18"/>
  <c r="K70" i="18" s="1"/>
  <c r="N69" i="18"/>
  <c r="G68" i="18"/>
  <c r="L67" i="18"/>
  <c r="Q66" i="18"/>
  <c r="E66" i="18"/>
  <c r="J65" i="18"/>
  <c r="O64" i="18"/>
  <c r="H63" i="18"/>
  <c r="M62" i="18"/>
  <c r="R61" i="18"/>
  <c r="F61" i="18"/>
  <c r="P59" i="18"/>
  <c r="D59" i="18"/>
  <c r="I58" i="18"/>
  <c r="K58" i="18" s="1"/>
  <c r="N57" i="18"/>
  <c r="G56" i="18"/>
  <c r="L55" i="18"/>
  <c r="Q54" i="18"/>
  <c r="E54" i="18"/>
  <c r="J53" i="18"/>
  <c r="O52" i="18"/>
  <c r="H51" i="18"/>
  <c r="M50" i="18"/>
  <c r="R49" i="18"/>
  <c r="F49" i="18"/>
  <c r="P47" i="18"/>
  <c r="D47" i="18"/>
  <c r="I46" i="18"/>
  <c r="K46" i="18" s="1"/>
  <c r="N45" i="18"/>
  <c r="G44" i="18"/>
  <c r="L43" i="18"/>
  <c r="Q42" i="18"/>
  <c r="E42" i="18"/>
  <c r="J41" i="18"/>
  <c r="O40" i="18"/>
  <c r="H39" i="18"/>
  <c r="M38" i="18"/>
  <c r="R37" i="18"/>
  <c r="F37" i="18"/>
  <c r="P35" i="18"/>
  <c r="D35" i="18"/>
  <c r="I34" i="18"/>
  <c r="K34" i="18" s="1"/>
  <c r="N33" i="18"/>
  <c r="G32" i="18"/>
  <c r="L31" i="18"/>
  <c r="Q30" i="18"/>
  <c r="E30" i="18"/>
  <c r="J29" i="18"/>
  <c r="M26" i="18"/>
  <c r="R25" i="18"/>
  <c r="F25" i="18"/>
  <c r="P23" i="18"/>
  <c r="I22" i="18"/>
  <c r="K22" i="18" s="1"/>
  <c r="N21" i="18"/>
  <c r="G20" i="18"/>
  <c r="L19" i="18"/>
  <c r="Q18" i="18"/>
  <c r="E18" i="18"/>
  <c r="J17" i="18"/>
  <c r="O16" i="18"/>
  <c r="H15" i="18"/>
  <c r="M14" i="18"/>
  <c r="R13" i="18"/>
  <c r="F13" i="18"/>
  <c r="P11" i="18"/>
  <c r="D11" i="18"/>
  <c r="I10" i="18"/>
  <c r="K10" i="18" s="1"/>
  <c r="N9" i="18"/>
  <c r="G8" i="18"/>
  <c r="L7" i="18"/>
  <c r="Q6" i="18"/>
  <c r="E6" i="18"/>
  <c r="J5" i="18"/>
  <c r="O4" i="18"/>
  <c r="H3" i="18"/>
  <c r="J72" i="18"/>
  <c r="O71" i="18"/>
  <c r="H70" i="18"/>
  <c r="M69" i="18"/>
  <c r="R68" i="18"/>
  <c r="F68" i="18"/>
  <c r="P66" i="18"/>
  <c r="D66" i="18"/>
  <c r="I65" i="18"/>
  <c r="K65" i="18" s="1"/>
  <c r="N64" i="18"/>
  <c r="G63" i="18"/>
  <c r="L62" i="18"/>
  <c r="Q61" i="18"/>
  <c r="E61" i="18"/>
  <c r="J60" i="18"/>
  <c r="O59" i="18"/>
  <c r="H58" i="18"/>
  <c r="M57" i="18"/>
  <c r="R56" i="18"/>
  <c r="F56" i="18"/>
  <c r="P54" i="18"/>
  <c r="D54" i="18"/>
  <c r="I53" i="18"/>
  <c r="K53" i="18" s="1"/>
  <c r="N52" i="18"/>
  <c r="G51" i="18"/>
  <c r="L50" i="18"/>
  <c r="Q49" i="18"/>
  <c r="E49" i="18"/>
  <c r="J48" i="18"/>
  <c r="O47" i="18"/>
  <c r="H46" i="18"/>
  <c r="M45" i="18"/>
  <c r="R44" i="18"/>
  <c r="F44" i="18"/>
  <c r="P42" i="18"/>
  <c r="D42" i="18"/>
  <c r="I41" i="18"/>
  <c r="K41" i="18" s="1"/>
  <c r="N40" i="18"/>
  <c r="G39" i="18"/>
  <c r="L38" i="18"/>
  <c r="Q37" i="18"/>
  <c r="E37" i="18"/>
  <c r="J36" i="18"/>
  <c r="O35" i="18"/>
  <c r="H34" i="18"/>
  <c r="M33" i="18"/>
  <c r="R32" i="18"/>
  <c r="F32" i="18"/>
  <c r="P30" i="18"/>
  <c r="D30" i="18"/>
  <c r="I29" i="18"/>
  <c r="K29" i="18" s="1"/>
  <c r="G27" i="18"/>
  <c r="L26" i="18"/>
  <c r="Q25" i="18"/>
  <c r="J24" i="18"/>
  <c r="H22" i="18"/>
  <c r="M21" i="18"/>
  <c r="R20" i="18"/>
  <c r="F20" i="18"/>
  <c r="P18" i="18"/>
  <c r="D18" i="18"/>
  <c r="I17" i="18"/>
  <c r="K17" i="18" s="1"/>
  <c r="N16" i="18"/>
  <c r="G15" i="18"/>
  <c r="L14" i="18"/>
  <c r="Q13" i="18"/>
  <c r="E13" i="18"/>
  <c r="J12" i="18"/>
  <c r="O11" i="18"/>
  <c r="H10" i="18"/>
  <c r="M9" i="18"/>
  <c r="R8" i="18"/>
  <c r="F8" i="18"/>
  <c r="P6" i="18"/>
  <c r="D6" i="18"/>
  <c r="I5" i="18"/>
  <c r="K5" i="18" s="1"/>
  <c r="N4" i="18"/>
  <c r="G3" i="18"/>
  <c r="H72" i="18"/>
  <c r="M71" i="18"/>
  <c r="R70" i="18"/>
  <c r="F70" i="18"/>
  <c r="P68" i="18"/>
  <c r="D68" i="18"/>
  <c r="I67" i="18"/>
  <c r="K67" i="18" s="1"/>
  <c r="N66" i="18"/>
  <c r="G65" i="18"/>
  <c r="L64" i="18"/>
  <c r="Q63" i="18"/>
  <c r="E63" i="18"/>
  <c r="J62" i="18"/>
  <c r="O61" i="18"/>
  <c r="H60" i="18"/>
  <c r="M59" i="18"/>
  <c r="R58" i="18"/>
  <c r="F58" i="18"/>
  <c r="P56" i="18"/>
  <c r="D56" i="18"/>
  <c r="I55" i="18"/>
  <c r="K55" i="18" s="1"/>
  <c r="N54" i="18"/>
  <c r="G53" i="18"/>
  <c r="L52" i="18"/>
  <c r="Q51" i="18"/>
  <c r="E51" i="18"/>
  <c r="J50" i="18"/>
  <c r="O49" i="18"/>
  <c r="H48" i="18"/>
  <c r="M47" i="18"/>
  <c r="R46" i="18"/>
  <c r="F46" i="18"/>
  <c r="P44" i="18"/>
  <c r="D44" i="18"/>
  <c r="I43" i="18"/>
  <c r="K43" i="18" s="1"/>
  <c r="N42" i="18"/>
  <c r="G41" i="18"/>
  <c r="L40" i="18"/>
  <c r="Q39" i="18"/>
  <c r="E39" i="18"/>
  <c r="J38" i="18"/>
  <c r="O37" i="18"/>
  <c r="H36" i="18"/>
  <c r="M35" i="18"/>
  <c r="R34" i="18"/>
  <c r="F34" i="18"/>
  <c r="P32" i="18"/>
  <c r="D32" i="18"/>
  <c r="I31" i="18"/>
  <c r="K31" i="18" s="1"/>
  <c r="G70" i="18"/>
  <c r="M54" i="18"/>
  <c r="R51" i="18"/>
  <c r="D49" i="18"/>
  <c r="G46" i="18"/>
  <c r="J16" i="18"/>
  <c r="J4" i="18"/>
  <c r="E70" i="18"/>
  <c r="J67" i="18"/>
  <c r="I62" i="18"/>
  <c r="K62" i="18" s="1"/>
  <c r="N59" i="18"/>
  <c r="P51" i="18"/>
  <c r="E46" i="18"/>
  <c r="J43" i="18"/>
  <c r="I38" i="18"/>
  <c r="K38" i="18" s="1"/>
  <c r="N35" i="18"/>
  <c r="M30" i="18"/>
  <c r="J26" i="18"/>
  <c r="R24" i="18"/>
  <c r="J21" i="18"/>
  <c r="J19" i="18"/>
  <c r="R17" i="18"/>
  <c r="J14" i="18"/>
  <c r="R12" i="18"/>
  <c r="J9" i="18"/>
  <c r="J7" i="18"/>
  <c r="R5" i="18"/>
  <c r="H67" i="18"/>
  <c r="M64" i="18"/>
  <c r="L59" i="18"/>
  <c r="Q56" i="18"/>
  <c r="F51" i="18"/>
  <c r="H43" i="18"/>
  <c r="M40" i="18"/>
  <c r="L35" i="18"/>
  <c r="Q32" i="18"/>
  <c r="I26" i="18"/>
  <c r="I24" i="18"/>
  <c r="R22" i="18"/>
  <c r="I21" i="18"/>
  <c r="K21" i="18" s="1"/>
  <c r="I19" i="18"/>
  <c r="K19" i="18" s="1"/>
  <c r="Q17" i="18"/>
  <c r="I14" i="18"/>
  <c r="K14" i="18" s="1"/>
  <c r="I12" i="18"/>
  <c r="K12" i="18" s="1"/>
  <c r="R10" i="18"/>
  <c r="I9" i="18"/>
  <c r="K9" i="18" s="1"/>
  <c r="I7" i="18"/>
  <c r="K7" i="18" s="1"/>
  <c r="Q5" i="18"/>
  <c r="I72" i="18"/>
  <c r="K72" i="18" s="1"/>
  <c r="O56" i="18"/>
  <c r="R53" i="18"/>
  <c r="D51" i="18"/>
  <c r="I48" i="18"/>
  <c r="K48" i="18" s="1"/>
  <c r="O32" i="18"/>
  <c r="R27" i="18"/>
  <c r="Q22" i="18"/>
  <c r="H19" i="18"/>
  <c r="H17" i="18"/>
  <c r="R15" i="18"/>
  <c r="H14" i="18"/>
  <c r="H12" i="18"/>
  <c r="Q10" i="18"/>
  <c r="H7" i="18"/>
  <c r="H5" i="18"/>
  <c r="R3" i="18"/>
  <c r="G72" i="18"/>
  <c r="L69" i="18"/>
  <c r="P61" i="18"/>
  <c r="E56" i="18"/>
  <c r="H53" i="18"/>
  <c r="G48" i="18"/>
  <c r="L45" i="18"/>
  <c r="P37" i="18"/>
  <c r="E32" i="18"/>
  <c r="R29" i="18"/>
  <c r="Q27" i="18"/>
  <c r="G24" i="18"/>
  <c r="P22" i="18"/>
  <c r="G19" i="18"/>
  <c r="G17" i="18"/>
  <c r="Q15" i="18"/>
  <c r="G12" i="18"/>
  <c r="P10" i="18"/>
  <c r="G7" i="18"/>
  <c r="G5" i="18"/>
  <c r="Q3" i="18"/>
  <c r="J69" i="18"/>
  <c r="O66" i="18"/>
  <c r="N61" i="18"/>
  <c r="Q58" i="18"/>
  <c r="F53" i="18"/>
  <c r="J45" i="18"/>
  <c r="O42" i="18"/>
  <c r="N37" i="18"/>
  <c r="Q34" i="18"/>
  <c r="P27" i="18"/>
  <c r="F24" i="18"/>
  <c r="G22" i="18"/>
  <c r="Q20" i="18"/>
  <c r="F17" i="18"/>
  <c r="P15" i="18"/>
  <c r="F12" i="18"/>
  <c r="G10" i="18"/>
  <c r="Q8" i="18"/>
  <c r="F5" i="18"/>
  <c r="P3" i="18"/>
  <c r="M66" i="18"/>
  <c r="R63" i="18"/>
  <c r="D61" i="18"/>
  <c r="G58" i="18"/>
  <c r="M42" i="18"/>
  <c r="R39" i="18"/>
  <c r="D37" i="18"/>
  <c r="G34" i="18"/>
  <c r="G29" i="18"/>
  <c r="P25" i="18"/>
  <c r="F22" i="18"/>
  <c r="P20" i="18"/>
  <c r="E17" i="18"/>
  <c r="O15" i="18"/>
  <c r="P13" i="18"/>
  <c r="F10" i="18"/>
  <c r="P8" i="18"/>
  <c r="E5" i="18"/>
  <c r="O3" i="18"/>
  <c r="N71" i="18"/>
  <c r="P63" i="18"/>
  <c r="E58" i="18"/>
  <c r="J55" i="18"/>
  <c r="I50" i="18"/>
  <c r="K50" i="18" s="1"/>
  <c r="N47" i="18"/>
  <c r="P39" i="18"/>
  <c r="E34" i="18"/>
  <c r="J31" i="18"/>
  <c r="F29" i="18"/>
  <c r="F27" i="18"/>
  <c r="O18" i="18"/>
  <c r="F15" i="18"/>
  <c r="O13" i="18"/>
  <c r="E10" i="18"/>
  <c r="O8" i="18"/>
  <c r="O6" i="18"/>
  <c r="F3" i="18"/>
  <c r="L71" i="18"/>
  <c r="Q68" i="18"/>
  <c r="F63" i="18"/>
  <c r="H55" i="18"/>
  <c r="M52" i="18"/>
  <c r="L47" i="18"/>
  <c r="Q44" i="18"/>
  <c r="F39" i="18"/>
  <c r="H31" i="18"/>
  <c r="D22" i="18"/>
  <c r="N20" i="18"/>
  <c r="N18" i="18"/>
  <c r="E15" i="18"/>
  <c r="N13" i="18"/>
  <c r="N11" i="18"/>
  <c r="D10" i="18"/>
  <c r="N8" i="18"/>
  <c r="N6" i="18"/>
  <c r="E3" i="18"/>
  <c r="O68" i="18"/>
  <c r="R65" i="18"/>
  <c r="D63" i="18"/>
  <c r="I60" i="18"/>
  <c r="K60" i="18" s="1"/>
  <c r="O44" i="18"/>
  <c r="R41" i="18"/>
  <c r="D39" i="18"/>
  <c r="I36" i="18"/>
  <c r="K36" i="18" s="1"/>
  <c r="M25" i="18"/>
  <c r="M23" i="18"/>
  <c r="M18" i="18"/>
  <c r="M16" i="18"/>
  <c r="D15" i="18"/>
  <c r="M13" i="18"/>
  <c r="M11" i="18"/>
  <c r="E8" i="18"/>
  <c r="M6" i="18"/>
  <c r="M4" i="18"/>
  <c r="D3" i="18"/>
  <c r="E68" i="18"/>
  <c r="H65" i="18"/>
  <c r="G60" i="18"/>
  <c r="L57" i="18"/>
  <c r="P49" i="18"/>
  <c r="E44" i="18"/>
  <c r="H41" i="18"/>
  <c r="G36" i="18"/>
  <c r="L33" i="18"/>
  <c r="M28" i="18"/>
  <c r="L23" i="18"/>
  <c r="D20" i="18"/>
  <c r="L18" i="18"/>
  <c r="L16" i="18"/>
  <c r="D13" i="18"/>
  <c r="L11" i="18"/>
  <c r="D8" i="18"/>
  <c r="L6" i="18"/>
  <c r="L4" i="18"/>
  <c r="Q46" i="18"/>
  <c r="J33" i="18"/>
  <c r="L28" i="18"/>
  <c r="N49" i="18"/>
  <c r="F65" i="18"/>
  <c r="O54" i="18"/>
  <c r="Q70" i="18"/>
  <c r="L21" i="18"/>
  <c r="F41" i="18"/>
  <c r="J57" i="18"/>
  <c r="L9" i="18"/>
  <c r="K30" i="6"/>
  <c r="P71" i="19"/>
  <c r="D71" i="19"/>
  <c r="I70" i="19"/>
  <c r="K70" i="19" s="1"/>
  <c r="N69" i="19"/>
  <c r="G68" i="19"/>
  <c r="L67" i="19"/>
  <c r="Q66" i="19"/>
  <c r="E66" i="19"/>
  <c r="J65" i="19"/>
  <c r="O64" i="19"/>
  <c r="H63" i="19"/>
  <c r="M62" i="19"/>
  <c r="R61" i="19"/>
  <c r="F61" i="19"/>
  <c r="P59" i="19"/>
  <c r="D59" i="19"/>
  <c r="I58" i="19"/>
  <c r="K58" i="19" s="1"/>
  <c r="N57" i="19"/>
  <c r="G56" i="19"/>
  <c r="L55" i="19"/>
  <c r="J72" i="19"/>
  <c r="O71" i="19"/>
  <c r="H70" i="19"/>
  <c r="M69" i="19"/>
  <c r="R68" i="19"/>
  <c r="F68" i="19"/>
  <c r="P66" i="19"/>
  <c r="D66" i="19"/>
  <c r="I65" i="19"/>
  <c r="K65" i="19" s="1"/>
  <c r="N64" i="19"/>
  <c r="G63" i="19"/>
  <c r="L62" i="19"/>
  <c r="Q61" i="19"/>
  <c r="E61" i="19"/>
  <c r="J60" i="19"/>
  <c r="O59" i="19"/>
  <c r="H58" i="19"/>
  <c r="M57" i="19"/>
  <c r="R56" i="19"/>
  <c r="F56" i="19"/>
  <c r="P54" i="19"/>
  <c r="D54" i="19"/>
  <c r="I53" i="19"/>
  <c r="K53" i="19" s="1"/>
  <c r="N52" i="19"/>
  <c r="G51" i="19"/>
  <c r="L50" i="19"/>
  <c r="Q49" i="19"/>
  <c r="E49" i="19"/>
  <c r="J48" i="19"/>
  <c r="O47" i="19"/>
  <c r="H46" i="19"/>
  <c r="M45" i="19"/>
  <c r="R44" i="19"/>
  <c r="F44" i="19"/>
  <c r="P42" i="19"/>
  <c r="D42" i="19"/>
  <c r="I41" i="19"/>
  <c r="K41" i="19" s="1"/>
  <c r="N40" i="19"/>
  <c r="G39" i="19"/>
  <c r="L38" i="19"/>
  <c r="Q37" i="19"/>
  <c r="E37" i="19"/>
  <c r="J36" i="19"/>
  <c r="O35" i="19"/>
  <c r="H34" i="19"/>
  <c r="M33" i="19"/>
  <c r="R32" i="19"/>
  <c r="F32" i="19"/>
  <c r="P30" i="19"/>
  <c r="D30" i="19"/>
  <c r="I29" i="19"/>
  <c r="G27" i="19"/>
  <c r="L26" i="19"/>
  <c r="Q25" i="19"/>
  <c r="E25" i="19"/>
  <c r="J24" i="19"/>
  <c r="O23" i="19"/>
  <c r="H22" i="19"/>
  <c r="M21" i="19"/>
  <c r="R20" i="19"/>
  <c r="F20" i="19"/>
  <c r="P18" i="19"/>
  <c r="D18" i="19"/>
  <c r="I17" i="19"/>
  <c r="K17" i="19" s="1"/>
  <c r="N16" i="19"/>
  <c r="G15" i="19"/>
  <c r="L14" i="19"/>
  <c r="Q13" i="19"/>
  <c r="E13" i="19"/>
  <c r="J12" i="19"/>
  <c r="O11" i="19"/>
  <c r="H10" i="19"/>
  <c r="M9" i="19"/>
  <c r="R8" i="19"/>
  <c r="F8" i="19"/>
  <c r="I72" i="19"/>
  <c r="K72" i="19" s="1"/>
  <c r="N71" i="19"/>
  <c r="G70" i="19"/>
  <c r="L69" i="19"/>
  <c r="Q68" i="19"/>
  <c r="E68" i="19"/>
  <c r="J67" i="19"/>
  <c r="O66" i="19"/>
  <c r="H65" i="19"/>
  <c r="M64" i="19"/>
  <c r="R63" i="19"/>
  <c r="F63" i="19"/>
  <c r="P61" i="19"/>
  <c r="D61" i="19"/>
  <c r="I60" i="19"/>
  <c r="K60" i="19" s="1"/>
  <c r="N59" i="19"/>
  <c r="G58" i="19"/>
  <c r="L57" i="19"/>
  <c r="Q56" i="19"/>
  <c r="E56" i="19"/>
  <c r="J55" i="19"/>
  <c r="O54" i="19"/>
  <c r="H53" i="19"/>
  <c r="M52" i="19"/>
  <c r="R51" i="19"/>
  <c r="F51" i="19"/>
  <c r="P49" i="19"/>
  <c r="D49" i="19"/>
  <c r="I48" i="19"/>
  <c r="K48" i="19" s="1"/>
  <c r="N47" i="19"/>
  <c r="G46" i="19"/>
  <c r="L45" i="19"/>
  <c r="Q44" i="19"/>
  <c r="E44" i="19"/>
  <c r="J43" i="19"/>
  <c r="O42" i="19"/>
  <c r="H41" i="19"/>
  <c r="M40" i="19"/>
  <c r="R39" i="19"/>
  <c r="F39" i="19"/>
  <c r="P37" i="19"/>
  <c r="D37" i="19"/>
  <c r="I36" i="19"/>
  <c r="K36" i="19" s="1"/>
  <c r="N35" i="19"/>
  <c r="G34" i="19"/>
  <c r="L33" i="19"/>
  <c r="Q32" i="19"/>
  <c r="E32" i="19"/>
  <c r="J31" i="19"/>
  <c r="O30" i="19"/>
  <c r="M28" i="19"/>
  <c r="R27" i="19"/>
  <c r="F27" i="19"/>
  <c r="P25" i="19"/>
  <c r="D25" i="19"/>
  <c r="I24" i="19"/>
  <c r="N23" i="19"/>
  <c r="G22" i="19"/>
  <c r="L21" i="19"/>
  <c r="Q20" i="19"/>
  <c r="E20" i="19"/>
  <c r="J19" i="19"/>
  <c r="O18" i="19"/>
  <c r="H17" i="19"/>
  <c r="M16" i="19"/>
  <c r="R15" i="19"/>
  <c r="F15" i="19"/>
  <c r="P13" i="19"/>
  <c r="D13" i="19"/>
  <c r="I12" i="19"/>
  <c r="K12" i="19" s="1"/>
  <c r="N11" i="19"/>
  <c r="G10" i="19"/>
  <c r="L9" i="19"/>
  <c r="Q8" i="19"/>
  <c r="H72" i="19"/>
  <c r="M71" i="19"/>
  <c r="R70" i="19"/>
  <c r="F70" i="19"/>
  <c r="P68" i="19"/>
  <c r="D68" i="19"/>
  <c r="I67" i="19"/>
  <c r="K67" i="19" s="1"/>
  <c r="N66" i="19"/>
  <c r="G65" i="19"/>
  <c r="L64" i="19"/>
  <c r="Q63" i="19"/>
  <c r="E63" i="19"/>
  <c r="J62" i="19"/>
  <c r="O61" i="19"/>
  <c r="H60" i="19"/>
  <c r="M59" i="19"/>
  <c r="R58" i="19"/>
  <c r="F58" i="19"/>
  <c r="P56" i="19"/>
  <c r="D56" i="19"/>
  <c r="I55" i="19"/>
  <c r="K55" i="19" s="1"/>
  <c r="N54" i="19"/>
  <c r="G53" i="19"/>
  <c r="L52" i="19"/>
  <c r="Q51" i="19"/>
  <c r="E51" i="19"/>
  <c r="J50" i="19"/>
  <c r="O49" i="19"/>
  <c r="H48" i="19"/>
  <c r="M47" i="19"/>
  <c r="R46" i="19"/>
  <c r="F46" i="19"/>
  <c r="P44" i="19"/>
  <c r="D44" i="19"/>
  <c r="I43" i="19"/>
  <c r="K43" i="19" s="1"/>
  <c r="N42" i="19"/>
  <c r="G41" i="19"/>
  <c r="L40" i="19"/>
  <c r="Q39" i="19"/>
  <c r="E39" i="19"/>
  <c r="J38" i="19"/>
  <c r="O37" i="19"/>
  <c r="H36" i="19"/>
  <c r="M35" i="19"/>
  <c r="R34" i="19"/>
  <c r="F34" i="19"/>
  <c r="P32" i="19"/>
  <c r="D32" i="19"/>
  <c r="I31" i="19"/>
  <c r="K31" i="19" s="1"/>
  <c r="N30" i="19"/>
  <c r="G29" i="19"/>
  <c r="L28" i="19"/>
  <c r="Q27" i="19"/>
  <c r="J26" i="19"/>
  <c r="H24" i="19"/>
  <c r="M23" i="19"/>
  <c r="R22" i="19"/>
  <c r="F22" i="19"/>
  <c r="P20" i="19"/>
  <c r="D20" i="19"/>
  <c r="I19" i="19"/>
  <c r="K19" i="19" s="1"/>
  <c r="N18" i="19"/>
  <c r="G17" i="19"/>
  <c r="L16" i="19"/>
  <c r="Q15" i="19"/>
  <c r="E15" i="19"/>
  <c r="J14" i="19"/>
  <c r="O13" i="19"/>
  <c r="H12" i="19"/>
  <c r="M11" i="19"/>
  <c r="R10" i="19"/>
  <c r="F10" i="19"/>
  <c r="P8" i="19"/>
  <c r="D8" i="19"/>
  <c r="I7" i="19"/>
  <c r="K7" i="19" s="1"/>
  <c r="G72" i="19"/>
  <c r="L71" i="19"/>
  <c r="Q70" i="19"/>
  <c r="E70" i="19"/>
  <c r="J69" i="19"/>
  <c r="O68" i="19"/>
  <c r="H67" i="19"/>
  <c r="M66" i="19"/>
  <c r="R65" i="19"/>
  <c r="F65" i="19"/>
  <c r="P63" i="19"/>
  <c r="D63" i="19"/>
  <c r="I62" i="19"/>
  <c r="K62" i="19" s="1"/>
  <c r="N61" i="19"/>
  <c r="G60" i="19"/>
  <c r="L59" i="19"/>
  <c r="Q58" i="19"/>
  <c r="E58" i="19"/>
  <c r="J57" i="19"/>
  <c r="O56" i="19"/>
  <c r="H55" i="19"/>
  <c r="M54" i="19"/>
  <c r="R53" i="19"/>
  <c r="F53" i="19"/>
  <c r="P51" i="19"/>
  <c r="D51" i="19"/>
  <c r="I50" i="19"/>
  <c r="K50" i="19" s="1"/>
  <c r="N49" i="19"/>
  <c r="G48" i="19"/>
  <c r="L47" i="19"/>
  <c r="Q46" i="19"/>
  <c r="E46" i="19"/>
  <c r="J45" i="19"/>
  <c r="O44" i="19"/>
  <c r="H43" i="19"/>
  <c r="M42" i="19"/>
  <c r="R41" i="19"/>
  <c r="F41" i="19"/>
  <c r="P39" i="19"/>
  <c r="D39" i="19"/>
  <c r="I38" i="19"/>
  <c r="K38" i="19" s="1"/>
  <c r="N37" i="19"/>
  <c r="G36" i="19"/>
  <c r="L35" i="19"/>
  <c r="Q34" i="19"/>
  <c r="E34" i="19"/>
  <c r="J33" i="19"/>
  <c r="O32" i="19"/>
  <c r="H31" i="19"/>
  <c r="M30" i="19"/>
  <c r="R29" i="19"/>
  <c r="F29" i="19"/>
  <c r="P27" i="19"/>
  <c r="I26" i="19"/>
  <c r="G24" i="19"/>
  <c r="L23" i="19"/>
  <c r="Q22" i="19"/>
  <c r="E22" i="19"/>
  <c r="J21" i="19"/>
  <c r="O20" i="19"/>
  <c r="H19" i="19"/>
  <c r="M18" i="19"/>
  <c r="R17" i="19"/>
  <c r="F17" i="19"/>
  <c r="P15" i="19"/>
  <c r="D15" i="19"/>
  <c r="I14" i="19"/>
  <c r="K14" i="19" s="1"/>
  <c r="N13" i="19"/>
  <c r="G12" i="19"/>
  <c r="L11" i="19"/>
  <c r="Q10" i="19"/>
  <c r="E10" i="19"/>
  <c r="J9" i="19"/>
  <c r="O8" i="19"/>
  <c r="H7" i="19"/>
  <c r="Q72" i="19"/>
  <c r="E72" i="19"/>
  <c r="J71" i="19"/>
  <c r="O70" i="19"/>
  <c r="H69" i="19"/>
  <c r="M68" i="19"/>
  <c r="R67" i="19"/>
  <c r="F67" i="19"/>
  <c r="P65" i="19"/>
  <c r="D65" i="19"/>
  <c r="I64" i="19"/>
  <c r="K64" i="19" s="1"/>
  <c r="N63" i="19"/>
  <c r="G62" i="19"/>
  <c r="L61" i="19"/>
  <c r="Q60" i="19"/>
  <c r="E60" i="19"/>
  <c r="J59" i="19"/>
  <c r="O58" i="19"/>
  <c r="H57" i="19"/>
  <c r="M56" i="19"/>
  <c r="R55" i="19"/>
  <c r="F55" i="19"/>
  <c r="P53" i="19"/>
  <c r="D53" i="19"/>
  <c r="I52" i="19"/>
  <c r="K52" i="19" s="1"/>
  <c r="N51" i="19"/>
  <c r="G50" i="19"/>
  <c r="L49" i="19"/>
  <c r="Q48" i="19"/>
  <c r="E48" i="19"/>
  <c r="J47" i="19"/>
  <c r="O46" i="19"/>
  <c r="H45" i="19"/>
  <c r="M44" i="19"/>
  <c r="R43" i="19"/>
  <c r="F43" i="19"/>
  <c r="P41" i="19"/>
  <c r="D41" i="19"/>
  <c r="I40" i="19"/>
  <c r="K40" i="19" s="1"/>
  <c r="N39" i="19"/>
  <c r="G38" i="19"/>
  <c r="L37" i="19"/>
  <c r="Q36" i="19"/>
  <c r="E36" i="19"/>
  <c r="J35" i="19"/>
  <c r="O34" i="19"/>
  <c r="H33" i="19"/>
  <c r="M32" i="19"/>
  <c r="R31" i="19"/>
  <c r="F31" i="19"/>
  <c r="P29" i="19"/>
  <c r="I28" i="19"/>
  <c r="G26" i="19"/>
  <c r="L25" i="19"/>
  <c r="Q24" i="19"/>
  <c r="E24" i="19"/>
  <c r="J23" i="19"/>
  <c r="O22" i="19"/>
  <c r="H21" i="19"/>
  <c r="M20" i="19"/>
  <c r="R19" i="19"/>
  <c r="F19" i="19"/>
  <c r="P17" i="19"/>
  <c r="D17" i="19"/>
  <c r="I16" i="19"/>
  <c r="K16" i="19" s="1"/>
  <c r="N15" i="19"/>
  <c r="G14" i="19"/>
  <c r="L13" i="19"/>
  <c r="Q12" i="19"/>
  <c r="E12" i="19"/>
  <c r="J11" i="19"/>
  <c r="O10" i="19"/>
  <c r="H9" i="19"/>
  <c r="M8" i="19"/>
  <c r="R7" i="19"/>
  <c r="P72" i="19"/>
  <c r="D72" i="19"/>
  <c r="I71" i="19"/>
  <c r="K71" i="19" s="1"/>
  <c r="N70" i="19"/>
  <c r="G69" i="19"/>
  <c r="L68" i="19"/>
  <c r="Q67" i="19"/>
  <c r="E67" i="19"/>
  <c r="J66" i="19"/>
  <c r="O65" i="19"/>
  <c r="H64" i="19"/>
  <c r="M63" i="19"/>
  <c r="R62" i="19"/>
  <c r="F62" i="19"/>
  <c r="P60" i="19"/>
  <c r="D60" i="19"/>
  <c r="I59" i="19"/>
  <c r="K59" i="19" s="1"/>
  <c r="N58" i="19"/>
  <c r="G57" i="19"/>
  <c r="L56" i="19"/>
  <c r="Q55" i="19"/>
  <c r="E55" i="19"/>
  <c r="J54" i="19"/>
  <c r="O53" i="19"/>
  <c r="H52" i="19"/>
  <c r="M51" i="19"/>
  <c r="R50" i="19"/>
  <c r="F50" i="19"/>
  <c r="P48" i="19"/>
  <c r="D48" i="19"/>
  <c r="I47" i="19"/>
  <c r="K47" i="19" s="1"/>
  <c r="N46" i="19"/>
  <c r="G45" i="19"/>
  <c r="L44" i="19"/>
  <c r="Q43" i="19"/>
  <c r="E43" i="19"/>
  <c r="J42" i="19"/>
  <c r="O41" i="19"/>
  <c r="H40" i="19"/>
  <c r="M39" i="19"/>
  <c r="R38" i="19"/>
  <c r="F38" i="19"/>
  <c r="P36" i="19"/>
  <c r="D36" i="19"/>
  <c r="I35" i="19"/>
  <c r="K35" i="19" s="1"/>
  <c r="N34" i="19"/>
  <c r="G33" i="19"/>
  <c r="L32" i="19"/>
  <c r="Q31" i="19"/>
  <c r="E31" i="19"/>
  <c r="J30" i="19"/>
  <c r="M27" i="19"/>
  <c r="R26" i="19"/>
  <c r="F26" i="19"/>
  <c r="P24" i="19"/>
  <c r="D24" i="19"/>
  <c r="I23" i="19"/>
  <c r="N22" i="19"/>
  <c r="G21" i="19"/>
  <c r="L20" i="19"/>
  <c r="Q19" i="19"/>
  <c r="E19" i="19"/>
  <c r="J18" i="19"/>
  <c r="O17" i="19"/>
  <c r="H16" i="19"/>
  <c r="M15" i="19"/>
  <c r="R14" i="19"/>
  <c r="F14" i="19"/>
  <c r="M72" i="19"/>
  <c r="R71" i="19"/>
  <c r="F71" i="19"/>
  <c r="P69" i="19"/>
  <c r="D69" i="19"/>
  <c r="I68" i="19"/>
  <c r="K68" i="19" s="1"/>
  <c r="N67" i="19"/>
  <c r="G66" i="19"/>
  <c r="L65" i="19"/>
  <c r="Q64" i="19"/>
  <c r="E64" i="19"/>
  <c r="J63" i="19"/>
  <c r="O62" i="19"/>
  <c r="H61" i="19"/>
  <c r="M60" i="19"/>
  <c r="R59" i="19"/>
  <c r="F59" i="19"/>
  <c r="P57" i="19"/>
  <c r="D57" i="19"/>
  <c r="I56" i="19"/>
  <c r="K56" i="19" s="1"/>
  <c r="N55" i="19"/>
  <c r="G54" i="19"/>
  <c r="L53" i="19"/>
  <c r="Q52" i="19"/>
  <c r="E52" i="19"/>
  <c r="J51" i="19"/>
  <c r="O50" i="19"/>
  <c r="H49" i="19"/>
  <c r="M48" i="19"/>
  <c r="R47" i="19"/>
  <c r="F47" i="19"/>
  <c r="P45" i="19"/>
  <c r="D45" i="19"/>
  <c r="I44" i="19"/>
  <c r="K44" i="19" s="1"/>
  <c r="N43" i="19"/>
  <c r="G42" i="19"/>
  <c r="L41" i="19"/>
  <c r="Q40" i="19"/>
  <c r="E40" i="19"/>
  <c r="J39" i="19"/>
  <c r="O38" i="19"/>
  <c r="H37" i="19"/>
  <c r="M36" i="19"/>
  <c r="R35" i="19"/>
  <c r="F35" i="19"/>
  <c r="P33" i="19"/>
  <c r="D33" i="19"/>
  <c r="I32" i="19"/>
  <c r="K32" i="19" s="1"/>
  <c r="N31" i="19"/>
  <c r="G30" i="19"/>
  <c r="L29" i="19"/>
  <c r="Q28" i="19"/>
  <c r="J27" i="19"/>
  <c r="M24" i="19"/>
  <c r="R23" i="19"/>
  <c r="F23" i="19"/>
  <c r="P21" i="19"/>
  <c r="D21" i="19"/>
  <c r="I20" i="19"/>
  <c r="K20" i="19" s="1"/>
  <c r="N19" i="19"/>
  <c r="G18" i="19"/>
  <c r="L17" i="19"/>
  <c r="Q16" i="19"/>
  <c r="E16" i="19"/>
  <c r="J15" i="19"/>
  <c r="O14" i="19"/>
  <c r="H13" i="19"/>
  <c r="M12" i="19"/>
  <c r="R11" i="19"/>
  <c r="F11" i="19"/>
  <c r="P9" i="19"/>
  <c r="D9" i="19"/>
  <c r="I8" i="19"/>
  <c r="K8" i="19" s="1"/>
  <c r="N7" i="19"/>
  <c r="L72" i="19"/>
  <c r="Q71" i="19"/>
  <c r="E71" i="19"/>
  <c r="J70" i="19"/>
  <c r="O69" i="19"/>
  <c r="H68" i="19"/>
  <c r="M67" i="19"/>
  <c r="R66" i="19"/>
  <c r="F66" i="19"/>
  <c r="P64" i="19"/>
  <c r="D64" i="19"/>
  <c r="I63" i="19"/>
  <c r="K63" i="19" s="1"/>
  <c r="N62" i="19"/>
  <c r="G61" i="19"/>
  <c r="L60" i="19"/>
  <c r="Q59" i="19"/>
  <c r="E59" i="19"/>
  <c r="J58" i="19"/>
  <c r="O57" i="19"/>
  <c r="H56" i="19"/>
  <c r="M55" i="19"/>
  <c r="R54" i="19"/>
  <c r="F54" i="19"/>
  <c r="P52" i="19"/>
  <c r="D52" i="19"/>
  <c r="I51" i="19"/>
  <c r="K51" i="19" s="1"/>
  <c r="N50" i="19"/>
  <c r="G49" i="19"/>
  <c r="L48" i="19"/>
  <c r="Q47" i="19"/>
  <c r="E47" i="19"/>
  <c r="J46" i="19"/>
  <c r="O45" i="19"/>
  <c r="H44" i="19"/>
  <c r="M43" i="19"/>
  <c r="R42" i="19"/>
  <c r="F42" i="19"/>
  <c r="P40" i="19"/>
  <c r="D40" i="19"/>
  <c r="I39" i="19"/>
  <c r="K39" i="19" s="1"/>
  <c r="H71" i="19"/>
  <c r="I69" i="19"/>
  <c r="K69" i="19" s="1"/>
  <c r="G67" i="19"/>
  <c r="E65" i="19"/>
  <c r="E53" i="19"/>
  <c r="R49" i="19"/>
  <c r="I46" i="19"/>
  <c r="K46" i="19" s="1"/>
  <c r="N44" i="19"/>
  <c r="E41" i="19"/>
  <c r="L36" i="19"/>
  <c r="O33" i="19"/>
  <c r="L30" i="19"/>
  <c r="R24" i="19"/>
  <c r="G23" i="19"/>
  <c r="J20" i="19"/>
  <c r="M17" i="19"/>
  <c r="D16" i="19"/>
  <c r="N14" i="19"/>
  <c r="F13" i="19"/>
  <c r="N10" i="19"/>
  <c r="I9" i="19"/>
  <c r="K9" i="19" s="1"/>
  <c r="E8" i="19"/>
  <c r="E7" i="19"/>
  <c r="J6" i="19"/>
  <c r="O5" i="19"/>
  <c r="H4" i="19"/>
  <c r="M3" i="19"/>
  <c r="G71" i="19"/>
  <c r="F69" i="19"/>
  <c r="D67" i="19"/>
  <c r="P58" i="19"/>
  <c r="Q54" i="19"/>
  <c r="H51" i="19"/>
  <c r="M49" i="19"/>
  <c r="D46" i="19"/>
  <c r="Q42" i="19"/>
  <c r="H39" i="19"/>
  <c r="R37" i="19"/>
  <c r="N33" i="19"/>
  <c r="I30" i="19"/>
  <c r="K30" i="19" s="1"/>
  <c r="L27" i="19"/>
  <c r="O24" i="19"/>
  <c r="E23" i="19"/>
  <c r="R21" i="19"/>
  <c r="H20" i="19"/>
  <c r="R18" i="19"/>
  <c r="M14" i="19"/>
  <c r="Q11" i="19"/>
  <c r="M10" i="19"/>
  <c r="G9" i="19"/>
  <c r="D7" i="19"/>
  <c r="I6" i="19"/>
  <c r="K6" i="19" s="1"/>
  <c r="N5" i="19"/>
  <c r="G4" i="19"/>
  <c r="L3" i="19"/>
  <c r="E69" i="19"/>
  <c r="Q62" i="19"/>
  <c r="R60" i="19"/>
  <c r="M58" i="19"/>
  <c r="N56" i="19"/>
  <c r="L54" i="19"/>
  <c r="J49" i="19"/>
  <c r="P47" i="19"/>
  <c r="J44" i="19"/>
  <c r="L42" i="19"/>
  <c r="M37" i="19"/>
  <c r="F36" i="19"/>
  <c r="P34" i="19"/>
  <c r="I33" i="19"/>
  <c r="K33" i="19" s="1"/>
  <c r="P31" i="19"/>
  <c r="H30" i="19"/>
  <c r="N24" i="19"/>
  <c r="D23" i="19"/>
  <c r="Q21" i="19"/>
  <c r="G20" i="19"/>
  <c r="Q18" i="19"/>
  <c r="J17" i="19"/>
  <c r="H14" i="19"/>
  <c r="P11" i="19"/>
  <c r="L10" i="19"/>
  <c r="F9" i="19"/>
  <c r="H6" i="19"/>
  <c r="M5" i="19"/>
  <c r="R4" i="19"/>
  <c r="F4" i="19"/>
  <c r="R64" i="19"/>
  <c r="P62" i="19"/>
  <c r="O60" i="19"/>
  <c r="L58" i="19"/>
  <c r="I54" i="19"/>
  <c r="K54" i="19" s="1"/>
  <c r="R52" i="19"/>
  <c r="I49" i="19"/>
  <c r="K49" i="19" s="1"/>
  <c r="G44" i="19"/>
  <c r="I42" i="19"/>
  <c r="K42" i="19" s="1"/>
  <c r="R40" i="19"/>
  <c r="J37" i="19"/>
  <c r="M34" i="19"/>
  <c r="F33" i="19"/>
  <c r="O31" i="19"/>
  <c r="F30" i="19"/>
  <c r="R28" i="19"/>
  <c r="I27" i="19"/>
  <c r="L24" i="19"/>
  <c r="O21" i="19"/>
  <c r="L18" i="19"/>
  <c r="E17" i="19"/>
  <c r="O15" i="19"/>
  <c r="E14" i="19"/>
  <c r="R12" i="19"/>
  <c r="J10" i="19"/>
  <c r="E9" i="19"/>
  <c r="Q7" i="19"/>
  <c r="G6" i="19"/>
  <c r="L5" i="19"/>
  <c r="Q4" i="19"/>
  <c r="E4" i="19"/>
  <c r="J3" i="19"/>
  <c r="P70" i="19"/>
  <c r="L66" i="19"/>
  <c r="J64" i="19"/>
  <c r="H62" i="19"/>
  <c r="N60" i="19"/>
  <c r="D58" i="19"/>
  <c r="J56" i="19"/>
  <c r="H54" i="19"/>
  <c r="O52" i="19"/>
  <c r="Q50" i="19"/>
  <c r="F49" i="19"/>
  <c r="H47" i="19"/>
  <c r="R45" i="19"/>
  <c r="H42" i="19"/>
  <c r="O40" i="19"/>
  <c r="Q38" i="19"/>
  <c r="I37" i="19"/>
  <c r="K37" i="19" s="1"/>
  <c r="L34" i="19"/>
  <c r="E33" i="19"/>
  <c r="M31" i="19"/>
  <c r="E30" i="19"/>
  <c r="P28" i="19"/>
  <c r="R25" i="19"/>
  <c r="N21" i="19"/>
  <c r="I18" i="19"/>
  <c r="K18" i="19" s="1"/>
  <c r="L15" i="19"/>
  <c r="D14" i="19"/>
  <c r="P12" i="19"/>
  <c r="I11" i="19"/>
  <c r="K11" i="19" s="1"/>
  <c r="I10" i="19"/>
  <c r="K10" i="19" s="1"/>
  <c r="P7" i="19"/>
  <c r="R6" i="19"/>
  <c r="F6" i="19"/>
  <c r="P4" i="19"/>
  <c r="D4" i="19"/>
  <c r="I3" i="19"/>
  <c r="R72" i="19"/>
  <c r="M70" i="19"/>
  <c r="N68" i="19"/>
  <c r="I66" i="19"/>
  <c r="K66" i="19" s="1"/>
  <c r="G64" i="19"/>
  <c r="E62" i="19"/>
  <c r="F60" i="19"/>
  <c r="E54" i="19"/>
  <c r="J52" i="19"/>
  <c r="P50" i="19"/>
  <c r="G47" i="19"/>
  <c r="Q45" i="19"/>
  <c r="E42" i="19"/>
  <c r="J40" i="19"/>
  <c r="P38" i="19"/>
  <c r="G37" i="19"/>
  <c r="Q35" i="19"/>
  <c r="J34" i="19"/>
  <c r="L31" i="19"/>
  <c r="M25" i="19"/>
  <c r="F24" i="19"/>
  <c r="P22" i="19"/>
  <c r="I21" i="19"/>
  <c r="K21" i="19" s="1"/>
  <c r="P19" i="19"/>
  <c r="H18" i="19"/>
  <c r="O12" i="19"/>
  <c r="H11" i="19"/>
  <c r="D10" i="19"/>
  <c r="O7" i="19"/>
  <c r="Q6" i="19"/>
  <c r="E6" i="19"/>
  <c r="J5" i="19"/>
  <c r="O4" i="19"/>
  <c r="H3" i="19"/>
  <c r="O72" i="19"/>
  <c r="L70" i="19"/>
  <c r="H66" i="19"/>
  <c r="F64" i="19"/>
  <c r="D62" i="19"/>
  <c r="G52" i="19"/>
  <c r="M50" i="19"/>
  <c r="D47" i="19"/>
  <c r="N45" i="19"/>
  <c r="P43" i="19"/>
  <c r="G40" i="19"/>
  <c r="N38" i="19"/>
  <c r="F37" i="19"/>
  <c r="P35" i="19"/>
  <c r="I34" i="19"/>
  <c r="K34" i="19" s="1"/>
  <c r="G31" i="19"/>
  <c r="J28" i="19"/>
  <c r="J25" i="19"/>
  <c r="M22" i="19"/>
  <c r="F21" i="19"/>
  <c r="O19" i="19"/>
  <c r="F18" i="19"/>
  <c r="R16" i="19"/>
  <c r="I15" i="19"/>
  <c r="K15" i="19" s="1"/>
  <c r="N12" i="19"/>
  <c r="G11" i="19"/>
  <c r="N8" i="19"/>
  <c r="M7" i="19"/>
  <c r="P6" i="19"/>
  <c r="D6" i="19"/>
  <c r="I5" i="19"/>
  <c r="K5" i="19" s="1"/>
  <c r="N4" i="19"/>
  <c r="G3" i="19"/>
  <c r="N72" i="19"/>
  <c r="D70" i="19"/>
  <c r="J68" i="19"/>
  <c r="R57" i="19"/>
  <c r="P55" i="19"/>
  <c r="F52" i="19"/>
  <c r="H50" i="19"/>
  <c r="R48" i="19"/>
  <c r="I45" i="19"/>
  <c r="K45" i="19" s="1"/>
  <c r="O43" i="19"/>
  <c r="F40" i="19"/>
  <c r="M38" i="19"/>
  <c r="D34" i="19"/>
  <c r="N32" i="19"/>
  <c r="D31" i="19"/>
  <c r="Q29" i="19"/>
  <c r="G28" i="19"/>
  <c r="Q26" i="19"/>
  <c r="I25" i="19"/>
  <c r="L22" i="19"/>
  <c r="E21" i="19"/>
  <c r="M19" i="19"/>
  <c r="E18" i="19"/>
  <c r="P16" i="19"/>
  <c r="H15" i="19"/>
  <c r="R13" i="19"/>
  <c r="L12" i="19"/>
  <c r="E11" i="19"/>
  <c r="L8" i="19"/>
  <c r="L7" i="19"/>
  <c r="O6" i="19"/>
  <c r="H5" i="19"/>
  <c r="M4" i="19"/>
  <c r="R3" i="19"/>
  <c r="F3" i="19"/>
  <c r="F72" i="19"/>
  <c r="Q57" i="19"/>
  <c r="O55" i="19"/>
  <c r="Q53" i="19"/>
  <c r="E50" i="19"/>
  <c r="O48" i="19"/>
  <c r="F45" i="19"/>
  <c r="L43" i="19"/>
  <c r="Q41" i="19"/>
  <c r="H38" i="19"/>
  <c r="H35" i="19"/>
  <c r="F28" i="19"/>
  <c r="P26" i="19"/>
  <c r="G25" i="19"/>
  <c r="Q23" i="19"/>
  <c r="J22" i="19"/>
  <c r="L19" i="19"/>
  <c r="O16" i="19"/>
  <c r="M13" i="19"/>
  <c r="D11" i="19"/>
  <c r="R9" i="19"/>
  <c r="N6" i="19"/>
  <c r="G5" i="19"/>
  <c r="L4" i="19"/>
  <c r="Q3" i="19"/>
  <c r="E3" i="19"/>
  <c r="R69" i="19"/>
  <c r="P67" i="19"/>
  <c r="N65" i="19"/>
  <c r="L63" i="19"/>
  <c r="J61" i="19"/>
  <c r="G59" i="19"/>
  <c r="F57" i="19"/>
  <c r="D55" i="19"/>
  <c r="M53" i="19"/>
  <c r="O51" i="19"/>
  <c r="M46" i="19"/>
  <c r="D43" i="19"/>
  <c r="M41" i="19"/>
  <c r="O39" i="19"/>
  <c r="D38" i="19"/>
  <c r="O36" i="19"/>
  <c r="E35" i="19"/>
  <c r="R33" i="19"/>
  <c r="H32" i="19"/>
  <c r="R30" i="19"/>
  <c r="M26" i="19"/>
  <c r="D22" i="19"/>
  <c r="N20" i="19"/>
  <c r="D19" i="19"/>
  <c r="Q17" i="19"/>
  <c r="G16" i="19"/>
  <c r="Q14" i="19"/>
  <c r="I13" i="19"/>
  <c r="K13" i="19" s="1"/>
  <c r="D12" i="19"/>
  <c r="O9" i="19"/>
  <c r="H8" i="19"/>
  <c r="G7" i="19"/>
  <c r="L6" i="19"/>
  <c r="Q5" i="19"/>
  <c r="E5" i="19"/>
  <c r="J4" i="19"/>
  <c r="O3" i="19"/>
  <c r="I57" i="19"/>
  <c r="K57" i="19" s="1"/>
  <c r="J53" i="19"/>
  <c r="N36" i="19"/>
  <c r="J32" i="19"/>
  <c r="F16" i="19"/>
  <c r="F12" i="19"/>
  <c r="J8" i="19"/>
  <c r="R5" i="19"/>
  <c r="D3" i="19"/>
  <c r="Q65" i="19"/>
  <c r="M61" i="19"/>
  <c r="E57" i="19"/>
  <c r="N48" i="19"/>
  <c r="G32" i="19"/>
  <c r="G8" i="19"/>
  <c r="P5" i="19"/>
  <c r="M65" i="19"/>
  <c r="I61" i="19"/>
  <c r="K61" i="19" s="1"/>
  <c r="F48" i="19"/>
  <c r="F5" i="19"/>
  <c r="Q69" i="19"/>
  <c r="L39" i="19"/>
  <c r="G35" i="19"/>
  <c r="P23" i="19"/>
  <c r="G19" i="19"/>
  <c r="D5" i="19"/>
  <c r="G43" i="19"/>
  <c r="D35" i="19"/>
  <c r="H23" i="19"/>
  <c r="J7" i="19"/>
  <c r="L51" i="19"/>
  <c r="P14" i="19"/>
  <c r="P10" i="19"/>
  <c r="F7" i="19"/>
  <c r="G55" i="19"/>
  <c r="E38" i="19"/>
  <c r="Q30" i="19"/>
  <c r="O63" i="19"/>
  <c r="H59" i="19"/>
  <c r="P46" i="19"/>
  <c r="I22" i="19"/>
  <c r="K22" i="19" s="1"/>
  <c r="I4" i="19"/>
  <c r="K4" i="19" s="1"/>
  <c r="O67" i="19"/>
  <c r="D50" i="19"/>
  <c r="L46" i="19"/>
  <c r="N17" i="19"/>
  <c r="J13" i="19"/>
  <c r="Q9" i="19"/>
  <c r="M6" i="19"/>
  <c r="N41" i="19"/>
  <c r="Q33" i="19"/>
  <c r="M29" i="19"/>
  <c r="G13" i="19"/>
  <c r="N9" i="19"/>
  <c r="J41" i="19"/>
  <c r="J29" i="19"/>
  <c r="F25" i="19"/>
  <c r="P3" i="19"/>
  <c r="N3" i="19"/>
  <c r="N53" i="19"/>
  <c r="R36" i="19"/>
  <c r="J16" i="19"/>
  <c r="E45" i="19"/>
  <c r="P71" i="20"/>
  <c r="D71" i="20"/>
  <c r="I70" i="20"/>
  <c r="K70" i="20" s="1"/>
  <c r="N69" i="20"/>
  <c r="G68" i="20"/>
  <c r="L67" i="20"/>
  <c r="Q66" i="20"/>
  <c r="E66" i="20"/>
  <c r="J65" i="20"/>
  <c r="O64" i="20"/>
  <c r="H63" i="20"/>
  <c r="M62" i="20"/>
  <c r="R61" i="20"/>
  <c r="F61" i="20"/>
  <c r="P59" i="20"/>
  <c r="D59" i="20"/>
  <c r="I58" i="20"/>
  <c r="K58" i="20" s="1"/>
  <c r="N57" i="20"/>
  <c r="G56" i="20"/>
  <c r="L55" i="20"/>
  <c r="Q54" i="20"/>
  <c r="E54" i="20"/>
  <c r="J53" i="20"/>
  <c r="O52" i="20"/>
  <c r="H51" i="20"/>
  <c r="M50" i="20"/>
  <c r="R49" i="20"/>
  <c r="F49" i="20"/>
  <c r="P47" i="20"/>
  <c r="D47" i="20"/>
  <c r="I46" i="20"/>
  <c r="K46" i="20" s="1"/>
  <c r="N45" i="20"/>
  <c r="G44" i="20"/>
  <c r="L43" i="20"/>
  <c r="Q42" i="20"/>
  <c r="E42" i="20"/>
  <c r="J41" i="20"/>
  <c r="O40" i="20"/>
  <c r="H39" i="20"/>
  <c r="M38" i="20"/>
  <c r="R37" i="20"/>
  <c r="I72" i="20"/>
  <c r="K72" i="20" s="1"/>
  <c r="N71" i="20"/>
  <c r="G70" i="20"/>
  <c r="L69" i="20"/>
  <c r="Q68" i="20"/>
  <c r="E68" i="20"/>
  <c r="J67" i="20"/>
  <c r="O66" i="20"/>
  <c r="H65" i="20"/>
  <c r="M64" i="20"/>
  <c r="R63" i="20"/>
  <c r="F63" i="20"/>
  <c r="P61" i="20"/>
  <c r="D61" i="20"/>
  <c r="I60" i="20"/>
  <c r="K60" i="20" s="1"/>
  <c r="N59" i="20"/>
  <c r="G58" i="20"/>
  <c r="L57" i="20"/>
  <c r="Q56" i="20"/>
  <c r="E56" i="20"/>
  <c r="J55" i="20"/>
  <c r="O54" i="20"/>
  <c r="H53" i="20"/>
  <c r="M52" i="20"/>
  <c r="R51" i="20"/>
  <c r="F51" i="20"/>
  <c r="P49" i="20"/>
  <c r="D49" i="20"/>
  <c r="I48" i="20"/>
  <c r="K48" i="20" s="1"/>
  <c r="N47" i="20"/>
  <c r="G46" i="20"/>
  <c r="H72" i="20"/>
  <c r="M71" i="20"/>
  <c r="R70" i="20"/>
  <c r="G72" i="20"/>
  <c r="L71" i="20"/>
  <c r="Q70" i="20"/>
  <c r="E70" i="20"/>
  <c r="J69" i="20"/>
  <c r="O68" i="20"/>
  <c r="H67" i="20"/>
  <c r="M66" i="20"/>
  <c r="R65" i="20"/>
  <c r="F65" i="20"/>
  <c r="P63" i="20"/>
  <c r="D63" i="20"/>
  <c r="I62" i="20"/>
  <c r="K62" i="20" s="1"/>
  <c r="N61" i="20"/>
  <c r="G60" i="20"/>
  <c r="L59" i="20"/>
  <c r="Q58" i="20"/>
  <c r="E58" i="20"/>
  <c r="J57" i="20"/>
  <c r="O56" i="20"/>
  <c r="H55" i="20"/>
  <c r="M54" i="20"/>
  <c r="R53" i="20"/>
  <c r="F53" i="20"/>
  <c r="P51" i="20"/>
  <c r="D51" i="20"/>
  <c r="I50" i="20"/>
  <c r="K50" i="20" s="1"/>
  <c r="R72" i="20"/>
  <c r="F72" i="20"/>
  <c r="P70" i="20"/>
  <c r="D70" i="20"/>
  <c r="I69" i="20"/>
  <c r="K69" i="20" s="1"/>
  <c r="N68" i="20"/>
  <c r="G67" i="20"/>
  <c r="L66" i="20"/>
  <c r="Q65" i="20"/>
  <c r="E65" i="20"/>
  <c r="J64" i="20"/>
  <c r="O63" i="20"/>
  <c r="H62" i="20"/>
  <c r="M61" i="20"/>
  <c r="R60" i="20"/>
  <c r="F60" i="20"/>
  <c r="P58" i="20"/>
  <c r="D58" i="20"/>
  <c r="I57" i="20"/>
  <c r="K57" i="20" s="1"/>
  <c r="N56" i="20"/>
  <c r="G55" i="20"/>
  <c r="L54" i="20"/>
  <c r="Q53" i="20"/>
  <c r="E53" i="20"/>
  <c r="J52" i="20"/>
  <c r="O51" i="20"/>
  <c r="H50" i="20"/>
  <c r="M49" i="20"/>
  <c r="R48" i="20"/>
  <c r="F48" i="20"/>
  <c r="P46" i="20"/>
  <c r="D46" i="20"/>
  <c r="I45" i="20"/>
  <c r="K45" i="20" s="1"/>
  <c r="N44" i="20"/>
  <c r="G43" i="20"/>
  <c r="L42" i="20"/>
  <c r="Q41" i="20"/>
  <c r="E41" i="20"/>
  <c r="J40" i="20"/>
  <c r="O39" i="20"/>
  <c r="H38" i="20"/>
  <c r="Q72" i="20"/>
  <c r="E72" i="20"/>
  <c r="J71" i="20"/>
  <c r="O70" i="20"/>
  <c r="H69" i="20"/>
  <c r="M68" i="20"/>
  <c r="R67" i="20"/>
  <c r="F67" i="20"/>
  <c r="P65" i="20"/>
  <c r="D65" i="20"/>
  <c r="I64" i="20"/>
  <c r="K64" i="20" s="1"/>
  <c r="N63" i="20"/>
  <c r="G62" i="20"/>
  <c r="L61" i="20"/>
  <c r="Q60" i="20"/>
  <c r="E60" i="20"/>
  <c r="J59" i="20"/>
  <c r="O58" i="20"/>
  <c r="H57" i="20"/>
  <c r="M56" i="20"/>
  <c r="R55" i="20"/>
  <c r="F55" i="20"/>
  <c r="P53" i="20"/>
  <c r="D53" i="20"/>
  <c r="I52" i="20"/>
  <c r="K52" i="20" s="1"/>
  <c r="N51" i="20"/>
  <c r="P72" i="20"/>
  <c r="D72" i="20"/>
  <c r="I71" i="20"/>
  <c r="K71" i="20" s="1"/>
  <c r="N70" i="20"/>
  <c r="G69" i="20"/>
  <c r="L68" i="20"/>
  <c r="Q67" i="20"/>
  <c r="E67" i="20"/>
  <c r="J66" i="20"/>
  <c r="O65" i="20"/>
  <c r="H64" i="20"/>
  <c r="M63" i="20"/>
  <c r="R62" i="20"/>
  <c r="F62" i="20"/>
  <c r="P60" i="20"/>
  <c r="D60" i="20"/>
  <c r="I59" i="20"/>
  <c r="K59" i="20" s="1"/>
  <c r="N58" i="20"/>
  <c r="G57" i="20"/>
  <c r="L56" i="20"/>
  <c r="Q55" i="20"/>
  <c r="E55" i="20"/>
  <c r="J54" i="20"/>
  <c r="O53" i="20"/>
  <c r="H52" i="20"/>
  <c r="O72" i="20"/>
  <c r="H71" i="20"/>
  <c r="M70" i="20"/>
  <c r="R69" i="20"/>
  <c r="F69" i="20"/>
  <c r="P67" i="20"/>
  <c r="D67" i="20"/>
  <c r="I66" i="20"/>
  <c r="K66" i="20" s="1"/>
  <c r="N65" i="20"/>
  <c r="G64" i="20"/>
  <c r="L63" i="20"/>
  <c r="Q62" i="20"/>
  <c r="E62" i="20"/>
  <c r="J61" i="20"/>
  <c r="O60" i="20"/>
  <c r="H59" i="20"/>
  <c r="M58" i="20"/>
  <c r="R57" i="20"/>
  <c r="F57" i="20"/>
  <c r="P55" i="20"/>
  <c r="D55" i="20"/>
  <c r="I54" i="20"/>
  <c r="K54" i="20" s="1"/>
  <c r="N53" i="20"/>
  <c r="G52" i="20"/>
  <c r="L51" i="20"/>
  <c r="Q50" i="20"/>
  <c r="E50" i="20"/>
  <c r="J49" i="20"/>
  <c r="O48" i="20"/>
  <c r="H47" i="20"/>
  <c r="M46" i="20"/>
  <c r="L72" i="20"/>
  <c r="Q71" i="20"/>
  <c r="E71" i="20"/>
  <c r="J70" i="20"/>
  <c r="O69" i="20"/>
  <c r="H68" i="20"/>
  <c r="M67" i="20"/>
  <c r="R66" i="20"/>
  <c r="F66" i="20"/>
  <c r="P64" i="20"/>
  <c r="D64" i="20"/>
  <c r="I63" i="20"/>
  <c r="K63" i="20" s="1"/>
  <c r="F71" i="20"/>
  <c r="F64" i="20"/>
  <c r="O62" i="20"/>
  <c r="E61" i="20"/>
  <c r="O59" i="20"/>
  <c r="F58" i="20"/>
  <c r="R56" i="20"/>
  <c r="L52" i="20"/>
  <c r="E51" i="20"/>
  <c r="E45" i="20"/>
  <c r="I44" i="20"/>
  <c r="K44" i="20" s="1"/>
  <c r="M43" i="20"/>
  <c r="O42" i="20"/>
  <c r="R41" i="20"/>
  <c r="F40" i="20"/>
  <c r="J39" i="20"/>
  <c r="N38" i="20"/>
  <c r="P37" i="20"/>
  <c r="D37" i="20"/>
  <c r="I36" i="20"/>
  <c r="K36" i="20" s="1"/>
  <c r="N35" i="20"/>
  <c r="G34" i="20"/>
  <c r="L33" i="20"/>
  <c r="Q32" i="20"/>
  <c r="E32" i="20"/>
  <c r="J31" i="20"/>
  <c r="O30" i="20"/>
  <c r="M28" i="20"/>
  <c r="R27" i="20"/>
  <c r="F27" i="20"/>
  <c r="P25" i="20"/>
  <c r="I24" i="20"/>
  <c r="G22" i="20"/>
  <c r="L21" i="20"/>
  <c r="Q20" i="20"/>
  <c r="J19" i="20"/>
  <c r="O18" i="20"/>
  <c r="H17" i="20"/>
  <c r="M16" i="20"/>
  <c r="R15" i="20"/>
  <c r="F15" i="20"/>
  <c r="P13" i="20"/>
  <c r="D13" i="20"/>
  <c r="I12" i="20"/>
  <c r="K12" i="20" s="1"/>
  <c r="N11" i="20"/>
  <c r="G10" i="20"/>
  <c r="L9" i="20"/>
  <c r="Q8" i="20"/>
  <c r="E8" i="20"/>
  <c r="J7" i="20"/>
  <c r="O6" i="20"/>
  <c r="H5" i="20"/>
  <c r="M4" i="20"/>
  <c r="R3" i="20"/>
  <c r="F3" i="20"/>
  <c r="E69" i="20"/>
  <c r="O67" i="20"/>
  <c r="E64" i="20"/>
  <c r="N62" i="20"/>
  <c r="M59" i="20"/>
  <c r="P56" i="20"/>
  <c r="I55" i="20"/>
  <c r="K55" i="20" s="1"/>
  <c r="M53" i="20"/>
  <c r="F52" i="20"/>
  <c r="Q48" i="20"/>
  <c r="R47" i="20"/>
  <c r="R46" i="20"/>
  <c r="R45" i="20"/>
  <c r="D45" i="20"/>
  <c r="H44" i="20"/>
  <c r="N42" i="20"/>
  <c r="P41" i="20"/>
  <c r="E40" i="20"/>
  <c r="I39" i="20"/>
  <c r="K39" i="20" s="1"/>
  <c r="L38" i="20"/>
  <c r="O37" i="20"/>
  <c r="H36" i="20"/>
  <c r="M35" i="20"/>
  <c r="R34" i="20"/>
  <c r="F34" i="20"/>
  <c r="P32" i="20"/>
  <c r="D32" i="20"/>
  <c r="I31" i="20"/>
  <c r="K31" i="20" s="1"/>
  <c r="N30" i="20"/>
  <c r="G29" i="20"/>
  <c r="L28" i="20"/>
  <c r="Q27" i="20"/>
  <c r="J26" i="20"/>
  <c r="M23" i="20"/>
  <c r="R22" i="20"/>
  <c r="F22" i="20"/>
  <c r="P20" i="20"/>
  <c r="I19" i="20"/>
  <c r="K19" i="20" s="1"/>
  <c r="N18" i="20"/>
  <c r="G17" i="20"/>
  <c r="L16" i="20"/>
  <c r="Q15" i="20"/>
  <c r="E15" i="20"/>
  <c r="J14" i="20"/>
  <c r="O13" i="20"/>
  <c r="H12" i="20"/>
  <c r="M11" i="20"/>
  <c r="R10" i="20"/>
  <c r="F10" i="20"/>
  <c r="P8" i="20"/>
  <c r="D8" i="20"/>
  <c r="I7" i="20"/>
  <c r="K7" i="20" s="1"/>
  <c r="N6" i="20"/>
  <c r="G5" i="20"/>
  <c r="L4" i="20"/>
  <c r="Q3" i="20"/>
  <c r="E3" i="20"/>
  <c r="D69" i="20"/>
  <c r="N67" i="20"/>
  <c r="M65" i="20"/>
  <c r="L62" i="20"/>
  <c r="G59" i="20"/>
  <c r="J56" i="20"/>
  <c r="L53" i="20"/>
  <c r="E52" i="20"/>
  <c r="Q49" i="20"/>
  <c r="P48" i="20"/>
  <c r="Q47" i="20"/>
  <c r="Q46" i="20"/>
  <c r="Q45" i="20"/>
  <c r="F44" i="20"/>
  <c r="J43" i="20"/>
  <c r="M42" i="20"/>
  <c r="O41" i="20"/>
  <c r="R40" i="20"/>
  <c r="D40" i="20"/>
  <c r="G39" i="20"/>
  <c r="N37" i="20"/>
  <c r="G36" i="20"/>
  <c r="L35" i="20"/>
  <c r="Q34" i="20"/>
  <c r="E34" i="20"/>
  <c r="J33" i="20"/>
  <c r="O32" i="20"/>
  <c r="H31" i="20"/>
  <c r="M30" i="20"/>
  <c r="R29" i="20"/>
  <c r="F29" i="20"/>
  <c r="P27" i="20"/>
  <c r="I26" i="20"/>
  <c r="G24" i="20"/>
  <c r="L23" i="20"/>
  <c r="Q22" i="20"/>
  <c r="J21" i="20"/>
  <c r="H19" i="20"/>
  <c r="M18" i="20"/>
  <c r="R17" i="20"/>
  <c r="F17" i="20"/>
  <c r="P15" i="20"/>
  <c r="D15" i="20"/>
  <c r="I14" i="20"/>
  <c r="K14" i="20" s="1"/>
  <c r="N13" i="20"/>
  <c r="G12" i="20"/>
  <c r="L11" i="20"/>
  <c r="Q10" i="20"/>
  <c r="E10" i="20"/>
  <c r="J9" i="20"/>
  <c r="O8" i="20"/>
  <c r="H7" i="20"/>
  <c r="M6" i="20"/>
  <c r="R5" i="20"/>
  <c r="F5" i="20"/>
  <c r="P3" i="20"/>
  <c r="D3" i="20"/>
  <c r="L70" i="20"/>
  <c r="L65" i="20"/>
  <c r="J62" i="20"/>
  <c r="N60" i="20"/>
  <c r="F59" i="20"/>
  <c r="Q57" i="20"/>
  <c r="I56" i="20"/>
  <c r="K56" i="20" s="1"/>
  <c r="D52" i="20"/>
  <c r="R50" i="20"/>
  <c r="O49" i="20"/>
  <c r="N48" i="20"/>
  <c r="O47" i="20"/>
  <c r="O46" i="20"/>
  <c r="P45" i="20"/>
  <c r="E44" i="20"/>
  <c r="I43" i="20"/>
  <c r="K43" i="20" s="1"/>
  <c r="N41" i="20"/>
  <c r="Q40" i="20"/>
  <c r="F39" i="20"/>
  <c r="J38" i="20"/>
  <c r="M37" i="20"/>
  <c r="R36" i="20"/>
  <c r="F36" i="20"/>
  <c r="P34" i="20"/>
  <c r="D34" i="20"/>
  <c r="I33" i="20"/>
  <c r="K33" i="20" s="1"/>
  <c r="N32" i="20"/>
  <c r="G31" i="20"/>
  <c r="L30" i="20"/>
  <c r="Q29" i="20"/>
  <c r="J28" i="20"/>
  <c r="M25" i="20"/>
  <c r="R24" i="20"/>
  <c r="F24" i="20"/>
  <c r="P22" i="20"/>
  <c r="I21" i="20"/>
  <c r="K21" i="20" s="1"/>
  <c r="G19" i="20"/>
  <c r="L18" i="20"/>
  <c r="Q17" i="20"/>
  <c r="E17" i="20"/>
  <c r="J16" i="20"/>
  <c r="O15" i="20"/>
  <c r="H14" i="20"/>
  <c r="M13" i="20"/>
  <c r="R12" i="20"/>
  <c r="F12" i="20"/>
  <c r="P10" i="20"/>
  <c r="D10" i="20"/>
  <c r="I9" i="20"/>
  <c r="K9" i="20" s="1"/>
  <c r="N8" i="20"/>
  <c r="G7" i="20"/>
  <c r="L6" i="20"/>
  <c r="Q5" i="20"/>
  <c r="E5" i="20"/>
  <c r="J4" i="20"/>
  <c r="O3" i="20"/>
  <c r="N72" i="20"/>
  <c r="I67" i="20"/>
  <c r="K67" i="20" s="1"/>
  <c r="I65" i="20"/>
  <c r="K65" i="20" s="1"/>
  <c r="Q63" i="20"/>
  <c r="D62" i="20"/>
  <c r="M60" i="20"/>
  <c r="E59" i="20"/>
  <c r="P57" i="20"/>
  <c r="H56" i="20"/>
  <c r="R54" i="20"/>
  <c r="I53" i="20"/>
  <c r="K53" i="20" s="1"/>
  <c r="P50" i="20"/>
  <c r="N49" i="20"/>
  <c r="M48" i="20"/>
  <c r="M47" i="20"/>
  <c r="N46" i="20"/>
  <c r="O45" i="20"/>
  <c r="R44" i="20"/>
  <c r="D44" i="20"/>
  <c r="H43" i="20"/>
  <c r="J42" i="20"/>
  <c r="M41" i="20"/>
  <c r="P40" i="20"/>
  <c r="E39" i="20"/>
  <c r="I38" i="20"/>
  <c r="K38" i="20" s="1"/>
  <c r="L37" i="20"/>
  <c r="Q36" i="20"/>
  <c r="E36" i="20"/>
  <c r="J35" i="20"/>
  <c r="O34" i="20"/>
  <c r="H33" i="20"/>
  <c r="M32" i="20"/>
  <c r="R31" i="20"/>
  <c r="F31" i="20"/>
  <c r="P29" i="20"/>
  <c r="I28" i="20"/>
  <c r="G26" i="20"/>
  <c r="L25" i="20"/>
  <c r="Q24" i="20"/>
  <c r="J23" i="20"/>
  <c r="M20" i="20"/>
  <c r="R19" i="20"/>
  <c r="F19" i="20"/>
  <c r="P17" i="20"/>
  <c r="D17" i="20"/>
  <c r="I16" i="20"/>
  <c r="K16" i="20" s="1"/>
  <c r="N15" i="20"/>
  <c r="G14" i="20"/>
  <c r="L13" i="20"/>
  <c r="Q12" i="20"/>
  <c r="E12" i="20"/>
  <c r="J11" i="20"/>
  <c r="O10" i="20"/>
  <c r="H9" i="20"/>
  <c r="M8" i="20"/>
  <c r="R7" i="20"/>
  <c r="F7" i="20"/>
  <c r="P5" i="20"/>
  <c r="D5" i="20"/>
  <c r="I4" i="20"/>
  <c r="K4" i="20" s="1"/>
  <c r="N3" i="20"/>
  <c r="J72" i="20"/>
  <c r="F70" i="20"/>
  <c r="P68" i="20"/>
  <c r="J63" i="20"/>
  <c r="J60" i="20"/>
  <c r="M57" i="20"/>
  <c r="D56" i="20"/>
  <c r="N54" i="20"/>
  <c r="Q51" i="20"/>
  <c r="N50" i="20"/>
  <c r="J48" i="20"/>
  <c r="J47" i="20"/>
  <c r="L45" i="20"/>
  <c r="P44" i="20"/>
  <c r="E43" i="20"/>
  <c r="H42" i="20"/>
  <c r="M40" i="20"/>
  <c r="Q39" i="20"/>
  <c r="F38" i="20"/>
  <c r="J37" i="20"/>
  <c r="O36" i="20"/>
  <c r="H35" i="20"/>
  <c r="M34" i="20"/>
  <c r="R33" i="20"/>
  <c r="F33" i="20"/>
  <c r="P31" i="20"/>
  <c r="D31" i="20"/>
  <c r="I30" i="20"/>
  <c r="K30" i="20" s="1"/>
  <c r="G28" i="20"/>
  <c r="L27" i="20"/>
  <c r="Q26" i="20"/>
  <c r="J25" i="20"/>
  <c r="M22" i="20"/>
  <c r="R21" i="20"/>
  <c r="F21" i="20"/>
  <c r="P19" i="20"/>
  <c r="D19" i="20"/>
  <c r="I18" i="20"/>
  <c r="K18" i="20" s="1"/>
  <c r="N17" i="20"/>
  <c r="G16" i="20"/>
  <c r="L15" i="20"/>
  <c r="Q14" i="20"/>
  <c r="E14" i="20"/>
  <c r="J13" i="20"/>
  <c r="O12" i="20"/>
  <c r="H11" i="20"/>
  <c r="M10" i="20"/>
  <c r="R9" i="20"/>
  <c r="F9" i="20"/>
  <c r="P7" i="20"/>
  <c r="D7" i="20"/>
  <c r="I6" i="20"/>
  <c r="K6" i="20" s="1"/>
  <c r="N5" i="20"/>
  <c r="G4" i="20"/>
  <c r="L3" i="20"/>
  <c r="J68" i="20"/>
  <c r="P66" i="20"/>
  <c r="G63" i="20"/>
  <c r="Q61" i="20"/>
  <c r="H60" i="20"/>
  <c r="R58" i="20"/>
  <c r="H54" i="20"/>
  <c r="M51" i="20"/>
  <c r="L50" i="20"/>
  <c r="I49" i="20"/>
  <c r="K49" i="20" s="1"/>
  <c r="H48" i="20"/>
  <c r="I47" i="20"/>
  <c r="K47" i="20" s="1"/>
  <c r="J46" i="20"/>
  <c r="O44" i="20"/>
  <c r="R43" i="20"/>
  <c r="D43" i="20"/>
  <c r="G42" i="20"/>
  <c r="I41" i="20"/>
  <c r="K41" i="20" s="1"/>
  <c r="L40" i="20"/>
  <c r="P39" i="20"/>
  <c r="E38" i="20"/>
  <c r="I37" i="20"/>
  <c r="K37" i="20" s="1"/>
  <c r="N36" i="20"/>
  <c r="G35" i="20"/>
  <c r="L34" i="20"/>
  <c r="Q33" i="20"/>
  <c r="E33" i="20"/>
  <c r="J32" i="20"/>
  <c r="O31" i="20"/>
  <c r="H30" i="20"/>
  <c r="M29" i="20"/>
  <c r="R28" i="20"/>
  <c r="F28" i="20"/>
  <c r="P26" i="20"/>
  <c r="I25" i="20"/>
  <c r="G23" i="20"/>
  <c r="L22" i="20"/>
  <c r="Q21" i="20"/>
  <c r="J20" i="20"/>
  <c r="O19" i="20"/>
  <c r="H18" i="20"/>
  <c r="M17" i="20"/>
  <c r="R16" i="20"/>
  <c r="F16" i="20"/>
  <c r="P14" i="20"/>
  <c r="D14" i="20"/>
  <c r="I13" i="20"/>
  <c r="K13" i="20" s="1"/>
  <c r="N12" i="20"/>
  <c r="G11" i="20"/>
  <c r="L10" i="20"/>
  <c r="Q9" i="20"/>
  <c r="E9" i="20"/>
  <c r="J8" i="20"/>
  <c r="O7" i="20"/>
  <c r="H6" i="20"/>
  <c r="M5" i="20"/>
  <c r="R4" i="20"/>
  <c r="F4" i="20"/>
  <c r="I68" i="20"/>
  <c r="K68" i="20" s="1"/>
  <c r="N66" i="20"/>
  <c r="R64" i="20"/>
  <c r="E63" i="20"/>
  <c r="O61" i="20"/>
  <c r="L58" i="20"/>
  <c r="E57" i="20"/>
  <c r="G54" i="20"/>
  <c r="R52" i="20"/>
  <c r="J50" i="20"/>
  <c r="H49" i="20"/>
  <c r="G48" i="20"/>
  <c r="G47" i="20"/>
  <c r="H46" i="20"/>
  <c r="J45" i="20"/>
  <c r="M44" i="20"/>
  <c r="Q43" i="20"/>
  <c r="F42" i="20"/>
  <c r="H41" i="20"/>
  <c r="N39" i="20"/>
  <c r="R38" i="20"/>
  <c r="D38" i="20"/>
  <c r="H37" i="20"/>
  <c r="M36" i="20"/>
  <c r="R35" i="20"/>
  <c r="F35" i="20"/>
  <c r="P33" i="20"/>
  <c r="D33" i="20"/>
  <c r="I32" i="20"/>
  <c r="K32" i="20" s="1"/>
  <c r="R71" i="20"/>
  <c r="Q69" i="20"/>
  <c r="F68" i="20"/>
  <c r="H66" i="20"/>
  <c r="Q64" i="20"/>
  <c r="I61" i="20"/>
  <c r="K61" i="20" s="1"/>
  <c r="D57" i="20"/>
  <c r="O55" i="20"/>
  <c r="F54" i="20"/>
  <c r="Q52" i="20"/>
  <c r="J51" i="20"/>
  <c r="G50" i="20"/>
  <c r="G49" i="20"/>
  <c r="E48" i="20"/>
  <c r="F47" i="20"/>
  <c r="F46" i="20"/>
  <c r="H45" i="20"/>
  <c r="L44" i="20"/>
  <c r="P43" i="20"/>
  <c r="D42" i="20"/>
  <c r="G41" i="20"/>
  <c r="I40" i="20"/>
  <c r="K40" i="20" s="1"/>
  <c r="M39" i="20"/>
  <c r="Q38" i="20"/>
  <c r="G37" i="20"/>
  <c r="L36" i="20"/>
  <c r="Q35" i="20"/>
  <c r="E35" i="20"/>
  <c r="J34" i="20"/>
  <c r="O33" i="20"/>
  <c r="H32" i="20"/>
  <c r="M31" i="20"/>
  <c r="R30" i="20"/>
  <c r="F30" i="20"/>
  <c r="P28" i="20"/>
  <c r="I27" i="20"/>
  <c r="G25" i="20"/>
  <c r="L24" i="20"/>
  <c r="Q23" i="20"/>
  <c r="J22" i="20"/>
  <c r="M19" i="20"/>
  <c r="R18" i="20"/>
  <c r="F18" i="20"/>
  <c r="P16" i="20"/>
  <c r="D16" i="20"/>
  <c r="O71" i="20"/>
  <c r="P69" i="20"/>
  <c r="D68" i="20"/>
  <c r="G66" i="20"/>
  <c r="N64" i="20"/>
  <c r="H61" i="20"/>
  <c r="R59" i="20"/>
  <c r="J58" i="20"/>
  <c r="N55" i="20"/>
  <c r="D54" i="20"/>
  <c r="P52" i="20"/>
  <c r="I51" i="20"/>
  <c r="K51" i="20" s="1"/>
  <c r="F50" i="20"/>
  <c r="E49" i="20"/>
  <c r="D48" i="20"/>
  <c r="E47" i="20"/>
  <c r="E46" i="20"/>
  <c r="G45" i="20"/>
  <c r="O43" i="20"/>
  <c r="R42" i="20"/>
  <c r="F41" i="20"/>
  <c r="H40" i="20"/>
  <c r="L39" i="20"/>
  <c r="P38" i="20"/>
  <c r="F37" i="20"/>
  <c r="P35" i="20"/>
  <c r="D35" i="20"/>
  <c r="I34" i="20"/>
  <c r="K34" i="20" s="1"/>
  <c r="N33" i="20"/>
  <c r="G32" i="20"/>
  <c r="L31" i="20"/>
  <c r="Q30" i="20"/>
  <c r="E30" i="20"/>
  <c r="J29" i="20"/>
  <c r="M26" i="20"/>
  <c r="R25" i="20"/>
  <c r="F25" i="20"/>
  <c r="P23" i="20"/>
  <c r="I22" i="20"/>
  <c r="K22" i="20" s="1"/>
  <c r="G20" i="20"/>
  <c r="L19" i="20"/>
  <c r="Q18" i="20"/>
  <c r="E18" i="20"/>
  <c r="J17" i="20"/>
  <c r="O16" i="20"/>
  <c r="H15" i="20"/>
  <c r="M14" i="20"/>
  <c r="R13" i="20"/>
  <c r="F13" i="20"/>
  <c r="P11" i="20"/>
  <c r="D11" i="20"/>
  <c r="I10" i="20"/>
  <c r="K10" i="20" s="1"/>
  <c r="N9" i="20"/>
  <c r="G8" i="20"/>
  <c r="L7" i="20"/>
  <c r="Q6" i="20"/>
  <c r="E6" i="20"/>
  <c r="J5" i="20"/>
  <c r="O4" i="20"/>
  <c r="H3" i="20"/>
  <c r="G71" i="20"/>
  <c r="M69" i="20"/>
  <c r="D66" i="20"/>
  <c r="L64" i="20"/>
  <c r="P62" i="20"/>
  <c r="G61" i="20"/>
  <c r="Q59" i="20"/>
  <c r="H58" i="20"/>
  <c r="M55" i="20"/>
  <c r="N52" i="20"/>
  <c r="G51" i="20"/>
  <c r="D50" i="20"/>
  <c r="F45" i="20"/>
  <c r="J44" i="20"/>
  <c r="N43" i="20"/>
  <c r="P42" i="20"/>
  <c r="D41" i="20"/>
  <c r="G40" i="20"/>
  <c r="O38" i="20"/>
  <c r="Q37" i="20"/>
  <c r="E37" i="20"/>
  <c r="J36" i="20"/>
  <c r="O35" i="20"/>
  <c r="H34" i="20"/>
  <c r="M33" i="20"/>
  <c r="R32" i="20"/>
  <c r="F32" i="20"/>
  <c r="P30" i="20"/>
  <c r="D30" i="20"/>
  <c r="I29" i="20"/>
  <c r="G27" i="20"/>
  <c r="L26" i="20"/>
  <c r="Q25" i="20"/>
  <c r="J24" i="20"/>
  <c r="M21" i="20"/>
  <c r="R20" i="20"/>
  <c r="F20" i="20"/>
  <c r="P18" i="20"/>
  <c r="D18" i="20"/>
  <c r="I17" i="20"/>
  <c r="K17" i="20" s="1"/>
  <c r="N16" i="20"/>
  <c r="G15" i="20"/>
  <c r="L14" i="20"/>
  <c r="Q13" i="20"/>
  <c r="E13" i="20"/>
  <c r="J12" i="20"/>
  <c r="O11" i="20"/>
  <c r="H10" i="20"/>
  <c r="M9" i="20"/>
  <c r="R8" i="20"/>
  <c r="F8" i="20"/>
  <c r="P6" i="20"/>
  <c r="D6" i="20"/>
  <c r="I5" i="20"/>
  <c r="K5" i="20" s="1"/>
  <c r="N4" i="20"/>
  <c r="G3" i="20"/>
  <c r="D36" i="20"/>
  <c r="L32" i="20"/>
  <c r="P21" i="20"/>
  <c r="E16" i="20"/>
  <c r="Q7" i="20"/>
  <c r="O5" i="20"/>
  <c r="M3" i="20"/>
  <c r="F56" i="20"/>
  <c r="L47" i="20"/>
  <c r="F43" i="20"/>
  <c r="R39" i="20"/>
  <c r="L29" i="20"/>
  <c r="R26" i="20"/>
  <c r="G21" i="20"/>
  <c r="R11" i="20"/>
  <c r="P9" i="20"/>
  <c r="N7" i="20"/>
  <c r="L5" i="20"/>
  <c r="J3" i="20"/>
  <c r="D39" i="20"/>
  <c r="J18" i="20"/>
  <c r="Q11" i="20"/>
  <c r="O9" i="20"/>
  <c r="M7" i="20"/>
  <c r="I3" i="20"/>
  <c r="H70" i="20"/>
  <c r="G65" i="20"/>
  <c r="L60" i="20"/>
  <c r="I35" i="20"/>
  <c r="K35" i="20" s="1"/>
  <c r="Q31" i="20"/>
  <c r="F26" i="20"/>
  <c r="R23" i="20"/>
  <c r="G18" i="20"/>
  <c r="M15" i="20"/>
  <c r="H13" i="20"/>
  <c r="I11" i="20"/>
  <c r="K11" i="20" s="1"/>
  <c r="G9" i="20"/>
  <c r="E7" i="20"/>
  <c r="O50" i="20"/>
  <c r="L46" i="20"/>
  <c r="I42" i="20"/>
  <c r="K42" i="20" s="1"/>
  <c r="N31" i="20"/>
  <c r="Q28" i="20"/>
  <c r="I23" i="20"/>
  <c r="J15" i="20"/>
  <c r="G13" i="20"/>
  <c r="F11" i="20"/>
  <c r="D9" i="20"/>
  <c r="G38" i="20"/>
  <c r="E31" i="20"/>
  <c r="F23" i="20"/>
  <c r="L20" i="20"/>
  <c r="I15" i="20"/>
  <c r="K15" i="20" s="1"/>
  <c r="E11" i="20"/>
  <c r="Q4" i="20"/>
  <c r="P54" i="20"/>
  <c r="N34" i="20"/>
  <c r="I20" i="20"/>
  <c r="K20" i="20" s="1"/>
  <c r="O17" i="20"/>
  <c r="R6" i="20"/>
  <c r="P4" i="20"/>
  <c r="L49" i="20"/>
  <c r="M45" i="20"/>
  <c r="L41" i="20"/>
  <c r="L17" i="20"/>
  <c r="P12" i="20"/>
  <c r="L8" i="20"/>
  <c r="J6" i="20"/>
  <c r="H4" i="20"/>
  <c r="R68" i="20"/>
  <c r="J30" i="20"/>
  <c r="R14" i="20"/>
  <c r="M12" i="20"/>
  <c r="N10" i="20"/>
  <c r="I8" i="20"/>
  <c r="K8" i="20" s="1"/>
  <c r="G6" i="20"/>
  <c r="E4" i="20"/>
  <c r="G53" i="20"/>
  <c r="M72" i="20"/>
  <c r="O57" i="20"/>
  <c r="L48" i="20"/>
  <c r="Q44" i="20"/>
  <c r="N40" i="20"/>
  <c r="J27" i="20"/>
  <c r="P24" i="20"/>
  <c r="N19" i="20"/>
  <c r="Q16" i="20"/>
  <c r="N14" i="20"/>
  <c r="D12" i="20"/>
  <c r="J10" i="20"/>
  <c r="M24" i="20"/>
  <c r="Q19" i="20"/>
  <c r="E19" i="20"/>
  <c r="O14" i="20"/>
  <c r="F14" i="20"/>
  <c r="G33" i="20"/>
  <c r="D4" i="20"/>
  <c r="M27" i="20"/>
  <c r="H8" i="20"/>
  <c r="L12" i="20"/>
  <c r="P36" i="20"/>
  <c r="H16" i="20"/>
  <c r="G30" i="20"/>
  <c r="F6" i="20"/>
  <c r="D12" i="8"/>
  <c r="P11" i="8"/>
  <c r="O9" i="7"/>
  <c r="K9" i="7"/>
  <c r="N72" i="22"/>
  <c r="G71" i="22"/>
  <c r="L70" i="22"/>
  <c r="Q69" i="22"/>
  <c r="E69" i="22"/>
  <c r="J68" i="22"/>
  <c r="O67" i="22"/>
  <c r="H66" i="22"/>
  <c r="M65" i="22"/>
  <c r="R64" i="22"/>
  <c r="F64" i="22"/>
  <c r="P62" i="22"/>
  <c r="M72" i="22"/>
  <c r="R71" i="22"/>
  <c r="F71" i="22"/>
  <c r="P69" i="22"/>
  <c r="L72" i="22"/>
  <c r="Q71" i="22"/>
  <c r="E71" i="22"/>
  <c r="J70" i="22"/>
  <c r="O69" i="22"/>
  <c r="H68" i="22"/>
  <c r="M67" i="22"/>
  <c r="J72" i="22"/>
  <c r="O71" i="22"/>
  <c r="H70" i="22"/>
  <c r="M69" i="22"/>
  <c r="R68" i="22"/>
  <c r="F68" i="22"/>
  <c r="P66" i="22"/>
  <c r="D66" i="22"/>
  <c r="I65" i="22"/>
  <c r="K65" i="22" s="1"/>
  <c r="N64" i="22"/>
  <c r="G72" i="22"/>
  <c r="L71" i="22"/>
  <c r="Q70" i="22"/>
  <c r="E70" i="22"/>
  <c r="E72" i="22"/>
  <c r="E67" i="22"/>
  <c r="I66" i="22"/>
  <c r="K66" i="22" s="1"/>
  <c r="M64" i="22"/>
  <c r="Q63" i="22"/>
  <c r="D63" i="22"/>
  <c r="H62" i="22"/>
  <c r="M61" i="22"/>
  <c r="R60" i="22"/>
  <c r="F60" i="22"/>
  <c r="P58" i="22"/>
  <c r="D58" i="22"/>
  <c r="I57" i="22"/>
  <c r="K57" i="22" s="1"/>
  <c r="N56" i="22"/>
  <c r="G55" i="22"/>
  <c r="L54" i="22"/>
  <c r="Q53" i="22"/>
  <c r="E53" i="22"/>
  <c r="J52" i="22"/>
  <c r="O51" i="22"/>
  <c r="H50" i="22"/>
  <c r="M49" i="22"/>
  <c r="R48" i="22"/>
  <c r="F48" i="22"/>
  <c r="P46" i="22"/>
  <c r="D46" i="22"/>
  <c r="I45" i="22"/>
  <c r="K45" i="22" s="1"/>
  <c r="N44" i="22"/>
  <c r="G43" i="22"/>
  <c r="L42" i="22"/>
  <c r="Q41" i="22"/>
  <c r="E41" i="22"/>
  <c r="J40" i="22"/>
  <c r="O39" i="22"/>
  <c r="H38" i="22"/>
  <c r="M37" i="22"/>
  <c r="R36" i="22"/>
  <c r="F36" i="22"/>
  <c r="P34" i="22"/>
  <c r="D34" i="22"/>
  <c r="I33" i="22"/>
  <c r="K33" i="22" s="1"/>
  <c r="N32" i="22"/>
  <c r="G31" i="22"/>
  <c r="L30" i="22"/>
  <c r="Q29" i="22"/>
  <c r="E29" i="22"/>
  <c r="J28" i="22"/>
  <c r="O27" i="22"/>
  <c r="H26" i="22"/>
  <c r="M25" i="22"/>
  <c r="R24" i="22"/>
  <c r="F24" i="22"/>
  <c r="P22" i="22"/>
  <c r="D22" i="22"/>
  <c r="I21" i="22"/>
  <c r="K21" i="22" s="1"/>
  <c r="N20" i="22"/>
  <c r="G19" i="22"/>
  <c r="L18" i="22"/>
  <c r="Q17" i="22"/>
  <c r="E17" i="22"/>
  <c r="J16" i="22"/>
  <c r="O15" i="22"/>
  <c r="H14" i="22"/>
  <c r="M13" i="22"/>
  <c r="R12" i="22"/>
  <c r="F12" i="22"/>
  <c r="P10" i="22"/>
  <c r="D10" i="22"/>
  <c r="I9" i="22"/>
  <c r="K9" i="22" s="1"/>
  <c r="N8" i="22"/>
  <c r="G7" i="22"/>
  <c r="L6" i="22"/>
  <c r="Q5" i="22"/>
  <c r="E5" i="22"/>
  <c r="J4" i="22"/>
  <c r="O3" i="22"/>
  <c r="D72" i="22"/>
  <c r="R69" i="22"/>
  <c r="Q68" i="22"/>
  <c r="D67" i="22"/>
  <c r="G66" i="22"/>
  <c r="J65" i="22"/>
  <c r="L64" i="22"/>
  <c r="P63" i="22"/>
  <c r="G62" i="22"/>
  <c r="L61" i="22"/>
  <c r="Q60" i="22"/>
  <c r="E60" i="22"/>
  <c r="J59" i="22"/>
  <c r="O58" i="22"/>
  <c r="H57" i="22"/>
  <c r="M56" i="22"/>
  <c r="R55" i="22"/>
  <c r="F55" i="22"/>
  <c r="P53" i="22"/>
  <c r="D53" i="22"/>
  <c r="I52" i="22"/>
  <c r="K52" i="22" s="1"/>
  <c r="N51" i="22"/>
  <c r="G50" i="22"/>
  <c r="L49" i="22"/>
  <c r="Q48" i="22"/>
  <c r="E48" i="22"/>
  <c r="J47" i="22"/>
  <c r="O46" i="22"/>
  <c r="H45" i="22"/>
  <c r="M44" i="22"/>
  <c r="R43" i="22"/>
  <c r="F43" i="22"/>
  <c r="P41" i="22"/>
  <c r="D41" i="22"/>
  <c r="I40" i="22"/>
  <c r="K40" i="22" s="1"/>
  <c r="N39" i="22"/>
  <c r="G38" i="22"/>
  <c r="L37" i="22"/>
  <c r="Q36" i="22"/>
  <c r="E36" i="22"/>
  <c r="J35" i="22"/>
  <c r="O34" i="22"/>
  <c r="H33" i="22"/>
  <c r="M32" i="22"/>
  <c r="R31" i="22"/>
  <c r="F31" i="22"/>
  <c r="P29" i="22"/>
  <c r="D29" i="22"/>
  <c r="I28" i="22"/>
  <c r="K28" i="22" s="1"/>
  <c r="N27" i="22"/>
  <c r="G26" i="22"/>
  <c r="L25" i="22"/>
  <c r="Q24" i="22"/>
  <c r="E24" i="22"/>
  <c r="J23" i="22"/>
  <c r="O22" i="22"/>
  <c r="H21" i="22"/>
  <c r="M20" i="22"/>
  <c r="R19" i="22"/>
  <c r="F19" i="22"/>
  <c r="P17" i="22"/>
  <c r="D17" i="22"/>
  <c r="I16" i="22"/>
  <c r="K16" i="22" s="1"/>
  <c r="N15" i="22"/>
  <c r="G14" i="22"/>
  <c r="L13" i="22"/>
  <c r="Q12" i="22"/>
  <c r="E12" i="22"/>
  <c r="J11" i="22"/>
  <c r="O10" i="22"/>
  <c r="H9" i="22"/>
  <c r="M8" i="22"/>
  <c r="R7" i="22"/>
  <c r="F7" i="22"/>
  <c r="P5" i="22"/>
  <c r="D5" i="22"/>
  <c r="I4" i="22"/>
  <c r="K4" i="22" s="1"/>
  <c r="N3" i="22"/>
  <c r="R70" i="22"/>
  <c r="N69" i="22"/>
  <c r="P68" i="22"/>
  <c r="R67" i="22"/>
  <c r="F66" i="22"/>
  <c r="H65" i="22"/>
  <c r="O63" i="22"/>
  <c r="F62" i="22"/>
  <c r="P60" i="22"/>
  <c r="D60" i="22"/>
  <c r="I59" i="22"/>
  <c r="K59" i="22" s="1"/>
  <c r="N58" i="22"/>
  <c r="G57" i="22"/>
  <c r="L56" i="22"/>
  <c r="Q55" i="22"/>
  <c r="E55" i="22"/>
  <c r="J54" i="22"/>
  <c r="O53" i="22"/>
  <c r="H52" i="22"/>
  <c r="M51" i="22"/>
  <c r="R50" i="22"/>
  <c r="F50" i="22"/>
  <c r="P48" i="22"/>
  <c r="D48" i="22"/>
  <c r="I47" i="22"/>
  <c r="K47" i="22" s="1"/>
  <c r="N46" i="22"/>
  <c r="G45" i="22"/>
  <c r="L44" i="22"/>
  <c r="Q43" i="22"/>
  <c r="E43" i="22"/>
  <c r="J42" i="22"/>
  <c r="O41" i="22"/>
  <c r="H40" i="22"/>
  <c r="M39" i="22"/>
  <c r="R38" i="22"/>
  <c r="F38" i="22"/>
  <c r="P36" i="22"/>
  <c r="D36" i="22"/>
  <c r="I35" i="22"/>
  <c r="K35" i="22" s="1"/>
  <c r="N34" i="22"/>
  <c r="G33" i="22"/>
  <c r="L32" i="22"/>
  <c r="Q31" i="22"/>
  <c r="E31" i="22"/>
  <c r="J30" i="22"/>
  <c r="O29" i="22"/>
  <c r="H28" i="22"/>
  <c r="M27" i="22"/>
  <c r="R26" i="22"/>
  <c r="F26" i="22"/>
  <c r="P24" i="22"/>
  <c r="D24" i="22"/>
  <c r="I23" i="22"/>
  <c r="K23" i="22" s="1"/>
  <c r="N22" i="22"/>
  <c r="G21" i="22"/>
  <c r="L20" i="22"/>
  <c r="Q19" i="22"/>
  <c r="E19" i="22"/>
  <c r="J18" i="22"/>
  <c r="O17" i="22"/>
  <c r="H16" i="22"/>
  <c r="M15" i="22"/>
  <c r="R14" i="22"/>
  <c r="F14" i="22"/>
  <c r="P12" i="22"/>
  <c r="D12" i="22"/>
  <c r="I11" i="22"/>
  <c r="K11" i="22" s="1"/>
  <c r="N10" i="22"/>
  <c r="G9" i="22"/>
  <c r="L8" i="22"/>
  <c r="Q7" i="22"/>
  <c r="E7" i="22"/>
  <c r="J6" i="22"/>
  <c r="O5" i="22"/>
  <c r="H4" i="22"/>
  <c r="M3" i="22"/>
  <c r="P70" i="22"/>
  <c r="L69" i="22"/>
  <c r="O68" i="22"/>
  <c r="Q67" i="22"/>
  <c r="E66" i="22"/>
  <c r="G65" i="22"/>
  <c r="J64" i="22"/>
  <c r="N63" i="22"/>
  <c r="R62" i="22"/>
  <c r="E62" i="22"/>
  <c r="J61" i="22"/>
  <c r="O60" i="22"/>
  <c r="H59" i="22"/>
  <c r="M58" i="22"/>
  <c r="R57" i="22"/>
  <c r="F57" i="22"/>
  <c r="P55" i="22"/>
  <c r="D55" i="22"/>
  <c r="I54" i="22"/>
  <c r="K54" i="22" s="1"/>
  <c r="N53" i="22"/>
  <c r="G52" i="22"/>
  <c r="L51" i="22"/>
  <c r="Q50" i="22"/>
  <c r="E50" i="22"/>
  <c r="J49" i="22"/>
  <c r="O48" i="22"/>
  <c r="H47" i="22"/>
  <c r="M46" i="22"/>
  <c r="R45" i="22"/>
  <c r="F45" i="22"/>
  <c r="P43" i="22"/>
  <c r="D43" i="22"/>
  <c r="I42" i="22"/>
  <c r="K42" i="22" s="1"/>
  <c r="N41" i="22"/>
  <c r="G40" i="22"/>
  <c r="L39" i="22"/>
  <c r="Q38" i="22"/>
  <c r="E38" i="22"/>
  <c r="J37" i="22"/>
  <c r="O36" i="22"/>
  <c r="H35" i="22"/>
  <c r="M34" i="22"/>
  <c r="R33" i="22"/>
  <c r="F33" i="22"/>
  <c r="P31" i="22"/>
  <c r="D31" i="22"/>
  <c r="I30" i="22"/>
  <c r="K30" i="22" s="1"/>
  <c r="N29" i="22"/>
  <c r="G28" i="22"/>
  <c r="L27" i="22"/>
  <c r="Q26" i="22"/>
  <c r="E26" i="22"/>
  <c r="J25" i="22"/>
  <c r="O24" i="22"/>
  <c r="H23" i="22"/>
  <c r="M22" i="22"/>
  <c r="R21" i="22"/>
  <c r="F21" i="22"/>
  <c r="P19" i="22"/>
  <c r="D19" i="22"/>
  <c r="I18" i="22"/>
  <c r="K18" i="22" s="1"/>
  <c r="N17" i="22"/>
  <c r="G16" i="22"/>
  <c r="L15" i="22"/>
  <c r="Q14" i="22"/>
  <c r="E14" i="22"/>
  <c r="J13" i="22"/>
  <c r="O12" i="22"/>
  <c r="H11" i="22"/>
  <c r="M10" i="22"/>
  <c r="R9" i="22"/>
  <c r="F9" i="22"/>
  <c r="P7" i="22"/>
  <c r="D7" i="22"/>
  <c r="I6" i="22"/>
  <c r="K6" i="22" s="1"/>
  <c r="N5" i="22"/>
  <c r="G4" i="22"/>
  <c r="L3" i="22"/>
  <c r="R72" i="22"/>
  <c r="P71" i="22"/>
  <c r="O70" i="22"/>
  <c r="N68" i="22"/>
  <c r="P67" i="22"/>
  <c r="R66" i="22"/>
  <c r="F65" i="22"/>
  <c r="I64" i="22"/>
  <c r="K64" i="22" s="1"/>
  <c r="M63" i="22"/>
  <c r="Q62" i="22"/>
  <c r="D62" i="22"/>
  <c r="I61" i="22"/>
  <c r="K61" i="22" s="1"/>
  <c r="N60" i="22"/>
  <c r="G59" i="22"/>
  <c r="L58" i="22"/>
  <c r="Q57" i="22"/>
  <c r="E57" i="22"/>
  <c r="J56" i="22"/>
  <c r="O55" i="22"/>
  <c r="H54" i="22"/>
  <c r="M53" i="22"/>
  <c r="R52" i="22"/>
  <c r="F52" i="22"/>
  <c r="P50" i="22"/>
  <c r="D50" i="22"/>
  <c r="I49" i="22"/>
  <c r="K49" i="22" s="1"/>
  <c r="N48" i="22"/>
  <c r="G47" i="22"/>
  <c r="L46" i="22"/>
  <c r="Q45" i="22"/>
  <c r="E45" i="22"/>
  <c r="J44" i="22"/>
  <c r="O43" i="22"/>
  <c r="H42" i="22"/>
  <c r="M41" i="22"/>
  <c r="R40" i="22"/>
  <c r="F40" i="22"/>
  <c r="P38" i="22"/>
  <c r="D38" i="22"/>
  <c r="I37" i="22"/>
  <c r="K37" i="22" s="1"/>
  <c r="N36" i="22"/>
  <c r="G35" i="22"/>
  <c r="L34" i="22"/>
  <c r="Q33" i="22"/>
  <c r="E33" i="22"/>
  <c r="J32" i="22"/>
  <c r="O31" i="22"/>
  <c r="H30" i="22"/>
  <c r="M29" i="22"/>
  <c r="R28" i="22"/>
  <c r="F28" i="22"/>
  <c r="P26" i="22"/>
  <c r="D26" i="22"/>
  <c r="I25" i="22"/>
  <c r="K25" i="22" s="1"/>
  <c r="N24" i="22"/>
  <c r="G23" i="22"/>
  <c r="L22" i="22"/>
  <c r="Q21" i="22"/>
  <c r="E21" i="22"/>
  <c r="J20" i="22"/>
  <c r="O19" i="22"/>
  <c r="H18" i="22"/>
  <c r="M17" i="22"/>
  <c r="R16" i="22"/>
  <c r="F16" i="22"/>
  <c r="P14" i="22"/>
  <c r="D14" i="22"/>
  <c r="I13" i="22"/>
  <c r="K13" i="22" s="1"/>
  <c r="N12" i="22"/>
  <c r="G11" i="22"/>
  <c r="L10" i="22"/>
  <c r="Q9" i="22"/>
  <c r="E9" i="22"/>
  <c r="J8" i="22"/>
  <c r="O7" i="22"/>
  <c r="H6" i="22"/>
  <c r="M5" i="22"/>
  <c r="R4" i="22"/>
  <c r="F4" i="22"/>
  <c r="Q72" i="22"/>
  <c r="N71" i="22"/>
  <c r="N70" i="22"/>
  <c r="J69" i="22"/>
  <c r="M68" i="22"/>
  <c r="N67" i="22"/>
  <c r="Q66" i="22"/>
  <c r="E65" i="22"/>
  <c r="H64" i="22"/>
  <c r="L63" i="22"/>
  <c r="O62" i="22"/>
  <c r="H61" i="22"/>
  <c r="M60" i="22"/>
  <c r="R59" i="22"/>
  <c r="F59" i="22"/>
  <c r="P57" i="22"/>
  <c r="D57" i="22"/>
  <c r="I56" i="22"/>
  <c r="K56" i="22" s="1"/>
  <c r="N55" i="22"/>
  <c r="G54" i="22"/>
  <c r="L53" i="22"/>
  <c r="Q52" i="22"/>
  <c r="E52" i="22"/>
  <c r="J51" i="22"/>
  <c r="O50" i="22"/>
  <c r="H49" i="22"/>
  <c r="M48" i="22"/>
  <c r="R47" i="22"/>
  <c r="F47" i="22"/>
  <c r="P45" i="22"/>
  <c r="D45" i="22"/>
  <c r="I44" i="22"/>
  <c r="K44" i="22" s="1"/>
  <c r="N43" i="22"/>
  <c r="G42" i="22"/>
  <c r="L41" i="22"/>
  <c r="Q40" i="22"/>
  <c r="E40" i="22"/>
  <c r="J39" i="22"/>
  <c r="O38" i="22"/>
  <c r="H37" i="22"/>
  <c r="M36" i="22"/>
  <c r="R35" i="22"/>
  <c r="F35" i="22"/>
  <c r="P33" i="22"/>
  <c r="D33" i="22"/>
  <c r="I32" i="22"/>
  <c r="K32" i="22" s="1"/>
  <c r="N31" i="22"/>
  <c r="G30" i="22"/>
  <c r="L29" i="22"/>
  <c r="Q28" i="22"/>
  <c r="E28" i="22"/>
  <c r="J27" i="22"/>
  <c r="O26" i="22"/>
  <c r="H25" i="22"/>
  <c r="M24" i="22"/>
  <c r="R23" i="22"/>
  <c r="F23" i="22"/>
  <c r="P21" i="22"/>
  <c r="D21" i="22"/>
  <c r="I20" i="22"/>
  <c r="K20" i="22" s="1"/>
  <c r="N19" i="22"/>
  <c r="G18" i="22"/>
  <c r="L17" i="22"/>
  <c r="Q16" i="22"/>
  <c r="E16" i="22"/>
  <c r="J15" i="22"/>
  <c r="O14" i="22"/>
  <c r="H13" i="22"/>
  <c r="M12" i="22"/>
  <c r="R11" i="22"/>
  <c r="F11" i="22"/>
  <c r="P9" i="22"/>
  <c r="D9" i="22"/>
  <c r="I8" i="22"/>
  <c r="K8" i="22" s="1"/>
  <c r="N7" i="22"/>
  <c r="G6" i="22"/>
  <c r="L5" i="22"/>
  <c r="Q4" i="22"/>
  <c r="E4" i="22"/>
  <c r="J3" i="22"/>
  <c r="P72" i="22"/>
  <c r="M71" i="22"/>
  <c r="M70" i="22"/>
  <c r="I69" i="22"/>
  <c r="K69" i="22" s="1"/>
  <c r="L68" i="22"/>
  <c r="L67" i="22"/>
  <c r="O66" i="22"/>
  <c r="R65" i="22"/>
  <c r="D65" i="22"/>
  <c r="G64" i="22"/>
  <c r="J63" i="22"/>
  <c r="N62" i="22"/>
  <c r="G61" i="22"/>
  <c r="L60" i="22"/>
  <c r="Q59" i="22"/>
  <c r="E59" i="22"/>
  <c r="J58" i="22"/>
  <c r="O57" i="22"/>
  <c r="H56" i="22"/>
  <c r="M55" i="22"/>
  <c r="R54" i="22"/>
  <c r="F54" i="22"/>
  <c r="P52" i="22"/>
  <c r="D52" i="22"/>
  <c r="I51" i="22"/>
  <c r="K51" i="22" s="1"/>
  <c r="N50" i="22"/>
  <c r="G49" i="22"/>
  <c r="L48" i="22"/>
  <c r="Q47" i="22"/>
  <c r="E47" i="22"/>
  <c r="J46" i="22"/>
  <c r="O45" i="22"/>
  <c r="H44" i="22"/>
  <c r="M43" i="22"/>
  <c r="R42" i="22"/>
  <c r="F42" i="22"/>
  <c r="P40" i="22"/>
  <c r="D40" i="22"/>
  <c r="I39" i="22"/>
  <c r="K39" i="22" s="1"/>
  <c r="N38" i="22"/>
  <c r="G37" i="22"/>
  <c r="L36" i="22"/>
  <c r="Q35" i="22"/>
  <c r="E35" i="22"/>
  <c r="J34" i="22"/>
  <c r="O33" i="22"/>
  <c r="H32" i="22"/>
  <c r="M31" i="22"/>
  <c r="R30" i="22"/>
  <c r="F30" i="22"/>
  <c r="P28" i="22"/>
  <c r="D28" i="22"/>
  <c r="I27" i="22"/>
  <c r="K27" i="22" s="1"/>
  <c r="N26" i="22"/>
  <c r="G25" i="22"/>
  <c r="L24" i="22"/>
  <c r="Q23" i="22"/>
  <c r="E23" i="22"/>
  <c r="J22" i="22"/>
  <c r="O21" i="22"/>
  <c r="H20" i="22"/>
  <c r="M19" i="22"/>
  <c r="R18" i="22"/>
  <c r="F18" i="22"/>
  <c r="P16" i="22"/>
  <c r="D16" i="22"/>
  <c r="I15" i="22"/>
  <c r="K15" i="22" s="1"/>
  <c r="N14" i="22"/>
  <c r="G13" i="22"/>
  <c r="L12" i="22"/>
  <c r="Q11" i="22"/>
  <c r="E11" i="22"/>
  <c r="J10" i="22"/>
  <c r="O9" i="22"/>
  <c r="H8" i="22"/>
  <c r="M7" i="22"/>
  <c r="R6" i="22"/>
  <c r="F6" i="22"/>
  <c r="P4" i="22"/>
  <c r="D4" i="22"/>
  <c r="I3" i="22"/>
  <c r="O72" i="22"/>
  <c r="I70" i="22"/>
  <c r="K70" i="22" s="1"/>
  <c r="H69" i="22"/>
  <c r="J67" i="22"/>
  <c r="N66" i="22"/>
  <c r="Q65" i="22"/>
  <c r="E64" i="22"/>
  <c r="I63" i="22"/>
  <c r="K63" i="22" s="1"/>
  <c r="M62" i="22"/>
  <c r="R61" i="22"/>
  <c r="F61" i="22"/>
  <c r="P59" i="22"/>
  <c r="D59" i="22"/>
  <c r="I58" i="22"/>
  <c r="K58" i="22" s="1"/>
  <c r="N57" i="22"/>
  <c r="G56" i="22"/>
  <c r="L55" i="22"/>
  <c r="Q54" i="22"/>
  <c r="E54" i="22"/>
  <c r="J53" i="22"/>
  <c r="O52" i="22"/>
  <c r="H51" i="22"/>
  <c r="M50" i="22"/>
  <c r="R49" i="22"/>
  <c r="F49" i="22"/>
  <c r="P47" i="22"/>
  <c r="D47" i="22"/>
  <c r="I46" i="22"/>
  <c r="K46" i="22" s="1"/>
  <c r="N45" i="22"/>
  <c r="G44" i="22"/>
  <c r="L43" i="22"/>
  <c r="Q42" i="22"/>
  <c r="E42" i="22"/>
  <c r="J41" i="22"/>
  <c r="O40" i="22"/>
  <c r="H39" i="22"/>
  <c r="M38" i="22"/>
  <c r="R37" i="22"/>
  <c r="F37" i="22"/>
  <c r="P35" i="22"/>
  <c r="D35" i="22"/>
  <c r="I34" i="22"/>
  <c r="K34" i="22" s="1"/>
  <c r="N33" i="22"/>
  <c r="G32" i="22"/>
  <c r="L31" i="22"/>
  <c r="Q30" i="22"/>
  <c r="E30" i="22"/>
  <c r="J29" i="22"/>
  <c r="O28" i="22"/>
  <c r="H27" i="22"/>
  <c r="M26" i="22"/>
  <c r="R25" i="22"/>
  <c r="F25" i="22"/>
  <c r="P23" i="22"/>
  <c r="D23" i="22"/>
  <c r="I22" i="22"/>
  <c r="K22" i="22" s="1"/>
  <c r="N21" i="22"/>
  <c r="G20" i="22"/>
  <c r="L19" i="22"/>
  <c r="Q18" i="22"/>
  <c r="E18" i="22"/>
  <c r="J17" i="22"/>
  <c r="O16" i="22"/>
  <c r="H15" i="22"/>
  <c r="M14" i="22"/>
  <c r="R13" i="22"/>
  <c r="F13" i="22"/>
  <c r="P11" i="22"/>
  <c r="D11" i="22"/>
  <c r="I10" i="22"/>
  <c r="K10" i="22" s="1"/>
  <c r="N9" i="22"/>
  <c r="G8" i="22"/>
  <c r="L7" i="22"/>
  <c r="Q6" i="22"/>
  <c r="E6" i="22"/>
  <c r="J5" i="22"/>
  <c r="O4" i="22"/>
  <c r="H3" i="22"/>
  <c r="J71" i="22"/>
  <c r="G70" i="22"/>
  <c r="G69" i="22"/>
  <c r="I68" i="22"/>
  <c r="K68" i="22" s="1"/>
  <c r="I67" i="22"/>
  <c r="K67" i="22" s="1"/>
  <c r="M66" i="22"/>
  <c r="P65" i="22"/>
  <c r="D64" i="22"/>
  <c r="H63" i="22"/>
  <c r="L62" i="22"/>
  <c r="Q61" i="22"/>
  <c r="E61" i="22"/>
  <c r="J60" i="22"/>
  <c r="O59" i="22"/>
  <c r="H58" i="22"/>
  <c r="M57" i="22"/>
  <c r="R56" i="22"/>
  <c r="F56" i="22"/>
  <c r="P54" i="22"/>
  <c r="D54" i="22"/>
  <c r="I53" i="22"/>
  <c r="K53" i="22" s="1"/>
  <c r="N52" i="22"/>
  <c r="G51" i="22"/>
  <c r="L50" i="22"/>
  <c r="Q49" i="22"/>
  <c r="E49" i="22"/>
  <c r="J48" i="22"/>
  <c r="O47" i="22"/>
  <c r="H46" i="22"/>
  <c r="M45" i="22"/>
  <c r="R44" i="22"/>
  <c r="F44" i="22"/>
  <c r="P42" i="22"/>
  <c r="D42" i="22"/>
  <c r="I41" i="22"/>
  <c r="K41" i="22" s="1"/>
  <c r="N40" i="22"/>
  <c r="G39" i="22"/>
  <c r="L38" i="22"/>
  <c r="Q37" i="22"/>
  <c r="E37" i="22"/>
  <c r="J36" i="22"/>
  <c r="O35" i="22"/>
  <c r="H34" i="22"/>
  <c r="M33" i="22"/>
  <c r="R32" i="22"/>
  <c r="F32" i="22"/>
  <c r="P30" i="22"/>
  <c r="D30" i="22"/>
  <c r="I29" i="22"/>
  <c r="K29" i="22" s="1"/>
  <c r="N28" i="22"/>
  <c r="G27" i="22"/>
  <c r="L26" i="22"/>
  <c r="Q25" i="22"/>
  <c r="E25" i="22"/>
  <c r="J24" i="22"/>
  <c r="O23" i="22"/>
  <c r="H22" i="22"/>
  <c r="M21" i="22"/>
  <c r="R20" i="22"/>
  <c r="F20" i="22"/>
  <c r="P18" i="22"/>
  <c r="D18" i="22"/>
  <c r="I17" i="22"/>
  <c r="K17" i="22" s="1"/>
  <c r="N16" i="22"/>
  <c r="G15" i="22"/>
  <c r="L14" i="22"/>
  <c r="Q13" i="22"/>
  <c r="H72" i="22"/>
  <c r="H71" i="22"/>
  <c r="D70" i="22"/>
  <c r="D69" i="22"/>
  <c r="E68" i="22"/>
  <c r="G67" i="22"/>
  <c r="N65" i="22"/>
  <c r="P64" i="22"/>
  <c r="F63" i="22"/>
  <c r="J62" i="22"/>
  <c r="O61" i="22"/>
  <c r="H60" i="22"/>
  <c r="M59" i="22"/>
  <c r="R58" i="22"/>
  <c r="F58" i="22"/>
  <c r="P56" i="22"/>
  <c r="D56" i="22"/>
  <c r="I55" i="22"/>
  <c r="K55" i="22" s="1"/>
  <c r="N54" i="22"/>
  <c r="G53" i="22"/>
  <c r="L52" i="22"/>
  <c r="Q51" i="22"/>
  <c r="E51" i="22"/>
  <c r="J50" i="22"/>
  <c r="O49" i="22"/>
  <c r="H48" i="22"/>
  <c r="M47" i="22"/>
  <c r="R46" i="22"/>
  <c r="F46" i="22"/>
  <c r="P44" i="22"/>
  <c r="D44" i="22"/>
  <c r="I43" i="22"/>
  <c r="K43" i="22" s="1"/>
  <c r="N42" i="22"/>
  <c r="G41" i="22"/>
  <c r="L40" i="22"/>
  <c r="Q39" i="22"/>
  <c r="E39" i="22"/>
  <c r="J38" i="22"/>
  <c r="O37" i="22"/>
  <c r="H36" i="22"/>
  <c r="M35" i="22"/>
  <c r="R34" i="22"/>
  <c r="F34" i="22"/>
  <c r="P32" i="22"/>
  <c r="D32" i="22"/>
  <c r="I31" i="22"/>
  <c r="K31" i="22" s="1"/>
  <c r="N30" i="22"/>
  <c r="G29" i="22"/>
  <c r="L28" i="22"/>
  <c r="Q27" i="22"/>
  <c r="E27" i="22"/>
  <c r="J26" i="22"/>
  <c r="O25" i="22"/>
  <c r="H24" i="22"/>
  <c r="M23" i="22"/>
  <c r="R22" i="22"/>
  <c r="F22" i="22"/>
  <c r="P20" i="22"/>
  <c r="D20" i="22"/>
  <c r="I19" i="22"/>
  <c r="K19" i="22" s="1"/>
  <c r="N18" i="22"/>
  <c r="G17" i="22"/>
  <c r="L16" i="22"/>
  <c r="Q15" i="22"/>
  <c r="E15" i="22"/>
  <c r="J14" i="22"/>
  <c r="O13" i="22"/>
  <c r="H12" i="22"/>
  <c r="M11" i="22"/>
  <c r="R10" i="22"/>
  <c r="F10" i="22"/>
  <c r="P8" i="22"/>
  <c r="D8" i="22"/>
  <c r="I7" i="22"/>
  <c r="K7" i="22" s="1"/>
  <c r="N6" i="22"/>
  <c r="G5" i="22"/>
  <c r="L4" i="22"/>
  <c r="Q3" i="22"/>
  <c r="E3" i="22"/>
  <c r="H67" i="22"/>
  <c r="Q64" i="22"/>
  <c r="O56" i="22"/>
  <c r="R53" i="22"/>
  <c r="D51" i="22"/>
  <c r="I48" i="22"/>
  <c r="K48" i="22" s="1"/>
  <c r="O32" i="22"/>
  <c r="R29" i="22"/>
  <c r="D27" i="22"/>
  <c r="I24" i="22"/>
  <c r="K24" i="22" s="1"/>
  <c r="O11" i="22"/>
  <c r="L9" i="22"/>
  <c r="J7" i="22"/>
  <c r="H5" i="22"/>
  <c r="F3" i="22"/>
  <c r="F70" i="22"/>
  <c r="N61" i="22"/>
  <c r="Q58" i="22"/>
  <c r="F53" i="22"/>
  <c r="J45" i="22"/>
  <c r="O42" i="22"/>
  <c r="N37" i="22"/>
  <c r="Q34" i="22"/>
  <c r="F29" i="22"/>
  <c r="J21" i="22"/>
  <c r="O18" i="22"/>
  <c r="N13" i="22"/>
  <c r="L11" i="22"/>
  <c r="D61" i="22"/>
  <c r="G58" i="22"/>
  <c r="M42" i="22"/>
  <c r="R39" i="22"/>
  <c r="D37" i="22"/>
  <c r="G34" i="22"/>
  <c r="M18" i="22"/>
  <c r="R15" i="22"/>
  <c r="E13" i="22"/>
  <c r="L66" i="22"/>
  <c r="R63" i="22"/>
  <c r="E58" i="22"/>
  <c r="J55" i="22"/>
  <c r="I50" i="22"/>
  <c r="K50" i="22" s="1"/>
  <c r="N47" i="22"/>
  <c r="P39" i="22"/>
  <c r="E34" i="22"/>
  <c r="J31" i="22"/>
  <c r="I26" i="22"/>
  <c r="K26" i="22" s="1"/>
  <c r="N23" i="22"/>
  <c r="P15" i="22"/>
  <c r="D13" i="22"/>
  <c r="R8" i="22"/>
  <c r="P6" i="22"/>
  <c r="N4" i="22"/>
  <c r="F69" i="22"/>
  <c r="J66" i="22"/>
  <c r="G63" i="22"/>
  <c r="H55" i="22"/>
  <c r="M52" i="22"/>
  <c r="L47" i="22"/>
  <c r="Q44" i="22"/>
  <c r="F39" i="22"/>
  <c r="H31" i="22"/>
  <c r="M28" i="22"/>
  <c r="L23" i="22"/>
  <c r="Q20" i="22"/>
  <c r="F15" i="22"/>
  <c r="Q10" i="22"/>
  <c r="Q8" i="22"/>
  <c r="O6" i="22"/>
  <c r="M4" i="22"/>
  <c r="I72" i="22"/>
  <c r="K72" i="22" s="1"/>
  <c r="E63" i="22"/>
  <c r="I60" i="22"/>
  <c r="K60" i="22" s="1"/>
  <c r="O44" i="22"/>
  <c r="R41" i="22"/>
  <c r="D39" i="22"/>
  <c r="I36" i="22"/>
  <c r="K36" i="22" s="1"/>
  <c r="O20" i="22"/>
  <c r="R17" i="22"/>
  <c r="D15" i="22"/>
  <c r="H10" i="22"/>
  <c r="O8" i="22"/>
  <c r="M6" i="22"/>
  <c r="F72" i="22"/>
  <c r="G60" i="22"/>
  <c r="L57" i="22"/>
  <c r="P49" i="22"/>
  <c r="E44" i="22"/>
  <c r="H41" i="22"/>
  <c r="G36" i="22"/>
  <c r="L33" i="22"/>
  <c r="P25" i="22"/>
  <c r="E20" i="22"/>
  <c r="H17" i="22"/>
  <c r="J12" i="22"/>
  <c r="G10" i="22"/>
  <c r="F8" i="22"/>
  <c r="D6" i="22"/>
  <c r="G68" i="22"/>
  <c r="O65" i="22"/>
  <c r="J57" i="22"/>
  <c r="O54" i="22"/>
  <c r="N49" i="22"/>
  <c r="Q46" i="22"/>
  <c r="F41" i="22"/>
  <c r="J33" i="22"/>
  <c r="O30" i="22"/>
  <c r="N25" i="22"/>
  <c r="Q22" i="22"/>
  <c r="F17" i="22"/>
  <c r="I12" i="22"/>
  <c r="K12" i="22" s="1"/>
  <c r="E10" i="22"/>
  <c r="E8" i="22"/>
  <c r="D71" i="22"/>
  <c r="L59" i="22"/>
  <c r="Q56" i="22"/>
  <c r="F51" i="22"/>
  <c r="H43" i="22"/>
  <c r="M40" i="22"/>
  <c r="L35" i="22"/>
  <c r="Q32" i="22"/>
  <c r="F27" i="22"/>
  <c r="H19" i="22"/>
  <c r="M16" i="22"/>
  <c r="M9" i="22"/>
  <c r="I5" i="22"/>
  <c r="K5" i="22" s="1"/>
  <c r="G3" i="22"/>
  <c r="G22" i="22"/>
  <c r="P13" i="22"/>
  <c r="F67" i="22"/>
  <c r="D49" i="22"/>
  <c r="L45" i="22"/>
  <c r="E22" i="22"/>
  <c r="H53" i="22"/>
  <c r="N35" i="22"/>
  <c r="M30" i="22"/>
  <c r="I71" i="22"/>
  <c r="K71" i="22" s="1"/>
  <c r="I62" i="22"/>
  <c r="K62" i="22" s="1"/>
  <c r="G12" i="22"/>
  <c r="R3" i="22"/>
  <c r="G48" i="22"/>
  <c r="D25" i="22"/>
  <c r="L21" i="22"/>
  <c r="H7" i="22"/>
  <c r="P3" i="22"/>
  <c r="L65" i="22"/>
  <c r="P61" i="22"/>
  <c r="E56" i="22"/>
  <c r="J43" i="22"/>
  <c r="I38" i="22"/>
  <c r="K38" i="22" s="1"/>
  <c r="N11" i="22"/>
  <c r="R51" i="22"/>
  <c r="G24" i="22"/>
  <c r="P51" i="22"/>
  <c r="O64" i="22"/>
  <c r="G46" i="22"/>
  <c r="P37" i="22"/>
  <c r="E32" i="22"/>
  <c r="J19" i="22"/>
  <c r="I14" i="22"/>
  <c r="K14" i="22" s="1"/>
  <c r="R5" i="22"/>
  <c r="D68" i="22"/>
  <c r="E46" i="22"/>
  <c r="R27" i="22"/>
  <c r="F5" i="22"/>
  <c r="N59" i="22"/>
  <c r="M54" i="22"/>
  <c r="P27" i="22"/>
  <c r="J9" i="22"/>
  <c r="H29" i="22"/>
  <c r="D3" i="22"/>
  <c r="N72" i="23"/>
  <c r="G71" i="23"/>
  <c r="L70" i="23"/>
  <c r="Q69" i="23"/>
  <c r="E69" i="23"/>
  <c r="J68" i="23"/>
  <c r="O67" i="23"/>
  <c r="H66" i="23"/>
  <c r="M65" i="23"/>
  <c r="R64" i="23"/>
  <c r="F64" i="23"/>
  <c r="P62" i="23"/>
  <c r="D62" i="23"/>
  <c r="I61" i="23"/>
  <c r="K61" i="23" s="1"/>
  <c r="N60" i="23"/>
  <c r="G59" i="23"/>
  <c r="L58" i="23"/>
  <c r="Q57" i="23"/>
  <c r="E57" i="23"/>
  <c r="J56" i="23"/>
  <c r="O55" i="23"/>
  <c r="H54" i="23"/>
  <c r="M53" i="23"/>
  <c r="R52" i="23"/>
  <c r="F52" i="23"/>
  <c r="P50" i="23"/>
  <c r="D50" i="23"/>
  <c r="I49" i="23"/>
  <c r="K49" i="23" s="1"/>
  <c r="N48" i="23"/>
  <c r="G47" i="23"/>
  <c r="L46" i="23"/>
  <c r="Q45" i="23"/>
  <c r="E45" i="23"/>
  <c r="J44" i="23"/>
  <c r="O43" i="23"/>
  <c r="M72" i="23"/>
  <c r="R71" i="23"/>
  <c r="F71" i="23"/>
  <c r="P69" i="23"/>
  <c r="D69" i="23"/>
  <c r="I68" i="23"/>
  <c r="K68" i="23" s="1"/>
  <c r="N67" i="23"/>
  <c r="G66" i="23"/>
  <c r="L65" i="23"/>
  <c r="Q64" i="23"/>
  <c r="E64" i="23"/>
  <c r="J63" i="23"/>
  <c r="O62" i="23"/>
  <c r="H61" i="23"/>
  <c r="M60" i="23"/>
  <c r="R59" i="23"/>
  <c r="F59" i="23"/>
  <c r="P57" i="23"/>
  <c r="D57" i="23"/>
  <c r="I56" i="23"/>
  <c r="K56" i="23" s="1"/>
  <c r="N55" i="23"/>
  <c r="G54" i="23"/>
  <c r="L53" i="23"/>
  <c r="Q52" i="23"/>
  <c r="E52" i="23"/>
  <c r="J51" i="23"/>
  <c r="O50" i="23"/>
  <c r="H49" i="23"/>
  <c r="M48" i="23"/>
  <c r="R47" i="23"/>
  <c r="F47" i="23"/>
  <c r="L72" i="23"/>
  <c r="Q71" i="23"/>
  <c r="E71" i="23"/>
  <c r="J70" i="23"/>
  <c r="O69" i="23"/>
  <c r="H68" i="23"/>
  <c r="M67" i="23"/>
  <c r="R66" i="23"/>
  <c r="F66" i="23"/>
  <c r="P64" i="23"/>
  <c r="D64" i="23"/>
  <c r="I63" i="23"/>
  <c r="K63" i="23" s="1"/>
  <c r="N62" i="23"/>
  <c r="G61" i="23"/>
  <c r="L60" i="23"/>
  <c r="Q59" i="23"/>
  <c r="P71" i="23"/>
  <c r="D71" i="23"/>
  <c r="I70" i="23"/>
  <c r="K70" i="23" s="1"/>
  <c r="N69" i="23"/>
  <c r="G68" i="23"/>
  <c r="L67" i="23"/>
  <c r="Q66" i="23"/>
  <c r="E66" i="23"/>
  <c r="J65" i="23"/>
  <c r="O64" i="23"/>
  <c r="H63" i="23"/>
  <c r="M62" i="23"/>
  <c r="R61" i="23"/>
  <c r="F61" i="23"/>
  <c r="P59" i="23"/>
  <c r="D59" i="23"/>
  <c r="I58" i="23"/>
  <c r="K58" i="23" s="1"/>
  <c r="N57" i="23"/>
  <c r="G56" i="23"/>
  <c r="L55" i="23"/>
  <c r="Q54" i="23"/>
  <c r="E54" i="23"/>
  <c r="J53" i="23"/>
  <c r="O52" i="23"/>
  <c r="J72" i="23"/>
  <c r="O71" i="23"/>
  <c r="H70" i="23"/>
  <c r="M69" i="23"/>
  <c r="R68" i="23"/>
  <c r="F68" i="23"/>
  <c r="P66" i="23"/>
  <c r="D66" i="23"/>
  <c r="I65" i="23"/>
  <c r="K65" i="23" s="1"/>
  <c r="N64" i="23"/>
  <c r="G63" i="23"/>
  <c r="L62" i="23"/>
  <c r="Q61" i="23"/>
  <c r="E61" i="23"/>
  <c r="J60" i="23"/>
  <c r="O59" i="23"/>
  <c r="H58" i="23"/>
  <c r="M57" i="23"/>
  <c r="R56" i="23"/>
  <c r="F56" i="23"/>
  <c r="P54" i="23"/>
  <c r="D54" i="23"/>
  <c r="I53" i="23"/>
  <c r="K53" i="23" s="1"/>
  <c r="N52" i="23"/>
  <c r="G51" i="23"/>
  <c r="L50" i="23"/>
  <c r="Q49" i="23"/>
  <c r="E49" i="23"/>
  <c r="J48" i="23"/>
  <c r="O47" i="23"/>
  <c r="H46" i="23"/>
  <c r="M45" i="23"/>
  <c r="R44" i="23"/>
  <c r="F44" i="23"/>
  <c r="P42" i="23"/>
  <c r="I72" i="23"/>
  <c r="K72" i="23" s="1"/>
  <c r="N71" i="23"/>
  <c r="G70" i="23"/>
  <c r="L69" i="23"/>
  <c r="Q68" i="23"/>
  <c r="E68" i="23"/>
  <c r="J67" i="23"/>
  <c r="O66" i="23"/>
  <c r="H65" i="23"/>
  <c r="M64" i="23"/>
  <c r="R63" i="23"/>
  <c r="F63" i="23"/>
  <c r="P61" i="23"/>
  <c r="D61" i="23"/>
  <c r="I60" i="23"/>
  <c r="K60" i="23" s="1"/>
  <c r="N59" i="23"/>
  <c r="G58" i="23"/>
  <c r="L57" i="23"/>
  <c r="Q56" i="23"/>
  <c r="E56" i="23"/>
  <c r="J55" i="23"/>
  <c r="O54" i="23"/>
  <c r="H53" i="23"/>
  <c r="H72" i="23"/>
  <c r="M71" i="23"/>
  <c r="R70" i="23"/>
  <c r="F70" i="23"/>
  <c r="P68" i="23"/>
  <c r="D68" i="23"/>
  <c r="I67" i="23"/>
  <c r="K67" i="23" s="1"/>
  <c r="N66" i="23"/>
  <c r="G65" i="23"/>
  <c r="L64" i="23"/>
  <c r="Q63" i="23"/>
  <c r="E63" i="23"/>
  <c r="J62" i="23"/>
  <c r="O61" i="23"/>
  <c r="H60" i="23"/>
  <c r="M59" i="23"/>
  <c r="R58" i="23"/>
  <c r="F58" i="23"/>
  <c r="P56" i="23"/>
  <c r="D56" i="23"/>
  <c r="I55" i="23"/>
  <c r="K55" i="23" s="1"/>
  <c r="N54" i="23"/>
  <c r="G53" i="23"/>
  <c r="L52" i="23"/>
  <c r="G72" i="23"/>
  <c r="L71" i="23"/>
  <c r="Q70" i="23"/>
  <c r="E70" i="23"/>
  <c r="J69" i="23"/>
  <c r="O68" i="23"/>
  <c r="H67" i="23"/>
  <c r="M66" i="23"/>
  <c r="R65" i="23"/>
  <c r="F65" i="23"/>
  <c r="P63" i="23"/>
  <c r="D63" i="23"/>
  <c r="I62" i="23"/>
  <c r="K62" i="23" s="1"/>
  <c r="N61" i="23"/>
  <c r="G60" i="23"/>
  <c r="L59" i="23"/>
  <c r="Q58" i="23"/>
  <c r="E58" i="23"/>
  <c r="J57" i="23"/>
  <c r="O56" i="23"/>
  <c r="H55" i="23"/>
  <c r="M54" i="23"/>
  <c r="R53" i="23"/>
  <c r="F53" i="23"/>
  <c r="P72" i="23"/>
  <c r="D72" i="23"/>
  <c r="I71" i="23"/>
  <c r="K71" i="23" s="1"/>
  <c r="N70" i="23"/>
  <c r="G69" i="23"/>
  <c r="L68" i="23"/>
  <c r="Q67" i="23"/>
  <c r="E67" i="23"/>
  <c r="J66" i="23"/>
  <c r="O65" i="23"/>
  <c r="H71" i="23"/>
  <c r="F69" i="23"/>
  <c r="D67" i="23"/>
  <c r="D65" i="23"/>
  <c r="L63" i="23"/>
  <c r="L61" i="23"/>
  <c r="M58" i="23"/>
  <c r="G55" i="23"/>
  <c r="M52" i="23"/>
  <c r="N51" i="23"/>
  <c r="N50" i="23"/>
  <c r="P49" i="23"/>
  <c r="R48" i="23"/>
  <c r="D47" i="23"/>
  <c r="G46" i="23"/>
  <c r="J45" i="23"/>
  <c r="M44" i="23"/>
  <c r="P43" i="23"/>
  <c r="F42" i="23"/>
  <c r="P40" i="23"/>
  <c r="D40" i="23"/>
  <c r="I39" i="23"/>
  <c r="K39" i="23" s="1"/>
  <c r="N38" i="23"/>
  <c r="G37" i="23"/>
  <c r="L36" i="23"/>
  <c r="Q35" i="23"/>
  <c r="E35" i="23"/>
  <c r="J34" i="23"/>
  <c r="O33" i="23"/>
  <c r="H32" i="23"/>
  <c r="M31" i="23"/>
  <c r="R30" i="23"/>
  <c r="F30" i="23"/>
  <c r="P28" i="23"/>
  <c r="D28" i="23"/>
  <c r="I27" i="23"/>
  <c r="K27" i="23" s="1"/>
  <c r="N26" i="23"/>
  <c r="G25" i="23"/>
  <c r="L24" i="23"/>
  <c r="Q23" i="23"/>
  <c r="E23" i="23"/>
  <c r="J22" i="23"/>
  <c r="O21" i="23"/>
  <c r="H20" i="23"/>
  <c r="M19" i="23"/>
  <c r="R18" i="23"/>
  <c r="F18" i="23"/>
  <c r="P16" i="23"/>
  <c r="D16" i="23"/>
  <c r="I15" i="23"/>
  <c r="K15" i="23" s="1"/>
  <c r="N14" i="23"/>
  <c r="G13" i="23"/>
  <c r="L12" i="23"/>
  <c r="Q11" i="23"/>
  <c r="E11" i="23"/>
  <c r="J10" i="23"/>
  <c r="O9" i="23"/>
  <c r="H8" i="23"/>
  <c r="M7" i="23"/>
  <c r="R6" i="23"/>
  <c r="F6" i="23"/>
  <c r="P4" i="23"/>
  <c r="D4" i="23"/>
  <c r="I3" i="23"/>
  <c r="J58" i="23"/>
  <c r="N56" i="23"/>
  <c r="F55" i="23"/>
  <c r="J52" i="23"/>
  <c r="M51" i="23"/>
  <c r="M50" i="23"/>
  <c r="O49" i="23"/>
  <c r="Q48" i="23"/>
  <c r="F46" i="23"/>
  <c r="I45" i="23"/>
  <c r="K45" i="23" s="1"/>
  <c r="L44" i="23"/>
  <c r="N43" i="23"/>
  <c r="R42" i="23"/>
  <c r="E42" i="23"/>
  <c r="J41" i="23"/>
  <c r="O40" i="23"/>
  <c r="H39" i="23"/>
  <c r="M38" i="23"/>
  <c r="R37" i="23"/>
  <c r="F37" i="23"/>
  <c r="P35" i="23"/>
  <c r="D35" i="23"/>
  <c r="I34" i="23"/>
  <c r="K34" i="23" s="1"/>
  <c r="N33" i="23"/>
  <c r="G32" i="23"/>
  <c r="L31" i="23"/>
  <c r="Q30" i="23"/>
  <c r="E30" i="23"/>
  <c r="J29" i="23"/>
  <c r="O28" i="23"/>
  <c r="H27" i="23"/>
  <c r="M26" i="23"/>
  <c r="R25" i="23"/>
  <c r="F25" i="23"/>
  <c r="P23" i="23"/>
  <c r="D23" i="23"/>
  <c r="I22" i="23"/>
  <c r="K22" i="23" s="1"/>
  <c r="N21" i="23"/>
  <c r="G20" i="23"/>
  <c r="L19" i="23"/>
  <c r="Q18" i="23"/>
  <c r="E18" i="23"/>
  <c r="J17" i="23"/>
  <c r="O16" i="23"/>
  <c r="H15" i="23"/>
  <c r="M14" i="23"/>
  <c r="R13" i="23"/>
  <c r="F13" i="23"/>
  <c r="P11" i="23"/>
  <c r="D11" i="23"/>
  <c r="I10" i="23"/>
  <c r="K10" i="23" s="1"/>
  <c r="N9" i="23"/>
  <c r="G8" i="23"/>
  <c r="L7" i="23"/>
  <c r="Q6" i="23"/>
  <c r="E6" i="23"/>
  <c r="J5" i="23"/>
  <c r="O4" i="23"/>
  <c r="H3" i="23"/>
  <c r="J61" i="23"/>
  <c r="D58" i="23"/>
  <c r="M56" i="23"/>
  <c r="E55" i="23"/>
  <c r="Q53" i="23"/>
  <c r="I52" i="23"/>
  <c r="K52" i="23" s="1"/>
  <c r="L51" i="23"/>
  <c r="N49" i="23"/>
  <c r="P48" i="23"/>
  <c r="Q47" i="23"/>
  <c r="E46" i="23"/>
  <c r="H45" i="23"/>
  <c r="M43" i="23"/>
  <c r="Q42" i="23"/>
  <c r="D42" i="23"/>
  <c r="I41" i="23"/>
  <c r="K41" i="23" s="1"/>
  <c r="N40" i="23"/>
  <c r="G39" i="23"/>
  <c r="L38" i="23"/>
  <c r="Q37" i="23"/>
  <c r="E37" i="23"/>
  <c r="J36" i="23"/>
  <c r="O35" i="23"/>
  <c r="H34" i="23"/>
  <c r="M33" i="23"/>
  <c r="R32" i="23"/>
  <c r="F32" i="23"/>
  <c r="P30" i="23"/>
  <c r="D30" i="23"/>
  <c r="I29" i="23"/>
  <c r="K29" i="23" s="1"/>
  <c r="N28" i="23"/>
  <c r="G27" i="23"/>
  <c r="L26" i="23"/>
  <c r="Q25" i="23"/>
  <c r="E25" i="23"/>
  <c r="J24" i="23"/>
  <c r="O23" i="23"/>
  <c r="H22" i="23"/>
  <c r="M21" i="23"/>
  <c r="R20" i="23"/>
  <c r="F20" i="23"/>
  <c r="P18" i="23"/>
  <c r="D18" i="23"/>
  <c r="I17" i="23"/>
  <c r="K17" i="23" s="1"/>
  <c r="N16" i="23"/>
  <c r="G15" i="23"/>
  <c r="L14" i="23"/>
  <c r="Q13" i="23"/>
  <c r="E13" i="23"/>
  <c r="J12" i="23"/>
  <c r="O11" i="23"/>
  <c r="H10" i="23"/>
  <c r="M9" i="23"/>
  <c r="R8" i="23"/>
  <c r="F8" i="23"/>
  <c r="P6" i="23"/>
  <c r="D6" i="23"/>
  <c r="I5" i="23"/>
  <c r="K5" i="23" s="1"/>
  <c r="N4" i="23"/>
  <c r="G3" i="23"/>
  <c r="R72" i="23"/>
  <c r="P70" i="23"/>
  <c r="N68" i="23"/>
  <c r="L66" i="23"/>
  <c r="J64" i="23"/>
  <c r="R62" i="23"/>
  <c r="J59" i="23"/>
  <c r="L56" i="23"/>
  <c r="D55" i="23"/>
  <c r="P53" i="23"/>
  <c r="H52" i="23"/>
  <c r="I51" i="23"/>
  <c r="K51" i="23" s="1"/>
  <c r="J50" i="23"/>
  <c r="M49" i="23"/>
  <c r="O48" i="23"/>
  <c r="P47" i="23"/>
  <c r="R46" i="23"/>
  <c r="D46" i="23"/>
  <c r="G45" i="23"/>
  <c r="I44" i="23"/>
  <c r="K44" i="23" s="1"/>
  <c r="L43" i="23"/>
  <c r="O42" i="23"/>
  <c r="H41" i="23"/>
  <c r="M40" i="23"/>
  <c r="R39" i="23"/>
  <c r="F39" i="23"/>
  <c r="P37" i="23"/>
  <c r="D37" i="23"/>
  <c r="I36" i="23"/>
  <c r="K36" i="23" s="1"/>
  <c r="N35" i="23"/>
  <c r="G34" i="23"/>
  <c r="L33" i="23"/>
  <c r="Q32" i="23"/>
  <c r="E32" i="23"/>
  <c r="J31" i="23"/>
  <c r="O30" i="23"/>
  <c r="H29" i="23"/>
  <c r="M28" i="23"/>
  <c r="R27" i="23"/>
  <c r="F27" i="23"/>
  <c r="P25" i="23"/>
  <c r="D25" i="23"/>
  <c r="I24" i="23"/>
  <c r="K24" i="23" s="1"/>
  <c r="N23" i="23"/>
  <c r="G22" i="23"/>
  <c r="L21" i="23"/>
  <c r="Q20" i="23"/>
  <c r="E20" i="23"/>
  <c r="J19" i="23"/>
  <c r="O18" i="23"/>
  <c r="H17" i="23"/>
  <c r="M16" i="23"/>
  <c r="R15" i="23"/>
  <c r="F15" i="23"/>
  <c r="P13" i="23"/>
  <c r="D13" i="23"/>
  <c r="I12" i="23"/>
  <c r="K12" i="23" s="1"/>
  <c r="N11" i="23"/>
  <c r="G10" i="23"/>
  <c r="L9" i="23"/>
  <c r="Q8" i="23"/>
  <c r="E8" i="23"/>
  <c r="J7" i="23"/>
  <c r="O6" i="23"/>
  <c r="H5" i="23"/>
  <c r="M4" i="23"/>
  <c r="R3" i="23"/>
  <c r="F3" i="23"/>
  <c r="Q72" i="23"/>
  <c r="O70" i="23"/>
  <c r="M68" i="23"/>
  <c r="I64" i="23"/>
  <c r="K64" i="23" s="1"/>
  <c r="Q62" i="23"/>
  <c r="I59" i="23"/>
  <c r="K59" i="23" s="1"/>
  <c r="O53" i="23"/>
  <c r="G52" i="23"/>
  <c r="H51" i="23"/>
  <c r="I50" i="23"/>
  <c r="K50" i="23" s="1"/>
  <c r="L49" i="23"/>
  <c r="L48" i="23"/>
  <c r="N47" i="23"/>
  <c r="Q46" i="23"/>
  <c r="F45" i="23"/>
  <c r="H44" i="23"/>
  <c r="J43" i="23"/>
  <c r="N42" i="23"/>
  <c r="G41" i="23"/>
  <c r="L40" i="23"/>
  <c r="Q39" i="23"/>
  <c r="E39" i="23"/>
  <c r="J38" i="23"/>
  <c r="O37" i="23"/>
  <c r="H36" i="23"/>
  <c r="M35" i="23"/>
  <c r="R34" i="23"/>
  <c r="F34" i="23"/>
  <c r="P32" i="23"/>
  <c r="D32" i="23"/>
  <c r="I31" i="23"/>
  <c r="K31" i="23" s="1"/>
  <c r="N30" i="23"/>
  <c r="G29" i="23"/>
  <c r="L28" i="23"/>
  <c r="Q27" i="23"/>
  <c r="E27" i="23"/>
  <c r="J26" i="23"/>
  <c r="O25" i="23"/>
  <c r="H24" i="23"/>
  <c r="M23" i="23"/>
  <c r="R22" i="23"/>
  <c r="F22" i="23"/>
  <c r="P20" i="23"/>
  <c r="D20" i="23"/>
  <c r="I19" i="23"/>
  <c r="K19" i="23" s="1"/>
  <c r="N18" i="23"/>
  <c r="G17" i="23"/>
  <c r="L16" i="23"/>
  <c r="Q15" i="23"/>
  <c r="E15" i="23"/>
  <c r="J14" i="23"/>
  <c r="O13" i="23"/>
  <c r="H12" i="23"/>
  <c r="M11" i="23"/>
  <c r="R10" i="23"/>
  <c r="F10" i="23"/>
  <c r="P8" i="23"/>
  <c r="D8" i="23"/>
  <c r="I7" i="23"/>
  <c r="K7" i="23" s="1"/>
  <c r="N6" i="23"/>
  <c r="G5" i="23"/>
  <c r="L4" i="23"/>
  <c r="Q3" i="23"/>
  <c r="E3" i="23"/>
  <c r="O72" i="23"/>
  <c r="M70" i="23"/>
  <c r="I66" i="23"/>
  <c r="K66" i="23" s="1"/>
  <c r="H64" i="23"/>
  <c r="H62" i="23"/>
  <c r="R60" i="23"/>
  <c r="H59" i="23"/>
  <c r="R57" i="23"/>
  <c r="H56" i="23"/>
  <c r="N53" i="23"/>
  <c r="D52" i="23"/>
  <c r="F51" i="23"/>
  <c r="H50" i="23"/>
  <c r="M47" i="23"/>
  <c r="P46" i="23"/>
  <c r="D45" i="23"/>
  <c r="G44" i="23"/>
  <c r="I43" i="23"/>
  <c r="K43" i="23" s="1"/>
  <c r="M42" i="23"/>
  <c r="R41" i="23"/>
  <c r="F41" i="23"/>
  <c r="P39" i="23"/>
  <c r="D39" i="23"/>
  <c r="I38" i="23"/>
  <c r="K38" i="23" s="1"/>
  <c r="N37" i="23"/>
  <c r="G36" i="23"/>
  <c r="L35" i="23"/>
  <c r="Q34" i="23"/>
  <c r="E34" i="23"/>
  <c r="J33" i="23"/>
  <c r="O32" i="23"/>
  <c r="H31" i="23"/>
  <c r="M30" i="23"/>
  <c r="R29" i="23"/>
  <c r="F29" i="23"/>
  <c r="P27" i="23"/>
  <c r="D27" i="23"/>
  <c r="I26" i="23"/>
  <c r="K26" i="23" s="1"/>
  <c r="N25" i="23"/>
  <c r="G24" i="23"/>
  <c r="L23" i="23"/>
  <c r="Q22" i="23"/>
  <c r="E22" i="23"/>
  <c r="J21" i="23"/>
  <c r="O20" i="23"/>
  <c r="H19" i="23"/>
  <c r="M18" i="23"/>
  <c r="R17" i="23"/>
  <c r="F17" i="23"/>
  <c r="P15" i="23"/>
  <c r="D15" i="23"/>
  <c r="I14" i="23"/>
  <c r="K14" i="23" s="1"/>
  <c r="N13" i="23"/>
  <c r="G12" i="23"/>
  <c r="L11" i="23"/>
  <c r="Q10" i="23"/>
  <c r="E10" i="23"/>
  <c r="J9" i="23"/>
  <c r="O8" i="23"/>
  <c r="H7" i="23"/>
  <c r="M6" i="23"/>
  <c r="R5" i="23"/>
  <c r="F5" i="23"/>
  <c r="P3" i="23"/>
  <c r="D3" i="23"/>
  <c r="F72" i="23"/>
  <c r="D70" i="23"/>
  <c r="G64" i="23"/>
  <c r="G62" i="23"/>
  <c r="Q60" i="23"/>
  <c r="E59" i="23"/>
  <c r="O57" i="23"/>
  <c r="R54" i="23"/>
  <c r="E51" i="23"/>
  <c r="G50" i="23"/>
  <c r="J49" i="23"/>
  <c r="I48" i="23"/>
  <c r="K48" i="23" s="1"/>
  <c r="L47" i="23"/>
  <c r="O46" i="23"/>
  <c r="R45" i="23"/>
  <c r="E44" i="23"/>
  <c r="H43" i="23"/>
  <c r="L42" i="23"/>
  <c r="Q41" i="23"/>
  <c r="E41" i="23"/>
  <c r="J40" i="23"/>
  <c r="O39" i="23"/>
  <c r="H38" i="23"/>
  <c r="M37" i="23"/>
  <c r="R36" i="23"/>
  <c r="F36" i="23"/>
  <c r="P34" i="23"/>
  <c r="D34" i="23"/>
  <c r="I33" i="23"/>
  <c r="K33" i="23" s="1"/>
  <c r="N32" i="23"/>
  <c r="G31" i="23"/>
  <c r="L30" i="23"/>
  <c r="Q29" i="23"/>
  <c r="E29" i="23"/>
  <c r="J28" i="23"/>
  <c r="O27" i="23"/>
  <c r="H26" i="23"/>
  <c r="M25" i="23"/>
  <c r="R24" i="23"/>
  <c r="F24" i="23"/>
  <c r="P22" i="23"/>
  <c r="D22" i="23"/>
  <c r="I21" i="23"/>
  <c r="K21" i="23" s="1"/>
  <c r="N20" i="23"/>
  <c r="G19" i="23"/>
  <c r="L18" i="23"/>
  <c r="Q17" i="23"/>
  <c r="E17" i="23"/>
  <c r="J16" i="23"/>
  <c r="O15" i="23"/>
  <c r="H14" i="23"/>
  <c r="M13" i="23"/>
  <c r="R12" i="23"/>
  <c r="F12" i="23"/>
  <c r="P10" i="23"/>
  <c r="D10" i="23"/>
  <c r="E72" i="23"/>
  <c r="F62" i="23"/>
  <c r="P60" i="23"/>
  <c r="I57" i="23"/>
  <c r="K57" i="23" s="1"/>
  <c r="L54" i="23"/>
  <c r="E53" i="23"/>
  <c r="D51" i="23"/>
  <c r="F50" i="23"/>
  <c r="G49" i="23"/>
  <c r="H48" i="23"/>
  <c r="N46" i="23"/>
  <c r="P45" i="23"/>
  <c r="D44" i="23"/>
  <c r="G43" i="23"/>
  <c r="P41" i="23"/>
  <c r="D41" i="23"/>
  <c r="I40" i="23"/>
  <c r="K40" i="23" s="1"/>
  <c r="N39" i="23"/>
  <c r="G38" i="23"/>
  <c r="L37" i="23"/>
  <c r="Q36" i="23"/>
  <c r="E36" i="23"/>
  <c r="J35" i="23"/>
  <c r="O34" i="23"/>
  <c r="H33" i="23"/>
  <c r="M32" i="23"/>
  <c r="R31" i="23"/>
  <c r="F31" i="23"/>
  <c r="P29" i="23"/>
  <c r="D29" i="23"/>
  <c r="I28" i="23"/>
  <c r="K28" i="23" s="1"/>
  <c r="N27" i="23"/>
  <c r="G26" i="23"/>
  <c r="L25" i="23"/>
  <c r="Q24" i="23"/>
  <c r="E24" i="23"/>
  <c r="J23" i="23"/>
  <c r="O22" i="23"/>
  <c r="H21" i="23"/>
  <c r="M20" i="23"/>
  <c r="R19" i="23"/>
  <c r="F19" i="23"/>
  <c r="P17" i="23"/>
  <c r="D17" i="23"/>
  <c r="I16" i="23"/>
  <c r="K16" i="23" s="1"/>
  <c r="N15" i="23"/>
  <c r="G14" i="23"/>
  <c r="L13" i="23"/>
  <c r="Q12" i="23"/>
  <c r="E12" i="23"/>
  <c r="J11" i="23"/>
  <c r="O10" i="23"/>
  <c r="H9" i="23"/>
  <c r="M8" i="23"/>
  <c r="R7" i="23"/>
  <c r="F7" i="23"/>
  <c r="P5" i="23"/>
  <c r="D5" i="23"/>
  <c r="I4" i="23"/>
  <c r="K4" i="23" s="1"/>
  <c r="N3" i="23"/>
  <c r="I69" i="23"/>
  <c r="K69" i="23" s="1"/>
  <c r="G67" i="23"/>
  <c r="N65" i="23"/>
  <c r="N63" i="23"/>
  <c r="E60" i="23"/>
  <c r="O58" i="23"/>
  <c r="F57" i="23"/>
  <c r="P55" i="23"/>
  <c r="I54" i="23"/>
  <c r="K54" i="23" s="1"/>
  <c r="P51" i="23"/>
  <c r="R50" i="23"/>
  <c r="E48" i="23"/>
  <c r="H47" i="23"/>
  <c r="J46" i="23"/>
  <c r="L45" i="23"/>
  <c r="O44" i="23"/>
  <c r="R43" i="23"/>
  <c r="D43" i="23"/>
  <c r="H42" i="23"/>
  <c r="M41" i="23"/>
  <c r="R40" i="23"/>
  <c r="F40" i="23"/>
  <c r="P38" i="23"/>
  <c r="D38" i="23"/>
  <c r="I37" i="23"/>
  <c r="K37" i="23" s="1"/>
  <c r="N36" i="23"/>
  <c r="G35" i="23"/>
  <c r="L34" i="23"/>
  <c r="Q33" i="23"/>
  <c r="E33" i="23"/>
  <c r="J32" i="23"/>
  <c r="O31" i="23"/>
  <c r="H30" i="23"/>
  <c r="M29" i="23"/>
  <c r="R28" i="23"/>
  <c r="F28" i="23"/>
  <c r="P26" i="23"/>
  <c r="D26" i="23"/>
  <c r="I25" i="23"/>
  <c r="K25" i="23" s="1"/>
  <c r="N24" i="23"/>
  <c r="G23" i="23"/>
  <c r="L22" i="23"/>
  <c r="Q21" i="23"/>
  <c r="E21" i="23"/>
  <c r="J20" i="23"/>
  <c r="O19" i="23"/>
  <c r="H18" i="23"/>
  <c r="M17" i="23"/>
  <c r="R16" i="23"/>
  <c r="F16" i="23"/>
  <c r="P14" i="23"/>
  <c r="D14" i="23"/>
  <c r="I13" i="23"/>
  <c r="K13" i="23" s="1"/>
  <c r="N12" i="23"/>
  <c r="G11" i="23"/>
  <c r="L10" i="23"/>
  <c r="Q9" i="23"/>
  <c r="E9" i="23"/>
  <c r="J8" i="23"/>
  <c r="O7" i="23"/>
  <c r="H6" i="23"/>
  <c r="M5" i="23"/>
  <c r="R4" i="23"/>
  <c r="F4" i="23"/>
  <c r="J71" i="23"/>
  <c r="H69" i="23"/>
  <c r="F67" i="23"/>
  <c r="E65" i="23"/>
  <c r="M63" i="23"/>
  <c r="M61" i="23"/>
  <c r="D60" i="23"/>
  <c r="N58" i="23"/>
  <c r="M55" i="23"/>
  <c r="F54" i="23"/>
  <c r="P52" i="23"/>
  <c r="O51" i="23"/>
  <c r="Q50" i="23"/>
  <c r="R49" i="23"/>
  <c r="D48" i="23"/>
  <c r="E47" i="23"/>
  <c r="I46" i="23"/>
  <c r="K46" i="23" s="1"/>
  <c r="N44" i="23"/>
  <c r="Q43" i="23"/>
  <c r="G42" i="23"/>
  <c r="L41" i="23"/>
  <c r="Q40" i="23"/>
  <c r="E40" i="23"/>
  <c r="J39" i="23"/>
  <c r="O38" i="23"/>
  <c r="H37" i="23"/>
  <c r="M36" i="23"/>
  <c r="R35" i="23"/>
  <c r="F35" i="23"/>
  <c r="P33" i="23"/>
  <c r="D33" i="23"/>
  <c r="I32" i="23"/>
  <c r="K32" i="23" s="1"/>
  <c r="N31" i="23"/>
  <c r="G30" i="23"/>
  <c r="L29" i="23"/>
  <c r="Q28" i="23"/>
  <c r="E28" i="23"/>
  <c r="J27" i="23"/>
  <c r="O26" i="23"/>
  <c r="H25" i="23"/>
  <c r="M24" i="23"/>
  <c r="R23" i="23"/>
  <c r="F23" i="23"/>
  <c r="P21" i="23"/>
  <c r="D21" i="23"/>
  <c r="I20" i="23"/>
  <c r="K20" i="23" s="1"/>
  <c r="N19" i="23"/>
  <c r="G18" i="23"/>
  <c r="L17" i="23"/>
  <c r="Q16" i="23"/>
  <c r="E16" i="23"/>
  <c r="J15" i="23"/>
  <c r="O14" i="23"/>
  <c r="H13" i="23"/>
  <c r="M12" i="23"/>
  <c r="R11" i="23"/>
  <c r="F11" i="23"/>
  <c r="P9" i="23"/>
  <c r="D9" i="23"/>
  <c r="I8" i="23"/>
  <c r="K8" i="23" s="1"/>
  <c r="N7" i="23"/>
  <c r="Q65" i="23"/>
  <c r="G57" i="23"/>
  <c r="E38" i="23"/>
  <c r="I35" i="23"/>
  <c r="K35" i="23" s="1"/>
  <c r="I30" i="23"/>
  <c r="K30" i="23" s="1"/>
  <c r="L27" i="23"/>
  <c r="P19" i="23"/>
  <c r="E14" i="23"/>
  <c r="I11" i="23"/>
  <c r="K11" i="23" s="1"/>
  <c r="E5" i="23"/>
  <c r="L3" i="23"/>
  <c r="R69" i="23"/>
  <c r="P65" i="23"/>
  <c r="D53" i="23"/>
  <c r="F49" i="23"/>
  <c r="M46" i="23"/>
  <c r="F43" i="23"/>
  <c r="H40" i="23"/>
  <c r="H35" i="23"/>
  <c r="L32" i="23"/>
  <c r="P24" i="23"/>
  <c r="E19" i="23"/>
  <c r="H16" i="23"/>
  <c r="H11" i="23"/>
  <c r="J3" i="23"/>
  <c r="O60" i="23"/>
  <c r="D49" i="23"/>
  <c r="E43" i="23"/>
  <c r="G40" i="23"/>
  <c r="O24" i="23"/>
  <c r="R21" i="23"/>
  <c r="D19" i="23"/>
  <c r="G16" i="23"/>
  <c r="N8" i="23"/>
  <c r="L6" i="23"/>
  <c r="F60" i="23"/>
  <c r="O29" i="23"/>
  <c r="R26" i="23"/>
  <c r="D24" i="23"/>
  <c r="G21" i="23"/>
  <c r="L8" i="23"/>
  <c r="J6" i="23"/>
  <c r="Q4" i="23"/>
  <c r="J37" i="23"/>
  <c r="N34" i="23"/>
  <c r="N29" i="23"/>
  <c r="Q26" i="23"/>
  <c r="F21" i="23"/>
  <c r="J13" i="23"/>
  <c r="N10" i="23"/>
  <c r="I6" i="23"/>
  <c r="K6" i="23" s="1"/>
  <c r="J4" i="23"/>
  <c r="R55" i="23"/>
  <c r="G48" i="23"/>
  <c r="O45" i="23"/>
  <c r="J42" i="23"/>
  <c r="M39" i="23"/>
  <c r="M34" i="23"/>
  <c r="Q31" i="23"/>
  <c r="F26" i="23"/>
  <c r="J18" i="23"/>
  <c r="M15" i="23"/>
  <c r="M10" i="23"/>
  <c r="G6" i="23"/>
  <c r="H4" i="23"/>
  <c r="R67" i="23"/>
  <c r="O63" i="23"/>
  <c r="Q55" i="23"/>
  <c r="R51" i="23"/>
  <c r="F48" i="23"/>
  <c r="N45" i="23"/>
  <c r="I42" i="23"/>
  <c r="K42" i="23" s="1"/>
  <c r="L39" i="23"/>
  <c r="P31" i="23"/>
  <c r="E26" i="23"/>
  <c r="I23" i="23"/>
  <c r="K23" i="23" s="1"/>
  <c r="I18" i="23"/>
  <c r="K18" i="23" s="1"/>
  <c r="L15" i="23"/>
  <c r="G4" i="23"/>
  <c r="P67" i="23"/>
  <c r="Q51" i="23"/>
  <c r="P36" i="23"/>
  <c r="E31" i="23"/>
  <c r="H28" i="23"/>
  <c r="H23" i="23"/>
  <c r="L20" i="23"/>
  <c r="P12" i="23"/>
  <c r="Q7" i="23"/>
  <c r="E4" i="23"/>
  <c r="P58" i="23"/>
  <c r="O36" i="23"/>
  <c r="R33" i="23"/>
  <c r="D31" i="23"/>
  <c r="G28" i="23"/>
  <c r="O12" i="23"/>
  <c r="R9" i="23"/>
  <c r="P7" i="23"/>
  <c r="Q5" i="23"/>
  <c r="J54" i="23"/>
  <c r="E50" i="23"/>
  <c r="I47" i="23"/>
  <c r="K47" i="23" s="1"/>
  <c r="P44" i="23"/>
  <c r="N41" i="23"/>
  <c r="Q38" i="23"/>
  <c r="F33" i="23"/>
  <c r="J25" i="23"/>
  <c r="N22" i="23"/>
  <c r="N17" i="23"/>
  <c r="Q14" i="23"/>
  <c r="G9" i="23"/>
  <c r="E7" i="23"/>
  <c r="N5" i="23"/>
  <c r="O3" i="23"/>
  <c r="D12" i="23"/>
  <c r="H57" i="23"/>
  <c r="O41" i="23"/>
  <c r="G7" i="23"/>
  <c r="M3" i="23"/>
  <c r="E62" i="23"/>
  <c r="D36" i="23"/>
  <c r="D7" i="23"/>
  <c r="J30" i="23"/>
  <c r="Q44" i="23"/>
  <c r="Q19" i="23"/>
  <c r="R14" i="23"/>
  <c r="F38" i="23"/>
  <c r="G33" i="23"/>
  <c r="O17" i="23"/>
  <c r="M22" i="23"/>
  <c r="M27" i="23"/>
  <c r="R38" i="23"/>
  <c r="O5" i="23"/>
  <c r="L5" i="23"/>
  <c r="I9" i="23"/>
  <c r="K9" i="23" s="1"/>
  <c r="F14" i="23"/>
  <c r="F9" i="23"/>
  <c r="J47" i="23"/>
  <c r="M72" i="24"/>
  <c r="R72" i="24"/>
  <c r="E72" i="24"/>
  <c r="J71" i="24"/>
  <c r="O70" i="24"/>
  <c r="H69" i="24"/>
  <c r="M68" i="24"/>
  <c r="R67" i="24"/>
  <c r="F67" i="24"/>
  <c r="P65" i="24"/>
  <c r="D65" i="24"/>
  <c r="I64" i="24"/>
  <c r="K64" i="24" s="1"/>
  <c r="N63" i="24"/>
  <c r="G62" i="24"/>
  <c r="L61" i="24"/>
  <c r="Q60" i="24"/>
  <c r="E60" i="24"/>
  <c r="J59" i="24"/>
  <c r="O58" i="24"/>
  <c r="H57" i="24"/>
  <c r="M56" i="24"/>
  <c r="R55" i="24"/>
  <c r="F55" i="24"/>
  <c r="P53" i="24"/>
  <c r="D53" i="24"/>
  <c r="I52" i="24"/>
  <c r="K52" i="24" s="1"/>
  <c r="N51" i="24"/>
  <c r="G50" i="24"/>
  <c r="L49" i="24"/>
  <c r="Q48" i="24"/>
  <c r="E48" i="24"/>
  <c r="J47" i="24"/>
  <c r="O46" i="24"/>
  <c r="H45" i="24"/>
  <c r="M44" i="24"/>
  <c r="R43" i="24"/>
  <c r="F43" i="24"/>
  <c r="P41" i="24"/>
  <c r="D41" i="24"/>
  <c r="I40" i="24"/>
  <c r="K40" i="24" s="1"/>
  <c r="N39" i="24"/>
  <c r="G38" i="24"/>
  <c r="L37" i="24"/>
  <c r="Q36" i="24"/>
  <c r="E36" i="24"/>
  <c r="J35" i="24"/>
  <c r="Q72" i="24"/>
  <c r="D72" i="24"/>
  <c r="I71" i="24"/>
  <c r="K71" i="24" s="1"/>
  <c r="N70" i="24"/>
  <c r="G69" i="24"/>
  <c r="L68" i="24"/>
  <c r="Q67" i="24"/>
  <c r="E67" i="24"/>
  <c r="J66" i="24"/>
  <c r="O65" i="24"/>
  <c r="H64" i="24"/>
  <c r="M63" i="24"/>
  <c r="R62" i="24"/>
  <c r="F62" i="24"/>
  <c r="P60" i="24"/>
  <c r="D60" i="24"/>
  <c r="I59" i="24"/>
  <c r="K59" i="24" s="1"/>
  <c r="N58" i="24"/>
  <c r="G57" i="24"/>
  <c r="L56" i="24"/>
  <c r="Q55" i="24"/>
  <c r="E55" i="24"/>
  <c r="J54" i="24"/>
  <c r="O53" i="24"/>
  <c r="H52" i="24"/>
  <c r="M51" i="24"/>
  <c r="R50" i="24"/>
  <c r="F50" i="24"/>
  <c r="P48" i="24"/>
  <c r="D48" i="24"/>
  <c r="I47" i="24"/>
  <c r="K47" i="24" s="1"/>
  <c r="N46" i="24"/>
  <c r="G45" i="24"/>
  <c r="L44" i="24"/>
  <c r="Q43" i="24"/>
  <c r="E43" i="24"/>
  <c r="J42" i="24"/>
  <c r="O41" i="24"/>
  <c r="H40" i="24"/>
  <c r="M39" i="24"/>
  <c r="R38" i="24"/>
  <c r="F38" i="24"/>
  <c r="P36" i="24"/>
  <c r="D36" i="24"/>
  <c r="I35" i="24"/>
  <c r="K35" i="24" s="1"/>
  <c r="N34" i="24"/>
  <c r="P72" i="24"/>
  <c r="H71" i="24"/>
  <c r="M70" i="24"/>
  <c r="R69" i="24"/>
  <c r="F69" i="24"/>
  <c r="P67" i="24"/>
  <c r="D67" i="24"/>
  <c r="I66" i="24"/>
  <c r="K66" i="24" s="1"/>
  <c r="N65" i="24"/>
  <c r="G64" i="24"/>
  <c r="L63" i="24"/>
  <c r="Q62" i="24"/>
  <c r="E62" i="24"/>
  <c r="J61" i="24"/>
  <c r="O60" i="24"/>
  <c r="H59" i="24"/>
  <c r="M58" i="24"/>
  <c r="R57" i="24"/>
  <c r="F57" i="24"/>
  <c r="P55" i="24"/>
  <c r="D55" i="24"/>
  <c r="I54" i="24"/>
  <c r="K54" i="24" s="1"/>
  <c r="N53" i="24"/>
  <c r="O72" i="24"/>
  <c r="G71" i="24"/>
  <c r="L70" i="24"/>
  <c r="Q69" i="24"/>
  <c r="E69" i="24"/>
  <c r="J68" i="24"/>
  <c r="O67" i="24"/>
  <c r="H66" i="24"/>
  <c r="M65" i="24"/>
  <c r="R64" i="24"/>
  <c r="F64" i="24"/>
  <c r="P62" i="24"/>
  <c r="D62" i="24"/>
  <c r="I61" i="24"/>
  <c r="K61" i="24" s="1"/>
  <c r="N60" i="24"/>
  <c r="G59" i="24"/>
  <c r="L58" i="24"/>
  <c r="Q57" i="24"/>
  <c r="E57" i="24"/>
  <c r="J56" i="24"/>
  <c r="O55" i="24"/>
  <c r="H54" i="24"/>
  <c r="M53" i="24"/>
  <c r="R52" i="24"/>
  <c r="F52" i="24"/>
  <c r="P50" i="24"/>
  <c r="D50" i="24"/>
  <c r="I49" i="24"/>
  <c r="K49" i="24" s="1"/>
  <c r="N72" i="24"/>
  <c r="R71" i="24"/>
  <c r="F71" i="24"/>
  <c r="P69" i="24"/>
  <c r="D69" i="24"/>
  <c r="I68" i="24"/>
  <c r="K68" i="24" s="1"/>
  <c r="N67" i="24"/>
  <c r="G66" i="24"/>
  <c r="L65" i="24"/>
  <c r="Q64" i="24"/>
  <c r="E64" i="24"/>
  <c r="J63" i="24"/>
  <c r="O62" i="24"/>
  <c r="H61" i="24"/>
  <c r="M60" i="24"/>
  <c r="R59" i="24"/>
  <c r="F59" i="24"/>
  <c r="P57" i="24"/>
  <c r="D57" i="24"/>
  <c r="I56" i="24"/>
  <c r="K56" i="24" s="1"/>
  <c r="N55" i="24"/>
  <c r="G54" i="24"/>
  <c r="L53" i="24"/>
  <c r="Q52" i="24"/>
  <c r="E52" i="24"/>
  <c r="J51" i="24"/>
  <c r="O50" i="24"/>
  <c r="H49" i="24"/>
  <c r="M48" i="24"/>
  <c r="R47" i="24"/>
  <c r="F47" i="24"/>
  <c r="P45" i="24"/>
  <c r="D45" i="24"/>
  <c r="I44" i="24"/>
  <c r="K44" i="24" s="1"/>
  <c r="N43" i="24"/>
  <c r="G42" i="24"/>
  <c r="L41" i="24"/>
  <c r="Q40" i="24"/>
  <c r="E40" i="24"/>
  <c r="J39" i="24"/>
  <c r="O38" i="24"/>
  <c r="H37" i="24"/>
  <c r="M36" i="24"/>
  <c r="R35" i="24"/>
  <c r="L72" i="24"/>
  <c r="Q71" i="24"/>
  <c r="E71" i="24"/>
  <c r="J70" i="24"/>
  <c r="O69" i="24"/>
  <c r="H68" i="24"/>
  <c r="M67" i="24"/>
  <c r="R66" i="24"/>
  <c r="F66" i="24"/>
  <c r="P64" i="24"/>
  <c r="D64" i="24"/>
  <c r="I63" i="24"/>
  <c r="K63" i="24" s="1"/>
  <c r="N62" i="24"/>
  <c r="G61" i="24"/>
  <c r="L60" i="24"/>
  <c r="Q59" i="24"/>
  <c r="E59" i="24"/>
  <c r="J58" i="24"/>
  <c r="O57" i="24"/>
  <c r="H56" i="24"/>
  <c r="M55" i="24"/>
  <c r="R54" i="24"/>
  <c r="F54" i="24"/>
  <c r="P52" i="24"/>
  <c r="D52" i="24"/>
  <c r="I51" i="24"/>
  <c r="K51" i="24" s="1"/>
  <c r="N50" i="24"/>
  <c r="P71" i="24"/>
  <c r="D71" i="24"/>
  <c r="I70" i="24"/>
  <c r="K70" i="24" s="1"/>
  <c r="N69" i="24"/>
  <c r="G68" i="24"/>
  <c r="L67" i="24"/>
  <c r="Q66" i="24"/>
  <c r="E66" i="24"/>
  <c r="J65" i="24"/>
  <c r="O64" i="24"/>
  <c r="H63" i="24"/>
  <c r="M62" i="24"/>
  <c r="R61" i="24"/>
  <c r="F61" i="24"/>
  <c r="P59" i="24"/>
  <c r="D59" i="24"/>
  <c r="I58" i="24"/>
  <c r="K58" i="24" s="1"/>
  <c r="N57" i="24"/>
  <c r="G56" i="24"/>
  <c r="L55" i="24"/>
  <c r="Q54" i="24"/>
  <c r="E54" i="24"/>
  <c r="J53" i="24"/>
  <c r="O52" i="24"/>
  <c r="H51" i="24"/>
  <c r="M50" i="24"/>
  <c r="R49" i="24"/>
  <c r="F49" i="24"/>
  <c r="P47" i="24"/>
  <c r="D47" i="24"/>
  <c r="I46" i="24"/>
  <c r="K46" i="24" s="1"/>
  <c r="N45" i="24"/>
  <c r="G44" i="24"/>
  <c r="L43" i="24"/>
  <c r="Q42" i="24"/>
  <c r="E42" i="24"/>
  <c r="J41" i="24"/>
  <c r="O40" i="24"/>
  <c r="H39" i="24"/>
  <c r="J72" i="24"/>
  <c r="O71" i="24"/>
  <c r="H70" i="24"/>
  <c r="M69" i="24"/>
  <c r="R68" i="24"/>
  <c r="F68" i="24"/>
  <c r="P66" i="24"/>
  <c r="D66" i="24"/>
  <c r="I65" i="24"/>
  <c r="K65" i="24" s="1"/>
  <c r="N64" i="24"/>
  <c r="G63" i="24"/>
  <c r="L62" i="24"/>
  <c r="Q61" i="24"/>
  <c r="E61" i="24"/>
  <c r="J60" i="24"/>
  <c r="O59" i="24"/>
  <c r="H58" i="24"/>
  <c r="M57" i="24"/>
  <c r="R56" i="24"/>
  <c r="F56" i="24"/>
  <c r="P54" i="24"/>
  <c r="D54" i="24"/>
  <c r="I53" i="24"/>
  <c r="K53" i="24" s="1"/>
  <c r="N52" i="24"/>
  <c r="G72" i="24"/>
  <c r="L71" i="24"/>
  <c r="Q70" i="24"/>
  <c r="E70" i="24"/>
  <c r="J69" i="24"/>
  <c r="O68" i="24"/>
  <c r="H67" i="24"/>
  <c r="M66" i="24"/>
  <c r="R65" i="24"/>
  <c r="F65" i="24"/>
  <c r="P63" i="24"/>
  <c r="D63" i="24"/>
  <c r="I62" i="24"/>
  <c r="K62" i="24" s="1"/>
  <c r="N61" i="24"/>
  <c r="G60" i="24"/>
  <c r="L59" i="24"/>
  <c r="Q58" i="24"/>
  <c r="E58" i="24"/>
  <c r="J57" i="24"/>
  <c r="H72" i="24"/>
  <c r="F70" i="24"/>
  <c r="E68" i="24"/>
  <c r="E51" i="24"/>
  <c r="R48" i="24"/>
  <c r="O47" i="24"/>
  <c r="P46" i="24"/>
  <c r="Q45" i="24"/>
  <c r="Q44" i="24"/>
  <c r="P43" i="24"/>
  <c r="P42" i="24"/>
  <c r="Q41" i="24"/>
  <c r="P40" i="24"/>
  <c r="Q39" i="24"/>
  <c r="Q38" i="24"/>
  <c r="D37" i="24"/>
  <c r="F36" i="24"/>
  <c r="F35" i="24"/>
  <c r="J34" i="24"/>
  <c r="O33" i="24"/>
  <c r="H32" i="24"/>
  <c r="M31" i="24"/>
  <c r="R30" i="24"/>
  <c r="F30" i="24"/>
  <c r="P28" i="24"/>
  <c r="D28" i="24"/>
  <c r="I27" i="24"/>
  <c r="K27" i="24" s="1"/>
  <c r="N26" i="24"/>
  <c r="G25" i="24"/>
  <c r="L24" i="24"/>
  <c r="Q23" i="24"/>
  <c r="E23" i="24"/>
  <c r="J22" i="24"/>
  <c r="O21" i="24"/>
  <c r="H20" i="24"/>
  <c r="M19" i="24"/>
  <c r="R18" i="24"/>
  <c r="F18" i="24"/>
  <c r="P16" i="24"/>
  <c r="D16" i="24"/>
  <c r="I15" i="24"/>
  <c r="K15" i="24" s="1"/>
  <c r="N14" i="24"/>
  <c r="G13" i="24"/>
  <c r="L12" i="24"/>
  <c r="Q11" i="24"/>
  <c r="E11" i="24"/>
  <c r="J10" i="24"/>
  <c r="O9" i="24"/>
  <c r="H8" i="24"/>
  <c r="M7" i="24"/>
  <c r="R6" i="24"/>
  <c r="F6" i="24"/>
  <c r="P4" i="24"/>
  <c r="D4" i="24"/>
  <c r="I3" i="24"/>
  <c r="F72" i="24"/>
  <c r="D70" i="24"/>
  <c r="D68" i="24"/>
  <c r="R63" i="24"/>
  <c r="P61" i="24"/>
  <c r="N59" i="24"/>
  <c r="L57" i="24"/>
  <c r="J52" i="24"/>
  <c r="D51" i="24"/>
  <c r="Q49" i="24"/>
  <c r="O48" i="24"/>
  <c r="N47" i="24"/>
  <c r="M46" i="24"/>
  <c r="O45" i="24"/>
  <c r="P44" i="24"/>
  <c r="O43" i="24"/>
  <c r="O42" i="24"/>
  <c r="N41" i="24"/>
  <c r="N40" i="24"/>
  <c r="P39" i="24"/>
  <c r="P38" i="24"/>
  <c r="R37" i="24"/>
  <c r="E35" i="24"/>
  <c r="I34" i="24"/>
  <c r="K34" i="24" s="1"/>
  <c r="N33" i="24"/>
  <c r="G32" i="24"/>
  <c r="L31" i="24"/>
  <c r="Q30" i="24"/>
  <c r="E30" i="24"/>
  <c r="J29" i="24"/>
  <c r="O28" i="24"/>
  <c r="H27" i="24"/>
  <c r="M26" i="24"/>
  <c r="R25" i="24"/>
  <c r="F25" i="24"/>
  <c r="P23" i="24"/>
  <c r="D23" i="24"/>
  <c r="I22" i="24"/>
  <c r="K22" i="24" s="1"/>
  <c r="N21" i="24"/>
  <c r="G20" i="24"/>
  <c r="L19" i="24"/>
  <c r="Q18" i="24"/>
  <c r="E18" i="24"/>
  <c r="J17" i="24"/>
  <c r="O16" i="24"/>
  <c r="H15" i="24"/>
  <c r="M14" i="24"/>
  <c r="R13" i="24"/>
  <c r="F13" i="24"/>
  <c r="P11" i="24"/>
  <c r="D11" i="24"/>
  <c r="I10" i="24"/>
  <c r="K10" i="24" s="1"/>
  <c r="N9" i="24"/>
  <c r="G8" i="24"/>
  <c r="L7" i="24"/>
  <c r="Q6" i="24"/>
  <c r="E6" i="24"/>
  <c r="J5" i="24"/>
  <c r="O4" i="24"/>
  <c r="H3" i="24"/>
  <c r="Q65" i="24"/>
  <c r="Q63" i="24"/>
  <c r="O61" i="24"/>
  <c r="M59" i="24"/>
  <c r="J55" i="24"/>
  <c r="R53" i="24"/>
  <c r="G52" i="24"/>
  <c r="P49" i="24"/>
  <c r="N48" i="24"/>
  <c r="M47" i="24"/>
  <c r="L46" i="24"/>
  <c r="M45" i="24"/>
  <c r="O44" i="24"/>
  <c r="M43" i="24"/>
  <c r="N42" i="24"/>
  <c r="M41" i="24"/>
  <c r="M40" i="24"/>
  <c r="O39" i="24"/>
  <c r="N38" i="24"/>
  <c r="Q37" i="24"/>
  <c r="D35" i="24"/>
  <c r="H34" i="24"/>
  <c r="M33" i="24"/>
  <c r="R32" i="24"/>
  <c r="F32" i="24"/>
  <c r="P30" i="24"/>
  <c r="D30" i="24"/>
  <c r="I29" i="24"/>
  <c r="K29" i="24" s="1"/>
  <c r="N28" i="24"/>
  <c r="G27" i="24"/>
  <c r="L26" i="24"/>
  <c r="Q25" i="24"/>
  <c r="E25" i="24"/>
  <c r="J24" i="24"/>
  <c r="O23" i="24"/>
  <c r="H22" i="24"/>
  <c r="M21" i="24"/>
  <c r="R20" i="24"/>
  <c r="F20" i="24"/>
  <c r="P18" i="24"/>
  <c r="D18" i="24"/>
  <c r="I17" i="24"/>
  <c r="K17" i="24" s="1"/>
  <c r="N16" i="24"/>
  <c r="G15" i="24"/>
  <c r="L14" i="24"/>
  <c r="Q13" i="24"/>
  <c r="E13" i="24"/>
  <c r="J12" i="24"/>
  <c r="O11" i="24"/>
  <c r="H10" i="24"/>
  <c r="M9" i="24"/>
  <c r="R8" i="24"/>
  <c r="F8" i="24"/>
  <c r="P6" i="24"/>
  <c r="D6" i="24"/>
  <c r="I5" i="24"/>
  <c r="K5" i="24" s="1"/>
  <c r="N4" i="24"/>
  <c r="G3" i="24"/>
  <c r="H65" i="24"/>
  <c r="O63" i="24"/>
  <c r="M61" i="24"/>
  <c r="I57" i="24"/>
  <c r="K57" i="24" s="1"/>
  <c r="I55" i="24"/>
  <c r="K55" i="24" s="1"/>
  <c r="Q53" i="24"/>
  <c r="O49" i="24"/>
  <c r="L48" i="24"/>
  <c r="L47" i="24"/>
  <c r="J46" i="24"/>
  <c r="L45" i="24"/>
  <c r="N44" i="24"/>
  <c r="M42" i="24"/>
  <c r="L40" i="24"/>
  <c r="L39" i="24"/>
  <c r="M38" i="24"/>
  <c r="P37" i="24"/>
  <c r="R36" i="24"/>
  <c r="Q35" i="24"/>
  <c r="G34" i="24"/>
  <c r="L33" i="24"/>
  <c r="Q32" i="24"/>
  <c r="E32" i="24"/>
  <c r="J31" i="24"/>
  <c r="O30" i="24"/>
  <c r="H29" i="24"/>
  <c r="M28" i="24"/>
  <c r="R27" i="24"/>
  <c r="F27" i="24"/>
  <c r="P25" i="24"/>
  <c r="D25" i="24"/>
  <c r="I24" i="24"/>
  <c r="K24" i="24" s="1"/>
  <c r="N23" i="24"/>
  <c r="G22" i="24"/>
  <c r="L21" i="24"/>
  <c r="Q20" i="24"/>
  <c r="E20" i="24"/>
  <c r="J19" i="24"/>
  <c r="O18" i="24"/>
  <c r="H17" i="24"/>
  <c r="M16" i="24"/>
  <c r="R15" i="24"/>
  <c r="F15" i="24"/>
  <c r="P13" i="24"/>
  <c r="D13" i="24"/>
  <c r="I12" i="24"/>
  <c r="K12" i="24" s="1"/>
  <c r="N11" i="24"/>
  <c r="G10" i="24"/>
  <c r="L9" i="24"/>
  <c r="Q8" i="24"/>
  <c r="E8" i="24"/>
  <c r="J7" i="24"/>
  <c r="O6" i="24"/>
  <c r="H5" i="24"/>
  <c r="M4" i="24"/>
  <c r="R3" i="24"/>
  <c r="F3" i="24"/>
  <c r="N71" i="24"/>
  <c r="L69" i="24"/>
  <c r="J67" i="24"/>
  <c r="G65" i="24"/>
  <c r="F63" i="24"/>
  <c r="D61" i="24"/>
  <c r="H55" i="24"/>
  <c r="H53" i="24"/>
  <c r="Q50" i="24"/>
  <c r="N49" i="24"/>
  <c r="J48" i="24"/>
  <c r="H46" i="24"/>
  <c r="J43" i="24"/>
  <c r="L42" i="24"/>
  <c r="I41" i="24"/>
  <c r="K41" i="24" s="1"/>
  <c r="L38" i="24"/>
  <c r="O37" i="24"/>
  <c r="O36" i="24"/>
  <c r="P35" i="24"/>
  <c r="F34" i="24"/>
  <c r="P32" i="24"/>
  <c r="D32" i="24"/>
  <c r="I31" i="24"/>
  <c r="K31" i="24" s="1"/>
  <c r="N30" i="24"/>
  <c r="G29" i="24"/>
  <c r="L28" i="24"/>
  <c r="Q27" i="24"/>
  <c r="E27" i="24"/>
  <c r="J26" i="24"/>
  <c r="O25" i="24"/>
  <c r="H24" i="24"/>
  <c r="M23" i="24"/>
  <c r="R22" i="24"/>
  <c r="F22" i="24"/>
  <c r="P20" i="24"/>
  <c r="D20" i="24"/>
  <c r="I19" i="24"/>
  <c r="K19" i="24" s="1"/>
  <c r="N18" i="24"/>
  <c r="G17" i="24"/>
  <c r="L16" i="24"/>
  <c r="Q15" i="24"/>
  <c r="E15" i="24"/>
  <c r="J14" i="24"/>
  <c r="O13" i="24"/>
  <c r="H12" i="24"/>
  <c r="M11" i="24"/>
  <c r="R10" i="24"/>
  <c r="F10" i="24"/>
  <c r="P8" i="24"/>
  <c r="D8" i="24"/>
  <c r="I7" i="24"/>
  <c r="K7" i="24" s="1"/>
  <c r="N6" i="24"/>
  <c r="G5" i="24"/>
  <c r="L4" i="24"/>
  <c r="Q3" i="24"/>
  <c r="E3" i="24"/>
  <c r="M71" i="24"/>
  <c r="I67" i="24"/>
  <c r="K67" i="24" s="1"/>
  <c r="E65" i="24"/>
  <c r="E63" i="24"/>
  <c r="G55" i="24"/>
  <c r="G53" i="24"/>
  <c r="R51" i="24"/>
  <c r="L50" i="24"/>
  <c r="M49" i="24"/>
  <c r="I48" i="24"/>
  <c r="K48" i="24" s="1"/>
  <c r="H47" i="24"/>
  <c r="G46" i="24"/>
  <c r="J45" i="24"/>
  <c r="J44" i="24"/>
  <c r="I43" i="24"/>
  <c r="K43" i="24" s="1"/>
  <c r="I42" i="24"/>
  <c r="K42" i="24" s="1"/>
  <c r="H41" i="24"/>
  <c r="J40" i="24"/>
  <c r="I39" i="24"/>
  <c r="K39" i="24" s="1"/>
  <c r="N37" i="24"/>
  <c r="N36" i="24"/>
  <c r="O35" i="24"/>
  <c r="R34" i="24"/>
  <c r="E34" i="24"/>
  <c r="J33" i="24"/>
  <c r="O32" i="24"/>
  <c r="H31" i="24"/>
  <c r="M30" i="24"/>
  <c r="R29" i="24"/>
  <c r="F29" i="24"/>
  <c r="P27" i="24"/>
  <c r="D27" i="24"/>
  <c r="I26" i="24"/>
  <c r="K26" i="24" s="1"/>
  <c r="N25" i="24"/>
  <c r="G24" i="24"/>
  <c r="L23" i="24"/>
  <c r="Q22" i="24"/>
  <c r="E22" i="24"/>
  <c r="J21" i="24"/>
  <c r="O20" i="24"/>
  <c r="H19" i="24"/>
  <c r="M18" i="24"/>
  <c r="R17" i="24"/>
  <c r="F17" i="24"/>
  <c r="P15" i="24"/>
  <c r="D15" i="24"/>
  <c r="I14" i="24"/>
  <c r="K14" i="24" s="1"/>
  <c r="N13" i="24"/>
  <c r="G12" i="24"/>
  <c r="L11" i="24"/>
  <c r="Q10" i="24"/>
  <c r="E10" i="24"/>
  <c r="J9" i="24"/>
  <c r="O8" i="24"/>
  <c r="H7" i="24"/>
  <c r="M6" i="24"/>
  <c r="R5" i="24"/>
  <c r="F5" i="24"/>
  <c r="P3" i="24"/>
  <c r="D3" i="24"/>
  <c r="I69" i="24"/>
  <c r="K69" i="24" s="1"/>
  <c r="G67" i="24"/>
  <c r="R58" i="24"/>
  <c r="Q56" i="24"/>
  <c r="F53" i="24"/>
  <c r="Q51" i="24"/>
  <c r="J49" i="24"/>
  <c r="H48" i="24"/>
  <c r="G47" i="24"/>
  <c r="F46" i="24"/>
  <c r="I45" i="24"/>
  <c r="K45" i="24" s="1"/>
  <c r="H44" i="24"/>
  <c r="H43" i="24"/>
  <c r="H42" i="24"/>
  <c r="G41" i="24"/>
  <c r="G40" i="24"/>
  <c r="G39" i="24"/>
  <c r="J38" i="24"/>
  <c r="M37" i="24"/>
  <c r="L36" i="24"/>
  <c r="N35" i="24"/>
  <c r="Q34" i="24"/>
  <c r="D34" i="24"/>
  <c r="I33" i="24"/>
  <c r="K33" i="24" s="1"/>
  <c r="N32" i="24"/>
  <c r="G31" i="24"/>
  <c r="L30" i="24"/>
  <c r="Q29" i="24"/>
  <c r="E29" i="24"/>
  <c r="J28" i="24"/>
  <c r="O27" i="24"/>
  <c r="H26" i="24"/>
  <c r="M25" i="24"/>
  <c r="R24" i="24"/>
  <c r="F24" i="24"/>
  <c r="P22" i="24"/>
  <c r="D22" i="24"/>
  <c r="I21" i="24"/>
  <c r="K21" i="24" s="1"/>
  <c r="N20" i="24"/>
  <c r="G19" i="24"/>
  <c r="L18" i="24"/>
  <c r="Q17" i="24"/>
  <c r="E17" i="24"/>
  <c r="J16" i="24"/>
  <c r="O15" i="24"/>
  <c r="H14" i="24"/>
  <c r="M13" i="24"/>
  <c r="R12" i="24"/>
  <c r="F12" i="24"/>
  <c r="P10" i="24"/>
  <c r="D10" i="24"/>
  <c r="I9" i="24"/>
  <c r="K9" i="24" s="1"/>
  <c r="N8" i="24"/>
  <c r="G7" i="24"/>
  <c r="L6" i="24"/>
  <c r="Q5" i="24"/>
  <c r="E5" i="24"/>
  <c r="J4" i="24"/>
  <c r="O3" i="24"/>
  <c r="R60" i="24"/>
  <c r="P58" i="24"/>
  <c r="P56" i="24"/>
  <c r="E53" i="24"/>
  <c r="P51" i="24"/>
  <c r="J50" i="24"/>
  <c r="G49" i="24"/>
  <c r="G48" i="24"/>
  <c r="E47" i="24"/>
  <c r="E46" i="24"/>
  <c r="F45" i="24"/>
  <c r="F44" i="24"/>
  <c r="G43" i="24"/>
  <c r="F42" i="24"/>
  <c r="F41" i="24"/>
  <c r="F40" i="24"/>
  <c r="F39" i="24"/>
  <c r="I38" i="24"/>
  <c r="K38" i="24" s="1"/>
  <c r="J37" i="24"/>
  <c r="M35" i="24"/>
  <c r="P34" i="24"/>
  <c r="H33" i="24"/>
  <c r="M32" i="24"/>
  <c r="R31" i="24"/>
  <c r="F31" i="24"/>
  <c r="P29" i="24"/>
  <c r="D29" i="24"/>
  <c r="I28" i="24"/>
  <c r="K28" i="24" s="1"/>
  <c r="N27" i="24"/>
  <c r="G26" i="24"/>
  <c r="L25" i="24"/>
  <c r="Q24" i="24"/>
  <c r="E24" i="24"/>
  <c r="J23" i="24"/>
  <c r="O22" i="24"/>
  <c r="H21" i="24"/>
  <c r="M20" i="24"/>
  <c r="R19" i="24"/>
  <c r="F19" i="24"/>
  <c r="P17" i="24"/>
  <c r="D17" i="24"/>
  <c r="I16" i="24"/>
  <c r="K16" i="24" s="1"/>
  <c r="N15" i="24"/>
  <c r="G14" i="24"/>
  <c r="L13" i="24"/>
  <c r="Q12" i="24"/>
  <c r="E12" i="24"/>
  <c r="J11" i="24"/>
  <c r="O10" i="24"/>
  <c r="H9" i="24"/>
  <c r="M8" i="24"/>
  <c r="R7" i="24"/>
  <c r="F7" i="24"/>
  <c r="P5" i="24"/>
  <c r="D5" i="24"/>
  <c r="I4" i="24"/>
  <c r="K4" i="24" s="1"/>
  <c r="N3" i="24"/>
  <c r="P70" i="24"/>
  <c r="P68" i="24"/>
  <c r="N66" i="24"/>
  <c r="J64" i="24"/>
  <c r="H62" i="24"/>
  <c r="F60" i="24"/>
  <c r="D58" i="24"/>
  <c r="E56" i="24"/>
  <c r="M54" i="24"/>
  <c r="M52" i="24"/>
  <c r="G51" i="24"/>
  <c r="E50" i="24"/>
  <c r="R46" i="24"/>
  <c r="D38" i="24"/>
  <c r="F37" i="24"/>
  <c r="H36" i="24"/>
  <c r="H35" i="24"/>
  <c r="L34" i="24"/>
  <c r="Q33" i="24"/>
  <c r="E33" i="24"/>
  <c r="J32" i="24"/>
  <c r="O31" i="24"/>
  <c r="H30" i="24"/>
  <c r="M29" i="24"/>
  <c r="R28" i="24"/>
  <c r="F28" i="24"/>
  <c r="P26" i="24"/>
  <c r="D26" i="24"/>
  <c r="I25" i="24"/>
  <c r="K25" i="24" s="1"/>
  <c r="N24" i="24"/>
  <c r="G23" i="24"/>
  <c r="L22" i="24"/>
  <c r="Q21" i="24"/>
  <c r="E21" i="24"/>
  <c r="J20" i="24"/>
  <c r="O19" i="24"/>
  <c r="H18" i="24"/>
  <c r="M17" i="24"/>
  <c r="R16" i="24"/>
  <c r="F16" i="24"/>
  <c r="P14" i="24"/>
  <c r="D14" i="24"/>
  <c r="I13" i="24"/>
  <c r="K13" i="24" s="1"/>
  <c r="N12" i="24"/>
  <c r="G11" i="24"/>
  <c r="L10" i="24"/>
  <c r="Q9" i="24"/>
  <c r="E9" i="24"/>
  <c r="J8" i="24"/>
  <c r="O7" i="24"/>
  <c r="H6" i="24"/>
  <c r="M5" i="24"/>
  <c r="R4" i="24"/>
  <c r="F4" i="24"/>
  <c r="I72" i="24"/>
  <c r="K72" i="24" s="1"/>
  <c r="G70" i="24"/>
  <c r="N68" i="24"/>
  <c r="L66" i="24"/>
  <c r="D56" i="24"/>
  <c r="L54" i="24"/>
  <c r="L52" i="24"/>
  <c r="F51" i="24"/>
  <c r="Q47" i="24"/>
  <c r="Q46" i="24"/>
  <c r="R45" i="24"/>
  <c r="R44" i="24"/>
  <c r="R42" i="24"/>
  <c r="R39" i="24"/>
  <c r="O34" i="24"/>
  <c r="L32" i="24"/>
  <c r="J30" i="24"/>
  <c r="G28" i="24"/>
  <c r="F26" i="24"/>
  <c r="D24" i="24"/>
  <c r="R11" i="24"/>
  <c r="P9" i="24"/>
  <c r="P7" i="24"/>
  <c r="N5" i="24"/>
  <c r="J3" i="24"/>
  <c r="R70" i="24"/>
  <c r="D42" i="24"/>
  <c r="E39" i="24"/>
  <c r="M34" i="24"/>
  <c r="I30" i="24"/>
  <c r="K30" i="24" s="1"/>
  <c r="E28" i="24"/>
  <c r="E26" i="24"/>
  <c r="M15" i="24"/>
  <c r="I11" i="24"/>
  <c r="K11" i="24" s="1"/>
  <c r="G9" i="24"/>
  <c r="N7" i="24"/>
  <c r="L5" i="24"/>
  <c r="E49" i="24"/>
  <c r="E45" i="24"/>
  <c r="D39" i="24"/>
  <c r="J36" i="24"/>
  <c r="I32" i="24"/>
  <c r="K32" i="24" s="1"/>
  <c r="G30" i="24"/>
  <c r="R21" i="24"/>
  <c r="Q19" i="24"/>
  <c r="O17" i="24"/>
  <c r="L15" i="24"/>
  <c r="J13" i="24"/>
  <c r="H11" i="24"/>
  <c r="F9" i="24"/>
  <c r="E7" i="24"/>
  <c r="D49" i="24"/>
  <c r="I36" i="24"/>
  <c r="K36" i="24" s="1"/>
  <c r="R23" i="24"/>
  <c r="P21" i="24"/>
  <c r="P19" i="24"/>
  <c r="N17" i="24"/>
  <c r="J15" i="24"/>
  <c r="H13" i="24"/>
  <c r="F11" i="24"/>
  <c r="D9" i="24"/>
  <c r="D7" i="24"/>
  <c r="M64" i="24"/>
  <c r="I60" i="24"/>
  <c r="K60" i="24" s="1"/>
  <c r="O56" i="24"/>
  <c r="R41" i="24"/>
  <c r="G36" i="24"/>
  <c r="M27" i="24"/>
  <c r="I23" i="24"/>
  <c r="K23" i="24" s="1"/>
  <c r="G21" i="24"/>
  <c r="N19" i="24"/>
  <c r="L17" i="24"/>
  <c r="Q4" i="24"/>
  <c r="L64" i="24"/>
  <c r="H60" i="24"/>
  <c r="N56" i="24"/>
  <c r="E44" i="24"/>
  <c r="E41" i="24"/>
  <c r="H38" i="24"/>
  <c r="R33" i="24"/>
  <c r="Q31" i="24"/>
  <c r="O29" i="24"/>
  <c r="L27" i="24"/>
  <c r="J25" i="24"/>
  <c r="H23" i="24"/>
  <c r="F21" i="24"/>
  <c r="E19" i="24"/>
  <c r="H4" i="24"/>
  <c r="Q68" i="24"/>
  <c r="O51" i="24"/>
  <c r="F48" i="24"/>
  <c r="D44" i="24"/>
  <c r="E38" i="24"/>
  <c r="P33" i="24"/>
  <c r="P31" i="24"/>
  <c r="N29" i="24"/>
  <c r="J27" i="24"/>
  <c r="H25" i="24"/>
  <c r="F23" i="24"/>
  <c r="D21" i="24"/>
  <c r="D19" i="24"/>
  <c r="R14" i="24"/>
  <c r="P12" i="24"/>
  <c r="N10" i="24"/>
  <c r="L8" i="24"/>
  <c r="J6" i="24"/>
  <c r="G4" i="24"/>
  <c r="L51" i="24"/>
  <c r="L35" i="24"/>
  <c r="G33" i="24"/>
  <c r="N31" i="24"/>
  <c r="L29" i="24"/>
  <c r="Q16" i="24"/>
  <c r="Q14" i="24"/>
  <c r="O12" i="24"/>
  <c r="M10" i="24"/>
  <c r="I6" i="24"/>
  <c r="K6" i="24" s="1"/>
  <c r="E4" i="24"/>
  <c r="G58" i="24"/>
  <c r="O54" i="24"/>
  <c r="I50" i="24"/>
  <c r="K50" i="24" s="1"/>
  <c r="G37" i="24"/>
  <c r="Q28" i="24"/>
  <c r="Q26" i="24"/>
  <c r="O24" i="24"/>
  <c r="M22" i="24"/>
  <c r="I18" i="24"/>
  <c r="K18" i="24" s="1"/>
  <c r="E16" i="24"/>
  <c r="E14" i="24"/>
  <c r="M3" i="24"/>
  <c r="O66" i="24"/>
  <c r="J62" i="24"/>
  <c r="F58" i="24"/>
  <c r="N54" i="24"/>
  <c r="H50" i="24"/>
  <c r="D46" i="24"/>
  <c r="E37" i="24"/>
  <c r="H28" i="24"/>
  <c r="O26" i="24"/>
  <c r="M24" i="24"/>
  <c r="I20" i="24"/>
  <c r="K20" i="24" s="1"/>
  <c r="G18" i="24"/>
  <c r="R9" i="24"/>
  <c r="Q7" i="24"/>
  <c r="O5" i="24"/>
  <c r="L3" i="24"/>
  <c r="I37" i="24"/>
  <c r="K37" i="24" s="1"/>
  <c r="D33" i="24"/>
  <c r="O14" i="24"/>
  <c r="J18" i="24"/>
  <c r="F14" i="24"/>
  <c r="N22" i="24"/>
  <c r="R40" i="24"/>
  <c r="D40" i="24"/>
  <c r="E31" i="24"/>
  <c r="R26" i="24"/>
  <c r="I8" i="24"/>
  <c r="K8" i="24" s="1"/>
  <c r="G35" i="24"/>
  <c r="D31" i="24"/>
  <c r="H16" i="24"/>
  <c r="M12" i="24"/>
  <c r="G16" i="24"/>
  <c r="D12" i="24"/>
  <c r="L20" i="24"/>
  <c r="P24" i="24"/>
  <c r="G6" i="24"/>
  <c r="F33" i="24"/>
  <c r="D43" i="24"/>
  <c r="L72" i="25"/>
  <c r="Q71" i="25"/>
  <c r="E71" i="25"/>
  <c r="J70" i="25"/>
  <c r="O69" i="25"/>
  <c r="H68" i="25"/>
  <c r="M67" i="25"/>
  <c r="R66" i="25"/>
  <c r="F66" i="25"/>
  <c r="P64" i="25"/>
  <c r="D64" i="25"/>
  <c r="I63" i="25"/>
  <c r="K63" i="25" s="1"/>
  <c r="N62" i="25"/>
  <c r="G61" i="25"/>
  <c r="L60" i="25"/>
  <c r="Q59" i="25"/>
  <c r="E59" i="25"/>
  <c r="J58" i="25"/>
  <c r="O57" i="25"/>
  <c r="H56" i="25"/>
  <c r="M55" i="25"/>
  <c r="R54" i="25"/>
  <c r="F54" i="25"/>
  <c r="P52" i="25"/>
  <c r="D52" i="25"/>
  <c r="I51" i="25"/>
  <c r="K51" i="25" s="1"/>
  <c r="N50" i="25"/>
  <c r="H72" i="25"/>
  <c r="G72" i="25"/>
  <c r="L71" i="25"/>
  <c r="Q70" i="25"/>
  <c r="E70" i="25"/>
  <c r="J69" i="25"/>
  <c r="O68" i="25"/>
  <c r="H67" i="25"/>
  <c r="M66" i="25"/>
  <c r="R65" i="25"/>
  <c r="F65" i="25"/>
  <c r="P63" i="25"/>
  <c r="D63" i="25"/>
  <c r="I62" i="25"/>
  <c r="K62" i="25" s="1"/>
  <c r="N61" i="25"/>
  <c r="G60" i="25"/>
  <c r="L59" i="25"/>
  <c r="Q58" i="25"/>
  <c r="E58" i="25"/>
  <c r="J57" i="25"/>
  <c r="O56" i="25"/>
  <c r="H55" i="25"/>
  <c r="M54" i="25"/>
  <c r="R53" i="25"/>
  <c r="F53" i="25"/>
  <c r="P51" i="25"/>
  <c r="D51" i="25"/>
  <c r="I50" i="25"/>
  <c r="K50" i="25" s="1"/>
  <c r="N49" i="25"/>
  <c r="Q72" i="25"/>
  <c r="E72" i="25"/>
  <c r="J71" i="25"/>
  <c r="O70" i="25"/>
  <c r="H69" i="25"/>
  <c r="M68" i="25"/>
  <c r="R67" i="25"/>
  <c r="F67" i="25"/>
  <c r="D70" i="25"/>
  <c r="F69" i="25"/>
  <c r="I68" i="25"/>
  <c r="K68" i="25" s="1"/>
  <c r="L66" i="25"/>
  <c r="O65" i="25"/>
  <c r="R64" i="25"/>
  <c r="F63" i="25"/>
  <c r="H62" i="25"/>
  <c r="L61" i="25"/>
  <c r="P60" i="25"/>
  <c r="D59" i="25"/>
  <c r="G58" i="25"/>
  <c r="I57" i="25"/>
  <c r="K57" i="25" s="1"/>
  <c r="M56" i="25"/>
  <c r="Q55" i="25"/>
  <c r="E54" i="25"/>
  <c r="H53" i="25"/>
  <c r="J52" i="25"/>
  <c r="M51" i="25"/>
  <c r="P50" i="25"/>
  <c r="F49" i="25"/>
  <c r="P47" i="25"/>
  <c r="D47" i="25"/>
  <c r="I46" i="25"/>
  <c r="K46" i="25" s="1"/>
  <c r="N45" i="25"/>
  <c r="G44" i="25"/>
  <c r="L43" i="25"/>
  <c r="Q42" i="25"/>
  <c r="E42" i="25"/>
  <c r="J41" i="25"/>
  <c r="O40" i="25"/>
  <c r="H39" i="25"/>
  <c r="M38" i="25"/>
  <c r="R37" i="25"/>
  <c r="F37" i="25"/>
  <c r="P35" i="25"/>
  <c r="D35" i="25"/>
  <c r="I34" i="25"/>
  <c r="K34" i="25" s="1"/>
  <c r="N33" i="25"/>
  <c r="G32" i="25"/>
  <c r="L31" i="25"/>
  <c r="Q30" i="25"/>
  <c r="E30" i="25"/>
  <c r="J29" i="25"/>
  <c r="O28" i="25"/>
  <c r="H27" i="25"/>
  <c r="M26" i="25"/>
  <c r="R25" i="25"/>
  <c r="F25" i="25"/>
  <c r="P23" i="25"/>
  <c r="D23" i="25"/>
  <c r="I22" i="25"/>
  <c r="K22" i="25" s="1"/>
  <c r="N21" i="25"/>
  <c r="G20" i="25"/>
  <c r="L19" i="25"/>
  <c r="Q18" i="25"/>
  <c r="E18" i="25"/>
  <c r="J17" i="25"/>
  <c r="O16" i="25"/>
  <c r="H15" i="25"/>
  <c r="M14" i="25"/>
  <c r="R13" i="25"/>
  <c r="F13" i="25"/>
  <c r="P11" i="25"/>
  <c r="D11" i="25"/>
  <c r="I10" i="25"/>
  <c r="K10" i="25" s="1"/>
  <c r="N9" i="25"/>
  <c r="G8" i="25"/>
  <c r="L7" i="25"/>
  <c r="Q6" i="25"/>
  <c r="E6" i="25"/>
  <c r="J5" i="25"/>
  <c r="O4" i="25"/>
  <c r="H3" i="25"/>
  <c r="R72" i="25"/>
  <c r="R71" i="25"/>
  <c r="E69" i="25"/>
  <c r="G68" i="25"/>
  <c r="J67" i="25"/>
  <c r="N65" i="25"/>
  <c r="Q64" i="25"/>
  <c r="E63" i="25"/>
  <c r="G62" i="25"/>
  <c r="O60" i="25"/>
  <c r="R59" i="25"/>
  <c r="F58" i="25"/>
  <c r="H57" i="25"/>
  <c r="L56" i="25"/>
  <c r="P55" i="25"/>
  <c r="D54" i="25"/>
  <c r="G53" i="25"/>
  <c r="I52" i="25"/>
  <c r="K52" i="25" s="1"/>
  <c r="L51" i="25"/>
  <c r="O50" i="25"/>
  <c r="R49" i="25"/>
  <c r="E49" i="25"/>
  <c r="J48" i="25"/>
  <c r="O47" i="25"/>
  <c r="H46" i="25"/>
  <c r="M45" i="25"/>
  <c r="R44" i="25"/>
  <c r="F44" i="25"/>
  <c r="P42" i="25"/>
  <c r="D42" i="25"/>
  <c r="I41" i="25"/>
  <c r="K41" i="25" s="1"/>
  <c r="N40" i="25"/>
  <c r="G39" i="25"/>
  <c r="L38" i="25"/>
  <c r="Q37" i="25"/>
  <c r="E37" i="25"/>
  <c r="J36" i="25"/>
  <c r="O35" i="25"/>
  <c r="H34" i="25"/>
  <c r="M33" i="25"/>
  <c r="R32" i="25"/>
  <c r="F32" i="25"/>
  <c r="P30" i="25"/>
  <c r="D30" i="25"/>
  <c r="I29" i="25"/>
  <c r="K29" i="25" s="1"/>
  <c r="N28" i="25"/>
  <c r="G27" i="25"/>
  <c r="L26" i="25"/>
  <c r="Q25" i="25"/>
  <c r="E25" i="25"/>
  <c r="J24" i="25"/>
  <c r="O23" i="25"/>
  <c r="P72" i="25"/>
  <c r="P71" i="25"/>
  <c r="R70" i="25"/>
  <c r="D69" i="25"/>
  <c r="F68" i="25"/>
  <c r="I67" i="25"/>
  <c r="K67" i="25" s="1"/>
  <c r="J66" i="25"/>
  <c r="M65" i="25"/>
  <c r="O64" i="25"/>
  <c r="R63" i="25"/>
  <c r="F62" i="25"/>
  <c r="J61" i="25"/>
  <c r="N60" i="25"/>
  <c r="P59" i="25"/>
  <c r="D58" i="25"/>
  <c r="G57" i="25"/>
  <c r="O55" i="25"/>
  <c r="Q54" i="25"/>
  <c r="E53" i="25"/>
  <c r="H52" i="25"/>
  <c r="M50" i="25"/>
  <c r="Q49" i="25"/>
  <c r="D49" i="25"/>
  <c r="I48" i="25"/>
  <c r="K48" i="25" s="1"/>
  <c r="N47" i="25"/>
  <c r="G46" i="25"/>
  <c r="L45" i="25"/>
  <c r="Q44" i="25"/>
  <c r="E44" i="25"/>
  <c r="J43" i="25"/>
  <c r="O42" i="25"/>
  <c r="H41" i="25"/>
  <c r="M40" i="25"/>
  <c r="R39" i="25"/>
  <c r="F39" i="25"/>
  <c r="P37" i="25"/>
  <c r="D37" i="25"/>
  <c r="I36" i="25"/>
  <c r="K36" i="25" s="1"/>
  <c r="N35" i="25"/>
  <c r="G34" i="25"/>
  <c r="L33" i="25"/>
  <c r="Q32" i="25"/>
  <c r="E32" i="25"/>
  <c r="J31" i="25"/>
  <c r="O30" i="25"/>
  <c r="H29" i="25"/>
  <c r="M28" i="25"/>
  <c r="R27" i="25"/>
  <c r="F27" i="25"/>
  <c r="P25" i="25"/>
  <c r="D25" i="25"/>
  <c r="I24" i="25"/>
  <c r="K24" i="25" s="1"/>
  <c r="N23" i="25"/>
  <c r="G22" i="25"/>
  <c r="L21" i="25"/>
  <c r="Q20" i="25"/>
  <c r="E20" i="25"/>
  <c r="J19" i="25"/>
  <c r="O18" i="25"/>
  <c r="H17" i="25"/>
  <c r="O72" i="25"/>
  <c r="O71" i="25"/>
  <c r="P70" i="25"/>
  <c r="R69" i="25"/>
  <c r="E68" i="25"/>
  <c r="G67" i="25"/>
  <c r="I66" i="25"/>
  <c r="K66" i="25" s="1"/>
  <c r="L65" i="25"/>
  <c r="N64" i="25"/>
  <c r="Q63" i="25"/>
  <c r="E62" i="25"/>
  <c r="I61" i="25"/>
  <c r="K61" i="25" s="1"/>
  <c r="M60" i="25"/>
  <c r="O59" i="25"/>
  <c r="R58" i="25"/>
  <c r="F57" i="25"/>
  <c r="J56" i="25"/>
  <c r="N55" i="25"/>
  <c r="P54" i="25"/>
  <c r="D53" i="25"/>
  <c r="G52" i="25"/>
  <c r="J51" i="25"/>
  <c r="L50" i="25"/>
  <c r="P49" i="25"/>
  <c r="H48" i="25"/>
  <c r="M47" i="25"/>
  <c r="R46" i="25"/>
  <c r="F46" i="25"/>
  <c r="P44" i="25"/>
  <c r="D44" i="25"/>
  <c r="I43" i="25"/>
  <c r="K43" i="25" s="1"/>
  <c r="N42" i="25"/>
  <c r="G41" i="25"/>
  <c r="L40" i="25"/>
  <c r="Q39" i="25"/>
  <c r="E39" i="25"/>
  <c r="J38" i="25"/>
  <c r="O37" i="25"/>
  <c r="H36" i="25"/>
  <c r="M35" i="25"/>
  <c r="R34" i="25"/>
  <c r="F34" i="25"/>
  <c r="P32" i="25"/>
  <c r="D32" i="25"/>
  <c r="I31" i="25"/>
  <c r="K31" i="25" s="1"/>
  <c r="N30" i="25"/>
  <c r="G29" i="25"/>
  <c r="L28" i="25"/>
  <c r="Q27" i="25"/>
  <c r="E27" i="25"/>
  <c r="J26" i="25"/>
  <c r="O25" i="25"/>
  <c r="H24" i="25"/>
  <c r="M23" i="25"/>
  <c r="R22" i="25"/>
  <c r="F22" i="25"/>
  <c r="P20" i="25"/>
  <c r="D20" i="25"/>
  <c r="I19" i="25"/>
  <c r="K19" i="25" s="1"/>
  <c r="N18" i="25"/>
  <c r="G17" i="25"/>
  <c r="L16" i="25"/>
  <c r="Q15" i="25"/>
  <c r="E15" i="25"/>
  <c r="J14" i="25"/>
  <c r="O13" i="25"/>
  <c r="H12" i="25"/>
  <c r="M11" i="25"/>
  <c r="R10" i="25"/>
  <c r="F10" i="25"/>
  <c r="P8" i="25"/>
  <c r="D8" i="25"/>
  <c r="I7" i="25"/>
  <c r="K7" i="25" s="1"/>
  <c r="N6" i="25"/>
  <c r="N72" i="25"/>
  <c r="N71" i="25"/>
  <c r="N70" i="25"/>
  <c r="Q69" i="25"/>
  <c r="D68" i="25"/>
  <c r="E67" i="25"/>
  <c r="H66" i="25"/>
  <c r="J65" i="25"/>
  <c r="M64" i="25"/>
  <c r="O63" i="25"/>
  <c r="R62" i="25"/>
  <c r="D62" i="25"/>
  <c r="H61" i="25"/>
  <c r="N59" i="25"/>
  <c r="P58" i="25"/>
  <c r="E57" i="25"/>
  <c r="I56" i="25"/>
  <c r="K56" i="25" s="1"/>
  <c r="L55" i="25"/>
  <c r="O54" i="25"/>
  <c r="Q53" i="25"/>
  <c r="F52" i="25"/>
  <c r="H51" i="25"/>
  <c r="O49" i="25"/>
  <c r="G48" i="25"/>
  <c r="L47" i="25"/>
  <c r="Q46" i="25"/>
  <c r="E46" i="25"/>
  <c r="J45" i="25"/>
  <c r="O44" i="25"/>
  <c r="H43" i="25"/>
  <c r="M42" i="25"/>
  <c r="R41" i="25"/>
  <c r="M72" i="25"/>
  <c r="M71" i="25"/>
  <c r="M70" i="25"/>
  <c r="P69" i="25"/>
  <c r="R68" i="25"/>
  <c r="D67" i="25"/>
  <c r="G66" i="25"/>
  <c r="I65" i="25"/>
  <c r="K65" i="25" s="1"/>
  <c r="L64" i="25"/>
  <c r="N63" i="25"/>
  <c r="Q62" i="25"/>
  <c r="F61" i="25"/>
  <c r="J60" i="25"/>
  <c r="M59" i="25"/>
  <c r="O58" i="25"/>
  <c r="R57" i="25"/>
  <c r="D57" i="25"/>
  <c r="G56" i="25"/>
  <c r="N54" i="25"/>
  <c r="P53" i="25"/>
  <c r="E52" i="25"/>
  <c r="G51" i="25"/>
  <c r="J50" i="25"/>
  <c r="M49" i="25"/>
  <c r="R48" i="25"/>
  <c r="F48" i="25"/>
  <c r="P46" i="25"/>
  <c r="D46" i="25"/>
  <c r="I45" i="25"/>
  <c r="K45" i="25" s="1"/>
  <c r="N44" i="25"/>
  <c r="G43" i="25"/>
  <c r="L42" i="25"/>
  <c r="Q41" i="25"/>
  <c r="E41" i="25"/>
  <c r="J40" i="25"/>
  <c r="O39" i="25"/>
  <c r="H38" i="25"/>
  <c r="M37" i="25"/>
  <c r="R36" i="25"/>
  <c r="F36" i="25"/>
  <c r="P34" i="25"/>
  <c r="D34" i="25"/>
  <c r="I33" i="25"/>
  <c r="K33" i="25" s="1"/>
  <c r="N32" i="25"/>
  <c r="G31" i="25"/>
  <c r="L30" i="25"/>
  <c r="Q29" i="25"/>
  <c r="E29" i="25"/>
  <c r="J28" i="25"/>
  <c r="O27" i="25"/>
  <c r="H26" i="25"/>
  <c r="M25" i="25"/>
  <c r="R24" i="25"/>
  <c r="F24" i="25"/>
  <c r="L70" i="25"/>
  <c r="N69" i="25"/>
  <c r="Q68" i="25"/>
  <c r="E66" i="25"/>
  <c r="H65" i="25"/>
  <c r="J64" i="25"/>
  <c r="M63" i="25"/>
  <c r="P62" i="25"/>
  <c r="E61" i="25"/>
  <c r="I60" i="25"/>
  <c r="K60" i="25" s="1"/>
  <c r="N58" i="25"/>
  <c r="Q57" i="25"/>
  <c r="F56" i="25"/>
  <c r="J55" i="25"/>
  <c r="L54" i="25"/>
  <c r="O53" i="25"/>
  <c r="R52" i="25"/>
  <c r="F51" i="25"/>
  <c r="H50" i="25"/>
  <c r="L49" i="25"/>
  <c r="Q48" i="25"/>
  <c r="E48" i="25"/>
  <c r="J47" i="25"/>
  <c r="O46" i="25"/>
  <c r="H45" i="25"/>
  <c r="M44" i="25"/>
  <c r="R43" i="25"/>
  <c r="F43" i="25"/>
  <c r="P41" i="25"/>
  <c r="D41" i="25"/>
  <c r="I40" i="25"/>
  <c r="K40" i="25" s="1"/>
  <c r="N39" i="25"/>
  <c r="J72" i="25"/>
  <c r="I71" i="25"/>
  <c r="K71" i="25" s="1"/>
  <c r="M69" i="25"/>
  <c r="P68" i="25"/>
  <c r="Q67" i="25"/>
  <c r="D66" i="25"/>
  <c r="G65" i="25"/>
  <c r="I64" i="25"/>
  <c r="K64" i="25" s="1"/>
  <c r="L63" i="25"/>
  <c r="O62" i="25"/>
  <c r="R61" i="25"/>
  <c r="D61" i="25"/>
  <c r="H60" i="25"/>
  <c r="J59" i="25"/>
  <c r="M58" i="25"/>
  <c r="P57" i="25"/>
  <c r="E56" i="25"/>
  <c r="I55" i="25"/>
  <c r="K55" i="25" s="1"/>
  <c r="N53" i="25"/>
  <c r="Q52" i="25"/>
  <c r="E51" i="25"/>
  <c r="G50" i="25"/>
  <c r="P48" i="25"/>
  <c r="D48" i="25"/>
  <c r="I47" i="25"/>
  <c r="K47" i="25" s="1"/>
  <c r="N46" i="25"/>
  <c r="G45" i="25"/>
  <c r="L44" i="25"/>
  <c r="Q43" i="25"/>
  <c r="E43" i="25"/>
  <c r="J42" i="25"/>
  <c r="O41" i="25"/>
  <c r="H40" i="25"/>
  <c r="M39" i="25"/>
  <c r="R38" i="25"/>
  <c r="F38" i="25"/>
  <c r="P36" i="25"/>
  <c r="D36" i="25"/>
  <c r="I35" i="25"/>
  <c r="K35" i="25" s="1"/>
  <c r="N34" i="25"/>
  <c r="G33" i="25"/>
  <c r="L32" i="25"/>
  <c r="Q31" i="25"/>
  <c r="E31" i="25"/>
  <c r="J30" i="25"/>
  <c r="O29" i="25"/>
  <c r="H28" i="25"/>
  <c r="M27" i="25"/>
  <c r="R26" i="25"/>
  <c r="F26" i="25"/>
  <c r="P24" i="25"/>
  <c r="D24" i="25"/>
  <c r="I23" i="25"/>
  <c r="K23" i="25" s="1"/>
  <c r="N22" i="25"/>
  <c r="G21" i="25"/>
  <c r="L20" i="25"/>
  <c r="Q19" i="25"/>
  <c r="E19" i="25"/>
  <c r="J18" i="25"/>
  <c r="O17" i="25"/>
  <c r="H16" i="25"/>
  <c r="M15" i="25"/>
  <c r="R14" i="25"/>
  <c r="F14" i="25"/>
  <c r="P12" i="25"/>
  <c r="D12" i="25"/>
  <c r="I11" i="25"/>
  <c r="K11" i="25" s="1"/>
  <c r="N10" i="25"/>
  <c r="G9" i="25"/>
  <c r="L8" i="25"/>
  <c r="Q7" i="25"/>
  <c r="E7" i="25"/>
  <c r="J6" i="25"/>
  <c r="I72" i="25"/>
  <c r="K72" i="25" s="1"/>
  <c r="H71" i="25"/>
  <c r="I70" i="25"/>
  <c r="K70" i="25" s="1"/>
  <c r="L69" i="25"/>
  <c r="N68" i="25"/>
  <c r="P67" i="25"/>
  <c r="Q66" i="25"/>
  <c r="E65" i="25"/>
  <c r="H64" i="25"/>
  <c r="M62" i="25"/>
  <c r="Q61" i="25"/>
  <c r="F60" i="25"/>
  <c r="I59" i="25"/>
  <c r="K59" i="25" s="1"/>
  <c r="L58" i="25"/>
  <c r="N57" i="25"/>
  <c r="R56" i="25"/>
  <c r="D56" i="25"/>
  <c r="G55" i="25"/>
  <c r="J54" i="25"/>
  <c r="M53" i="25"/>
  <c r="O52" i="25"/>
  <c r="R51" i="25"/>
  <c r="F50" i="25"/>
  <c r="J49" i="25"/>
  <c r="O48" i="25"/>
  <c r="H47" i="25"/>
  <c r="M46" i="25"/>
  <c r="R45" i="25"/>
  <c r="F45" i="25"/>
  <c r="D72" i="25"/>
  <c r="F71" i="25"/>
  <c r="G70" i="25"/>
  <c r="I69" i="25"/>
  <c r="K69" i="25" s="1"/>
  <c r="N67" i="25"/>
  <c r="O66" i="25"/>
  <c r="Q65" i="25"/>
  <c r="F64" i="25"/>
  <c r="H63" i="25"/>
  <c r="O61" i="25"/>
  <c r="R60" i="25"/>
  <c r="D60" i="25"/>
  <c r="G59" i="25"/>
  <c r="P56" i="25"/>
  <c r="G54" i="25"/>
  <c r="I49" i="25"/>
  <c r="K49" i="25" s="1"/>
  <c r="G47" i="25"/>
  <c r="O45" i="25"/>
  <c r="O43" i="25"/>
  <c r="G40" i="25"/>
  <c r="N37" i="25"/>
  <c r="L36" i="25"/>
  <c r="E35" i="25"/>
  <c r="R33" i="25"/>
  <c r="M32" i="25"/>
  <c r="H31" i="25"/>
  <c r="R28" i="25"/>
  <c r="N27" i="25"/>
  <c r="I26" i="25"/>
  <c r="K26" i="25" s="1"/>
  <c r="Q23" i="25"/>
  <c r="O22" i="25"/>
  <c r="P21" i="25"/>
  <c r="O20" i="25"/>
  <c r="O19" i="25"/>
  <c r="M18" i="25"/>
  <c r="P17" i="25"/>
  <c r="Q16" i="25"/>
  <c r="D14" i="25"/>
  <c r="E13" i="25"/>
  <c r="G12" i="25"/>
  <c r="H11" i="25"/>
  <c r="J10" i="25"/>
  <c r="L9" i="25"/>
  <c r="N8" i="25"/>
  <c r="O7" i="25"/>
  <c r="P6" i="25"/>
  <c r="R5" i="25"/>
  <c r="E5" i="25"/>
  <c r="I4" i="25"/>
  <c r="K4" i="25" s="1"/>
  <c r="N3" i="25"/>
  <c r="H70" i="25"/>
  <c r="O67" i="25"/>
  <c r="G64" i="25"/>
  <c r="P61" i="25"/>
  <c r="N56" i="25"/>
  <c r="Q51" i="25"/>
  <c r="H49" i="25"/>
  <c r="F47" i="25"/>
  <c r="E45" i="25"/>
  <c r="N43" i="25"/>
  <c r="N41" i="25"/>
  <c r="F40" i="25"/>
  <c r="L37" i="25"/>
  <c r="G36" i="25"/>
  <c r="Q33" i="25"/>
  <c r="F31" i="25"/>
  <c r="Q28" i="25"/>
  <c r="L27" i="25"/>
  <c r="G26" i="25"/>
  <c r="L23" i="25"/>
  <c r="M22" i="25"/>
  <c r="O21" i="25"/>
  <c r="N20" i="25"/>
  <c r="N19" i="25"/>
  <c r="L18" i="25"/>
  <c r="N17" i="25"/>
  <c r="P16" i="25"/>
  <c r="R15" i="25"/>
  <c r="D13" i="25"/>
  <c r="F12" i="25"/>
  <c r="G11" i="25"/>
  <c r="H10" i="25"/>
  <c r="J9" i="25"/>
  <c r="M8" i="25"/>
  <c r="N7" i="25"/>
  <c r="O6" i="25"/>
  <c r="Q5" i="25"/>
  <c r="D5" i="25"/>
  <c r="H4" i="25"/>
  <c r="M3" i="25"/>
  <c r="F70" i="25"/>
  <c r="L67" i="25"/>
  <c r="E64" i="25"/>
  <c r="M61" i="25"/>
  <c r="I58" i="25"/>
  <c r="K58" i="25" s="1"/>
  <c r="O51" i="25"/>
  <c r="G49" i="25"/>
  <c r="E47" i="25"/>
  <c r="D45" i="25"/>
  <c r="M43" i="25"/>
  <c r="M41" i="25"/>
  <c r="E40" i="25"/>
  <c r="Q38" i="25"/>
  <c r="J37" i="25"/>
  <c r="E36" i="25"/>
  <c r="P33" i="25"/>
  <c r="J32" i="25"/>
  <c r="D31" i="25"/>
  <c r="R29" i="25"/>
  <c r="P28" i="25"/>
  <c r="E26" i="25"/>
  <c r="Q24" i="25"/>
  <c r="L22" i="25"/>
  <c r="M21" i="25"/>
  <c r="M20" i="25"/>
  <c r="M19" i="25"/>
  <c r="M17" i="25"/>
  <c r="N16" i="25"/>
  <c r="P15" i="25"/>
  <c r="Q14" i="25"/>
  <c r="E12" i="25"/>
  <c r="F11" i="25"/>
  <c r="G10" i="25"/>
  <c r="I9" i="25"/>
  <c r="K9" i="25" s="1"/>
  <c r="M7" i="25"/>
  <c r="M6" i="25"/>
  <c r="P5" i="25"/>
  <c r="G4" i="25"/>
  <c r="L3" i="25"/>
  <c r="H58" i="25"/>
  <c r="L53" i="25"/>
  <c r="N51" i="25"/>
  <c r="D43" i="25"/>
  <c r="L41" i="25"/>
  <c r="D40" i="25"/>
  <c r="P38" i="25"/>
  <c r="I37" i="25"/>
  <c r="K37" i="25" s="1"/>
  <c r="Q34" i="25"/>
  <c r="O33" i="25"/>
  <c r="I32" i="25"/>
  <c r="K32" i="25" s="1"/>
  <c r="P29" i="25"/>
  <c r="J27" i="25"/>
  <c r="D26" i="25"/>
  <c r="O24" i="25"/>
  <c r="J23" i="25"/>
  <c r="J21" i="25"/>
  <c r="I18" i="25"/>
  <c r="K18" i="25" s="1"/>
  <c r="L17" i="25"/>
  <c r="M16" i="25"/>
  <c r="O15" i="25"/>
  <c r="P14" i="25"/>
  <c r="Q13" i="25"/>
  <c r="E11" i="25"/>
  <c r="E10" i="25"/>
  <c r="H9" i="25"/>
  <c r="J8" i="25"/>
  <c r="L6" i="25"/>
  <c r="O5" i="25"/>
  <c r="F4" i="25"/>
  <c r="R55" i="25"/>
  <c r="J53" i="25"/>
  <c r="O38" i="25"/>
  <c r="H37" i="25"/>
  <c r="O34" i="25"/>
  <c r="J33" i="25"/>
  <c r="H32" i="25"/>
  <c r="N29" i="25"/>
  <c r="I28" i="25"/>
  <c r="K28" i="25" s="1"/>
  <c r="I27" i="25"/>
  <c r="K27" i="25" s="1"/>
  <c r="N24" i="25"/>
  <c r="H23" i="25"/>
  <c r="J22" i="25"/>
  <c r="I21" i="25"/>
  <c r="K21" i="25" s="1"/>
  <c r="J20" i="25"/>
  <c r="H19" i="25"/>
  <c r="H18" i="25"/>
  <c r="N15" i="25"/>
  <c r="O14" i="25"/>
  <c r="P13" i="25"/>
  <c r="R12" i="25"/>
  <c r="D10" i="25"/>
  <c r="F9" i="25"/>
  <c r="I8" i="25"/>
  <c r="K8" i="25" s="1"/>
  <c r="J7" i="25"/>
  <c r="N5" i="25"/>
  <c r="R4" i="25"/>
  <c r="E4" i="25"/>
  <c r="J3" i="25"/>
  <c r="P66" i="25"/>
  <c r="J63" i="25"/>
  <c r="Q60" i="25"/>
  <c r="F55" i="25"/>
  <c r="I53" i="25"/>
  <c r="K53" i="25" s="1"/>
  <c r="N48" i="25"/>
  <c r="L46" i="25"/>
  <c r="F41" i="25"/>
  <c r="N38" i="25"/>
  <c r="G37" i="25"/>
  <c r="R35" i="25"/>
  <c r="M34" i="25"/>
  <c r="H33" i="25"/>
  <c r="R30" i="25"/>
  <c r="M29" i="25"/>
  <c r="G28" i="25"/>
  <c r="D27" i="25"/>
  <c r="M24" i="25"/>
  <c r="G23" i="25"/>
  <c r="H22" i="25"/>
  <c r="H21" i="25"/>
  <c r="I20" i="25"/>
  <c r="K20" i="25" s="1"/>
  <c r="G19" i="25"/>
  <c r="G18" i="25"/>
  <c r="I17" i="25"/>
  <c r="K17" i="25" s="1"/>
  <c r="J16" i="25"/>
  <c r="L15" i="25"/>
  <c r="N14" i="25"/>
  <c r="N13" i="25"/>
  <c r="Q12" i="25"/>
  <c r="R11" i="25"/>
  <c r="E9" i="25"/>
  <c r="H8" i="25"/>
  <c r="H7" i="25"/>
  <c r="I6" i="25"/>
  <c r="K6" i="25" s="1"/>
  <c r="M5" i="25"/>
  <c r="Q4" i="25"/>
  <c r="D4" i="25"/>
  <c r="I3" i="25"/>
  <c r="F72" i="25"/>
  <c r="G69" i="25"/>
  <c r="N66" i="25"/>
  <c r="G63" i="25"/>
  <c r="E60" i="25"/>
  <c r="M57" i="25"/>
  <c r="E55" i="25"/>
  <c r="R50" i="25"/>
  <c r="M48" i="25"/>
  <c r="J44" i="25"/>
  <c r="R42" i="25"/>
  <c r="P39" i="25"/>
  <c r="I38" i="25"/>
  <c r="K38" i="25" s="1"/>
  <c r="Q35" i="25"/>
  <c r="L34" i="25"/>
  <c r="F33" i="25"/>
  <c r="M30" i="25"/>
  <c r="L29" i="25"/>
  <c r="F28" i="25"/>
  <c r="N25" i="25"/>
  <c r="L24" i="25"/>
  <c r="F23" i="25"/>
  <c r="E22" i="25"/>
  <c r="F21" i="25"/>
  <c r="H20" i="25"/>
  <c r="F19" i="25"/>
  <c r="F18" i="25"/>
  <c r="F17" i="25"/>
  <c r="I16" i="25"/>
  <c r="K16" i="25" s="1"/>
  <c r="L14" i="25"/>
  <c r="M13" i="25"/>
  <c r="O12" i="25"/>
  <c r="Q11" i="25"/>
  <c r="Q10" i="25"/>
  <c r="D9" i="25"/>
  <c r="F8" i="25"/>
  <c r="G7" i="25"/>
  <c r="H6" i="25"/>
  <c r="L5" i="25"/>
  <c r="P4" i="25"/>
  <c r="G3" i="25"/>
  <c r="L57" i="25"/>
  <c r="D55" i="25"/>
  <c r="Q50" i="25"/>
  <c r="L48" i="25"/>
  <c r="J46" i="25"/>
  <c r="I44" i="25"/>
  <c r="K44" i="25" s="1"/>
  <c r="I42" i="25"/>
  <c r="K42" i="25" s="1"/>
  <c r="L39" i="25"/>
  <c r="G38" i="25"/>
  <c r="L35" i="25"/>
  <c r="E33" i="25"/>
  <c r="R31" i="25"/>
  <c r="E28" i="25"/>
  <c r="L25" i="25"/>
  <c r="G24" i="25"/>
  <c r="E23" i="25"/>
  <c r="D22" i="25"/>
  <c r="E21" i="25"/>
  <c r="F20" i="25"/>
  <c r="D19" i="25"/>
  <c r="D18" i="25"/>
  <c r="E17" i="25"/>
  <c r="G16" i="25"/>
  <c r="J15" i="25"/>
  <c r="L13" i="25"/>
  <c r="N12" i="25"/>
  <c r="O11" i="25"/>
  <c r="P10" i="25"/>
  <c r="R9" i="25"/>
  <c r="E8" i="25"/>
  <c r="F7" i="25"/>
  <c r="G6" i="25"/>
  <c r="N4" i="25"/>
  <c r="F3" i="25"/>
  <c r="N52" i="25"/>
  <c r="E50" i="25"/>
  <c r="H44" i="25"/>
  <c r="H42" i="25"/>
  <c r="R40" i="25"/>
  <c r="E38" i="25"/>
  <c r="Q36" i="25"/>
  <c r="J35" i="25"/>
  <c r="J34" i="25"/>
  <c r="D33" i="25"/>
  <c r="P31" i="25"/>
  <c r="I30" i="25"/>
  <c r="K30" i="25" s="1"/>
  <c r="F29" i="25"/>
  <c r="D28" i="25"/>
  <c r="Q26" i="25"/>
  <c r="J25" i="25"/>
  <c r="E24" i="25"/>
  <c r="D21" i="25"/>
  <c r="D17" i="25"/>
  <c r="F16" i="25"/>
  <c r="I15" i="25"/>
  <c r="K15" i="25" s="1"/>
  <c r="I14" i="25"/>
  <c r="K14" i="25" s="1"/>
  <c r="J13" i="25"/>
  <c r="M12" i="25"/>
  <c r="N11" i="25"/>
  <c r="O10" i="25"/>
  <c r="Q9" i="25"/>
  <c r="D7" i="25"/>
  <c r="F6" i="25"/>
  <c r="I5" i="25"/>
  <c r="K5" i="25" s="1"/>
  <c r="M4" i="25"/>
  <c r="D71" i="25"/>
  <c r="J68" i="25"/>
  <c r="D65" i="25"/>
  <c r="J62" i="25"/>
  <c r="F59" i="25"/>
  <c r="I54" i="25"/>
  <c r="K54" i="25" s="1"/>
  <c r="L52" i="25"/>
  <c r="R47" i="25"/>
  <c r="Q45" i="25"/>
  <c r="F42" i="25"/>
  <c r="P40" i="25"/>
  <c r="I39" i="25"/>
  <c r="K39" i="25" s="1"/>
  <c r="N36" i="25"/>
  <c r="G35" i="25"/>
  <c r="N31" i="25"/>
  <c r="G30" i="25"/>
  <c r="O26" i="25"/>
  <c r="H25" i="25"/>
  <c r="Q22" i="25"/>
  <c r="R21" i="25"/>
  <c r="R19" i="25"/>
  <c r="R18" i="25"/>
  <c r="R17" i="25"/>
  <c r="D16" i="25"/>
  <c r="F15" i="25"/>
  <c r="G14" i="25"/>
  <c r="H13" i="25"/>
  <c r="J12" i="25"/>
  <c r="L10" i="25"/>
  <c r="O9" i="25"/>
  <c r="Q8" i="25"/>
  <c r="R7" i="25"/>
  <c r="G5" i="25"/>
  <c r="P3" i="25"/>
  <c r="L4" i="25"/>
  <c r="L68" i="25"/>
  <c r="P43" i="25"/>
  <c r="J39" i="25"/>
  <c r="R20" i="25"/>
  <c r="R16" i="25"/>
  <c r="I13" i="25"/>
  <c r="K13" i="25" s="1"/>
  <c r="M10" i="25"/>
  <c r="P7" i="25"/>
  <c r="J4" i="25"/>
  <c r="D39" i="25"/>
  <c r="H35" i="25"/>
  <c r="O31" i="25"/>
  <c r="E16" i="25"/>
  <c r="G13" i="25"/>
  <c r="L62" i="25"/>
  <c r="M52" i="25"/>
  <c r="Q47" i="25"/>
  <c r="F35" i="25"/>
  <c r="M31" i="25"/>
  <c r="P27" i="25"/>
  <c r="G42" i="25"/>
  <c r="R23" i="25"/>
  <c r="P19" i="25"/>
  <c r="R6" i="25"/>
  <c r="R3" i="25"/>
  <c r="Q56" i="25"/>
  <c r="D38" i="25"/>
  <c r="G15" i="25"/>
  <c r="L12" i="25"/>
  <c r="P9" i="25"/>
  <c r="D6" i="25"/>
  <c r="Q3" i="25"/>
  <c r="G71" i="25"/>
  <c r="E34" i="25"/>
  <c r="H30" i="25"/>
  <c r="P26" i="25"/>
  <c r="D15" i="25"/>
  <c r="I12" i="25"/>
  <c r="K12" i="25" s="1"/>
  <c r="M9" i="25"/>
  <c r="O3" i="25"/>
  <c r="F30" i="25"/>
  <c r="N26" i="25"/>
  <c r="P22" i="25"/>
  <c r="P18" i="25"/>
  <c r="E3" i="25"/>
  <c r="H59" i="25"/>
  <c r="H54" i="25"/>
  <c r="O36" i="25"/>
  <c r="D29" i="25"/>
  <c r="I25" i="25"/>
  <c r="K25" i="25" s="1"/>
  <c r="Q21" i="25"/>
  <c r="Q17" i="25"/>
  <c r="E14" i="25"/>
  <c r="J11" i="25"/>
  <c r="O8" i="25"/>
  <c r="M36" i="25"/>
  <c r="O32" i="25"/>
  <c r="G25" i="25"/>
  <c r="D50" i="25"/>
  <c r="H5" i="25"/>
  <c r="F5" i="25"/>
  <c r="H14" i="25"/>
  <c r="P65" i="25"/>
  <c r="R8" i="25"/>
  <c r="D3" i="25"/>
  <c r="Q40" i="25"/>
  <c r="L11" i="25"/>
  <c r="P45" i="25"/>
  <c r="M123" i="26"/>
  <c r="L123" i="26"/>
  <c r="J123" i="26"/>
  <c r="S123" i="26"/>
  <c r="T123" i="26"/>
  <c r="O123" i="26"/>
  <c r="Q123" i="26" s="1"/>
  <c r="E29" i="31"/>
  <c r="D29" i="31"/>
  <c r="T18" i="26"/>
  <c r="S18" i="26"/>
  <c r="O18" i="26"/>
  <c r="Q18" i="26" s="1"/>
  <c r="M18" i="26"/>
  <c r="J18" i="26"/>
  <c r="L18" i="26"/>
  <c r="E20" i="29" s="1"/>
  <c r="O112" i="26"/>
  <c r="Q112" i="26" s="1"/>
  <c r="M112" i="26"/>
  <c r="J112" i="26"/>
  <c r="T112" i="26"/>
  <c r="S112" i="26"/>
  <c r="L112" i="26"/>
  <c r="T11" i="26"/>
  <c r="S11" i="26"/>
  <c r="O11" i="26"/>
  <c r="Q11" i="26" s="1"/>
  <c r="L11" i="26"/>
  <c r="M11" i="26"/>
  <c r="J11" i="26"/>
  <c r="T90" i="26"/>
  <c r="S90" i="26"/>
  <c r="O90" i="26"/>
  <c r="Q90" i="26" s="1"/>
  <c r="M90" i="26"/>
  <c r="L90" i="26"/>
  <c r="J90" i="26"/>
  <c r="T36" i="26"/>
  <c r="S36" i="26"/>
  <c r="O36" i="26"/>
  <c r="Q36" i="26" s="1"/>
  <c r="M36" i="26"/>
  <c r="J36" i="26"/>
  <c r="L36" i="26"/>
  <c r="C23" i="29"/>
  <c r="J13" i="26"/>
  <c r="S13" i="26"/>
  <c r="T13" i="26"/>
  <c r="G23" i="29" s="1"/>
  <c r="O13" i="26"/>
  <c r="Q13" i="26" s="1"/>
  <c r="M13" i="26"/>
  <c r="L13" i="26"/>
  <c r="T24" i="26"/>
  <c r="S24" i="26"/>
  <c r="O24" i="26"/>
  <c r="Q24" i="26" s="1"/>
  <c r="M24" i="26"/>
  <c r="J24" i="26"/>
  <c r="L24" i="26"/>
  <c r="T50" i="26"/>
  <c r="S50" i="26"/>
  <c r="O50" i="26"/>
  <c r="Q50" i="26" s="1"/>
  <c r="M50" i="26"/>
  <c r="J50" i="26"/>
  <c r="L50" i="26"/>
  <c r="T41" i="26"/>
  <c r="S41" i="26"/>
  <c r="O41" i="26"/>
  <c r="Q41" i="26" s="1"/>
  <c r="M41" i="26"/>
  <c r="L41" i="26"/>
  <c r="J41" i="26"/>
  <c r="T30" i="26"/>
  <c r="S30" i="26"/>
  <c r="O30" i="26"/>
  <c r="Q30" i="26" s="1"/>
  <c r="M30" i="26"/>
  <c r="J30" i="26"/>
  <c r="T42" i="26"/>
  <c r="S42" i="26"/>
  <c r="O42" i="26"/>
  <c r="Q42" i="26" s="1"/>
  <c r="M42" i="26"/>
  <c r="J42" i="26"/>
  <c r="C20" i="29"/>
  <c r="O5" i="26"/>
  <c r="Q5" i="26" s="1"/>
  <c r="L5" i="26"/>
  <c r="L42" i="26"/>
  <c r="T101" i="26"/>
  <c r="S101" i="26"/>
  <c r="M101" i="26"/>
  <c r="O101" i="26"/>
  <c r="Q101" i="26" s="1"/>
  <c r="L101" i="26"/>
  <c r="J101" i="26"/>
  <c r="J19" i="26"/>
  <c r="S19" i="26"/>
  <c r="M19" i="26"/>
  <c r="J25" i="26"/>
  <c r="S25" i="26"/>
  <c r="M25" i="26"/>
  <c r="B39" i="31"/>
  <c r="J7" i="26"/>
  <c r="S7" i="26"/>
  <c r="E51" i="31"/>
  <c r="D51" i="31"/>
  <c r="C51" i="31"/>
  <c r="L19" i="26"/>
  <c r="L25" i="26"/>
  <c r="J31" i="26"/>
  <c r="S31" i="26"/>
  <c r="M31" i="26"/>
  <c r="T12" i="26"/>
  <c r="S12" i="26"/>
  <c r="O12" i="26"/>
  <c r="Q12" i="26" s="1"/>
  <c r="J37" i="26"/>
  <c r="S37" i="26"/>
  <c r="M37" i="26"/>
  <c r="J43" i="26"/>
  <c r="T43" i="26"/>
  <c r="S43" i="26"/>
  <c r="M43" i="26"/>
  <c r="O88" i="26"/>
  <c r="Q88" i="26" s="1"/>
  <c r="M88" i="26"/>
  <c r="J88" i="26"/>
  <c r="T88" i="26"/>
  <c r="S88" i="26"/>
  <c r="L88" i="26"/>
  <c r="O118" i="26"/>
  <c r="Q118" i="26" s="1"/>
  <c r="M118" i="26"/>
  <c r="J118" i="26"/>
  <c r="T118" i="26"/>
  <c r="L118" i="26"/>
  <c r="T5" i="26"/>
  <c r="M7" i="26"/>
  <c r="J12" i="26"/>
  <c r="T17" i="26"/>
  <c r="S17" i="26"/>
  <c r="O17" i="26"/>
  <c r="Q17" i="26" s="1"/>
  <c r="L17" i="26"/>
  <c r="J17" i="26"/>
  <c r="T19" i="26"/>
  <c r="T23" i="26"/>
  <c r="S23" i="26"/>
  <c r="F22" i="29" s="1"/>
  <c r="K22" i="29" s="1"/>
  <c r="O23" i="26"/>
  <c r="Q23" i="26" s="1"/>
  <c r="L23" i="26"/>
  <c r="J23" i="26"/>
  <c r="T25" i="26"/>
  <c r="L37" i="26"/>
  <c r="L43" i="26"/>
  <c r="T114" i="26"/>
  <c r="S114" i="26"/>
  <c r="O114" i="26"/>
  <c r="Q114" i="26" s="1"/>
  <c r="M114" i="26"/>
  <c r="L114" i="26"/>
  <c r="J114" i="26"/>
  <c r="B28" i="31"/>
  <c r="O7" i="26"/>
  <c r="Q7" i="26" s="1"/>
  <c r="L12" i="26"/>
  <c r="T29" i="26"/>
  <c r="S29" i="26"/>
  <c r="O29" i="26"/>
  <c r="Q29" i="26" s="1"/>
  <c r="L29" i="26"/>
  <c r="J29" i="26"/>
  <c r="O37" i="26"/>
  <c r="Q37" i="26" s="1"/>
  <c r="O43" i="26"/>
  <c r="Q43" i="26" s="1"/>
  <c r="T77" i="26"/>
  <c r="S77" i="26"/>
  <c r="M77" i="26"/>
  <c r="O77" i="26"/>
  <c r="Q77" i="26" s="1"/>
  <c r="L77" i="26"/>
  <c r="J77" i="26"/>
  <c r="M12" i="26"/>
  <c r="E40" i="31"/>
  <c r="D40" i="31"/>
  <c r="C40" i="31"/>
  <c r="M29" i="26"/>
  <c r="T35" i="26"/>
  <c r="S35" i="26"/>
  <c r="O35" i="26"/>
  <c r="Q35" i="26" s="1"/>
  <c r="L35" i="26"/>
  <c r="J35" i="26"/>
  <c r="T37" i="26"/>
  <c r="T6" i="26"/>
  <c r="S6" i="26"/>
  <c r="O6" i="26"/>
  <c r="Q6" i="26" s="1"/>
  <c r="T7" i="26"/>
  <c r="M35" i="26"/>
  <c r="S55" i="26"/>
  <c r="M57" i="26"/>
  <c r="J57" i="26"/>
  <c r="M63" i="26"/>
  <c r="J63" i="26"/>
  <c r="M69" i="26"/>
  <c r="J69" i="26"/>
  <c r="M75" i="26"/>
  <c r="L75" i="26"/>
  <c r="J75" i="26"/>
  <c r="M99" i="26"/>
  <c r="L99" i="26"/>
  <c r="J99" i="26"/>
  <c r="T20" i="26"/>
  <c r="T26" i="26"/>
  <c r="T32" i="26"/>
  <c r="M46" i="26"/>
  <c r="J46" i="26"/>
  <c r="C24" i="29"/>
  <c r="T49" i="26"/>
  <c r="G24" i="29" s="1"/>
  <c r="L85" i="26"/>
  <c r="L109" i="26"/>
  <c r="L165" i="26"/>
  <c r="T165" i="26"/>
  <c r="S165" i="26"/>
  <c r="O165" i="26"/>
  <c r="Q165" i="26" s="1"/>
  <c r="M165" i="26"/>
  <c r="J165" i="26"/>
  <c r="E50" i="31"/>
  <c r="D50" i="31"/>
  <c r="C50" i="31"/>
  <c r="B30" i="31"/>
  <c r="L46" i="26"/>
  <c r="T47" i="26"/>
  <c r="J49" i="26"/>
  <c r="T51" i="26"/>
  <c r="J53" i="26"/>
  <c r="S54" i="26"/>
  <c r="T59" i="26"/>
  <c r="M59" i="26"/>
  <c r="T65" i="26"/>
  <c r="M65" i="26"/>
  <c r="T71" i="26"/>
  <c r="M71" i="26"/>
  <c r="S75" i="26"/>
  <c r="M85" i="26"/>
  <c r="M93" i="26"/>
  <c r="L93" i="26"/>
  <c r="J93" i="26"/>
  <c r="S99" i="26"/>
  <c r="M109" i="26"/>
  <c r="S161" i="26"/>
  <c r="M161" i="26"/>
  <c r="T161" i="26"/>
  <c r="O161" i="26"/>
  <c r="Q161" i="26" s="1"/>
  <c r="L161" i="26"/>
  <c r="J161" i="26"/>
  <c r="E15" i="31"/>
  <c r="D15" i="31"/>
  <c r="C15" i="31"/>
  <c r="L68" i="26"/>
  <c r="S69" i="26"/>
  <c r="J71" i="26"/>
  <c r="T75" i="26"/>
  <c r="O82" i="26"/>
  <c r="Q82" i="26" s="1"/>
  <c r="M82" i="26"/>
  <c r="J82" i="26"/>
  <c r="O93" i="26"/>
  <c r="Q93" i="26" s="1"/>
  <c r="T95" i="26"/>
  <c r="S95" i="26"/>
  <c r="M95" i="26"/>
  <c r="O106" i="26"/>
  <c r="Q106" i="26" s="1"/>
  <c r="M106" i="26"/>
  <c r="J106" i="26"/>
  <c r="M117" i="26"/>
  <c r="L117" i="26"/>
  <c r="J117" i="26"/>
  <c r="S130" i="26"/>
  <c r="O130" i="26"/>
  <c r="Q130" i="26" s="1"/>
  <c r="M130" i="26"/>
  <c r="L130" i="26"/>
  <c r="J130" i="26"/>
  <c r="L4" i="26"/>
  <c r="L10" i="26"/>
  <c r="L16" i="26"/>
  <c r="L22" i="26"/>
  <c r="L28" i="26"/>
  <c r="L34" i="26"/>
  <c r="L40" i="26"/>
  <c r="M49" i="26"/>
  <c r="D24" i="29" s="1"/>
  <c r="O53" i="26"/>
  <c r="Q53" i="26" s="1"/>
  <c r="M56" i="26"/>
  <c r="T57" i="26"/>
  <c r="L59" i="26"/>
  <c r="M62" i="26"/>
  <c r="T63" i="26"/>
  <c r="L65" i="26"/>
  <c r="M68" i="26"/>
  <c r="T69" i="26"/>
  <c r="L71" i="26"/>
  <c r="L79" i="26"/>
  <c r="L82" i="26"/>
  <c r="J84" i="26"/>
  <c r="J95" i="26"/>
  <c r="L103" i="26"/>
  <c r="L106" i="26"/>
  <c r="J108" i="26"/>
  <c r="O117" i="26"/>
  <c r="Q117" i="26" s="1"/>
  <c r="T119" i="26"/>
  <c r="S119" i="26"/>
  <c r="M119" i="26"/>
  <c r="T130" i="26"/>
  <c r="M10" i="26"/>
  <c r="M16" i="26"/>
  <c r="M22" i="26"/>
  <c r="S46" i="26"/>
  <c r="O49" i="26"/>
  <c r="Q49" i="26" s="1"/>
  <c r="M52" i="26"/>
  <c r="J52" i="26"/>
  <c r="S53" i="26"/>
  <c r="O65" i="26"/>
  <c r="Q65" i="26" s="1"/>
  <c r="O68" i="26"/>
  <c r="Q68" i="26" s="1"/>
  <c r="O71" i="26"/>
  <c r="Q71" i="26" s="1"/>
  <c r="M79" i="26"/>
  <c r="S82" i="26"/>
  <c r="L84" i="26"/>
  <c r="S85" i="26"/>
  <c r="M87" i="26"/>
  <c r="L87" i="26"/>
  <c r="J87" i="26"/>
  <c r="S93" i="26"/>
  <c r="L95" i="26"/>
  <c r="M103" i="26"/>
  <c r="S106" i="26"/>
  <c r="L108" i="26"/>
  <c r="S109" i="26"/>
  <c r="M111" i="26"/>
  <c r="L111" i="26"/>
  <c r="J111" i="26"/>
  <c r="J119" i="26"/>
  <c r="T46" i="26"/>
  <c r="B32" i="31"/>
  <c r="L52" i="26"/>
  <c r="T53" i="26"/>
  <c r="J55" i="26"/>
  <c r="S59" i="26"/>
  <c r="J61" i="26"/>
  <c r="S65" i="26"/>
  <c r="S71" i="26"/>
  <c r="O76" i="26"/>
  <c r="Q76" i="26" s="1"/>
  <c r="M76" i="26"/>
  <c r="J76" i="26"/>
  <c r="O79" i="26"/>
  <c r="Q79" i="26" s="1"/>
  <c r="T82" i="26"/>
  <c r="M84" i="26"/>
  <c r="T89" i="26"/>
  <c r="S89" i="26"/>
  <c r="M89" i="26"/>
  <c r="T93" i="26"/>
  <c r="O95" i="26"/>
  <c r="Q95" i="26" s="1"/>
  <c r="O100" i="26"/>
  <c r="Q100" i="26" s="1"/>
  <c r="M100" i="26"/>
  <c r="J100" i="26"/>
  <c r="O103" i="26"/>
  <c r="Q103" i="26" s="1"/>
  <c r="T106" i="26"/>
  <c r="M108" i="26"/>
  <c r="T113" i="26"/>
  <c r="S113" i="26"/>
  <c r="M113" i="26"/>
  <c r="S117" i="26"/>
  <c r="T121" i="26"/>
  <c r="L121" i="26"/>
  <c r="O124" i="26"/>
  <c r="Q124" i="26" s="1"/>
  <c r="M124" i="26"/>
  <c r="J124" i="26"/>
  <c r="J14" i="26"/>
  <c r="J20" i="26"/>
  <c r="J26" i="26"/>
  <c r="J32" i="26"/>
  <c r="J38" i="26"/>
  <c r="J44" i="26"/>
  <c r="S49" i="26"/>
  <c r="F24" i="29" s="1"/>
  <c r="K24" i="29" s="1"/>
  <c r="L55" i="26"/>
  <c r="S56" i="26"/>
  <c r="M58" i="26"/>
  <c r="J58" i="26"/>
  <c r="L61" i="26"/>
  <c r="S62" i="26"/>
  <c r="M64" i="26"/>
  <c r="J64" i="26"/>
  <c r="L67" i="26"/>
  <c r="S68" i="26"/>
  <c r="M70" i="26"/>
  <c r="J70" i="26"/>
  <c r="L73" i="26"/>
  <c r="L76" i="26"/>
  <c r="J78" i="26"/>
  <c r="O84" i="26"/>
  <c r="Q84" i="26" s="1"/>
  <c r="J89" i="26"/>
  <c r="L97" i="26"/>
  <c r="L100" i="26"/>
  <c r="J102" i="26"/>
  <c r="O108" i="26"/>
  <c r="Q108" i="26" s="1"/>
  <c r="J113" i="26"/>
  <c r="T117" i="26"/>
  <c r="O119" i="26"/>
  <c r="Q119" i="26" s="1"/>
  <c r="J121" i="26"/>
  <c r="L124" i="26"/>
  <c r="M55" i="26"/>
  <c r="M61" i="26"/>
  <c r="T62" i="26"/>
  <c r="T68" i="26"/>
  <c r="S76" i="26"/>
  <c r="L78" i="26"/>
  <c r="E24" i="29" s="1"/>
  <c r="S79" i="26"/>
  <c r="M81" i="26"/>
  <c r="L81" i="26"/>
  <c r="J81" i="26"/>
  <c r="S84" i="26"/>
  <c r="S100" i="26"/>
  <c r="L102" i="26"/>
  <c r="S103" i="26"/>
  <c r="M105" i="26"/>
  <c r="L105" i="26"/>
  <c r="J105" i="26"/>
  <c r="S108" i="26"/>
  <c r="L113" i="26"/>
  <c r="M121" i="26"/>
  <c r="S124" i="26"/>
  <c r="S136" i="26"/>
  <c r="O136" i="26"/>
  <c r="Q136" i="26" s="1"/>
  <c r="M136" i="26"/>
  <c r="D19" i="29" s="1"/>
  <c r="L136" i="26"/>
  <c r="J136" i="26"/>
  <c r="O48" i="26"/>
  <c r="Q48" i="26" s="1"/>
  <c r="L51" i="26"/>
  <c r="S52" i="26"/>
  <c r="O55" i="26"/>
  <c r="Q55" i="26" s="1"/>
  <c r="O58" i="26"/>
  <c r="Q58" i="26" s="1"/>
  <c r="O61" i="26"/>
  <c r="Q61" i="26" s="1"/>
  <c r="O64" i="26"/>
  <c r="Q64" i="26" s="1"/>
  <c r="O67" i="26"/>
  <c r="Q67" i="26" s="1"/>
  <c r="O70" i="26"/>
  <c r="Q70" i="26" s="1"/>
  <c r="O73" i="26"/>
  <c r="Q73" i="26" s="1"/>
  <c r="T76" i="26"/>
  <c r="M78" i="26"/>
  <c r="O81" i="26"/>
  <c r="Q81" i="26" s="1"/>
  <c r="T83" i="26"/>
  <c r="S83" i="26"/>
  <c r="M83" i="26"/>
  <c r="T87" i="26"/>
  <c r="O89" i="26"/>
  <c r="Q89" i="26" s="1"/>
  <c r="J91" i="26"/>
  <c r="O94" i="26"/>
  <c r="Q94" i="26" s="1"/>
  <c r="M94" i="26"/>
  <c r="J94" i="26"/>
  <c r="O97" i="26"/>
  <c r="Q97" i="26" s="1"/>
  <c r="T100" i="26"/>
  <c r="M102" i="26"/>
  <c r="O105" i="26"/>
  <c r="Q105" i="26" s="1"/>
  <c r="T107" i="26"/>
  <c r="S107" i="26"/>
  <c r="M107" i="26"/>
  <c r="T111" i="26"/>
  <c r="O113" i="26"/>
  <c r="Q113" i="26" s="1"/>
  <c r="J115" i="26"/>
  <c r="O121" i="26"/>
  <c r="Q121" i="26" s="1"/>
  <c r="T124" i="26"/>
  <c r="T136" i="26"/>
  <c r="S197" i="26"/>
  <c r="O197" i="26"/>
  <c r="Q197" i="26" s="1"/>
  <c r="M197" i="26"/>
  <c r="L197" i="26"/>
  <c r="T204" i="26"/>
  <c r="S204" i="26"/>
  <c r="O204" i="26"/>
  <c r="Q204" i="26" s="1"/>
  <c r="L204" i="26"/>
  <c r="S379" i="26"/>
  <c r="O379" i="26"/>
  <c r="Q379" i="26" s="1"/>
  <c r="L379" i="26"/>
  <c r="J379" i="26"/>
  <c r="T379" i="26"/>
  <c r="M379" i="26"/>
  <c r="O172" i="26"/>
  <c r="Q172" i="26" s="1"/>
  <c r="J172" i="26"/>
  <c r="S179" i="26"/>
  <c r="M179" i="26"/>
  <c r="L179" i="26"/>
  <c r="S312" i="26"/>
  <c r="M312" i="26"/>
  <c r="T312" i="26"/>
  <c r="O312" i="26"/>
  <c r="Q312" i="26" s="1"/>
  <c r="L312" i="26"/>
  <c r="J312" i="26"/>
  <c r="L138" i="26"/>
  <c r="L144" i="26"/>
  <c r="L150" i="26"/>
  <c r="L156" i="26"/>
  <c r="L168" i="26"/>
  <c r="L172" i="26"/>
  <c r="J179" i="26"/>
  <c r="T181" i="26"/>
  <c r="S181" i="26"/>
  <c r="J181" i="26"/>
  <c r="T197" i="26"/>
  <c r="M204" i="26"/>
  <c r="O160" i="26"/>
  <c r="Q160" i="26" s="1"/>
  <c r="J160" i="26"/>
  <c r="T186" i="26"/>
  <c r="S186" i="26"/>
  <c r="O186" i="26"/>
  <c r="Q186" i="26" s="1"/>
  <c r="T301" i="26"/>
  <c r="S301" i="26"/>
  <c r="O301" i="26"/>
  <c r="Q301" i="26" s="1"/>
  <c r="M301" i="26"/>
  <c r="L301" i="26"/>
  <c r="J301" i="26"/>
  <c r="L316" i="26"/>
  <c r="O316" i="26"/>
  <c r="Q316" i="26" s="1"/>
  <c r="T316" i="26"/>
  <c r="S316" i="26"/>
  <c r="M316" i="26"/>
  <c r="J316" i="26"/>
  <c r="O144" i="26"/>
  <c r="Q144" i="26" s="1"/>
  <c r="O150" i="26"/>
  <c r="Q150" i="26" s="1"/>
  <c r="O156" i="26"/>
  <c r="Q156" i="26" s="1"/>
  <c r="L160" i="26"/>
  <c r="E21" i="29" s="1"/>
  <c r="S167" i="26"/>
  <c r="M167" i="26"/>
  <c r="O168" i="26"/>
  <c r="Q168" i="26" s="1"/>
  <c r="T179" i="26"/>
  <c r="J186" i="26"/>
  <c r="M125" i="26"/>
  <c r="M131" i="26"/>
  <c r="M137" i="26"/>
  <c r="J142" i="26"/>
  <c r="M143" i="26"/>
  <c r="J148" i="26"/>
  <c r="M149" i="26"/>
  <c r="J154" i="26"/>
  <c r="M155" i="26"/>
  <c r="M160" i="26"/>
  <c r="J163" i="26"/>
  <c r="J167" i="26"/>
  <c r="S168" i="26"/>
  <c r="J171" i="26"/>
  <c r="S172" i="26"/>
  <c r="M175" i="26"/>
  <c r="O181" i="26"/>
  <c r="Q181" i="26" s="1"/>
  <c r="L186" i="26"/>
  <c r="S191" i="26"/>
  <c r="O191" i="26"/>
  <c r="Q191" i="26" s="1"/>
  <c r="M191" i="26"/>
  <c r="L191" i="26"/>
  <c r="T198" i="26"/>
  <c r="S198" i="26"/>
  <c r="O198" i="26"/>
  <c r="Q198" i="26" s="1"/>
  <c r="J305" i="26"/>
  <c r="S305" i="26"/>
  <c r="T305" i="26"/>
  <c r="O305" i="26"/>
  <c r="Q305" i="26" s="1"/>
  <c r="M305" i="26"/>
  <c r="L305" i="26"/>
  <c r="O131" i="26"/>
  <c r="Q131" i="26" s="1"/>
  <c r="S132" i="26"/>
  <c r="O137" i="26"/>
  <c r="Q137" i="26" s="1"/>
  <c r="S138" i="26"/>
  <c r="L142" i="26"/>
  <c r="O143" i="26"/>
  <c r="Q143" i="26" s="1"/>
  <c r="S144" i="26"/>
  <c r="L148" i="26"/>
  <c r="S150" i="26"/>
  <c r="L154" i="26"/>
  <c r="S156" i="26"/>
  <c r="L163" i="26"/>
  <c r="L167" i="26"/>
  <c r="M171" i="26"/>
  <c r="T172" i="26"/>
  <c r="O175" i="26"/>
  <c r="Q175" i="26" s="1"/>
  <c r="M186" i="26"/>
  <c r="T210" i="26"/>
  <c r="S210" i="26"/>
  <c r="O210" i="26"/>
  <c r="Q210" i="26" s="1"/>
  <c r="M210" i="26"/>
  <c r="L210" i="26"/>
  <c r="J129" i="26"/>
  <c r="J135" i="26"/>
  <c r="J141" i="26"/>
  <c r="M142" i="26"/>
  <c r="J147" i="26"/>
  <c r="M148" i="26"/>
  <c r="J153" i="26"/>
  <c r="M154" i="26"/>
  <c r="S160" i="26"/>
  <c r="F21" i="29" s="1"/>
  <c r="K21" i="29" s="1"/>
  <c r="M163" i="26"/>
  <c r="O167" i="26"/>
  <c r="Q167" i="26" s="1"/>
  <c r="O171" i="26"/>
  <c r="Q171" i="26" s="1"/>
  <c r="T180" i="26"/>
  <c r="O180" i="26"/>
  <c r="Q180" i="26" s="1"/>
  <c r="J210" i="26"/>
  <c r="S125" i="26"/>
  <c r="L129" i="26"/>
  <c r="S131" i="26"/>
  <c r="L135" i="26"/>
  <c r="S137" i="26"/>
  <c r="L141" i="26"/>
  <c r="O142" i="26"/>
  <c r="Q142" i="26" s="1"/>
  <c r="S143" i="26"/>
  <c r="L147" i="26"/>
  <c r="O148" i="26"/>
  <c r="Q148" i="26" s="1"/>
  <c r="S149" i="26"/>
  <c r="L153" i="26"/>
  <c r="O154" i="26"/>
  <c r="Q154" i="26" s="1"/>
  <c r="J158" i="26"/>
  <c r="T160" i="26"/>
  <c r="J162" i="26"/>
  <c r="O163" i="26"/>
  <c r="Q163" i="26" s="1"/>
  <c r="O166" i="26"/>
  <c r="Q166" i="26" s="1"/>
  <c r="J166" i="26"/>
  <c r="M174" i="26"/>
  <c r="S175" i="26"/>
  <c r="J180" i="26"/>
  <c r="M198" i="26"/>
  <c r="M129" i="26"/>
  <c r="M135" i="26"/>
  <c r="M141" i="26"/>
  <c r="M147" i="26"/>
  <c r="M153" i="26"/>
  <c r="T167" i="26"/>
  <c r="S171" i="26"/>
  <c r="S173" i="26"/>
  <c r="M173" i="26"/>
  <c r="L177" i="26"/>
  <c r="J177" i="26"/>
  <c r="L180" i="26"/>
  <c r="T187" i="26"/>
  <c r="S187" i="26"/>
  <c r="J187" i="26"/>
  <c r="S163" i="26"/>
  <c r="J169" i="26"/>
  <c r="T171" i="26"/>
  <c r="J173" i="26"/>
  <c r="M177" i="26"/>
  <c r="M180" i="26"/>
  <c r="S185" i="26"/>
  <c r="O185" i="26"/>
  <c r="Q185" i="26" s="1"/>
  <c r="M185" i="26"/>
  <c r="L185" i="26"/>
  <c r="T192" i="26"/>
  <c r="S192" i="26"/>
  <c r="O192" i="26"/>
  <c r="Q192" i="26" s="1"/>
  <c r="T216" i="26"/>
  <c r="S216" i="26"/>
  <c r="O216" i="26"/>
  <c r="Q216" i="26" s="1"/>
  <c r="M216" i="26"/>
  <c r="L216" i="26"/>
  <c r="J193" i="26"/>
  <c r="J199" i="26"/>
  <c r="J205" i="26"/>
  <c r="J211" i="26"/>
  <c r="T214" i="26"/>
  <c r="J217" i="26"/>
  <c r="J223" i="26"/>
  <c r="J229" i="26"/>
  <c r="J235" i="26"/>
  <c r="J241" i="26"/>
  <c r="L306" i="26"/>
  <c r="S307" i="26"/>
  <c r="L313" i="26"/>
  <c r="S391" i="26"/>
  <c r="O391" i="26"/>
  <c r="Q391" i="26" s="1"/>
  <c r="L391" i="26"/>
  <c r="J391" i="26"/>
  <c r="S385" i="26"/>
  <c r="O385" i="26"/>
  <c r="Q385" i="26" s="1"/>
  <c r="L385" i="26"/>
  <c r="J385" i="26"/>
  <c r="L222" i="26"/>
  <c r="L228" i="26"/>
  <c r="L234" i="26"/>
  <c r="L240" i="26"/>
  <c r="L246" i="26"/>
  <c r="L252" i="26"/>
  <c r="L258" i="26"/>
  <c r="L264" i="26"/>
  <c r="L270" i="26"/>
  <c r="L276" i="26"/>
  <c r="L282" i="26"/>
  <c r="L288" i="26"/>
  <c r="S306" i="26"/>
  <c r="S313" i="26"/>
  <c r="L319" i="26"/>
  <c r="S373" i="26"/>
  <c r="O373" i="26"/>
  <c r="Q373" i="26" s="1"/>
  <c r="L373" i="26"/>
  <c r="J373" i="26"/>
  <c r="T385" i="26"/>
  <c r="M222" i="26"/>
  <c r="M228" i="26"/>
  <c r="M234" i="26"/>
  <c r="M240" i="26"/>
  <c r="M246" i="26"/>
  <c r="M252" i="26"/>
  <c r="M258" i="26"/>
  <c r="M264" i="26"/>
  <c r="M270" i="26"/>
  <c r="M276" i="26"/>
  <c r="M282" i="26"/>
  <c r="M288" i="26"/>
  <c r="T306" i="26"/>
  <c r="T313" i="26"/>
  <c r="M319" i="26"/>
  <c r="O331" i="26"/>
  <c r="Q331" i="26" s="1"/>
  <c r="L331" i="26"/>
  <c r="S193" i="26"/>
  <c r="S199" i="26"/>
  <c r="L203" i="26"/>
  <c r="S205" i="26"/>
  <c r="L209" i="26"/>
  <c r="S211" i="26"/>
  <c r="L215" i="26"/>
  <c r="S217" i="26"/>
  <c r="L221" i="26"/>
  <c r="O222" i="26"/>
  <c r="Q222" i="26" s="1"/>
  <c r="S223" i="26"/>
  <c r="L227" i="26"/>
  <c r="O228" i="26"/>
  <c r="Q228" i="26" s="1"/>
  <c r="S229" i="26"/>
  <c r="L233" i="26"/>
  <c r="O234" i="26"/>
  <c r="Q234" i="26" s="1"/>
  <c r="S235" i="26"/>
  <c r="L239" i="26"/>
  <c r="O240" i="26"/>
  <c r="Q240" i="26" s="1"/>
  <c r="S241" i="26"/>
  <c r="L245" i="26"/>
  <c r="O246" i="26"/>
  <c r="Q246" i="26" s="1"/>
  <c r="L251" i="26"/>
  <c r="O252" i="26"/>
  <c r="Q252" i="26" s="1"/>
  <c r="L257" i="26"/>
  <c r="O258" i="26"/>
  <c r="Q258" i="26" s="1"/>
  <c r="L263" i="26"/>
  <c r="O264" i="26"/>
  <c r="Q264" i="26" s="1"/>
  <c r="L269" i="26"/>
  <c r="O270" i="26"/>
  <c r="Q270" i="26" s="1"/>
  <c r="L275" i="26"/>
  <c r="O276" i="26"/>
  <c r="Q276" i="26" s="1"/>
  <c r="L281" i="26"/>
  <c r="O282" i="26"/>
  <c r="Q282" i="26" s="1"/>
  <c r="L287" i="26"/>
  <c r="O288" i="26"/>
  <c r="Q288" i="26" s="1"/>
  <c r="M293" i="26"/>
  <c r="S294" i="26"/>
  <c r="M297" i="26"/>
  <c r="S298" i="26"/>
  <c r="S318" i="26"/>
  <c r="M318" i="26"/>
  <c r="O319" i="26"/>
  <c r="Q319" i="26" s="1"/>
  <c r="L322" i="26"/>
  <c r="O322" i="26"/>
  <c r="Q322" i="26" s="1"/>
  <c r="J331" i="26"/>
  <c r="S337" i="26"/>
  <c r="O337" i="26"/>
  <c r="Q337" i="26" s="1"/>
  <c r="L337" i="26"/>
  <c r="S343" i="26"/>
  <c r="O343" i="26"/>
  <c r="Q343" i="26" s="1"/>
  <c r="L343" i="26"/>
  <c r="S349" i="26"/>
  <c r="O349" i="26"/>
  <c r="Q349" i="26" s="1"/>
  <c r="L349" i="26"/>
  <c r="S355" i="26"/>
  <c r="O355" i="26"/>
  <c r="Q355" i="26" s="1"/>
  <c r="L355" i="26"/>
  <c r="S361" i="26"/>
  <c r="O361" i="26"/>
  <c r="Q361" i="26" s="1"/>
  <c r="L361" i="26"/>
  <c r="S367" i="26"/>
  <c r="O367" i="26"/>
  <c r="Q367" i="26" s="1"/>
  <c r="L367" i="26"/>
  <c r="J367" i="26"/>
  <c r="J178" i="26"/>
  <c r="J184" i="26"/>
  <c r="J190" i="26"/>
  <c r="J196" i="26"/>
  <c r="J202" i="26"/>
  <c r="M203" i="26"/>
  <c r="J208" i="26"/>
  <c r="M209" i="26"/>
  <c r="J214" i="26"/>
  <c r="M215" i="26"/>
  <c r="J220" i="26"/>
  <c r="M221" i="26"/>
  <c r="J226" i="26"/>
  <c r="M227" i="26"/>
  <c r="J232" i="26"/>
  <c r="M233" i="26"/>
  <c r="J238" i="26"/>
  <c r="M239" i="26"/>
  <c r="M245" i="26"/>
  <c r="M251" i="26"/>
  <c r="M257" i="26"/>
  <c r="M263" i="26"/>
  <c r="M269" i="26"/>
  <c r="M275" i="26"/>
  <c r="M281" i="26"/>
  <c r="S319" i="26"/>
  <c r="L328" i="26"/>
  <c r="O328" i="26"/>
  <c r="Q328" i="26" s="1"/>
  <c r="M331" i="26"/>
  <c r="L334" i="26"/>
  <c r="O334" i="26"/>
  <c r="Q334" i="26" s="1"/>
  <c r="J337" i="26"/>
  <c r="J343" i="26"/>
  <c r="J349" i="26"/>
  <c r="J355" i="26"/>
  <c r="J361" i="26"/>
  <c r="M367" i="26"/>
  <c r="O203" i="26"/>
  <c r="Q203" i="26" s="1"/>
  <c r="O209" i="26"/>
  <c r="Q209" i="26" s="1"/>
  <c r="O215" i="26"/>
  <c r="Q215" i="26" s="1"/>
  <c r="O221" i="26"/>
  <c r="Q221" i="26" s="1"/>
  <c r="S222" i="26"/>
  <c r="O227" i="26"/>
  <c r="Q227" i="26" s="1"/>
  <c r="S228" i="26"/>
  <c r="O233" i="26"/>
  <c r="Q233" i="26" s="1"/>
  <c r="S234" i="26"/>
  <c r="O239" i="26"/>
  <c r="Q239" i="26" s="1"/>
  <c r="S240" i="26"/>
  <c r="O245" i="26"/>
  <c r="Q245" i="26" s="1"/>
  <c r="S246" i="26"/>
  <c r="O251" i="26"/>
  <c r="Q251" i="26" s="1"/>
  <c r="S252" i="26"/>
  <c r="O257" i="26"/>
  <c r="Q257" i="26" s="1"/>
  <c r="S258" i="26"/>
  <c r="O263" i="26"/>
  <c r="Q263" i="26" s="1"/>
  <c r="S264" i="26"/>
  <c r="O269" i="26"/>
  <c r="Q269" i="26" s="1"/>
  <c r="S270" i="26"/>
  <c r="O275" i="26"/>
  <c r="Q275" i="26" s="1"/>
  <c r="S276" i="26"/>
  <c r="O281" i="26"/>
  <c r="Q281" i="26" s="1"/>
  <c r="S282" i="26"/>
  <c r="O287" i="26"/>
  <c r="Q287" i="26" s="1"/>
  <c r="S288" i="26"/>
  <c r="O311" i="26"/>
  <c r="Q311" i="26" s="1"/>
  <c r="J311" i="26"/>
  <c r="S311" i="26"/>
  <c r="S331" i="26"/>
  <c r="J334" i="26"/>
  <c r="M337" i="26"/>
  <c r="M343" i="26"/>
  <c r="M349" i="26"/>
  <c r="M355" i="26"/>
  <c r="M361" i="26"/>
  <c r="T367" i="26"/>
  <c r="J183" i="26"/>
  <c r="J189" i="26"/>
  <c r="J195" i="26"/>
  <c r="J201" i="26"/>
  <c r="S324" i="26"/>
  <c r="M324" i="26"/>
  <c r="L324" i="26"/>
  <c r="T331" i="26"/>
  <c r="T343" i="26"/>
  <c r="T349" i="26"/>
  <c r="T355" i="26"/>
  <c r="T361" i="26"/>
  <c r="L243" i="26"/>
  <c r="L249" i="26"/>
  <c r="L255" i="26"/>
  <c r="O256" i="26"/>
  <c r="Q256" i="26" s="1"/>
  <c r="L261" i="26"/>
  <c r="O262" i="26"/>
  <c r="Q262" i="26" s="1"/>
  <c r="L267" i="26"/>
  <c r="O268" i="26"/>
  <c r="Q268" i="26" s="1"/>
  <c r="L273" i="26"/>
  <c r="O274" i="26"/>
  <c r="Q274" i="26" s="1"/>
  <c r="L279" i="26"/>
  <c r="L285" i="26"/>
  <c r="L291" i="26"/>
  <c r="T293" i="26"/>
  <c r="T297" i="26"/>
  <c r="J299" i="26"/>
  <c r="S299" i="26"/>
  <c r="J303" i="26"/>
  <c r="L307" i="26"/>
  <c r="M311" i="26"/>
  <c r="S322" i="26"/>
  <c r="J324" i="26"/>
  <c r="O317" i="26"/>
  <c r="Q317" i="26" s="1"/>
  <c r="J317" i="26"/>
  <c r="S317" i="26"/>
  <c r="M299" i="26"/>
  <c r="T300" i="26"/>
  <c r="O303" i="26"/>
  <c r="Q303" i="26" s="1"/>
  <c r="T304" i="26"/>
  <c r="J306" i="26"/>
  <c r="L310" i="26"/>
  <c r="O310" i="26"/>
  <c r="Q310" i="26" s="1"/>
  <c r="T311" i="26"/>
  <c r="L317" i="26"/>
  <c r="T328" i="26"/>
  <c r="T334" i="26"/>
  <c r="S397" i="26"/>
  <c r="O397" i="26"/>
  <c r="Q397" i="26" s="1"/>
  <c r="L397" i="26"/>
  <c r="J397" i="26"/>
  <c r="S403" i="26"/>
  <c r="O403" i="26"/>
  <c r="Q403" i="26" s="1"/>
  <c r="M403" i="26"/>
  <c r="L403" i="26"/>
  <c r="J403" i="26"/>
  <c r="S323" i="26"/>
  <c r="S329" i="26"/>
  <c r="S335" i="26"/>
  <c r="O340" i="26"/>
  <c r="Q340" i="26" s="1"/>
  <c r="S341" i="26"/>
  <c r="O346" i="26"/>
  <c r="Q346" i="26" s="1"/>
  <c r="S347" i="26"/>
  <c r="O352" i="26"/>
  <c r="Q352" i="26" s="1"/>
  <c r="S353" i="26"/>
  <c r="O358" i="26"/>
  <c r="Q358" i="26" s="1"/>
  <c r="S359" i="26"/>
  <c r="O364" i="26"/>
  <c r="Q364" i="26" s="1"/>
  <c r="S365" i="26"/>
  <c r="O370" i="26"/>
  <c r="Q370" i="26" s="1"/>
  <c r="S371" i="26"/>
  <c r="O376" i="26"/>
  <c r="Q376" i="26" s="1"/>
  <c r="S377" i="26"/>
  <c r="O382" i="26"/>
  <c r="Q382" i="26" s="1"/>
  <c r="S383" i="26"/>
  <c r="O388" i="26"/>
  <c r="Q388" i="26" s="1"/>
  <c r="S389" i="26"/>
  <c r="O394" i="26"/>
  <c r="Q394" i="26" s="1"/>
  <c r="S395" i="26"/>
  <c r="O400" i="26"/>
  <c r="Q400" i="26" s="1"/>
  <c r="S401" i="26"/>
  <c r="O406" i="26"/>
  <c r="Q406" i="26" s="1"/>
  <c r="S407" i="26"/>
  <c r="O412" i="26"/>
  <c r="Q412" i="26" s="1"/>
  <c r="S413" i="26"/>
  <c r="O418" i="26"/>
  <c r="Q418" i="26" s="1"/>
  <c r="S419" i="26"/>
  <c r="O424" i="26"/>
  <c r="Q424" i="26" s="1"/>
  <c r="S425" i="26"/>
  <c r="O430" i="26"/>
  <c r="Q430" i="26" s="1"/>
  <c r="S431" i="26"/>
  <c r="O436" i="26"/>
  <c r="Q436" i="26" s="1"/>
  <c r="S437" i="26"/>
  <c r="L440" i="26"/>
  <c r="S440" i="26"/>
  <c r="J448" i="26"/>
  <c r="T450" i="26"/>
  <c r="O452" i="26"/>
  <c r="Q452" i="26" s="1"/>
  <c r="L452" i="26"/>
  <c r="S452" i="26"/>
  <c r="L459" i="26"/>
  <c r="S477" i="26"/>
  <c r="O477" i="26"/>
  <c r="Q477" i="26" s="1"/>
  <c r="J477" i="26"/>
  <c r="L483" i="26"/>
  <c r="T431" i="26"/>
  <c r="T437" i="26"/>
  <c r="S441" i="26"/>
  <c r="L448" i="26"/>
  <c r="M459" i="26"/>
  <c r="S465" i="26"/>
  <c r="O465" i="26"/>
  <c r="Q465" i="26" s="1"/>
  <c r="J465" i="26"/>
  <c r="S471" i="26"/>
  <c r="O471" i="26"/>
  <c r="Q471" i="26" s="1"/>
  <c r="J471" i="26"/>
  <c r="L477" i="26"/>
  <c r="M483" i="26"/>
  <c r="J409" i="26"/>
  <c r="J415" i="26"/>
  <c r="J421" i="26"/>
  <c r="T424" i="26"/>
  <c r="J427" i="26"/>
  <c r="T430" i="26"/>
  <c r="J433" i="26"/>
  <c r="T436" i="26"/>
  <c r="J439" i="26"/>
  <c r="O440" i="26"/>
  <c r="Q440" i="26" s="1"/>
  <c r="J447" i="26"/>
  <c r="O448" i="26"/>
  <c r="Q448" i="26" s="1"/>
  <c r="L409" i="26"/>
  <c r="L415" i="26"/>
  <c r="L421" i="26"/>
  <c r="L427" i="26"/>
  <c r="L433" i="26"/>
  <c r="L439" i="26"/>
  <c r="L447" i="26"/>
  <c r="O458" i="26"/>
  <c r="Q458" i="26" s="1"/>
  <c r="L458" i="26"/>
  <c r="S458" i="26"/>
  <c r="T477" i="26"/>
  <c r="O488" i="26"/>
  <c r="Q488" i="26" s="1"/>
  <c r="L488" i="26"/>
  <c r="T488" i="26"/>
  <c r="S488" i="26"/>
  <c r="M409" i="26"/>
  <c r="M415" i="26"/>
  <c r="M421" i="26"/>
  <c r="M427" i="26"/>
  <c r="M433" i="26"/>
  <c r="M439" i="26"/>
  <c r="M447" i="26"/>
  <c r="O482" i="26"/>
  <c r="Q482" i="26" s="1"/>
  <c r="L482" i="26"/>
  <c r="T482" i="26"/>
  <c r="S482" i="26"/>
  <c r="L330" i="26"/>
  <c r="O409" i="26"/>
  <c r="Q409" i="26" s="1"/>
  <c r="O415" i="26"/>
  <c r="Q415" i="26" s="1"/>
  <c r="O421" i="26"/>
  <c r="Q421" i="26" s="1"/>
  <c r="O427" i="26"/>
  <c r="Q427" i="26" s="1"/>
  <c r="O433" i="26"/>
  <c r="Q433" i="26" s="1"/>
  <c r="O439" i="26"/>
  <c r="Q439" i="26" s="1"/>
  <c r="J442" i="26"/>
  <c r="L446" i="26"/>
  <c r="S446" i="26"/>
  <c r="S460" i="26"/>
  <c r="M460" i="26"/>
  <c r="O464" i="26"/>
  <c r="Q464" i="26" s="1"/>
  <c r="L464" i="26"/>
  <c r="S464" i="26"/>
  <c r="O470" i="26"/>
  <c r="Q470" i="26" s="1"/>
  <c r="L470" i="26"/>
  <c r="S470" i="26"/>
  <c r="O476" i="26"/>
  <c r="Q476" i="26" s="1"/>
  <c r="L476" i="26"/>
  <c r="T476" i="26"/>
  <c r="S476" i="26"/>
  <c r="J482" i="26"/>
  <c r="S484" i="26"/>
  <c r="M484" i="26"/>
  <c r="J484" i="26"/>
  <c r="J323" i="26"/>
  <c r="J329" i="26"/>
  <c r="M330" i="26"/>
  <c r="J335" i="26"/>
  <c r="M336" i="26"/>
  <c r="J341" i="26"/>
  <c r="M342" i="26"/>
  <c r="J347" i="26"/>
  <c r="M348" i="26"/>
  <c r="J353" i="26"/>
  <c r="M354" i="26"/>
  <c r="J359" i="26"/>
  <c r="M360" i="26"/>
  <c r="J365" i="26"/>
  <c r="M366" i="26"/>
  <c r="J371" i="26"/>
  <c r="M372" i="26"/>
  <c r="J377" i="26"/>
  <c r="J383" i="26"/>
  <c r="J389" i="26"/>
  <c r="J395" i="26"/>
  <c r="J401" i="26"/>
  <c r="J407" i="26"/>
  <c r="J413" i="26"/>
  <c r="J425" i="26"/>
  <c r="M426" i="26"/>
  <c r="J431" i="26"/>
  <c r="M432" i="26"/>
  <c r="J437" i="26"/>
  <c r="M438" i="26"/>
  <c r="L442" i="26"/>
  <c r="J446" i="26"/>
  <c r="S447" i="26"/>
  <c r="J450" i="26"/>
  <c r="S453" i="26"/>
  <c r="O453" i="26"/>
  <c r="Q453" i="26" s="1"/>
  <c r="J460" i="26"/>
  <c r="J464" i="26"/>
  <c r="J470" i="26"/>
  <c r="J476" i="26"/>
  <c r="S478" i="26"/>
  <c r="M478" i="26"/>
  <c r="J478" i="26"/>
  <c r="M482" i="26"/>
  <c r="L484" i="26"/>
  <c r="S490" i="26"/>
  <c r="M490" i="26"/>
  <c r="L490" i="26"/>
  <c r="J490" i="26"/>
  <c r="S421" i="26"/>
  <c r="S427" i="26"/>
  <c r="S433" i="26"/>
  <c r="S439" i="26"/>
  <c r="M442" i="26"/>
  <c r="T447" i="26"/>
  <c r="S466" i="26"/>
  <c r="M466" i="26"/>
  <c r="J466" i="26"/>
  <c r="S472" i="26"/>
  <c r="M472" i="26"/>
  <c r="J472" i="26"/>
  <c r="J418" i="26"/>
  <c r="M419" i="26"/>
  <c r="J424" i="26"/>
  <c r="M425" i="26"/>
  <c r="J430" i="26"/>
  <c r="M431" i="26"/>
  <c r="J436" i="26"/>
  <c r="M437" i="26"/>
  <c r="J441" i="26"/>
  <c r="O442" i="26"/>
  <c r="Q442" i="26" s="1"/>
  <c r="O446" i="26"/>
  <c r="Q446" i="26" s="1"/>
  <c r="O450" i="26"/>
  <c r="Q450" i="26" s="1"/>
  <c r="O460" i="26"/>
  <c r="Q460" i="26" s="1"/>
  <c r="L466" i="26"/>
  <c r="L472" i="26"/>
  <c r="T496" i="26"/>
  <c r="S496" i="26"/>
  <c r="O496" i="26"/>
  <c r="Q496" i="26" s="1"/>
  <c r="M496" i="26"/>
  <c r="L496" i="26"/>
  <c r="J496" i="26"/>
  <c r="L436" i="26"/>
  <c r="L441" i="26"/>
  <c r="M453" i="26"/>
  <c r="T464" i="26"/>
  <c r="O466" i="26"/>
  <c r="Q466" i="26" s="1"/>
  <c r="T470" i="26"/>
  <c r="O472" i="26"/>
  <c r="Q472" i="26" s="1"/>
  <c r="T484" i="26"/>
  <c r="T490" i="26"/>
  <c r="M441" i="26"/>
  <c r="T442" i="26"/>
  <c r="T446" i="26"/>
  <c r="S450" i="26"/>
  <c r="S459" i="26"/>
  <c r="O459" i="26"/>
  <c r="Q459" i="26" s="1"/>
  <c r="J459" i="26"/>
  <c r="T460" i="26"/>
  <c r="S483" i="26"/>
  <c r="O483" i="26"/>
  <c r="Q483" i="26" s="1"/>
  <c r="J483" i="26"/>
  <c r="L492" i="26"/>
  <c r="L498" i="26"/>
  <c r="E26" i="29"/>
  <c r="E38" i="29"/>
  <c r="E50" i="29"/>
  <c r="B22" i="29"/>
  <c r="F26" i="29"/>
  <c r="K26" i="29" s="1"/>
  <c r="G27" i="29"/>
  <c r="J30" i="29"/>
  <c r="K31" i="29"/>
  <c r="B34" i="29"/>
  <c r="F38" i="29"/>
  <c r="K38" i="29" s="1"/>
  <c r="I41" i="29"/>
  <c r="J42" i="29"/>
  <c r="K43" i="29"/>
  <c r="B46" i="29"/>
  <c r="F50" i="29"/>
  <c r="K50" i="29" s="1"/>
  <c r="I53" i="29"/>
  <c r="J54" i="29"/>
  <c r="B58" i="29"/>
  <c r="C4" i="31"/>
  <c r="C7" i="31"/>
  <c r="C10" i="31"/>
  <c r="C16" i="31"/>
  <c r="C19" i="31"/>
  <c r="C22" i="31"/>
  <c r="C25" i="31"/>
  <c r="C34" i="31"/>
  <c r="C37" i="31"/>
  <c r="C43" i="31"/>
  <c r="C46" i="31"/>
  <c r="C49" i="31"/>
  <c r="B21" i="29"/>
  <c r="C22" i="29"/>
  <c r="G26" i="29"/>
  <c r="H27" i="29"/>
  <c r="B33" i="29"/>
  <c r="C34" i="29"/>
  <c r="G38" i="29"/>
  <c r="J41" i="29"/>
  <c r="B45" i="29"/>
  <c r="C46" i="29"/>
  <c r="G50" i="29"/>
  <c r="J53" i="29"/>
  <c r="B57" i="29"/>
  <c r="C58" i="29"/>
  <c r="D4" i="31"/>
  <c r="D7" i="31"/>
  <c r="D10" i="31"/>
  <c r="D16" i="31"/>
  <c r="D19" i="31"/>
  <c r="D22" i="31"/>
  <c r="D25" i="31"/>
  <c r="D34" i="31"/>
  <c r="D37" i="31"/>
  <c r="D43" i="31"/>
  <c r="D46" i="31"/>
  <c r="D49" i="31"/>
  <c r="J502" i="26"/>
  <c r="B20" i="29"/>
  <c r="C21" i="29"/>
  <c r="D22" i="29"/>
  <c r="H26" i="29"/>
  <c r="D34" i="29"/>
  <c r="H38" i="29"/>
  <c r="D46" i="29"/>
  <c r="H50" i="29"/>
  <c r="B56" i="29"/>
  <c r="C57" i="29"/>
  <c r="D58" i="29"/>
  <c r="O497" i="26"/>
  <c r="Q497" i="26" s="1"/>
  <c r="E22" i="29"/>
  <c r="I26" i="29"/>
  <c r="E34" i="29"/>
  <c r="I38" i="29"/>
  <c r="E46" i="29"/>
  <c r="I50" i="29"/>
  <c r="E58" i="29"/>
  <c r="J501" i="26"/>
  <c r="M502" i="26"/>
  <c r="C19" i="29"/>
  <c r="D20" i="29"/>
  <c r="J26" i="29"/>
  <c r="K27" i="29"/>
  <c r="B30" i="29"/>
  <c r="C31" i="29"/>
  <c r="D32" i="29"/>
  <c r="E33" i="29"/>
  <c r="F34" i="29"/>
  <c r="K34" i="29" s="1"/>
  <c r="J38" i="29"/>
  <c r="K39" i="29"/>
  <c r="B42" i="29"/>
  <c r="C43" i="29"/>
  <c r="D44" i="29"/>
  <c r="E45" i="29"/>
  <c r="F46" i="29"/>
  <c r="K46" i="29" s="1"/>
  <c r="J50" i="29"/>
  <c r="B54" i="29"/>
  <c r="C55" i="29"/>
  <c r="D56" i="29"/>
  <c r="E57" i="29"/>
  <c r="F58" i="29"/>
  <c r="K58" i="29" s="1"/>
  <c r="C5" i="31"/>
  <c r="C8" i="31"/>
  <c r="C11" i="31"/>
  <c r="C17" i="31"/>
  <c r="C20" i="31"/>
  <c r="C23" i="31"/>
  <c r="C26" i="31"/>
  <c r="C35" i="31"/>
  <c r="C38" i="31"/>
  <c r="C41" i="31"/>
  <c r="C44" i="31"/>
  <c r="C47" i="31"/>
  <c r="G22" i="29"/>
  <c r="B29" i="29"/>
  <c r="C30" i="29"/>
  <c r="D31" i="29"/>
  <c r="E32" i="29"/>
  <c r="F33" i="29"/>
  <c r="K33" i="29" s="1"/>
  <c r="G34" i="29"/>
  <c r="B41" i="29"/>
  <c r="C42" i="29"/>
  <c r="D43" i="29"/>
  <c r="E44" i="29"/>
  <c r="F45" i="29"/>
  <c r="K45" i="29" s="1"/>
  <c r="G46" i="29"/>
  <c r="B53" i="29"/>
  <c r="C54" i="29"/>
  <c r="D55" i="29"/>
  <c r="E56" i="29"/>
  <c r="F57" i="29"/>
  <c r="K57" i="29" s="1"/>
  <c r="G58" i="29"/>
  <c r="D5" i="31"/>
  <c r="D8" i="31"/>
  <c r="D11" i="31"/>
  <c r="D17" i="31"/>
  <c r="D20" i="31"/>
  <c r="D23" i="31"/>
  <c r="D26" i="31"/>
  <c r="D35" i="31"/>
  <c r="D38" i="31"/>
  <c r="D41" i="31"/>
  <c r="D44" i="31"/>
  <c r="D47" i="31"/>
  <c r="H22" i="29"/>
  <c r="D30" i="29"/>
  <c r="E31" i="29"/>
  <c r="H34" i="29"/>
  <c r="B40" i="29"/>
  <c r="C41" i="29"/>
  <c r="D42" i="29"/>
  <c r="E43" i="29"/>
  <c r="F44" i="29"/>
  <c r="K44" i="29" s="1"/>
  <c r="G45" i="29"/>
  <c r="H46" i="29"/>
  <c r="B52" i="29"/>
  <c r="C53" i="29"/>
  <c r="D54" i="29"/>
  <c r="E55" i="29"/>
  <c r="F56" i="29"/>
  <c r="K56" i="29" s="1"/>
  <c r="G57" i="29"/>
  <c r="H58" i="29"/>
  <c r="H20" i="29"/>
  <c r="I21" i="29"/>
  <c r="J22" i="29"/>
  <c r="B26" i="29"/>
  <c r="C27" i="29"/>
  <c r="D28" i="29"/>
  <c r="E29" i="29"/>
  <c r="F30" i="29"/>
  <c r="K30" i="29" s="1"/>
  <c r="G31" i="29"/>
  <c r="H32" i="29"/>
  <c r="I33" i="29"/>
  <c r="J34" i="29"/>
  <c r="B38" i="29"/>
  <c r="C39" i="29"/>
  <c r="D40" i="29"/>
  <c r="E41" i="29"/>
  <c r="F42" i="29"/>
  <c r="K42" i="29" s="1"/>
  <c r="G43" i="29"/>
  <c r="H44" i="29"/>
  <c r="I45" i="29"/>
  <c r="J46" i="29"/>
  <c r="B50" i="29"/>
  <c r="C51" i="29"/>
  <c r="D52" i="29"/>
  <c r="E53" i="29"/>
  <c r="F54" i="29"/>
  <c r="K54" i="29" s="1"/>
  <c r="G55" i="29"/>
  <c r="H56" i="29"/>
  <c r="I57" i="29"/>
  <c r="J58" i="29"/>
  <c r="C3" i="31"/>
  <c r="C6" i="31"/>
  <c r="C9" i="31"/>
  <c r="C18" i="31"/>
  <c r="C21" i="31"/>
  <c r="C24" i="31"/>
  <c r="C27" i="31"/>
  <c r="C33" i="31"/>
  <c r="C36" i="31"/>
  <c r="C42" i="31"/>
  <c r="C45" i="31"/>
  <c r="C48" i="31"/>
  <c r="H19" i="29"/>
  <c r="I20" i="29"/>
  <c r="J21" i="29"/>
  <c r="B25" i="29"/>
  <c r="C26" i="29"/>
  <c r="D27" i="29"/>
  <c r="E28" i="29"/>
  <c r="F29" i="29"/>
  <c r="K29" i="29" s="1"/>
  <c r="G30" i="29"/>
  <c r="H31" i="29"/>
  <c r="I32" i="29"/>
  <c r="J33" i="29"/>
  <c r="B37" i="29"/>
  <c r="C38" i="29"/>
  <c r="D39" i="29"/>
  <c r="E40" i="29"/>
  <c r="F41" i="29"/>
  <c r="K41" i="29" s="1"/>
  <c r="G42" i="29"/>
  <c r="H43" i="29"/>
  <c r="I44" i="29"/>
  <c r="J45" i="29"/>
  <c r="B49" i="29"/>
  <c r="C50" i="29"/>
  <c r="D51" i="29"/>
  <c r="E52" i="29"/>
  <c r="F53" i="29"/>
  <c r="K53" i="29" s="1"/>
  <c r="G54" i="29"/>
  <c r="H55" i="29"/>
  <c r="I56" i="29"/>
  <c r="J57" i="29"/>
  <c r="D3" i="31"/>
  <c r="D6" i="31"/>
  <c r="D9" i="31"/>
  <c r="D18" i="31"/>
  <c r="D21" i="31"/>
  <c r="D24" i="31"/>
  <c r="D27" i="31"/>
  <c r="D33" i="31"/>
  <c r="D36" i="31"/>
  <c r="D42" i="31"/>
  <c r="D45" i="31"/>
  <c r="D48" i="31"/>
  <c r="F19" i="29" l="1"/>
  <c r="K19" i="29" s="1"/>
  <c r="E19" i="29"/>
  <c r="G19" i="29"/>
  <c r="C14" i="31"/>
  <c r="D14" i="31"/>
  <c r="C31" i="31"/>
  <c r="D31" i="31"/>
  <c r="K29" i="21"/>
  <c r="K27" i="21"/>
  <c r="K28" i="21"/>
  <c r="K29" i="20"/>
  <c r="K29" i="19"/>
  <c r="D74" i="7"/>
  <c r="P73" i="7"/>
  <c r="O73" i="7"/>
  <c r="K73" i="7"/>
  <c r="C74" i="7"/>
  <c r="K58" i="16"/>
  <c r="K47" i="16"/>
  <c r="K57" i="15"/>
  <c r="K58" i="14"/>
  <c r="C12" i="31"/>
  <c r="E12" i="31"/>
  <c r="C13" i="31"/>
  <c r="D13" i="31"/>
  <c r="D21" i="29"/>
  <c r="F20" i="29"/>
  <c r="K20" i="29" s="1"/>
  <c r="K25" i="21"/>
  <c r="K26" i="21"/>
  <c r="K23" i="21"/>
  <c r="K24" i="21"/>
  <c r="K27" i="20"/>
  <c r="K23" i="20"/>
  <c r="K26" i="20"/>
  <c r="K28" i="20"/>
  <c r="K24" i="20"/>
  <c r="K24" i="19"/>
  <c r="K27" i="19"/>
  <c r="K28" i="19"/>
  <c r="K26" i="19"/>
  <c r="K23" i="19"/>
  <c r="D53" i="7"/>
  <c r="P52" i="7"/>
  <c r="K25" i="19"/>
  <c r="K26" i="18"/>
  <c r="K28" i="18"/>
  <c r="K23" i="18"/>
  <c r="K27" i="18"/>
  <c r="K25" i="18"/>
  <c r="K24" i="18"/>
  <c r="K47" i="17"/>
  <c r="K55" i="17"/>
  <c r="K56" i="17"/>
  <c r="K57" i="17"/>
  <c r="K49" i="17"/>
  <c r="K46" i="17"/>
  <c r="K54" i="16"/>
  <c r="K52" i="16"/>
  <c r="K57" i="16"/>
  <c r="K55" i="16"/>
  <c r="K56" i="16"/>
  <c r="K46" i="16"/>
  <c r="K51" i="16"/>
  <c r="K56" i="15"/>
  <c r="K55" i="15"/>
  <c r="K53" i="15"/>
  <c r="K52" i="15"/>
  <c r="K50" i="15"/>
  <c r="K54" i="15"/>
  <c r="K47" i="15"/>
  <c r="K51" i="15"/>
  <c r="K57" i="14"/>
  <c r="K55" i="14"/>
  <c r="C79" i="2"/>
  <c r="O78" i="2"/>
  <c r="K78" i="2"/>
  <c r="K54" i="14"/>
  <c r="K47" i="14"/>
  <c r="K52" i="14"/>
  <c r="K50" i="14"/>
  <c r="K48" i="14"/>
  <c r="K53" i="14"/>
  <c r="K51" i="14"/>
  <c r="C8" i="30"/>
  <c r="K3" i="19"/>
  <c r="C14" i="30"/>
  <c r="E14" i="30" s="1"/>
  <c r="K3" i="25"/>
  <c r="G11" i="30"/>
  <c r="F11" i="30"/>
  <c r="I11" i="30"/>
  <c r="I4" i="30"/>
  <c r="J8" i="29"/>
  <c r="G8" i="29"/>
  <c r="F8" i="29"/>
  <c r="K8" i="29" s="1"/>
  <c r="E8" i="29"/>
  <c r="D8" i="29"/>
  <c r="C8" i="29"/>
  <c r="B8" i="29"/>
  <c r="C11" i="8"/>
  <c r="O10" i="8"/>
  <c r="K10" i="8"/>
  <c r="P48" i="3"/>
  <c r="O51" i="15" s="1"/>
  <c r="D49" i="3"/>
  <c r="I10" i="30"/>
  <c r="G13" i="30"/>
  <c r="F13" i="30"/>
  <c r="E30" i="31"/>
  <c r="D30" i="31"/>
  <c r="C30" i="31"/>
  <c r="G21" i="29"/>
  <c r="H13" i="30"/>
  <c r="H8" i="30"/>
  <c r="H10" i="30"/>
  <c r="D13" i="30"/>
  <c r="H12" i="30"/>
  <c r="D9" i="30"/>
  <c r="I9" i="30"/>
  <c r="C12" i="7"/>
  <c r="O11" i="7"/>
  <c r="K11" i="7"/>
  <c r="I6" i="30"/>
  <c r="H5" i="30"/>
  <c r="D10" i="30"/>
  <c r="D14" i="30"/>
  <c r="D12" i="30"/>
  <c r="D11" i="30"/>
  <c r="H7" i="30"/>
  <c r="D7" i="30"/>
  <c r="K46" i="14"/>
  <c r="C6" i="30"/>
  <c r="K3" i="17"/>
  <c r="K51" i="17"/>
  <c r="K50" i="17"/>
  <c r="F3" i="29"/>
  <c r="E3" i="29"/>
  <c r="D3" i="29"/>
  <c r="C3" i="29"/>
  <c r="B3" i="29"/>
  <c r="J3" i="29"/>
  <c r="G3" i="29"/>
  <c r="I5" i="30"/>
  <c r="K50" i="16"/>
  <c r="O48" i="3"/>
  <c r="N51" i="15" s="1"/>
  <c r="K48" i="3"/>
  <c r="H51" i="15" s="1"/>
  <c r="C49" i="3"/>
  <c r="C45" i="2"/>
  <c r="O44" i="2"/>
  <c r="K44" i="2"/>
  <c r="E39" i="31"/>
  <c r="D39" i="31"/>
  <c r="C39" i="31"/>
  <c r="I8" i="30"/>
  <c r="J9" i="29"/>
  <c r="G9" i="29"/>
  <c r="F9" i="29"/>
  <c r="K9" i="29" s="1"/>
  <c r="E9" i="29"/>
  <c r="D9" i="29"/>
  <c r="C9" i="29"/>
  <c r="B9" i="29"/>
  <c r="I3" i="30"/>
  <c r="B11" i="29"/>
  <c r="J11" i="29"/>
  <c r="G11" i="29"/>
  <c r="F11" i="29"/>
  <c r="K11" i="29" s="1"/>
  <c r="E11" i="29"/>
  <c r="D11" i="29"/>
  <c r="C11" i="29"/>
  <c r="C12" i="29"/>
  <c r="B12" i="29"/>
  <c r="J12" i="29"/>
  <c r="G12" i="29"/>
  <c r="F12" i="29"/>
  <c r="K12" i="29" s="1"/>
  <c r="E12" i="29"/>
  <c r="D12" i="29"/>
  <c r="D27" i="5"/>
  <c r="P26" i="5"/>
  <c r="C13" i="30"/>
  <c r="E13" i="30" s="1"/>
  <c r="K3" i="24"/>
  <c r="E23" i="29"/>
  <c r="I14" i="30"/>
  <c r="I13" i="30"/>
  <c r="C7" i="30"/>
  <c r="K3" i="18"/>
  <c r="G4" i="29"/>
  <c r="F4" i="29"/>
  <c r="K4" i="29" s="1"/>
  <c r="E4" i="29"/>
  <c r="D4" i="29"/>
  <c r="C4" i="29"/>
  <c r="B4" i="29"/>
  <c r="J4" i="29"/>
  <c r="C34" i="6"/>
  <c r="O33" i="6"/>
  <c r="K33" i="6"/>
  <c r="D6" i="30"/>
  <c r="P12" i="6"/>
  <c r="D13" i="6"/>
  <c r="G20" i="29"/>
  <c r="D23" i="29"/>
  <c r="I12" i="30"/>
  <c r="C11" i="30"/>
  <c r="E11" i="30" s="1"/>
  <c r="K3" i="22"/>
  <c r="D13" i="8"/>
  <c r="P12" i="8"/>
  <c r="C9" i="30"/>
  <c r="K3" i="20"/>
  <c r="D4" i="30"/>
  <c r="H3" i="30"/>
  <c r="K48" i="17"/>
  <c r="H6" i="30"/>
  <c r="C5" i="30"/>
  <c r="K3" i="16"/>
  <c r="D5" i="30"/>
  <c r="C26" i="4"/>
  <c r="O25" i="4"/>
  <c r="K25" i="4"/>
  <c r="P43" i="2"/>
  <c r="D44" i="2"/>
  <c r="D27" i="4"/>
  <c r="P26" i="4"/>
  <c r="E28" i="31"/>
  <c r="D28" i="31"/>
  <c r="C28" i="31"/>
  <c r="H11" i="30"/>
  <c r="H9" i="30"/>
  <c r="I7" i="30"/>
  <c r="P13" i="7"/>
  <c r="D14" i="7"/>
  <c r="C4" i="30"/>
  <c r="K3" i="15"/>
  <c r="K49" i="15"/>
  <c r="K64" i="15"/>
  <c r="G6" i="29"/>
  <c r="F6" i="29"/>
  <c r="K6" i="29" s="1"/>
  <c r="E6" i="29"/>
  <c r="D6" i="29"/>
  <c r="C6" i="29"/>
  <c r="B6" i="29"/>
  <c r="J6" i="29"/>
  <c r="K48" i="16"/>
  <c r="J10" i="29"/>
  <c r="G10" i="29"/>
  <c r="F10" i="29"/>
  <c r="K10" i="29" s="1"/>
  <c r="E10" i="29"/>
  <c r="D10" i="29"/>
  <c r="C10" i="29"/>
  <c r="B10" i="29"/>
  <c r="J7" i="29"/>
  <c r="G7" i="29"/>
  <c r="F7" i="29"/>
  <c r="K7" i="29" s="1"/>
  <c r="E7" i="29"/>
  <c r="D7" i="29"/>
  <c r="C7" i="29"/>
  <c r="B7" i="29"/>
  <c r="C11" i="9"/>
  <c r="O10" i="9"/>
  <c r="K10" i="9"/>
  <c r="H4" i="30"/>
  <c r="D3" i="30"/>
  <c r="F23" i="29"/>
  <c r="K23" i="29" s="1"/>
  <c r="H14" i="30"/>
  <c r="G14" i="30"/>
  <c r="F14" i="30"/>
  <c r="C12" i="30"/>
  <c r="E12" i="30" s="1"/>
  <c r="K3" i="23"/>
  <c r="D8" i="30"/>
  <c r="K46" i="15"/>
  <c r="O25" i="5"/>
  <c r="K25" i="5"/>
  <c r="C26" i="5"/>
  <c r="G5" i="29"/>
  <c r="F5" i="29"/>
  <c r="K5" i="29" s="1"/>
  <c r="E5" i="29"/>
  <c r="D5" i="29"/>
  <c r="C5" i="29"/>
  <c r="B5" i="29"/>
  <c r="J5" i="29"/>
  <c r="C10" i="30"/>
  <c r="K3" i="21"/>
  <c r="E32" i="31"/>
  <c r="D32" i="31"/>
  <c r="C32" i="31"/>
  <c r="G12" i="30"/>
  <c r="F12" i="30"/>
  <c r="C3" i="30"/>
  <c r="K3" i="14"/>
  <c r="D13" i="29"/>
  <c r="C13" i="29"/>
  <c r="B13" i="29"/>
  <c r="J13" i="29"/>
  <c r="G13" i="29"/>
  <c r="F13" i="29"/>
  <c r="K13" i="29" s="1"/>
  <c r="E13" i="29"/>
  <c r="E14" i="29"/>
  <c r="D14" i="29"/>
  <c r="C14" i="29"/>
  <c r="B14" i="29"/>
  <c r="J14" i="29"/>
  <c r="G14" i="29"/>
  <c r="F14" i="29"/>
  <c r="K14" i="29" s="1"/>
  <c r="K25" i="20"/>
  <c r="K48" i="15"/>
  <c r="K49" i="14"/>
  <c r="D13" i="9"/>
  <c r="P12" i="9"/>
  <c r="P74" i="7" l="1"/>
  <c r="D75" i="7"/>
  <c r="C75" i="7"/>
  <c r="O74" i="7"/>
  <c r="K74" i="7"/>
  <c r="E15" i="29"/>
  <c r="E9" i="30"/>
  <c r="P53" i="7"/>
  <c r="D54" i="7"/>
  <c r="E8" i="30"/>
  <c r="E7" i="30"/>
  <c r="E4" i="30"/>
  <c r="K79" i="2"/>
  <c r="C80" i="2"/>
  <c r="O79" i="2"/>
  <c r="D15" i="7"/>
  <c r="P14" i="7"/>
  <c r="K10" i="30"/>
  <c r="J10" i="30"/>
  <c r="C46" i="2"/>
  <c r="O45" i="2"/>
  <c r="K45" i="2"/>
  <c r="F15" i="29"/>
  <c r="K3" i="29"/>
  <c r="K8" i="30"/>
  <c r="J8" i="30"/>
  <c r="K5" i="30"/>
  <c r="J5" i="30"/>
  <c r="P13" i="8"/>
  <c r="D14" i="8"/>
  <c r="C12" i="8"/>
  <c r="O11" i="8"/>
  <c r="K11" i="8"/>
  <c r="C27" i="4"/>
  <c r="O26" i="4"/>
  <c r="K26" i="4"/>
  <c r="D48" i="16"/>
  <c r="C12" i="9"/>
  <c r="O11" i="9"/>
  <c r="K11" i="9"/>
  <c r="E5" i="30"/>
  <c r="E6" i="30"/>
  <c r="C13" i="7"/>
  <c r="O12" i="7"/>
  <c r="K12" i="7"/>
  <c r="E10" i="30"/>
  <c r="C15" i="30"/>
  <c r="E3" i="30"/>
  <c r="G15" i="29"/>
  <c r="K7" i="30"/>
  <c r="J7" i="30"/>
  <c r="K9" i="30"/>
  <c r="J9" i="30"/>
  <c r="H15" i="30"/>
  <c r="P27" i="5"/>
  <c r="O48" i="17" s="1"/>
  <c r="D28" i="5"/>
  <c r="E48" i="17"/>
  <c r="J15" i="29"/>
  <c r="C35" i="6"/>
  <c r="O34" i="6"/>
  <c r="K34" i="6"/>
  <c r="D23" i="18"/>
  <c r="C50" i="3"/>
  <c r="O49" i="3"/>
  <c r="K49" i="3"/>
  <c r="D28" i="4"/>
  <c r="P27" i="4"/>
  <c r="O48" i="16" s="1"/>
  <c r="E48" i="16"/>
  <c r="P13" i="6"/>
  <c r="D14" i="6"/>
  <c r="E20" i="18"/>
  <c r="B15" i="29"/>
  <c r="K11" i="30"/>
  <c r="J11" i="30"/>
  <c r="K13" i="30"/>
  <c r="J13" i="30"/>
  <c r="P13" i="9"/>
  <c r="O20" i="21" s="1"/>
  <c r="D14" i="9"/>
  <c r="E20" i="21"/>
  <c r="C27" i="5"/>
  <c r="O26" i="5"/>
  <c r="K26" i="5"/>
  <c r="D45" i="2"/>
  <c r="P44" i="2"/>
  <c r="C15" i="29"/>
  <c r="J12" i="30"/>
  <c r="K12" i="30"/>
  <c r="D50" i="3"/>
  <c r="P49" i="3"/>
  <c r="K3" i="30"/>
  <c r="J3" i="30"/>
  <c r="D15" i="30"/>
  <c r="K4" i="30"/>
  <c r="J4" i="30"/>
  <c r="K6" i="30"/>
  <c r="J6" i="30"/>
  <c r="I15" i="30"/>
  <c r="D15" i="29"/>
  <c r="K14" i="30"/>
  <c r="J14" i="30"/>
  <c r="E20" i="20"/>
  <c r="D76" i="7" l="1"/>
  <c r="P75" i="7"/>
  <c r="K75" i="7"/>
  <c r="C76" i="7"/>
  <c r="D29" i="19" s="1"/>
  <c r="O75" i="7"/>
  <c r="D55" i="7"/>
  <c r="P54" i="7"/>
  <c r="O80" i="2"/>
  <c r="K80" i="2"/>
  <c r="C81" i="2"/>
  <c r="O20" i="18"/>
  <c r="E15" i="30"/>
  <c r="D51" i="3"/>
  <c r="P50" i="3"/>
  <c r="P14" i="9"/>
  <c r="D15" i="9"/>
  <c r="P28" i="4"/>
  <c r="D29" i="4"/>
  <c r="P28" i="5"/>
  <c r="D29" i="5"/>
  <c r="K27" i="4"/>
  <c r="C28" i="4"/>
  <c r="O27" i="4"/>
  <c r="N48" i="16" s="1"/>
  <c r="O13" i="7"/>
  <c r="K13" i="7"/>
  <c r="C14" i="7"/>
  <c r="D16" i="7"/>
  <c r="P15" i="7"/>
  <c r="O27" i="5"/>
  <c r="C28" i="5"/>
  <c r="K27" i="5"/>
  <c r="H48" i="17" s="1"/>
  <c r="C51" i="3"/>
  <c r="O50" i="3"/>
  <c r="K50" i="3"/>
  <c r="K12" i="8"/>
  <c r="C13" i="8"/>
  <c r="D20" i="20" s="1"/>
  <c r="O12" i="8"/>
  <c r="D15" i="8"/>
  <c r="P14" i="8"/>
  <c r="O46" i="2"/>
  <c r="K46" i="2"/>
  <c r="C47" i="2"/>
  <c r="D46" i="2"/>
  <c r="P45" i="2"/>
  <c r="P14" i="6"/>
  <c r="D15" i="6"/>
  <c r="K15" i="30"/>
  <c r="J15" i="30"/>
  <c r="O35" i="6"/>
  <c r="K35" i="6"/>
  <c r="C36" i="6"/>
  <c r="O12" i="9"/>
  <c r="C13" i="9"/>
  <c r="K12" i="9"/>
  <c r="P76" i="7" l="1"/>
  <c r="O29" i="19" s="1"/>
  <c r="E29" i="19"/>
  <c r="O76" i="7"/>
  <c r="N29" i="19" s="1"/>
  <c r="K76" i="7"/>
  <c r="H29" i="19" s="1"/>
  <c r="P55" i="7"/>
  <c r="D56" i="7"/>
  <c r="E26" i="19"/>
  <c r="C82" i="2"/>
  <c r="O81" i="2"/>
  <c r="K81" i="2"/>
  <c r="O28" i="4"/>
  <c r="K28" i="4"/>
  <c r="C29" i="4"/>
  <c r="D52" i="3"/>
  <c r="P51" i="3"/>
  <c r="C29" i="5"/>
  <c r="O28" i="5"/>
  <c r="K28" i="5"/>
  <c r="C48" i="2"/>
  <c r="O47" i="2"/>
  <c r="K47" i="2"/>
  <c r="K36" i="6"/>
  <c r="C37" i="6"/>
  <c r="O36" i="6"/>
  <c r="D30" i="5"/>
  <c r="P29" i="5"/>
  <c r="C15" i="7"/>
  <c r="O14" i="7"/>
  <c r="K14" i="7"/>
  <c r="D30" i="4"/>
  <c r="P29" i="4"/>
  <c r="D51" i="14"/>
  <c r="P46" i="2"/>
  <c r="D47" i="2"/>
  <c r="K51" i="3"/>
  <c r="C52" i="3"/>
  <c r="O51" i="3"/>
  <c r="D17" i="7"/>
  <c r="P16" i="7"/>
  <c r="O13" i="9"/>
  <c r="K13" i="9"/>
  <c r="C14" i="9"/>
  <c r="D20" i="21"/>
  <c r="K13" i="8"/>
  <c r="O13" i="8"/>
  <c r="C14" i="8"/>
  <c r="D16" i="6"/>
  <c r="P15" i="6"/>
  <c r="D16" i="9"/>
  <c r="P15" i="9"/>
  <c r="D16" i="8"/>
  <c r="P15" i="8"/>
  <c r="P56" i="7" l="1"/>
  <c r="D57" i="7"/>
  <c r="O82" i="2"/>
  <c r="K82" i="2"/>
  <c r="C83" i="2"/>
  <c r="C38" i="6"/>
  <c r="O37" i="6"/>
  <c r="K37" i="6"/>
  <c r="P52" i="3"/>
  <c r="D53" i="3"/>
  <c r="D31" i="4"/>
  <c r="P30" i="4"/>
  <c r="C30" i="4"/>
  <c r="O29" i="4"/>
  <c r="K29" i="4"/>
  <c r="C49" i="2"/>
  <c r="O48" i="2"/>
  <c r="K48" i="2"/>
  <c r="C16" i="7"/>
  <c r="O15" i="7"/>
  <c r="K15" i="7"/>
  <c r="C15" i="9"/>
  <c r="O14" i="9"/>
  <c r="K14" i="9"/>
  <c r="D17" i="9"/>
  <c r="P16" i="9"/>
  <c r="P17" i="7"/>
  <c r="D18" i="7"/>
  <c r="P16" i="6"/>
  <c r="D17" i="6"/>
  <c r="O52" i="3"/>
  <c r="K52" i="3"/>
  <c r="C53" i="3"/>
  <c r="C30" i="5"/>
  <c r="O29" i="5"/>
  <c r="K29" i="5"/>
  <c r="D17" i="8"/>
  <c r="P16" i="8"/>
  <c r="C15" i="8"/>
  <c r="O14" i="8"/>
  <c r="K14" i="8"/>
  <c r="D31" i="5"/>
  <c r="P30" i="5"/>
  <c r="P47" i="2"/>
  <c r="D48" i="2"/>
  <c r="D58" i="7" l="1"/>
  <c r="P57" i="7"/>
  <c r="O83" i="2"/>
  <c r="K83" i="2"/>
  <c r="C84" i="2"/>
  <c r="D56" i="14"/>
  <c r="O16" i="7"/>
  <c r="K16" i="7"/>
  <c r="C17" i="7"/>
  <c r="D32" i="4"/>
  <c r="P31" i="4"/>
  <c r="D49" i="2"/>
  <c r="P48" i="2"/>
  <c r="D54" i="3"/>
  <c r="P53" i="3"/>
  <c r="D19" i="7"/>
  <c r="P18" i="7"/>
  <c r="C50" i="2"/>
  <c r="O49" i="2"/>
  <c r="K49" i="2"/>
  <c r="C54" i="3"/>
  <c r="O53" i="3"/>
  <c r="K53" i="3"/>
  <c r="P17" i="9"/>
  <c r="D18" i="9"/>
  <c r="P17" i="8"/>
  <c r="D18" i="8"/>
  <c r="P31" i="5"/>
  <c r="D32" i="5"/>
  <c r="C39" i="6"/>
  <c r="K38" i="6"/>
  <c r="O38" i="6"/>
  <c r="P17" i="6"/>
  <c r="D18" i="6"/>
  <c r="C16" i="9"/>
  <c r="O15" i="9"/>
  <c r="K15" i="9"/>
  <c r="C31" i="4"/>
  <c r="O30" i="4"/>
  <c r="K30" i="4"/>
  <c r="C31" i="5"/>
  <c r="O30" i="5"/>
  <c r="K30" i="5"/>
  <c r="K15" i="8"/>
  <c r="C16" i="8"/>
  <c r="O15" i="8"/>
  <c r="P58" i="7" l="1"/>
  <c r="D59" i="7"/>
  <c r="O84" i="2"/>
  <c r="K84" i="2"/>
  <c r="C85" i="2"/>
  <c r="P18" i="9"/>
  <c r="D19" i="9"/>
  <c r="C55" i="3"/>
  <c r="O54" i="3"/>
  <c r="K54" i="3"/>
  <c r="D19" i="6"/>
  <c r="P18" i="6"/>
  <c r="D55" i="3"/>
  <c r="P54" i="3"/>
  <c r="E52" i="15"/>
  <c r="P32" i="4"/>
  <c r="D33" i="4"/>
  <c r="C40" i="6"/>
  <c r="O39" i="6"/>
  <c r="K39" i="6"/>
  <c r="O17" i="7"/>
  <c r="C18" i="7"/>
  <c r="K17" i="7"/>
  <c r="K31" i="4"/>
  <c r="C32" i="4"/>
  <c r="O31" i="4"/>
  <c r="D33" i="5"/>
  <c r="P32" i="5"/>
  <c r="O50" i="2"/>
  <c r="K50" i="2"/>
  <c r="C51" i="2"/>
  <c r="O31" i="5"/>
  <c r="K31" i="5"/>
  <c r="C32" i="5"/>
  <c r="D50" i="2"/>
  <c r="P49" i="2"/>
  <c r="D19" i="8"/>
  <c r="P18" i="8"/>
  <c r="K16" i="8"/>
  <c r="C17" i="8"/>
  <c r="O16" i="8"/>
  <c r="C17" i="9"/>
  <c r="O16" i="9"/>
  <c r="K16" i="9"/>
  <c r="D20" i="7"/>
  <c r="P19" i="7"/>
  <c r="D60" i="7" l="1"/>
  <c r="P59" i="7"/>
  <c r="K85" i="2"/>
  <c r="O85" i="2"/>
  <c r="C86" i="2"/>
  <c r="C19" i="7"/>
  <c r="O18" i="7"/>
  <c r="K18" i="7"/>
  <c r="C52" i="2"/>
  <c r="O51" i="2"/>
  <c r="K51" i="2"/>
  <c r="D56" i="3"/>
  <c r="P55" i="3"/>
  <c r="D20" i="6"/>
  <c r="P19" i="6"/>
  <c r="D34" i="5"/>
  <c r="P33" i="5"/>
  <c r="K40" i="6"/>
  <c r="C41" i="6"/>
  <c r="O40" i="6"/>
  <c r="K55" i="3"/>
  <c r="C56" i="3"/>
  <c r="O55" i="3"/>
  <c r="P20" i="7"/>
  <c r="D21" i="7"/>
  <c r="O17" i="9"/>
  <c r="K17" i="9"/>
  <c r="C18" i="9"/>
  <c r="P50" i="2"/>
  <c r="D51" i="2"/>
  <c r="C33" i="5"/>
  <c r="O32" i="5"/>
  <c r="K32" i="5"/>
  <c r="D34" i="4"/>
  <c r="P33" i="4"/>
  <c r="D20" i="9"/>
  <c r="P19" i="9"/>
  <c r="K17" i="8"/>
  <c r="C18" i="8"/>
  <c r="O17" i="8"/>
  <c r="D20" i="8"/>
  <c r="P19" i="8"/>
  <c r="O32" i="4"/>
  <c r="K32" i="4"/>
  <c r="C33" i="4"/>
  <c r="P60" i="7" l="1"/>
  <c r="D61" i="7"/>
  <c r="C87" i="2"/>
  <c r="K86" i="2"/>
  <c r="O86" i="2"/>
  <c r="P20" i="6"/>
  <c r="D21" i="6"/>
  <c r="K33" i="5"/>
  <c r="C34" i="5"/>
  <c r="O33" i="5"/>
  <c r="P51" i="2"/>
  <c r="D52" i="2"/>
  <c r="C53" i="2"/>
  <c r="O52" i="2"/>
  <c r="K52" i="2"/>
  <c r="D21" i="9"/>
  <c r="P20" i="9"/>
  <c r="E21" i="21"/>
  <c r="C34" i="4"/>
  <c r="O33" i="4"/>
  <c r="K33" i="4"/>
  <c r="D35" i="4"/>
  <c r="P34" i="4"/>
  <c r="C19" i="9"/>
  <c r="O18" i="9"/>
  <c r="K18" i="9"/>
  <c r="P21" i="7"/>
  <c r="D22" i="7"/>
  <c r="O56" i="3"/>
  <c r="K56" i="3"/>
  <c r="C57" i="3"/>
  <c r="P20" i="8"/>
  <c r="D21" i="8"/>
  <c r="K41" i="6"/>
  <c r="C42" i="6"/>
  <c r="O41" i="6"/>
  <c r="D24" i="18"/>
  <c r="C19" i="8"/>
  <c r="O18" i="8"/>
  <c r="K18" i="8"/>
  <c r="O19" i="7"/>
  <c r="K19" i="7"/>
  <c r="C20" i="7"/>
  <c r="P56" i="3"/>
  <c r="D57" i="3"/>
  <c r="P34" i="5"/>
  <c r="D35" i="5"/>
  <c r="E49" i="17"/>
  <c r="D62" i="7" l="1"/>
  <c r="P61" i="7"/>
  <c r="C88" i="2"/>
  <c r="C89" i="2" s="1"/>
  <c r="O87" i="2"/>
  <c r="K87" i="2"/>
  <c r="C43" i="6"/>
  <c r="O42" i="6"/>
  <c r="K42" i="6"/>
  <c r="P35" i="5"/>
  <c r="D36" i="5"/>
  <c r="D53" i="2"/>
  <c r="P52" i="2"/>
  <c r="O20" i="7"/>
  <c r="K20" i="7"/>
  <c r="C21" i="7"/>
  <c r="C20" i="9"/>
  <c r="O19" i="9"/>
  <c r="K19" i="9"/>
  <c r="D36" i="4"/>
  <c r="P35" i="4"/>
  <c r="C58" i="3"/>
  <c r="O57" i="3"/>
  <c r="K57" i="3"/>
  <c r="O34" i="5"/>
  <c r="K34" i="5"/>
  <c r="C35" i="5"/>
  <c r="C35" i="4"/>
  <c r="O34" i="4"/>
  <c r="K34" i="4"/>
  <c r="D49" i="16"/>
  <c r="P21" i="8"/>
  <c r="D22" i="8"/>
  <c r="D58" i="3"/>
  <c r="P57" i="3"/>
  <c r="D23" i="7"/>
  <c r="P22" i="7"/>
  <c r="P21" i="6"/>
  <c r="D22" i="6"/>
  <c r="C54" i="2"/>
  <c r="O53" i="2"/>
  <c r="K53" i="2"/>
  <c r="C20" i="8"/>
  <c r="O19" i="8"/>
  <c r="K19" i="8"/>
  <c r="D21" i="20"/>
  <c r="P21" i="9"/>
  <c r="D22" i="9"/>
  <c r="D63" i="7" l="1"/>
  <c r="P62" i="7"/>
  <c r="C90" i="2"/>
  <c r="C91" i="2" s="1"/>
  <c r="O89" i="2"/>
  <c r="K89" i="2"/>
  <c r="O88" i="2"/>
  <c r="N56" i="14" s="1"/>
  <c r="K88" i="2"/>
  <c r="H56" i="14" s="1"/>
  <c r="D57" i="14"/>
  <c r="C59" i="3"/>
  <c r="O58" i="3"/>
  <c r="K58" i="3"/>
  <c r="D54" i="2"/>
  <c r="P53" i="2"/>
  <c r="O54" i="2"/>
  <c r="K54" i="2"/>
  <c r="C55" i="2"/>
  <c r="P36" i="4"/>
  <c r="D37" i="4"/>
  <c r="D37" i="5"/>
  <c r="P36" i="5"/>
  <c r="D59" i="3"/>
  <c r="P58" i="3"/>
  <c r="K35" i="4"/>
  <c r="C36" i="4"/>
  <c r="O35" i="4"/>
  <c r="K20" i="8"/>
  <c r="C21" i="8"/>
  <c r="O20" i="8"/>
  <c r="D23" i="8"/>
  <c r="P22" i="8"/>
  <c r="D23" i="6"/>
  <c r="P22" i="6"/>
  <c r="C21" i="9"/>
  <c r="O20" i="9"/>
  <c r="K20" i="9"/>
  <c r="D21" i="21"/>
  <c r="P22" i="9"/>
  <c r="D23" i="9"/>
  <c r="P23" i="7"/>
  <c r="D24" i="7"/>
  <c r="O35" i="5"/>
  <c r="C36" i="5"/>
  <c r="K35" i="5"/>
  <c r="O21" i="7"/>
  <c r="C22" i="7"/>
  <c r="K21" i="7"/>
  <c r="C44" i="6"/>
  <c r="O43" i="6"/>
  <c r="K43" i="6"/>
  <c r="C92" i="2" l="1"/>
  <c r="K91" i="2"/>
  <c r="O91" i="2"/>
  <c r="D64" i="7"/>
  <c r="P63" i="7"/>
  <c r="O90" i="2"/>
  <c r="N57" i="14" s="1"/>
  <c r="K90" i="2"/>
  <c r="H57" i="14" s="1"/>
  <c r="C56" i="2"/>
  <c r="O55" i="2"/>
  <c r="K55" i="2"/>
  <c r="D52" i="14"/>
  <c r="C37" i="5"/>
  <c r="O36" i="5"/>
  <c r="K36" i="5"/>
  <c r="C23" i="7"/>
  <c r="K22" i="7"/>
  <c r="O22" i="7"/>
  <c r="D25" i="7"/>
  <c r="P24" i="7"/>
  <c r="P23" i="6"/>
  <c r="D24" i="6"/>
  <c r="P54" i="2"/>
  <c r="D55" i="2"/>
  <c r="D24" i="8"/>
  <c r="P23" i="8"/>
  <c r="D60" i="3"/>
  <c r="P59" i="3"/>
  <c r="O36" i="4"/>
  <c r="K36" i="4"/>
  <c r="C37" i="4"/>
  <c r="O21" i="9"/>
  <c r="K21" i="9"/>
  <c r="C22" i="9"/>
  <c r="D24" i="9"/>
  <c r="P23" i="9"/>
  <c r="K44" i="6"/>
  <c r="O44" i="6"/>
  <c r="C45" i="6"/>
  <c r="K21" i="8"/>
  <c r="C22" i="8"/>
  <c r="O21" i="8"/>
  <c r="P37" i="5"/>
  <c r="D38" i="5"/>
  <c r="K59" i="3"/>
  <c r="C60" i="3"/>
  <c r="O59" i="3"/>
  <c r="D38" i="4"/>
  <c r="P37" i="4"/>
  <c r="C93" i="2" l="1"/>
  <c r="K92" i="2"/>
  <c r="O92" i="2"/>
  <c r="D65" i="7"/>
  <c r="P64" i="7"/>
  <c r="D25" i="8"/>
  <c r="P24" i="8"/>
  <c r="C23" i="8"/>
  <c r="O22" i="8"/>
  <c r="K22" i="8"/>
  <c r="C38" i="4"/>
  <c r="O37" i="4"/>
  <c r="K37" i="4"/>
  <c r="D39" i="4"/>
  <c r="P38" i="4"/>
  <c r="O37" i="5"/>
  <c r="K37" i="5"/>
  <c r="C38" i="5"/>
  <c r="P24" i="6"/>
  <c r="D25" i="6"/>
  <c r="P55" i="2"/>
  <c r="D56" i="2"/>
  <c r="E52" i="14"/>
  <c r="P25" i="7"/>
  <c r="D26" i="7"/>
  <c r="C57" i="2"/>
  <c r="O56" i="2"/>
  <c r="K56" i="2"/>
  <c r="O23" i="7"/>
  <c r="K23" i="7"/>
  <c r="C24" i="7"/>
  <c r="C23" i="9"/>
  <c r="O22" i="9"/>
  <c r="K22" i="9"/>
  <c r="C46" i="6"/>
  <c r="O45" i="6"/>
  <c r="K45" i="6"/>
  <c r="O60" i="3"/>
  <c r="K60" i="3"/>
  <c r="C61" i="3"/>
  <c r="D25" i="9"/>
  <c r="P24" i="9"/>
  <c r="P60" i="3"/>
  <c r="D61" i="3"/>
  <c r="D39" i="5"/>
  <c r="P38" i="5"/>
  <c r="O93" i="2" l="1"/>
  <c r="C94" i="2"/>
  <c r="K93" i="2"/>
  <c r="D66" i="7"/>
  <c r="P65" i="7"/>
  <c r="C58" i="2"/>
  <c r="O57" i="2"/>
  <c r="K57" i="2"/>
  <c r="C47" i="6"/>
  <c r="O46" i="6"/>
  <c r="K46" i="6"/>
  <c r="C39" i="5"/>
  <c r="O38" i="5"/>
  <c r="K38" i="5"/>
  <c r="D26" i="6"/>
  <c r="P25" i="6"/>
  <c r="C24" i="8"/>
  <c r="O23" i="8"/>
  <c r="K23" i="8"/>
  <c r="P26" i="7"/>
  <c r="D27" i="7"/>
  <c r="C24" i="9"/>
  <c r="O23" i="9"/>
  <c r="K23" i="9"/>
  <c r="D57" i="2"/>
  <c r="P56" i="2"/>
  <c r="P25" i="8"/>
  <c r="D26" i="8"/>
  <c r="P25" i="9"/>
  <c r="D26" i="9"/>
  <c r="C25" i="7"/>
  <c r="O24" i="7"/>
  <c r="K24" i="7"/>
  <c r="D40" i="4"/>
  <c r="P39" i="4"/>
  <c r="P39" i="5"/>
  <c r="D40" i="5"/>
  <c r="D62" i="3"/>
  <c r="P61" i="3"/>
  <c r="C62" i="3"/>
  <c r="O61" i="3"/>
  <c r="K61" i="3"/>
  <c r="C39" i="4"/>
  <c r="O38" i="4"/>
  <c r="K38" i="4"/>
  <c r="C95" i="2" l="1"/>
  <c r="O94" i="2"/>
  <c r="K94" i="2"/>
  <c r="D67" i="7"/>
  <c r="P66" i="7"/>
  <c r="O39" i="5"/>
  <c r="C40" i="5"/>
  <c r="K39" i="5"/>
  <c r="P26" i="6"/>
  <c r="D27" i="6"/>
  <c r="O25" i="7"/>
  <c r="C26" i="7"/>
  <c r="K25" i="7"/>
  <c r="D28" i="7"/>
  <c r="P27" i="7"/>
  <c r="O47" i="6"/>
  <c r="K47" i="6"/>
  <c r="C48" i="6"/>
  <c r="D27" i="8"/>
  <c r="P26" i="8"/>
  <c r="E22" i="20"/>
  <c r="K39" i="4"/>
  <c r="C40" i="4"/>
  <c r="O39" i="4"/>
  <c r="D58" i="2"/>
  <c r="P57" i="2"/>
  <c r="K24" i="8"/>
  <c r="C25" i="8"/>
  <c r="O24" i="8"/>
  <c r="C63" i="3"/>
  <c r="O62" i="3"/>
  <c r="K62" i="3"/>
  <c r="D53" i="15"/>
  <c r="P26" i="9"/>
  <c r="D27" i="9"/>
  <c r="D63" i="3"/>
  <c r="P62" i="3"/>
  <c r="E53" i="15"/>
  <c r="O58" i="2"/>
  <c r="K58" i="2"/>
  <c r="C59" i="2"/>
  <c r="C25" i="9"/>
  <c r="O24" i="9"/>
  <c r="K24" i="9"/>
  <c r="P40" i="5"/>
  <c r="D41" i="5"/>
  <c r="P40" i="4"/>
  <c r="D41" i="4"/>
  <c r="O95" i="2" l="1"/>
  <c r="K95" i="2"/>
  <c r="C96" i="2"/>
  <c r="D68" i="7"/>
  <c r="P67" i="7"/>
  <c r="K63" i="3"/>
  <c r="C64" i="3"/>
  <c r="O63" i="3"/>
  <c r="P27" i="6"/>
  <c r="D28" i="6"/>
  <c r="D28" i="8"/>
  <c r="P27" i="8"/>
  <c r="O25" i="9"/>
  <c r="K25" i="9"/>
  <c r="C26" i="9"/>
  <c r="C60" i="2"/>
  <c r="O59" i="2"/>
  <c r="K59" i="2"/>
  <c r="K25" i="8"/>
  <c r="O25" i="8"/>
  <c r="C26" i="8"/>
  <c r="D29" i="7"/>
  <c r="P28" i="7"/>
  <c r="K48" i="6"/>
  <c r="C49" i="6"/>
  <c r="O48" i="6"/>
  <c r="C41" i="5"/>
  <c r="O40" i="5"/>
  <c r="K40" i="5"/>
  <c r="D64" i="3"/>
  <c r="P63" i="3"/>
  <c r="D28" i="9"/>
  <c r="P27" i="9"/>
  <c r="E22" i="21"/>
  <c r="C27" i="7"/>
  <c r="O26" i="7"/>
  <c r="K26" i="7"/>
  <c r="P58" i="2"/>
  <c r="D59" i="2"/>
  <c r="D42" i="4"/>
  <c r="P41" i="4"/>
  <c r="E50" i="16"/>
  <c r="D42" i="5"/>
  <c r="P41" i="5"/>
  <c r="O40" i="4"/>
  <c r="K40" i="4"/>
  <c r="C41" i="4"/>
  <c r="C97" i="2" l="1"/>
  <c r="O96" i="2"/>
  <c r="K96" i="2"/>
  <c r="P68" i="7"/>
  <c r="D69" i="7"/>
  <c r="D43" i="5"/>
  <c r="P42" i="5"/>
  <c r="C27" i="8"/>
  <c r="O26" i="8"/>
  <c r="K26" i="8"/>
  <c r="D43" i="4"/>
  <c r="P42" i="4"/>
  <c r="D29" i="9"/>
  <c r="P28" i="9"/>
  <c r="D29" i="8"/>
  <c r="P28" i="8"/>
  <c r="P64" i="3"/>
  <c r="D65" i="3"/>
  <c r="D29" i="6"/>
  <c r="P28" i="6"/>
  <c r="P59" i="2"/>
  <c r="D60" i="2"/>
  <c r="C42" i="5"/>
  <c r="O41" i="5"/>
  <c r="K41" i="5"/>
  <c r="D50" i="17"/>
  <c r="O64" i="3"/>
  <c r="K64" i="3"/>
  <c r="C65" i="3"/>
  <c r="C42" i="4"/>
  <c r="O41" i="4"/>
  <c r="K41" i="4"/>
  <c r="C50" i="6"/>
  <c r="O49" i="6"/>
  <c r="K49" i="6"/>
  <c r="D25" i="18"/>
  <c r="C61" i="2"/>
  <c r="O60" i="2"/>
  <c r="K60" i="2"/>
  <c r="P29" i="7"/>
  <c r="D30" i="7"/>
  <c r="C28" i="7"/>
  <c r="O27" i="7"/>
  <c r="K27" i="7"/>
  <c r="C27" i="9"/>
  <c r="O26" i="9"/>
  <c r="K26" i="9"/>
  <c r="K97" i="2" l="1"/>
  <c r="C98" i="2"/>
  <c r="O97" i="2"/>
  <c r="D58" i="14"/>
  <c r="D70" i="7"/>
  <c r="P69" i="7"/>
  <c r="C29" i="7"/>
  <c r="O28" i="7"/>
  <c r="K28" i="7"/>
  <c r="C43" i="5"/>
  <c r="O42" i="5"/>
  <c r="K42" i="5"/>
  <c r="P29" i="9"/>
  <c r="D30" i="9"/>
  <c r="C28" i="9"/>
  <c r="O27" i="9"/>
  <c r="K27" i="9"/>
  <c r="C51" i="6"/>
  <c r="K50" i="6"/>
  <c r="O50" i="6"/>
  <c r="P29" i="6"/>
  <c r="D30" i="6"/>
  <c r="K27" i="8"/>
  <c r="C28" i="8"/>
  <c r="O27" i="8"/>
  <c r="D22" i="20"/>
  <c r="C66" i="3"/>
  <c r="O65" i="3"/>
  <c r="K65" i="3"/>
  <c r="D61" i="2"/>
  <c r="P60" i="2"/>
  <c r="D66" i="3"/>
  <c r="P65" i="3"/>
  <c r="C62" i="2"/>
  <c r="O61" i="2"/>
  <c r="K61" i="2"/>
  <c r="D53" i="14"/>
  <c r="D31" i="7"/>
  <c r="P30" i="7"/>
  <c r="C43" i="4"/>
  <c r="O42" i="4"/>
  <c r="K42" i="4"/>
  <c r="D44" i="4"/>
  <c r="P43" i="4"/>
  <c r="P29" i="8"/>
  <c r="D30" i="8"/>
  <c r="P43" i="5"/>
  <c r="D44" i="5"/>
  <c r="O98" i="2" l="1"/>
  <c r="C99" i="2"/>
  <c r="K98" i="2"/>
  <c r="P70" i="7"/>
  <c r="E27" i="19"/>
  <c r="E28" i="19"/>
  <c r="K28" i="8"/>
  <c r="C29" i="8"/>
  <c r="O28" i="8"/>
  <c r="P30" i="9"/>
  <c r="D31" i="9"/>
  <c r="D31" i="6"/>
  <c r="P30" i="6"/>
  <c r="K43" i="4"/>
  <c r="C44" i="4"/>
  <c r="O43" i="4"/>
  <c r="O43" i="5"/>
  <c r="C44" i="5"/>
  <c r="K43" i="5"/>
  <c r="D32" i="7"/>
  <c r="P31" i="7"/>
  <c r="C29" i="9"/>
  <c r="O28" i="9"/>
  <c r="K28" i="9"/>
  <c r="D45" i="5"/>
  <c r="P44" i="5"/>
  <c r="D31" i="8"/>
  <c r="P30" i="8"/>
  <c r="D67" i="3"/>
  <c r="P66" i="3"/>
  <c r="C52" i="6"/>
  <c r="O51" i="6"/>
  <c r="K51" i="6"/>
  <c r="O29" i="7"/>
  <c r="K29" i="7"/>
  <c r="C30" i="7"/>
  <c r="D62" i="2"/>
  <c r="P61" i="2"/>
  <c r="P44" i="4"/>
  <c r="D45" i="4"/>
  <c r="C67" i="3"/>
  <c r="O66" i="3"/>
  <c r="K66" i="3"/>
  <c r="O62" i="2"/>
  <c r="K62" i="2"/>
  <c r="C63" i="2"/>
  <c r="C100" i="2" l="1"/>
  <c r="O99" i="2"/>
  <c r="K99" i="2"/>
  <c r="O26" i="19"/>
  <c r="O27" i="19"/>
  <c r="O28" i="19"/>
  <c r="K52" i="6"/>
  <c r="C53" i="6"/>
  <c r="O52" i="6"/>
  <c r="D46" i="4"/>
  <c r="P45" i="4"/>
  <c r="D32" i="9"/>
  <c r="P31" i="9"/>
  <c r="K67" i="3"/>
  <c r="C68" i="3"/>
  <c r="O67" i="3"/>
  <c r="O29" i="9"/>
  <c r="K29" i="9"/>
  <c r="C30" i="9"/>
  <c r="C45" i="5"/>
  <c r="O44" i="5"/>
  <c r="K44" i="5"/>
  <c r="D68" i="3"/>
  <c r="P67" i="3"/>
  <c r="D33" i="7"/>
  <c r="P32" i="7"/>
  <c r="P62" i="2"/>
  <c r="D63" i="2"/>
  <c r="E53" i="14"/>
  <c r="C64" i="2"/>
  <c r="O63" i="2"/>
  <c r="K63" i="2"/>
  <c r="O44" i="4"/>
  <c r="K44" i="4"/>
  <c r="C45" i="4"/>
  <c r="K29" i="8"/>
  <c r="C30" i="8"/>
  <c r="O29" i="8"/>
  <c r="D32" i="6"/>
  <c r="P31" i="6"/>
  <c r="D32" i="8"/>
  <c r="P31" i="8"/>
  <c r="P45" i="5"/>
  <c r="D46" i="5"/>
  <c r="C31" i="7"/>
  <c r="O30" i="7"/>
  <c r="K30" i="7"/>
  <c r="O100" i="2" l="1"/>
  <c r="C101" i="2"/>
  <c r="K100" i="2"/>
  <c r="P32" i="8"/>
  <c r="D33" i="8"/>
  <c r="P68" i="3"/>
  <c r="D69" i="3"/>
  <c r="O68" i="3"/>
  <c r="K68" i="3"/>
  <c r="C69" i="3"/>
  <c r="C31" i="8"/>
  <c r="O30" i="8"/>
  <c r="K30" i="8"/>
  <c r="D47" i="4"/>
  <c r="P46" i="4"/>
  <c r="D33" i="6"/>
  <c r="P32" i="6"/>
  <c r="C46" i="4"/>
  <c r="O45" i="4"/>
  <c r="K45" i="4"/>
  <c r="D33" i="9"/>
  <c r="P32" i="9"/>
  <c r="O45" i="5"/>
  <c r="K45" i="5"/>
  <c r="C46" i="5"/>
  <c r="P33" i="7"/>
  <c r="D34" i="7"/>
  <c r="K53" i="6"/>
  <c r="C54" i="6"/>
  <c r="O53" i="6"/>
  <c r="C65" i="2"/>
  <c r="O64" i="2"/>
  <c r="K64" i="2"/>
  <c r="C32" i="7"/>
  <c r="O31" i="7"/>
  <c r="K31" i="7"/>
  <c r="C31" i="9"/>
  <c r="O30" i="9"/>
  <c r="K30" i="9"/>
  <c r="D47" i="5"/>
  <c r="P46" i="5"/>
  <c r="P63" i="2"/>
  <c r="D64" i="2"/>
  <c r="K101" i="2" l="1"/>
  <c r="O101" i="2"/>
  <c r="C102" i="2"/>
  <c r="C55" i="6"/>
  <c r="O54" i="6"/>
  <c r="K54" i="6"/>
  <c r="C32" i="8"/>
  <c r="O31" i="8"/>
  <c r="K31" i="8"/>
  <c r="D35" i="7"/>
  <c r="P34" i="7"/>
  <c r="P47" i="5"/>
  <c r="D48" i="5"/>
  <c r="C32" i="9"/>
  <c r="O31" i="9"/>
  <c r="K31" i="9"/>
  <c r="P33" i="6"/>
  <c r="D34" i="6"/>
  <c r="D70" i="3"/>
  <c r="P69" i="3"/>
  <c r="O32" i="7"/>
  <c r="K32" i="7"/>
  <c r="C33" i="7"/>
  <c r="C70" i="3"/>
  <c r="O69" i="3"/>
  <c r="K69" i="3"/>
  <c r="C47" i="5"/>
  <c r="O46" i="5"/>
  <c r="K46" i="5"/>
  <c r="D65" i="2"/>
  <c r="P64" i="2"/>
  <c r="D48" i="4"/>
  <c r="P47" i="4"/>
  <c r="C47" i="4"/>
  <c r="O46" i="4"/>
  <c r="K46" i="4"/>
  <c r="P33" i="8"/>
  <c r="D34" i="8"/>
  <c r="C66" i="2"/>
  <c r="O65" i="2"/>
  <c r="K65" i="2"/>
  <c r="P33" i="9"/>
  <c r="D34" i="9"/>
  <c r="E23" i="21"/>
  <c r="O102" i="2" l="1"/>
  <c r="K102" i="2"/>
  <c r="C103" i="2"/>
  <c r="D36" i="7"/>
  <c r="P35" i="7"/>
  <c r="P48" i="5"/>
  <c r="D49" i="5"/>
  <c r="D71" i="3"/>
  <c r="P70" i="3"/>
  <c r="O66" i="2"/>
  <c r="K66" i="2"/>
  <c r="C67" i="2"/>
  <c r="D35" i="6"/>
  <c r="P34" i="6"/>
  <c r="K32" i="8"/>
  <c r="C33" i="8"/>
  <c r="O32" i="8"/>
  <c r="C71" i="3"/>
  <c r="O70" i="3"/>
  <c r="K70" i="3"/>
  <c r="C33" i="9"/>
  <c r="O32" i="9"/>
  <c r="K32" i="9"/>
  <c r="O47" i="5"/>
  <c r="C48" i="5"/>
  <c r="K47" i="5"/>
  <c r="P34" i="9"/>
  <c r="D35" i="9"/>
  <c r="O33" i="7"/>
  <c r="C34" i="7"/>
  <c r="K33" i="7"/>
  <c r="D66" i="2"/>
  <c r="P65" i="2"/>
  <c r="K47" i="4"/>
  <c r="C48" i="4"/>
  <c r="O47" i="4"/>
  <c r="P48" i="4"/>
  <c r="D49" i="4"/>
  <c r="E51" i="16"/>
  <c r="D35" i="8"/>
  <c r="P34" i="8"/>
  <c r="E23" i="20"/>
  <c r="C56" i="6"/>
  <c r="D26" i="18" s="1"/>
  <c r="O55" i="6"/>
  <c r="K55" i="6"/>
  <c r="D59" i="14" l="1"/>
  <c r="O103" i="2"/>
  <c r="N58" i="14" s="1"/>
  <c r="K103" i="2"/>
  <c r="N59" i="14"/>
  <c r="O48" i="4"/>
  <c r="K48" i="4"/>
  <c r="C49" i="4"/>
  <c r="K56" i="6"/>
  <c r="O56" i="6"/>
  <c r="C57" i="6"/>
  <c r="O33" i="9"/>
  <c r="K33" i="9"/>
  <c r="C34" i="9"/>
  <c r="C49" i="5"/>
  <c r="O48" i="5"/>
  <c r="K48" i="5"/>
  <c r="P66" i="2"/>
  <c r="D67" i="2"/>
  <c r="D50" i="5"/>
  <c r="P49" i="5"/>
  <c r="D36" i="8"/>
  <c r="P35" i="8"/>
  <c r="C35" i="7"/>
  <c r="O34" i="7"/>
  <c r="K34" i="7"/>
  <c r="D72" i="3"/>
  <c r="P71" i="3"/>
  <c r="K71" i="3"/>
  <c r="C72" i="3"/>
  <c r="O71" i="3"/>
  <c r="D50" i="4"/>
  <c r="P49" i="4"/>
  <c r="K33" i="8"/>
  <c r="C34" i="8"/>
  <c r="O33" i="8"/>
  <c r="D23" i="20"/>
  <c r="D36" i="9"/>
  <c r="P35" i="9"/>
  <c r="P36" i="7"/>
  <c r="D37" i="7"/>
  <c r="D36" i="6"/>
  <c r="P35" i="6"/>
  <c r="E23" i="18"/>
  <c r="C68" i="2"/>
  <c r="O67" i="2"/>
  <c r="K67" i="2"/>
  <c r="H58" i="14" l="1"/>
  <c r="H59" i="14"/>
  <c r="C50" i="5"/>
  <c r="O49" i="5"/>
  <c r="K49" i="5"/>
  <c r="C35" i="8"/>
  <c r="O34" i="8"/>
  <c r="K34" i="8"/>
  <c r="C69" i="2"/>
  <c r="O68" i="2"/>
  <c r="K68" i="2"/>
  <c r="C35" i="9"/>
  <c r="O34" i="9"/>
  <c r="K34" i="9"/>
  <c r="O35" i="7"/>
  <c r="K35" i="7"/>
  <c r="C36" i="7"/>
  <c r="C58" i="6"/>
  <c r="O57" i="6"/>
  <c r="K57" i="6"/>
  <c r="O72" i="3"/>
  <c r="K72" i="3"/>
  <c r="C73" i="3"/>
  <c r="D51" i="5"/>
  <c r="P50" i="5"/>
  <c r="P67" i="2"/>
  <c r="D68" i="2"/>
  <c r="C50" i="4"/>
  <c r="O49" i="4"/>
  <c r="K49" i="4"/>
  <c r="D37" i="8"/>
  <c r="P36" i="8"/>
  <c r="D51" i="4"/>
  <c r="P50" i="4"/>
  <c r="P36" i="6"/>
  <c r="D37" i="6"/>
  <c r="P37" i="7"/>
  <c r="D38" i="7"/>
  <c r="D37" i="9"/>
  <c r="P36" i="9"/>
  <c r="P72" i="3"/>
  <c r="D73" i="3"/>
  <c r="P37" i="8" l="1"/>
  <c r="D38" i="8"/>
  <c r="C36" i="8"/>
  <c r="O35" i="8"/>
  <c r="K35" i="8"/>
  <c r="D52" i="4"/>
  <c r="P51" i="4"/>
  <c r="C36" i="9"/>
  <c r="O35" i="9"/>
  <c r="K35" i="9"/>
  <c r="P37" i="9"/>
  <c r="D38" i="9"/>
  <c r="D69" i="2"/>
  <c r="P68" i="2"/>
  <c r="O36" i="7"/>
  <c r="K36" i="7"/>
  <c r="C37" i="7"/>
  <c r="D74" i="3"/>
  <c r="P73" i="3"/>
  <c r="D39" i="7"/>
  <c r="P38" i="7"/>
  <c r="C51" i="4"/>
  <c r="O50" i="4"/>
  <c r="K50" i="4"/>
  <c r="C51" i="5"/>
  <c r="O50" i="5"/>
  <c r="K50" i="5"/>
  <c r="P51" i="5"/>
  <c r="D52" i="5"/>
  <c r="C74" i="3"/>
  <c r="O73" i="3"/>
  <c r="K73" i="3"/>
  <c r="C70" i="2"/>
  <c r="O69" i="2"/>
  <c r="K69" i="2"/>
  <c r="D54" i="14"/>
  <c r="P37" i="6"/>
  <c r="D38" i="6"/>
  <c r="C59" i="6"/>
  <c r="O58" i="6"/>
  <c r="K58" i="6"/>
  <c r="D70" i="2" l="1"/>
  <c r="P69" i="2"/>
  <c r="E54" i="14"/>
  <c r="P38" i="9"/>
  <c r="D39" i="9"/>
  <c r="K36" i="8"/>
  <c r="C37" i="8"/>
  <c r="O36" i="8"/>
  <c r="P39" i="7"/>
  <c r="D40" i="7"/>
  <c r="O70" i="2"/>
  <c r="K70" i="2"/>
  <c r="C71" i="2"/>
  <c r="D39" i="8"/>
  <c r="P38" i="8"/>
  <c r="O51" i="5"/>
  <c r="C52" i="5"/>
  <c r="K51" i="5"/>
  <c r="C75" i="3"/>
  <c r="O74" i="3"/>
  <c r="K74" i="3"/>
  <c r="D53" i="5"/>
  <c r="P52" i="5"/>
  <c r="D75" i="3"/>
  <c r="P74" i="3"/>
  <c r="C37" i="9"/>
  <c r="O36" i="9"/>
  <c r="K36" i="9"/>
  <c r="O37" i="7"/>
  <c r="C38" i="7"/>
  <c r="K37" i="7"/>
  <c r="K51" i="4"/>
  <c r="C52" i="4"/>
  <c r="O51" i="4"/>
  <c r="O59" i="6"/>
  <c r="K59" i="6"/>
  <c r="C60" i="6"/>
  <c r="D39" i="6"/>
  <c r="P38" i="6"/>
  <c r="P52" i="4"/>
  <c r="D53" i="4"/>
  <c r="K37" i="8" l="1"/>
  <c r="O37" i="8"/>
  <c r="C38" i="8"/>
  <c r="O37" i="9"/>
  <c r="K37" i="9"/>
  <c r="C38" i="9"/>
  <c r="D40" i="9"/>
  <c r="P39" i="9"/>
  <c r="C53" i="5"/>
  <c r="O52" i="5"/>
  <c r="K52" i="5"/>
  <c r="D54" i="4"/>
  <c r="P53" i="4"/>
  <c r="C72" i="2"/>
  <c r="O71" i="2"/>
  <c r="K71" i="2"/>
  <c r="P70" i="2"/>
  <c r="D71" i="2"/>
  <c r="O52" i="4"/>
  <c r="K52" i="4"/>
  <c r="C53" i="4"/>
  <c r="K60" i="6"/>
  <c r="C61" i="6"/>
  <c r="O60" i="6"/>
  <c r="C39" i="7"/>
  <c r="K38" i="7"/>
  <c r="O38" i="7"/>
  <c r="D40" i="8"/>
  <c r="P39" i="8"/>
  <c r="P53" i="5"/>
  <c r="D54" i="5"/>
  <c r="K75" i="3"/>
  <c r="C76" i="3"/>
  <c r="O75" i="3"/>
  <c r="D41" i="7"/>
  <c r="P40" i="7"/>
  <c r="D76" i="3"/>
  <c r="P75" i="3"/>
  <c r="P39" i="6"/>
  <c r="D40" i="6"/>
  <c r="C39" i="8" l="1"/>
  <c r="O38" i="8"/>
  <c r="K38" i="8"/>
  <c r="C54" i="4"/>
  <c r="O53" i="4"/>
  <c r="K53" i="4"/>
  <c r="D55" i="4"/>
  <c r="P54" i="4"/>
  <c r="C73" i="2"/>
  <c r="O72" i="2"/>
  <c r="K72" i="2"/>
  <c r="O53" i="5"/>
  <c r="K53" i="5"/>
  <c r="C54" i="5"/>
  <c r="O76" i="3"/>
  <c r="N55" i="15" s="1"/>
  <c r="K76" i="3"/>
  <c r="H55" i="15" s="1"/>
  <c r="C77" i="3"/>
  <c r="P76" i="3"/>
  <c r="O55" i="15" s="1"/>
  <c r="D77" i="3"/>
  <c r="C39" i="9"/>
  <c r="O38" i="9"/>
  <c r="K38" i="9"/>
  <c r="C62" i="6"/>
  <c r="O61" i="6"/>
  <c r="K61" i="6"/>
  <c r="D55" i="5"/>
  <c r="P54" i="5"/>
  <c r="D41" i="8"/>
  <c r="P40" i="8"/>
  <c r="D41" i="9"/>
  <c r="P40" i="9"/>
  <c r="O39" i="7"/>
  <c r="K39" i="7"/>
  <c r="C40" i="7"/>
  <c r="D41" i="6"/>
  <c r="P40" i="6"/>
  <c r="P71" i="2"/>
  <c r="D72" i="2"/>
  <c r="P41" i="7"/>
  <c r="D42" i="7"/>
  <c r="C40" i="9" l="1"/>
  <c r="O39" i="9"/>
  <c r="K39" i="9"/>
  <c r="C74" i="2"/>
  <c r="O73" i="2"/>
  <c r="K73" i="2"/>
  <c r="C55" i="4"/>
  <c r="O54" i="4"/>
  <c r="K54" i="4"/>
  <c r="D73" i="2"/>
  <c r="P72" i="2"/>
  <c r="C78" i="3"/>
  <c r="O77" i="3"/>
  <c r="K77" i="3"/>
  <c r="P41" i="6"/>
  <c r="D42" i="6"/>
  <c r="D78" i="3"/>
  <c r="P77" i="3"/>
  <c r="P41" i="8"/>
  <c r="D42" i="8"/>
  <c r="E24" i="20"/>
  <c r="C41" i="7"/>
  <c r="O40" i="7"/>
  <c r="K40" i="7"/>
  <c r="C63" i="6"/>
  <c r="K62" i="6"/>
  <c r="O62" i="6"/>
  <c r="P41" i="9"/>
  <c r="D42" i="9"/>
  <c r="P42" i="7"/>
  <c r="D43" i="7"/>
  <c r="D56" i="4"/>
  <c r="P55" i="4"/>
  <c r="E52" i="16"/>
  <c r="P55" i="5"/>
  <c r="D56" i="5"/>
  <c r="E52" i="17"/>
  <c r="C55" i="5"/>
  <c r="O54" i="5"/>
  <c r="K54" i="5"/>
  <c r="D55" i="14"/>
  <c r="K39" i="8"/>
  <c r="C40" i="8"/>
  <c r="O39" i="8"/>
  <c r="K40" i="8" l="1"/>
  <c r="C41" i="8"/>
  <c r="O40" i="8"/>
  <c r="D74" i="2"/>
  <c r="P73" i="2"/>
  <c r="D44" i="7"/>
  <c r="P43" i="7"/>
  <c r="K55" i="4"/>
  <c r="C56" i="4"/>
  <c r="O55" i="4"/>
  <c r="D52" i="16"/>
  <c r="D79" i="3"/>
  <c r="P78" i="3"/>
  <c r="O74" i="2"/>
  <c r="K74" i="2"/>
  <c r="D43" i="8"/>
  <c r="P42" i="8"/>
  <c r="P42" i="9"/>
  <c r="D43" i="9"/>
  <c r="P56" i="4"/>
  <c r="D57" i="4"/>
  <c r="O41" i="7"/>
  <c r="C42" i="7"/>
  <c r="K41" i="7"/>
  <c r="D43" i="6"/>
  <c r="P42" i="6"/>
  <c r="E24" i="18"/>
  <c r="O55" i="5"/>
  <c r="C56" i="5"/>
  <c r="K55" i="5"/>
  <c r="C64" i="6"/>
  <c r="O63" i="6"/>
  <c r="K63" i="6"/>
  <c r="P56" i="5"/>
  <c r="D57" i="5"/>
  <c r="C79" i="3"/>
  <c r="O78" i="3"/>
  <c r="K78" i="3"/>
  <c r="O40" i="9"/>
  <c r="C41" i="9"/>
  <c r="K40" i="9"/>
  <c r="D24" i="21"/>
  <c r="D80" i="3" l="1"/>
  <c r="P79" i="3"/>
  <c r="D58" i="4"/>
  <c r="P57" i="4"/>
  <c r="K64" i="6"/>
  <c r="C65" i="6"/>
  <c r="O64" i="6"/>
  <c r="D44" i="6"/>
  <c r="P43" i="6"/>
  <c r="D44" i="8"/>
  <c r="P43" i="8"/>
  <c r="P74" i="2"/>
  <c r="D75" i="2"/>
  <c r="D45" i="7"/>
  <c r="P44" i="7"/>
  <c r="D58" i="5"/>
  <c r="P57" i="5"/>
  <c r="H51" i="14"/>
  <c r="H52" i="14"/>
  <c r="H53" i="14"/>
  <c r="H54" i="14"/>
  <c r="H55" i="14"/>
  <c r="O56" i="4"/>
  <c r="K56" i="4"/>
  <c r="C57" i="4"/>
  <c r="O41" i="9"/>
  <c r="K41" i="9"/>
  <c r="C42" i="9"/>
  <c r="D44" i="9"/>
  <c r="P43" i="9"/>
  <c r="K79" i="3"/>
  <c r="C80" i="3"/>
  <c r="O79" i="3"/>
  <c r="C43" i="7"/>
  <c r="O42" i="7"/>
  <c r="K42" i="7"/>
  <c r="N51" i="14"/>
  <c r="N52" i="14"/>
  <c r="N53" i="14"/>
  <c r="N54" i="14"/>
  <c r="N55" i="14"/>
  <c r="K41" i="8"/>
  <c r="C42" i="8"/>
  <c r="O41" i="8"/>
  <c r="D24" i="20"/>
  <c r="C57" i="5"/>
  <c r="O56" i="5"/>
  <c r="K56" i="5"/>
  <c r="C43" i="9" l="1"/>
  <c r="O42" i="9"/>
  <c r="K42" i="9"/>
  <c r="D45" i="6"/>
  <c r="P44" i="6"/>
  <c r="D59" i="5"/>
  <c r="P58" i="5"/>
  <c r="K65" i="6"/>
  <c r="C66" i="6"/>
  <c r="O65" i="6"/>
  <c r="C58" i="4"/>
  <c r="O57" i="4"/>
  <c r="K57" i="4"/>
  <c r="P45" i="7"/>
  <c r="D46" i="7"/>
  <c r="F3" i="30"/>
  <c r="G3" i="30"/>
  <c r="D76" i="2"/>
  <c r="E55" i="14" s="1"/>
  <c r="P75" i="2"/>
  <c r="D59" i="4"/>
  <c r="P58" i="4"/>
  <c r="D45" i="9"/>
  <c r="P44" i="9"/>
  <c r="C58" i="5"/>
  <c r="O57" i="5"/>
  <c r="K57" i="5"/>
  <c r="C44" i="7"/>
  <c r="O43" i="7"/>
  <c r="K43" i="7"/>
  <c r="C43" i="8"/>
  <c r="O42" i="8"/>
  <c r="K42" i="8"/>
  <c r="O80" i="3"/>
  <c r="K80" i="3"/>
  <c r="C81" i="3"/>
  <c r="P44" i="8"/>
  <c r="D45" i="8"/>
  <c r="P80" i="3"/>
  <c r="D81" i="3"/>
  <c r="C45" i="7" l="1"/>
  <c r="O44" i="7"/>
  <c r="K44" i="7"/>
  <c r="D77" i="2"/>
  <c r="P76" i="2"/>
  <c r="C67" i="6"/>
  <c r="O66" i="6"/>
  <c r="K66" i="6"/>
  <c r="P45" i="8"/>
  <c r="D46" i="8"/>
  <c r="P59" i="5"/>
  <c r="D60" i="5"/>
  <c r="D47" i="7"/>
  <c r="P46" i="7"/>
  <c r="C82" i="3"/>
  <c r="O81" i="3"/>
  <c r="K81" i="3"/>
  <c r="C59" i="5"/>
  <c r="O58" i="5"/>
  <c r="K58" i="5"/>
  <c r="P45" i="6"/>
  <c r="D46" i="6"/>
  <c r="P45" i="9"/>
  <c r="D46" i="9"/>
  <c r="C59" i="4"/>
  <c r="O58" i="4"/>
  <c r="K58" i="4"/>
  <c r="C44" i="9"/>
  <c r="O43" i="9"/>
  <c r="K43" i="9"/>
  <c r="C44" i="8"/>
  <c r="O43" i="8"/>
  <c r="K43" i="8"/>
  <c r="D60" i="4"/>
  <c r="P59" i="4"/>
  <c r="D82" i="3"/>
  <c r="P81" i="3"/>
  <c r="P46" i="9" l="1"/>
  <c r="D47" i="9"/>
  <c r="P60" i="4"/>
  <c r="D61" i="4"/>
  <c r="C68" i="6"/>
  <c r="O67" i="6"/>
  <c r="K67" i="6"/>
  <c r="P77" i="2"/>
  <c r="D78" i="2"/>
  <c r="K44" i="8"/>
  <c r="C45" i="8"/>
  <c r="O44" i="8"/>
  <c r="O44" i="9"/>
  <c r="C45" i="9"/>
  <c r="K44" i="9"/>
  <c r="D47" i="6"/>
  <c r="P46" i="6"/>
  <c r="D48" i="7"/>
  <c r="P47" i="7"/>
  <c r="K59" i="4"/>
  <c r="C60" i="4"/>
  <c r="O59" i="4"/>
  <c r="D47" i="8"/>
  <c r="P46" i="8"/>
  <c r="C83" i="3"/>
  <c r="O82" i="3"/>
  <c r="K82" i="3"/>
  <c r="O59" i="5"/>
  <c r="C60" i="5"/>
  <c r="K59" i="5"/>
  <c r="D83" i="3"/>
  <c r="P82" i="3"/>
  <c r="D61" i="5"/>
  <c r="P60" i="5"/>
  <c r="O45" i="7"/>
  <c r="K45" i="7"/>
  <c r="C46" i="7"/>
  <c r="D49" i="7" l="1"/>
  <c r="P49" i="7" s="1"/>
  <c r="O25" i="19" s="1"/>
  <c r="P48" i="7"/>
  <c r="K68" i="6"/>
  <c r="O68" i="6"/>
  <c r="C69" i="6"/>
  <c r="D79" i="2"/>
  <c r="D80" i="2" s="1"/>
  <c r="P78" i="2"/>
  <c r="K83" i="3"/>
  <c r="H56" i="15" s="1"/>
  <c r="C84" i="3"/>
  <c r="O83" i="3"/>
  <c r="N56" i="15" s="1"/>
  <c r="D62" i="4"/>
  <c r="P61" i="4"/>
  <c r="E53" i="16"/>
  <c r="C47" i="7"/>
  <c r="O46" i="7"/>
  <c r="K46" i="7"/>
  <c r="D48" i="6"/>
  <c r="P47" i="6"/>
  <c r="O45" i="9"/>
  <c r="K45" i="9"/>
  <c r="C46" i="9"/>
  <c r="C61" i="5"/>
  <c r="O60" i="5"/>
  <c r="K60" i="5"/>
  <c r="D48" i="8"/>
  <c r="P47" i="8"/>
  <c r="D48" i="9"/>
  <c r="P47" i="9"/>
  <c r="P61" i="5"/>
  <c r="D62" i="5"/>
  <c r="D84" i="3"/>
  <c r="P83" i="3"/>
  <c r="O56" i="15" s="1"/>
  <c r="O60" i="4"/>
  <c r="K60" i="4"/>
  <c r="C61" i="4"/>
  <c r="K45" i="8"/>
  <c r="C46" i="8"/>
  <c r="O45" i="8"/>
  <c r="N26" i="18" l="1"/>
  <c r="N27" i="18"/>
  <c r="H26" i="18"/>
  <c r="H27" i="18"/>
  <c r="D81" i="2"/>
  <c r="P80" i="2"/>
  <c r="C47" i="9"/>
  <c r="O46" i="9"/>
  <c r="K46" i="9"/>
  <c r="P79" i="2"/>
  <c r="E51" i="14"/>
  <c r="D49" i="9"/>
  <c r="P48" i="9"/>
  <c r="E25" i="21"/>
  <c r="D63" i="5"/>
  <c r="P62" i="5"/>
  <c r="O84" i="3"/>
  <c r="K84" i="3"/>
  <c r="C85" i="3"/>
  <c r="C62" i="4"/>
  <c r="O61" i="4"/>
  <c r="K61" i="4"/>
  <c r="D53" i="16"/>
  <c r="D49" i="8"/>
  <c r="P48" i="8"/>
  <c r="E25" i="20"/>
  <c r="C48" i="7"/>
  <c r="O47" i="7"/>
  <c r="K47" i="7"/>
  <c r="C70" i="6"/>
  <c r="O69" i="6"/>
  <c r="K69" i="6"/>
  <c r="C47" i="8"/>
  <c r="O46" i="8"/>
  <c r="K46" i="8"/>
  <c r="P48" i="6"/>
  <c r="D49" i="6"/>
  <c r="P84" i="3"/>
  <c r="D85" i="3"/>
  <c r="E53" i="17"/>
  <c r="O61" i="5"/>
  <c r="K61" i="5"/>
  <c r="C62" i="5"/>
  <c r="D63" i="4"/>
  <c r="P62" i="4"/>
  <c r="D82" i="2" l="1"/>
  <c r="P81" i="2"/>
  <c r="D86" i="3"/>
  <c r="P85" i="3"/>
  <c r="P49" i="6"/>
  <c r="D50" i="6"/>
  <c r="E25" i="18"/>
  <c r="P49" i="8"/>
  <c r="D50" i="8"/>
  <c r="P49" i="9"/>
  <c r="D50" i="9"/>
  <c r="D64" i="4"/>
  <c r="P63" i="4"/>
  <c r="O51" i="14"/>
  <c r="O52" i="14"/>
  <c r="O53" i="14"/>
  <c r="O54" i="14"/>
  <c r="O55" i="14"/>
  <c r="C48" i="8"/>
  <c r="O47" i="8"/>
  <c r="K47" i="8"/>
  <c r="C86" i="3"/>
  <c r="O85" i="3"/>
  <c r="K85" i="3"/>
  <c r="O48" i="7"/>
  <c r="K48" i="7"/>
  <c r="C49" i="7"/>
  <c r="P63" i="5"/>
  <c r="D64" i="5"/>
  <c r="C63" i="4"/>
  <c r="O62" i="4"/>
  <c r="K62" i="4"/>
  <c r="C63" i="5"/>
  <c r="O62" i="5"/>
  <c r="K62" i="5"/>
  <c r="C71" i="6"/>
  <c r="O70" i="6"/>
  <c r="N28" i="18" s="1"/>
  <c r="K70" i="6"/>
  <c r="H28" i="18" s="1"/>
  <c r="C48" i="9"/>
  <c r="O47" i="9"/>
  <c r="K47" i="9"/>
  <c r="D83" i="2" l="1"/>
  <c r="P82" i="2"/>
  <c r="C87" i="3"/>
  <c r="O86" i="3"/>
  <c r="K86" i="3"/>
  <c r="K63" i="4"/>
  <c r="C64" i="4"/>
  <c r="O63" i="4"/>
  <c r="D51" i="8"/>
  <c r="P50" i="8"/>
  <c r="O63" i="5"/>
  <c r="C64" i="5"/>
  <c r="K63" i="5"/>
  <c r="D53" i="17"/>
  <c r="P50" i="9"/>
  <c r="D51" i="9"/>
  <c r="K48" i="8"/>
  <c r="C49" i="8"/>
  <c r="O48" i="8"/>
  <c r="D51" i="6"/>
  <c r="P50" i="6"/>
  <c r="P64" i="4"/>
  <c r="D65" i="4"/>
  <c r="P64" i="5"/>
  <c r="D65" i="5"/>
  <c r="O48" i="9"/>
  <c r="C49" i="9"/>
  <c r="K48" i="9"/>
  <c r="D25" i="21"/>
  <c r="O49" i="7"/>
  <c r="N25" i="19" s="1"/>
  <c r="C50" i="7"/>
  <c r="K49" i="7"/>
  <c r="H25" i="19" s="1"/>
  <c r="O71" i="6"/>
  <c r="K71" i="6"/>
  <c r="C72" i="6"/>
  <c r="D87" i="3"/>
  <c r="P86" i="3"/>
  <c r="C51" i="7" l="1"/>
  <c r="D84" i="2"/>
  <c r="P83" i="2"/>
  <c r="O56" i="14" s="1"/>
  <c r="O50" i="7"/>
  <c r="K50" i="7"/>
  <c r="O64" i="4"/>
  <c r="K64" i="4"/>
  <c r="C65" i="4"/>
  <c r="P51" i="6"/>
  <c r="D52" i="6"/>
  <c r="D52" i="8"/>
  <c r="P51" i="8"/>
  <c r="K49" i="8"/>
  <c r="O49" i="8"/>
  <c r="C50" i="8"/>
  <c r="O49" i="9"/>
  <c r="K49" i="9"/>
  <c r="C50" i="9"/>
  <c r="D52" i="9"/>
  <c r="P51" i="9"/>
  <c r="K72" i="6"/>
  <c r="C73" i="6"/>
  <c r="O72" i="6"/>
  <c r="D66" i="5"/>
  <c r="P65" i="5"/>
  <c r="D88" i="3"/>
  <c r="P87" i="3"/>
  <c r="D66" i="4"/>
  <c r="P65" i="4"/>
  <c r="C65" i="5"/>
  <c r="O64" i="5"/>
  <c r="K64" i="5"/>
  <c r="K87" i="3"/>
  <c r="C88" i="3"/>
  <c r="O87" i="3"/>
  <c r="C52" i="7" l="1"/>
  <c r="O51" i="7"/>
  <c r="K51" i="7"/>
  <c r="P84" i="2"/>
  <c r="D85" i="2"/>
  <c r="D53" i="8"/>
  <c r="P52" i="8"/>
  <c r="C66" i="5"/>
  <c r="O65" i="5"/>
  <c r="K65" i="5"/>
  <c r="D53" i="6"/>
  <c r="P52" i="6"/>
  <c r="D67" i="4"/>
  <c r="P66" i="4"/>
  <c r="P88" i="3"/>
  <c r="D89" i="3"/>
  <c r="D67" i="5"/>
  <c r="P66" i="5"/>
  <c r="C51" i="8"/>
  <c r="O50" i="8"/>
  <c r="K50" i="8"/>
  <c r="C51" i="9"/>
  <c r="O50" i="9"/>
  <c r="K50" i="9"/>
  <c r="C66" i="4"/>
  <c r="O65" i="4"/>
  <c r="K65" i="4"/>
  <c r="O88" i="3"/>
  <c r="K88" i="3"/>
  <c r="C89" i="3"/>
  <c r="C74" i="6"/>
  <c r="O73" i="6"/>
  <c r="K73" i="6"/>
  <c r="D53" i="9"/>
  <c r="P52" i="9"/>
  <c r="C53" i="7" l="1"/>
  <c r="O52" i="7"/>
  <c r="K52" i="7"/>
  <c r="P85" i="2"/>
  <c r="D86" i="2"/>
  <c r="C75" i="6"/>
  <c r="K74" i="6"/>
  <c r="O74" i="6"/>
  <c r="C52" i="9"/>
  <c r="O51" i="9"/>
  <c r="K51" i="9"/>
  <c r="K51" i="8"/>
  <c r="C52" i="8"/>
  <c r="O51" i="8"/>
  <c r="D68" i="4"/>
  <c r="P67" i="4"/>
  <c r="C90" i="3"/>
  <c r="O89" i="3"/>
  <c r="K89" i="3"/>
  <c r="P53" i="6"/>
  <c r="D54" i="6"/>
  <c r="P67" i="5"/>
  <c r="D68" i="5"/>
  <c r="C67" i="5"/>
  <c r="O66" i="5"/>
  <c r="K66" i="5"/>
  <c r="D90" i="3"/>
  <c r="P89" i="3"/>
  <c r="P53" i="9"/>
  <c r="D54" i="9"/>
  <c r="C67" i="4"/>
  <c r="O66" i="4"/>
  <c r="K66" i="4"/>
  <c r="P53" i="8"/>
  <c r="D54" i="8"/>
  <c r="C54" i="7" l="1"/>
  <c r="K53" i="7"/>
  <c r="O53" i="7"/>
  <c r="P86" i="2"/>
  <c r="D87" i="2"/>
  <c r="K52" i="8"/>
  <c r="C53" i="8"/>
  <c r="O52" i="8"/>
  <c r="P54" i="9"/>
  <c r="D55" i="9"/>
  <c r="O52" i="9"/>
  <c r="C53" i="9"/>
  <c r="K52" i="9"/>
  <c r="C91" i="3"/>
  <c r="O90" i="3"/>
  <c r="K90" i="3"/>
  <c r="D55" i="6"/>
  <c r="P54" i="6"/>
  <c r="D55" i="8"/>
  <c r="P54" i="8"/>
  <c r="E26" i="20"/>
  <c r="D91" i="3"/>
  <c r="P90" i="3"/>
  <c r="O57" i="15" s="1"/>
  <c r="C76" i="6"/>
  <c r="O75" i="6"/>
  <c r="K75" i="6"/>
  <c r="P68" i="4"/>
  <c r="D69" i="4"/>
  <c r="E54" i="16" s="1"/>
  <c r="D69" i="5"/>
  <c r="P68" i="5"/>
  <c r="K67" i="4"/>
  <c r="C68" i="4"/>
  <c r="O67" i="4"/>
  <c r="O67" i="5"/>
  <c r="C68" i="5"/>
  <c r="K67" i="5"/>
  <c r="K54" i="7" l="1"/>
  <c r="C55" i="7"/>
  <c r="O54" i="7"/>
  <c r="D88" i="2"/>
  <c r="D89" i="2" s="1"/>
  <c r="P87" i="2"/>
  <c r="K91" i="3"/>
  <c r="C92" i="3"/>
  <c r="O91" i="3"/>
  <c r="C69" i="5"/>
  <c r="O68" i="5"/>
  <c r="K68" i="5"/>
  <c r="K76" i="6"/>
  <c r="C77" i="6"/>
  <c r="O76" i="6"/>
  <c r="O53" i="9"/>
  <c r="K53" i="9"/>
  <c r="C54" i="9"/>
  <c r="O68" i="4"/>
  <c r="K68" i="4"/>
  <c r="C69" i="4"/>
  <c r="D54" i="16" s="1"/>
  <c r="D92" i="3"/>
  <c r="P91" i="3"/>
  <c r="D56" i="9"/>
  <c r="P55" i="9"/>
  <c r="E26" i="21"/>
  <c r="P69" i="5"/>
  <c r="D70" i="5"/>
  <c r="E54" i="17" s="1"/>
  <c r="D56" i="8"/>
  <c r="P55" i="8"/>
  <c r="K53" i="8"/>
  <c r="C54" i="8"/>
  <c r="O53" i="8"/>
  <c r="D70" i="4"/>
  <c r="P69" i="4"/>
  <c r="D56" i="6"/>
  <c r="P55" i="6"/>
  <c r="C56" i="7" l="1"/>
  <c r="O55" i="7"/>
  <c r="K55" i="7"/>
  <c r="D90" i="2"/>
  <c r="P89" i="2"/>
  <c r="P88" i="2"/>
  <c r="E56" i="14"/>
  <c r="E57" i="14"/>
  <c r="P56" i="8"/>
  <c r="D57" i="8"/>
  <c r="C55" i="9"/>
  <c r="D26" i="21" s="1"/>
  <c r="O54" i="9"/>
  <c r="K54" i="9"/>
  <c r="O69" i="5"/>
  <c r="K69" i="5"/>
  <c r="C70" i="5"/>
  <c r="D54" i="17" s="1"/>
  <c r="D71" i="5"/>
  <c r="P70" i="5"/>
  <c r="D57" i="6"/>
  <c r="P56" i="6"/>
  <c r="D57" i="9"/>
  <c r="P56" i="9"/>
  <c r="P92" i="3"/>
  <c r="D93" i="3"/>
  <c r="E58" i="15" s="1"/>
  <c r="K77" i="6"/>
  <c r="C78" i="6"/>
  <c r="O77" i="6"/>
  <c r="D71" i="4"/>
  <c r="P70" i="4"/>
  <c r="C70" i="4"/>
  <c r="O69" i="4"/>
  <c r="K69" i="4"/>
  <c r="O92" i="3"/>
  <c r="K92" i="3"/>
  <c r="C93" i="3"/>
  <c r="D58" i="15" s="1"/>
  <c r="C55" i="8"/>
  <c r="D26" i="20" s="1"/>
  <c r="O54" i="8"/>
  <c r="K54" i="8"/>
  <c r="P90" i="2" l="1"/>
  <c r="O57" i="14" s="1"/>
  <c r="D91" i="2"/>
  <c r="K56" i="7"/>
  <c r="O56" i="7"/>
  <c r="C57" i="7"/>
  <c r="D26" i="19"/>
  <c r="C79" i="6"/>
  <c r="O78" i="6"/>
  <c r="K78" i="6"/>
  <c r="C56" i="8"/>
  <c r="O55" i="8"/>
  <c r="K55" i="8"/>
  <c r="P71" i="5"/>
  <c r="D72" i="5"/>
  <c r="C56" i="9"/>
  <c r="O55" i="9"/>
  <c r="K55" i="9"/>
  <c r="P57" i="6"/>
  <c r="D58" i="6"/>
  <c r="D72" i="4"/>
  <c r="P71" i="4"/>
  <c r="D94" i="3"/>
  <c r="P93" i="3"/>
  <c r="O58" i="15" s="1"/>
  <c r="C94" i="3"/>
  <c r="O93" i="3"/>
  <c r="N57" i="15" s="1"/>
  <c r="K93" i="3"/>
  <c r="H57" i="15" s="1"/>
  <c r="C71" i="4"/>
  <c r="O70" i="4"/>
  <c r="K70" i="4"/>
  <c r="P57" i="9"/>
  <c r="D58" i="9"/>
  <c r="P57" i="8"/>
  <c r="D58" i="8"/>
  <c r="C71" i="5"/>
  <c r="O70" i="5"/>
  <c r="K70" i="5"/>
  <c r="N58" i="15" l="1"/>
  <c r="H58" i="15"/>
  <c r="D92" i="2"/>
  <c r="P91" i="2"/>
  <c r="C58" i="7"/>
  <c r="O57" i="7"/>
  <c r="K57" i="7"/>
  <c r="K71" i="4"/>
  <c r="C72" i="4"/>
  <c r="O71" i="4"/>
  <c r="P72" i="5"/>
  <c r="D73" i="5"/>
  <c r="O71" i="5"/>
  <c r="C72" i="5"/>
  <c r="K71" i="5"/>
  <c r="C57" i="9"/>
  <c r="O56" i="9"/>
  <c r="K56" i="9"/>
  <c r="C95" i="3"/>
  <c r="O94" i="3"/>
  <c r="K94" i="3"/>
  <c r="D95" i="3"/>
  <c r="P94" i="3"/>
  <c r="P72" i="4"/>
  <c r="D73" i="4"/>
  <c r="D59" i="8"/>
  <c r="P58" i="8"/>
  <c r="K56" i="8"/>
  <c r="C57" i="8"/>
  <c r="O56" i="8"/>
  <c r="P58" i="9"/>
  <c r="D59" i="9"/>
  <c r="D59" i="6"/>
  <c r="P58" i="6"/>
  <c r="C80" i="6"/>
  <c r="O79" i="6"/>
  <c r="N29" i="18" s="1"/>
  <c r="K79" i="6"/>
  <c r="H29" i="18" s="1"/>
  <c r="N30" i="18" l="1"/>
  <c r="H30" i="18"/>
  <c r="P92" i="2"/>
  <c r="D93" i="2"/>
  <c r="O58" i="7"/>
  <c r="K58" i="7"/>
  <c r="C59" i="7"/>
  <c r="P59" i="8"/>
  <c r="D60" i="8"/>
  <c r="D74" i="4"/>
  <c r="P73" i="4"/>
  <c r="C73" i="5"/>
  <c r="O72" i="5"/>
  <c r="K72" i="5"/>
  <c r="D74" i="5"/>
  <c r="P73" i="5"/>
  <c r="K57" i="8"/>
  <c r="C58" i="8"/>
  <c r="O57" i="8"/>
  <c r="D96" i="3"/>
  <c r="P95" i="3"/>
  <c r="K80" i="6"/>
  <c r="O80" i="6"/>
  <c r="C81" i="6"/>
  <c r="O57" i="9"/>
  <c r="K57" i="9"/>
  <c r="C58" i="9"/>
  <c r="D60" i="6"/>
  <c r="P59" i="6"/>
  <c r="O72" i="4"/>
  <c r="K72" i="4"/>
  <c r="C73" i="4"/>
  <c r="D60" i="9"/>
  <c r="P59" i="9"/>
  <c r="K95" i="3"/>
  <c r="C96" i="3"/>
  <c r="O95" i="3"/>
  <c r="D94" i="2" l="1"/>
  <c r="P93" i="2"/>
  <c r="O59" i="7"/>
  <c r="K59" i="7"/>
  <c r="C60" i="7"/>
  <c r="E55" i="15"/>
  <c r="E56" i="15"/>
  <c r="E57" i="15"/>
  <c r="C82" i="6"/>
  <c r="O81" i="6"/>
  <c r="K81" i="6"/>
  <c r="D75" i="5"/>
  <c r="P74" i="5"/>
  <c r="C74" i="5"/>
  <c r="O73" i="5"/>
  <c r="K73" i="5"/>
  <c r="D75" i="4"/>
  <c r="P74" i="4"/>
  <c r="O96" i="3"/>
  <c r="K96" i="3"/>
  <c r="C97" i="3"/>
  <c r="P96" i="3"/>
  <c r="E54" i="15"/>
  <c r="D61" i="8"/>
  <c r="P60" i="8"/>
  <c r="C59" i="8"/>
  <c r="O58" i="8"/>
  <c r="K58" i="8"/>
  <c r="D61" i="9"/>
  <c r="P60" i="9"/>
  <c r="C74" i="4"/>
  <c r="O73" i="4"/>
  <c r="K73" i="4"/>
  <c r="P60" i="6"/>
  <c r="D61" i="6"/>
  <c r="C59" i="9"/>
  <c r="O58" i="9"/>
  <c r="K58" i="9"/>
  <c r="P94" i="2" l="1"/>
  <c r="D95" i="2"/>
  <c r="O60" i="7"/>
  <c r="K60" i="7"/>
  <c r="C61" i="7"/>
  <c r="O59" i="8"/>
  <c r="C60" i="8"/>
  <c r="K59" i="8"/>
  <c r="C75" i="5"/>
  <c r="O74" i="5"/>
  <c r="K74" i="5"/>
  <c r="P61" i="8"/>
  <c r="D62" i="8"/>
  <c r="O52" i="15"/>
  <c r="O53" i="15"/>
  <c r="O54" i="15"/>
  <c r="C75" i="4"/>
  <c r="O74" i="4"/>
  <c r="K74" i="4"/>
  <c r="C98" i="3"/>
  <c r="O97" i="3"/>
  <c r="K97" i="3"/>
  <c r="C83" i="6"/>
  <c r="O82" i="6"/>
  <c r="K82" i="6"/>
  <c r="D76" i="4"/>
  <c r="P75" i="4"/>
  <c r="C60" i="9"/>
  <c r="O59" i="9"/>
  <c r="K59" i="9"/>
  <c r="P61" i="6"/>
  <c r="D62" i="6"/>
  <c r="P75" i="5"/>
  <c r="D76" i="5"/>
  <c r="D62" i="9"/>
  <c r="P61" i="9"/>
  <c r="E27" i="21"/>
  <c r="D96" i="2" l="1"/>
  <c r="P95" i="2"/>
  <c r="O61" i="7"/>
  <c r="K61" i="7"/>
  <c r="C62" i="7"/>
  <c r="C61" i="9"/>
  <c r="O60" i="9"/>
  <c r="K60" i="9"/>
  <c r="P76" i="4"/>
  <c r="D77" i="4"/>
  <c r="D63" i="8"/>
  <c r="P62" i="8"/>
  <c r="E27" i="20"/>
  <c r="D63" i="9"/>
  <c r="P62" i="9"/>
  <c r="C99" i="3"/>
  <c r="O98" i="3"/>
  <c r="K98" i="3"/>
  <c r="O75" i="5"/>
  <c r="C76" i="5"/>
  <c r="K75" i="5"/>
  <c r="C61" i="8"/>
  <c r="O60" i="8"/>
  <c r="K60" i="8"/>
  <c r="O83" i="6"/>
  <c r="K83" i="6"/>
  <c r="C84" i="6"/>
  <c r="D77" i="5"/>
  <c r="P76" i="5"/>
  <c r="D63" i="6"/>
  <c r="P62" i="6"/>
  <c r="K75" i="4"/>
  <c r="C76" i="4"/>
  <c r="O75" i="4"/>
  <c r="P96" i="2" l="1"/>
  <c r="D97" i="2"/>
  <c r="C63" i="7"/>
  <c r="O62" i="7"/>
  <c r="K62" i="7"/>
  <c r="D27" i="19"/>
  <c r="K84" i="6"/>
  <c r="C85" i="6"/>
  <c r="O84" i="6"/>
  <c r="D64" i="9"/>
  <c r="P63" i="9"/>
  <c r="O76" i="4"/>
  <c r="K76" i="4"/>
  <c r="C77" i="4"/>
  <c r="P63" i="8"/>
  <c r="D64" i="8"/>
  <c r="C77" i="5"/>
  <c r="O76" i="5"/>
  <c r="K76" i="5"/>
  <c r="C62" i="8"/>
  <c r="O61" i="8"/>
  <c r="K61" i="8"/>
  <c r="O99" i="3"/>
  <c r="K99" i="3"/>
  <c r="C100" i="3"/>
  <c r="P63" i="6"/>
  <c r="D64" i="6"/>
  <c r="D78" i="4"/>
  <c r="P77" i="4"/>
  <c r="P77" i="5"/>
  <c r="D78" i="5"/>
  <c r="O61" i="9"/>
  <c r="K61" i="9"/>
  <c r="C62" i="9"/>
  <c r="P97" i="2" l="1"/>
  <c r="O58" i="14" s="1"/>
  <c r="D98" i="2"/>
  <c r="E58" i="14"/>
  <c r="C64" i="7"/>
  <c r="O63" i="7"/>
  <c r="K63" i="7"/>
  <c r="D65" i="8"/>
  <c r="P64" i="8"/>
  <c r="C78" i="4"/>
  <c r="O77" i="4"/>
  <c r="K77" i="4"/>
  <c r="D79" i="4"/>
  <c r="P78" i="4"/>
  <c r="D65" i="6"/>
  <c r="P64" i="6"/>
  <c r="C101" i="3"/>
  <c r="O100" i="3"/>
  <c r="K100" i="3"/>
  <c r="K62" i="9"/>
  <c r="C63" i="9"/>
  <c r="O62" i="9"/>
  <c r="D27" i="21"/>
  <c r="K62" i="8"/>
  <c r="C63" i="8"/>
  <c r="O62" i="8"/>
  <c r="D79" i="5"/>
  <c r="P78" i="5"/>
  <c r="C86" i="6"/>
  <c r="O85" i="6"/>
  <c r="K85" i="6"/>
  <c r="D65" i="9"/>
  <c r="P64" i="9"/>
  <c r="O77" i="5"/>
  <c r="K77" i="5"/>
  <c r="C78" i="5"/>
  <c r="P98" i="2" l="1"/>
  <c r="D99" i="2"/>
  <c r="C65" i="7"/>
  <c r="K64" i="7"/>
  <c r="O64" i="7"/>
  <c r="P65" i="6"/>
  <c r="D66" i="6"/>
  <c r="C87" i="6"/>
  <c r="K86" i="6"/>
  <c r="O86" i="6"/>
  <c r="C102" i="3"/>
  <c r="O101" i="3"/>
  <c r="K101" i="3"/>
  <c r="P79" i="5"/>
  <c r="D80" i="5"/>
  <c r="O63" i="8"/>
  <c r="K63" i="8"/>
  <c r="C64" i="8"/>
  <c r="D80" i="4"/>
  <c r="P79" i="4"/>
  <c r="C79" i="4"/>
  <c r="O78" i="4"/>
  <c r="K78" i="4"/>
  <c r="C79" i="5"/>
  <c r="O78" i="5"/>
  <c r="K78" i="5"/>
  <c r="D66" i="9"/>
  <c r="P65" i="9"/>
  <c r="K63" i="9"/>
  <c r="O63" i="9"/>
  <c r="C64" i="9"/>
  <c r="D66" i="8"/>
  <c r="P65" i="8"/>
  <c r="P99" i="2" l="1"/>
  <c r="D100" i="2"/>
  <c r="O65" i="7"/>
  <c r="C66" i="7"/>
  <c r="K65" i="7"/>
  <c r="O79" i="5"/>
  <c r="C80" i="5"/>
  <c r="K79" i="5"/>
  <c r="D67" i="8"/>
  <c r="P66" i="8"/>
  <c r="P80" i="5"/>
  <c r="D81" i="5"/>
  <c r="D67" i="9"/>
  <c r="P66" i="9"/>
  <c r="P80" i="4"/>
  <c r="D81" i="4"/>
  <c r="C88" i="6"/>
  <c r="O87" i="6"/>
  <c r="K87" i="6"/>
  <c r="O102" i="3"/>
  <c r="K102" i="3"/>
  <c r="C103" i="3"/>
  <c r="K79" i="4"/>
  <c r="C80" i="4"/>
  <c r="O79" i="4"/>
  <c r="K64" i="9"/>
  <c r="C65" i="9"/>
  <c r="O64" i="9"/>
  <c r="D67" i="6"/>
  <c r="P66" i="6"/>
  <c r="C65" i="8"/>
  <c r="O64" i="8"/>
  <c r="K64" i="8"/>
  <c r="P100" i="2" l="1"/>
  <c r="D101" i="2"/>
  <c r="O66" i="7"/>
  <c r="C67" i="7"/>
  <c r="K66" i="7"/>
  <c r="D68" i="9"/>
  <c r="P67" i="9"/>
  <c r="C104" i="3"/>
  <c r="O103" i="3"/>
  <c r="K103" i="3"/>
  <c r="O80" i="4"/>
  <c r="K80" i="4"/>
  <c r="C81" i="4"/>
  <c r="C66" i="8"/>
  <c r="O65" i="8"/>
  <c r="K65" i="8"/>
  <c r="D82" i="5"/>
  <c r="P81" i="5"/>
  <c r="P67" i="8"/>
  <c r="D68" i="8"/>
  <c r="C81" i="5"/>
  <c r="O80" i="5"/>
  <c r="K80" i="5"/>
  <c r="D68" i="6"/>
  <c r="P67" i="6"/>
  <c r="K88" i="6"/>
  <c r="C89" i="6"/>
  <c r="O88" i="6"/>
  <c r="D82" i="4"/>
  <c r="P81" i="4"/>
  <c r="K65" i="9"/>
  <c r="O65" i="9"/>
  <c r="C66" i="9"/>
  <c r="P101" i="2" l="1"/>
  <c r="D102" i="2"/>
  <c r="K67" i="7"/>
  <c r="O67" i="7"/>
  <c r="C68" i="7"/>
  <c r="D69" i="6"/>
  <c r="P68" i="6"/>
  <c r="K89" i="6"/>
  <c r="C90" i="6"/>
  <c r="O89" i="6"/>
  <c r="K66" i="8"/>
  <c r="C67" i="8"/>
  <c r="O66" i="8"/>
  <c r="C82" i="4"/>
  <c r="O81" i="4"/>
  <c r="K81" i="4"/>
  <c r="K66" i="9"/>
  <c r="O66" i="9"/>
  <c r="C67" i="9"/>
  <c r="C82" i="5"/>
  <c r="O81" i="5"/>
  <c r="K81" i="5"/>
  <c r="D69" i="8"/>
  <c r="P68" i="8"/>
  <c r="C105" i="3"/>
  <c r="O104" i="3"/>
  <c r="K104" i="3"/>
  <c r="D83" i="4"/>
  <c r="P82" i="4"/>
  <c r="D69" i="9"/>
  <c r="P68" i="9"/>
  <c r="D83" i="5"/>
  <c r="P82" i="5"/>
  <c r="D103" i="2" l="1"/>
  <c r="P103" i="2" s="1"/>
  <c r="P102" i="2"/>
  <c r="O59" i="14" s="1"/>
  <c r="E59" i="14"/>
  <c r="O68" i="7"/>
  <c r="K68" i="7"/>
  <c r="C69" i="7"/>
  <c r="O26" i="18"/>
  <c r="O27" i="18"/>
  <c r="O105" i="3"/>
  <c r="K105" i="3"/>
  <c r="C106" i="3"/>
  <c r="D84" i="4"/>
  <c r="P83" i="4"/>
  <c r="C83" i="4"/>
  <c r="O82" i="4"/>
  <c r="K82" i="4"/>
  <c r="D70" i="8"/>
  <c r="P69" i="8"/>
  <c r="O28" i="20" s="1"/>
  <c r="O67" i="8"/>
  <c r="K67" i="8"/>
  <c r="C68" i="8"/>
  <c r="D28" i="20" s="1"/>
  <c r="P83" i="5"/>
  <c r="D84" i="5"/>
  <c r="C83" i="5"/>
  <c r="O82" i="5"/>
  <c r="K82" i="5"/>
  <c r="C91" i="6"/>
  <c r="O90" i="6"/>
  <c r="K90" i="6"/>
  <c r="O67" i="9"/>
  <c r="K67" i="9"/>
  <c r="C68" i="9"/>
  <c r="D70" i="9"/>
  <c r="P69" i="9"/>
  <c r="P69" i="6"/>
  <c r="D70" i="6"/>
  <c r="C70" i="7" l="1"/>
  <c r="O69" i="7"/>
  <c r="K69" i="7"/>
  <c r="D71" i="6"/>
  <c r="P70" i="6"/>
  <c r="O28" i="18" s="1"/>
  <c r="O68" i="9"/>
  <c r="K68" i="9"/>
  <c r="C69" i="9"/>
  <c r="D28" i="21" s="1"/>
  <c r="C107" i="3"/>
  <c r="O106" i="3"/>
  <c r="K106" i="3"/>
  <c r="C92" i="6"/>
  <c r="O91" i="6"/>
  <c r="K91" i="6"/>
  <c r="K83" i="4"/>
  <c r="C84" i="4"/>
  <c r="O83" i="4"/>
  <c r="O83" i="5"/>
  <c r="C84" i="5"/>
  <c r="K83" i="5"/>
  <c r="D85" i="5"/>
  <c r="P84" i="5"/>
  <c r="D71" i="9"/>
  <c r="P70" i="9"/>
  <c r="D71" i="8"/>
  <c r="P70" i="8"/>
  <c r="P84" i="4"/>
  <c r="D85" i="4"/>
  <c r="C69" i="8"/>
  <c r="O68" i="8"/>
  <c r="K68" i="8"/>
  <c r="O70" i="7" l="1"/>
  <c r="K70" i="7"/>
  <c r="D28" i="19"/>
  <c r="P71" i="8"/>
  <c r="D72" i="8"/>
  <c r="D72" i="9"/>
  <c r="P71" i="9"/>
  <c r="C108" i="3"/>
  <c r="O107" i="3"/>
  <c r="K107" i="3"/>
  <c r="O69" i="9"/>
  <c r="K69" i="9"/>
  <c r="C70" i="9"/>
  <c r="C85" i="5"/>
  <c r="O84" i="5"/>
  <c r="K84" i="5"/>
  <c r="K92" i="6"/>
  <c r="O92" i="6"/>
  <c r="C93" i="6"/>
  <c r="P85" i="5"/>
  <c r="D86" i="5"/>
  <c r="C70" i="8"/>
  <c r="O69" i="8"/>
  <c r="N28" i="20" s="1"/>
  <c r="K69" i="8"/>
  <c r="H28" i="20" s="1"/>
  <c r="D86" i="4"/>
  <c r="P85" i="4"/>
  <c r="O84" i="4"/>
  <c r="K84" i="4"/>
  <c r="C85" i="4"/>
  <c r="D72" i="6"/>
  <c r="P71" i="6"/>
  <c r="H26" i="19" l="1"/>
  <c r="H27" i="19"/>
  <c r="H28" i="19"/>
  <c r="N26" i="19"/>
  <c r="N27" i="19"/>
  <c r="N28" i="19"/>
  <c r="C94" i="6"/>
  <c r="O93" i="6"/>
  <c r="K93" i="6"/>
  <c r="D87" i="4"/>
  <c r="P86" i="4"/>
  <c r="O108" i="3"/>
  <c r="K108" i="3"/>
  <c r="C109" i="3"/>
  <c r="D73" i="9"/>
  <c r="P72" i="9"/>
  <c r="O70" i="9"/>
  <c r="K70" i="9"/>
  <c r="C71" i="9"/>
  <c r="K70" i="8"/>
  <c r="C71" i="8"/>
  <c r="O70" i="8"/>
  <c r="P72" i="6"/>
  <c r="D73" i="6"/>
  <c r="C86" i="4"/>
  <c r="O85" i="4"/>
  <c r="K85" i="4"/>
  <c r="D73" i="8"/>
  <c r="P72" i="8"/>
  <c r="O85" i="5"/>
  <c r="K85" i="5"/>
  <c r="C86" i="5"/>
  <c r="D87" i="5"/>
  <c r="P86" i="5"/>
  <c r="G8" i="30" l="1"/>
  <c r="F8" i="30"/>
  <c r="D74" i="9"/>
  <c r="P73" i="9"/>
  <c r="P73" i="6"/>
  <c r="D74" i="6"/>
  <c r="C87" i="5"/>
  <c r="O86" i="5"/>
  <c r="K86" i="5"/>
  <c r="D88" i="4"/>
  <c r="P87" i="4"/>
  <c r="P87" i="5"/>
  <c r="D88" i="5"/>
  <c r="O71" i="9"/>
  <c r="K71" i="9"/>
  <c r="C72" i="9"/>
  <c r="C87" i="4"/>
  <c r="O86" i="4"/>
  <c r="K86" i="4"/>
  <c r="O71" i="8"/>
  <c r="K71" i="8"/>
  <c r="C72" i="8"/>
  <c r="C95" i="6"/>
  <c r="O94" i="6"/>
  <c r="K94" i="6"/>
  <c r="C110" i="3"/>
  <c r="O109" i="3"/>
  <c r="K109" i="3"/>
  <c r="D74" i="8"/>
  <c r="P73" i="8"/>
  <c r="E29" i="21" l="1"/>
  <c r="O55" i="17"/>
  <c r="O56" i="17"/>
  <c r="O55" i="16"/>
  <c r="O56" i="16"/>
  <c r="P88" i="5"/>
  <c r="D89" i="5"/>
  <c r="P88" i="4"/>
  <c r="D89" i="4"/>
  <c r="C73" i="8"/>
  <c r="O72" i="8"/>
  <c r="K72" i="8"/>
  <c r="D75" i="8"/>
  <c r="P74" i="8"/>
  <c r="D75" i="6"/>
  <c r="P74" i="6"/>
  <c r="O95" i="6"/>
  <c r="K95" i="6"/>
  <c r="C96" i="6"/>
  <c r="O87" i="5"/>
  <c r="C88" i="5"/>
  <c r="K87" i="5"/>
  <c r="K87" i="4"/>
  <c r="C88" i="4"/>
  <c r="O87" i="4"/>
  <c r="O72" i="9"/>
  <c r="K72" i="9"/>
  <c r="C73" i="9"/>
  <c r="C111" i="3"/>
  <c r="O110" i="3"/>
  <c r="K110" i="3"/>
  <c r="D75" i="9"/>
  <c r="P74" i="9"/>
  <c r="H55" i="17" l="1"/>
  <c r="H56" i="17"/>
  <c r="N55" i="17"/>
  <c r="N56" i="17"/>
  <c r="H55" i="16"/>
  <c r="H56" i="16"/>
  <c r="N55" i="16"/>
  <c r="N56" i="16"/>
  <c r="O73" i="9"/>
  <c r="K73" i="9"/>
  <c r="C74" i="9"/>
  <c r="P75" i="6"/>
  <c r="D76" i="6"/>
  <c r="O88" i="4"/>
  <c r="K88" i="4"/>
  <c r="C89" i="4"/>
  <c r="D76" i="9"/>
  <c r="P75" i="9"/>
  <c r="D90" i="4"/>
  <c r="E57" i="16" s="1"/>
  <c r="P89" i="4"/>
  <c r="K96" i="6"/>
  <c r="C97" i="6"/>
  <c r="O96" i="6"/>
  <c r="D90" i="5"/>
  <c r="P89" i="5"/>
  <c r="P75" i="8"/>
  <c r="O29" i="20" s="1"/>
  <c r="D76" i="8"/>
  <c r="C74" i="8"/>
  <c r="O73" i="8"/>
  <c r="K73" i="8"/>
  <c r="C89" i="5"/>
  <c r="O88" i="5"/>
  <c r="K88" i="5"/>
  <c r="O111" i="3"/>
  <c r="K111" i="3"/>
  <c r="C112" i="3"/>
  <c r="C90" i="5" l="1"/>
  <c r="O89" i="5"/>
  <c r="K89" i="5"/>
  <c r="D77" i="8"/>
  <c r="P76" i="8"/>
  <c r="C90" i="4"/>
  <c r="O89" i="4"/>
  <c r="K89" i="4"/>
  <c r="C113" i="3"/>
  <c r="O112" i="3"/>
  <c r="K112" i="3"/>
  <c r="O74" i="9"/>
  <c r="K74" i="9"/>
  <c r="C75" i="9"/>
  <c r="D29" i="21" s="1"/>
  <c r="D77" i="9"/>
  <c r="P76" i="9"/>
  <c r="K74" i="8"/>
  <c r="C75" i="8"/>
  <c r="O74" i="8"/>
  <c r="D91" i="5"/>
  <c r="P90" i="5"/>
  <c r="D77" i="6"/>
  <c r="P76" i="6"/>
  <c r="C98" i="6"/>
  <c r="O97" i="6"/>
  <c r="K97" i="6"/>
  <c r="D91" i="4"/>
  <c r="P90" i="4"/>
  <c r="D57" i="17" l="1"/>
  <c r="P77" i="6"/>
  <c r="D78" i="6"/>
  <c r="O75" i="8"/>
  <c r="N29" i="20" s="1"/>
  <c r="K75" i="8"/>
  <c r="H29" i="20" s="1"/>
  <c r="C76" i="8"/>
  <c r="D78" i="9"/>
  <c r="P77" i="9"/>
  <c r="O30" i="21" s="1"/>
  <c r="C99" i="6"/>
  <c r="D29" i="18" s="1"/>
  <c r="K98" i="6"/>
  <c r="O98" i="6"/>
  <c r="P91" i="5"/>
  <c r="D92" i="5"/>
  <c r="D78" i="8"/>
  <c r="P77" i="8"/>
  <c r="C114" i="3"/>
  <c r="O113" i="3"/>
  <c r="K113" i="3"/>
  <c r="C91" i="4"/>
  <c r="O90" i="4"/>
  <c r="N57" i="16" s="1"/>
  <c r="K90" i="4"/>
  <c r="H57" i="16" s="1"/>
  <c r="D92" i="4"/>
  <c r="P91" i="4"/>
  <c r="O75" i="9"/>
  <c r="K75" i="9"/>
  <c r="C76" i="9"/>
  <c r="C91" i="5"/>
  <c r="O90" i="5"/>
  <c r="K90" i="5"/>
  <c r="D27" i="18" l="1"/>
  <c r="D28" i="18"/>
  <c r="P92" i="4"/>
  <c r="D93" i="4"/>
  <c r="E58" i="16" s="1"/>
  <c r="D79" i="9"/>
  <c r="P78" i="9"/>
  <c r="O114" i="3"/>
  <c r="K114" i="3"/>
  <c r="C115" i="3"/>
  <c r="D93" i="5"/>
  <c r="P92" i="5"/>
  <c r="O99" i="6"/>
  <c r="K99" i="6"/>
  <c r="K91" i="4"/>
  <c r="C92" i="4"/>
  <c r="O91" i="4"/>
  <c r="C77" i="8"/>
  <c r="O76" i="8"/>
  <c r="K76" i="8"/>
  <c r="D79" i="6"/>
  <c r="P78" i="6"/>
  <c r="O91" i="5"/>
  <c r="N57" i="17" s="1"/>
  <c r="C92" i="5"/>
  <c r="K91" i="5"/>
  <c r="H57" i="17" s="1"/>
  <c r="C77" i="9"/>
  <c r="O76" i="9"/>
  <c r="K76" i="9"/>
  <c r="H29" i="21" s="1"/>
  <c r="D79" i="8"/>
  <c r="P78" i="8"/>
  <c r="O77" i="9" l="1"/>
  <c r="N30" i="21" s="1"/>
  <c r="K77" i="9"/>
  <c r="H30" i="21" s="1"/>
  <c r="C78" i="9"/>
  <c r="N23" i="18"/>
  <c r="N24" i="18"/>
  <c r="N25" i="18"/>
  <c r="C93" i="5"/>
  <c r="O92" i="5"/>
  <c r="K92" i="5"/>
  <c r="C116" i="3"/>
  <c r="O115" i="3"/>
  <c r="K115" i="3"/>
  <c r="D80" i="9"/>
  <c r="P79" i="9"/>
  <c r="P93" i="5"/>
  <c r="D94" i="5"/>
  <c r="E58" i="17" s="1"/>
  <c r="D80" i="6"/>
  <c r="P79" i="6"/>
  <c r="O29" i="18" s="1"/>
  <c r="P79" i="8"/>
  <c r="D80" i="8"/>
  <c r="D94" i="4"/>
  <c r="P93" i="4"/>
  <c r="H23" i="18"/>
  <c r="H24" i="18"/>
  <c r="H25" i="18"/>
  <c r="C78" i="8"/>
  <c r="O77" i="8"/>
  <c r="K77" i="8"/>
  <c r="O92" i="4"/>
  <c r="K92" i="4"/>
  <c r="C93" i="4"/>
  <c r="D58" i="16" s="1"/>
  <c r="O30" i="18" l="1"/>
  <c r="D55" i="16"/>
  <c r="D56" i="16"/>
  <c r="D57" i="16"/>
  <c r="G7" i="30"/>
  <c r="F7" i="30"/>
  <c r="D81" i="8"/>
  <c r="P80" i="8"/>
  <c r="D81" i="6"/>
  <c r="P80" i="6"/>
  <c r="O78" i="9"/>
  <c r="K78" i="9"/>
  <c r="C79" i="9"/>
  <c r="C117" i="3"/>
  <c r="O116" i="3"/>
  <c r="K116" i="3"/>
  <c r="D95" i="5"/>
  <c r="P94" i="5"/>
  <c r="O57" i="17" s="1"/>
  <c r="K78" i="8"/>
  <c r="C79" i="8"/>
  <c r="O78" i="8"/>
  <c r="D95" i="4"/>
  <c r="P94" i="4"/>
  <c r="O57" i="16" s="1"/>
  <c r="O93" i="4"/>
  <c r="N58" i="16" s="1"/>
  <c r="K93" i="4"/>
  <c r="H58" i="16" s="1"/>
  <c r="D50" i="16"/>
  <c r="D51" i="16"/>
  <c r="O93" i="5"/>
  <c r="K93" i="5"/>
  <c r="C94" i="5"/>
  <c r="D58" i="17" s="1"/>
  <c r="D81" i="9"/>
  <c r="P80" i="9"/>
  <c r="O58" i="17" l="1"/>
  <c r="O58" i="16"/>
  <c r="H48" i="16"/>
  <c r="H49" i="16"/>
  <c r="H50" i="16"/>
  <c r="H51" i="16"/>
  <c r="H52" i="16"/>
  <c r="H53" i="16"/>
  <c r="H54" i="16"/>
  <c r="O79" i="9"/>
  <c r="K79" i="9"/>
  <c r="C80" i="9"/>
  <c r="N49" i="16"/>
  <c r="N50" i="16"/>
  <c r="N51" i="16"/>
  <c r="N52" i="16"/>
  <c r="N53" i="16"/>
  <c r="N54" i="16"/>
  <c r="P95" i="4"/>
  <c r="D96" i="4"/>
  <c r="P81" i="6"/>
  <c r="D82" i="6"/>
  <c r="O79" i="8"/>
  <c r="K79" i="8"/>
  <c r="C80" i="8"/>
  <c r="D82" i="9"/>
  <c r="P81" i="9"/>
  <c r="D82" i="8"/>
  <c r="P81" i="8"/>
  <c r="O117" i="3"/>
  <c r="K117" i="3"/>
  <c r="C118" i="3"/>
  <c r="C95" i="5"/>
  <c r="O94" i="5"/>
  <c r="N58" i="17" s="1"/>
  <c r="K94" i="5"/>
  <c r="H58" i="17" s="1"/>
  <c r="P95" i="5"/>
  <c r="D96" i="5"/>
  <c r="D83" i="9" l="1"/>
  <c r="P82" i="9"/>
  <c r="D83" i="6"/>
  <c r="P82" i="6"/>
  <c r="C119" i="3"/>
  <c r="O118" i="3"/>
  <c r="K118" i="3"/>
  <c r="P96" i="5"/>
  <c r="D97" i="5"/>
  <c r="C81" i="9"/>
  <c r="O80" i="9"/>
  <c r="K80" i="9"/>
  <c r="O95" i="5"/>
  <c r="C96" i="5"/>
  <c r="K95" i="5"/>
  <c r="D97" i="4"/>
  <c r="P96" i="4"/>
  <c r="D83" i="8"/>
  <c r="P82" i="8"/>
  <c r="C81" i="8"/>
  <c r="O80" i="8"/>
  <c r="K80" i="8"/>
  <c r="G5" i="30"/>
  <c r="F5" i="30"/>
  <c r="O81" i="9" l="1"/>
  <c r="K81" i="9"/>
  <c r="C82" i="9"/>
  <c r="C120" i="3"/>
  <c r="O119" i="3"/>
  <c r="K119" i="3"/>
  <c r="C82" i="8"/>
  <c r="O81" i="8"/>
  <c r="K81" i="8"/>
  <c r="D98" i="4"/>
  <c r="P97" i="4"/>
  <c r="D98" i="5"/>
  <c r="P97" i="5"/>
  <c r="P83" i="8"/>
  <c r="D84" i="8"/>
  <c r="D84" i="6"/>
  <c r="P83" i="6"/>
  <c r="C97" i="5"/>
  <c r="O96" i="5"/>
  <c r="K96" i="5"/>
  <c r="D84" i="9"/>
  <c r="P83" i="9"/>
  <c r="P98" i="4" l="1"/>
  <c r="D99" i="4"/>
  <c r="C98" i="5"/>
  <c r="O97" i="5"/>
  <c r="K97" i="5"/>
  <c r="D85" i="8"/>
  <c r="P84" i="8"/>
  <c r="D99" i="5"/>
  <c r="P98" i="5"/>
  <c r="O120" i="3"/>
  <c r="K120" i="3"/>
  <c r="C121" i="3"/>
  <c r="D85" i="9"/>
  <c r="P84" i="9"/>
  <c r="K82" i="8"/>
  <c r="C83" i="8"/>
  <c r="O82" i="8"/>
  <c r="P84" i="6"/>
  <c r="D85" i="6"/>
  <c r="O82" i="9"/>
  <c r="K82" i="9"/>
  <c r="C83" i="9"/>
  <c r="O83" i="9" l="1"/>
  <c r="K83" i="9"/>
  <c r="C84" i="9"/>
  <c r="C122" i="3"/>
  <c r="O121" i="3"/>
  <c r="K121" i="3"/>
  <c r="P99" i="5"/>
  <c r="D100" i="5"/>
  <c r="D86" i="8"/>
  <c r="P85" i="8"/>
  <c r="D100" i="4"/>
  <c r="P99" i="4"/>
  <c r="P85" i="6"/>
  <c r="D86" i="6"/>
  <c r="O83" i="8"/>
  <c r="K83" i="8"/>
  <c r="C84" i="8"/>
  <c r="C99" i="5"/>
  <c r="O98" i="5"/>
  <c r="K98" i="5"/>
  <c r="D86" i="9"/>
  <c r="P85" i="9"/>
  <c r="D101" i="4" l="1"/>
  <c r="P100" i="4"/>
  <c r="P86" i="9"/>
  <c r="D87" i="9"/>
  <c r="O99" i="5"/>
  <c r="C100" i="5"/>
  <c r="K99" i="5"/>
  <c r="C85" i="8"/>
  <c r="O84" i="8"/>
  <c r="K84" i="8"/>
  <c r="C85" i="9"/>
  <c r="O84" i="9"/>
  <c r="K84" i="9"/>
  <c r="D101" i="5"/>
  <c r="P100" i="5"/>
  <c r="D87" i="8"/>
  <c r="P86" i="8"/>
  <c r="C123" i="3"/>
  <c r="O122" i="3"/>
  <c r="K122" i="3"/>
  <c r="D87" i="6"/>
  <c r="P86" i="6"/>
  <c r="P87" i="6" l="1"/>
  <c r="D88" i="6"/>
  <c r="O85" i="9"/>
  <c r="K85" i="9"/>
  <c r="C86" i="9"/>
  <c r="C86" i="8"/>
  <c r="O85" i="8"/>
  <c r="K85" i="8"/>
  <c r="O123" i="3"/>
  <c r="K123" i="3"/>
  <c r="C124" i="3"/>
  <c r="C101" i="5"/>
  <c r="O100" i="5"/>
  <c r="K100" i="5"/>
  <c r="P87" i="8"/>
  <c r="D88" i="8"/>
  <c r="P87" i="9"/>
  <c r="E24" i="21"/>
  <c r="E28" i="21"/>
  <c r="P101" i="5"/>
  <c r="D102" i="5"/>
  <c r="P101" i="4"/>
  <c r="D102" i="4"/>
  <c r="D103" i="4" l="1"/>
  <c r="P102" i="4"/>
  <c r="O86" i="9"/>
  <c r="K86" i="9"/>
  <c r="C87" i="9"/>
  <c r="O21" i="21"/>
  <c r="O22" i="21"/>
  <c r="O23" i="21"/>
  <c r="O24" i="21"/>
  <c r="O25" i="21"/>
  <c r="O26" i="21"/>
  <c r="O27" i="21"/>
  <c r="O28" i="21"/>
  <c r="O29" i="21"/>
  <c r="D89" i="6"/>
  <c r="P88" i="6"/>
  <c r="O101" i="5"/>
  <c r="K101" i="5"/>
  <c r="C102" i="5"/>
  <c r="C125" i="3"/>
  <c r="O124" i="3"/>
  <c r="K124" i="3"/>
  <c r="D103" i="5"/>
  <c r="P102" i="5"/>
  <c r="K86" i="8"/>
  <c r="C87" i="8"/>
  <c r="O86" i="8"/>
  <c r="D89" i="8"/>
  <c r="P88" i="8"/>
  <c r="C126" i="3" l="1"/>
  <c r="O125" i="3"/>
  <c r="K125" i="3"/>
  <c r="P103" i="5"/>
  <c r="D104" i="5"/>
  <c r="O87" i="9"/>
  <c r="K87" i="9"/>
  <c r="D22" i="21"/>
  <c r="D23" i="21"/>
  <c r="D90" i="8"/>
  <c r="P89" i="8"/>
  <c r="P89" i="6"/>
  <c r="D90" i="6"/>
  <c r="C103" i="5"/>
  <c r="O102" i="5"/>
  <c r="K102" i="5"/>
  <c r="O87" i="8"/>
  <c r="K87" i="8"/>
  <c r="C88" i="8"/>
  <c r="D104" i="4"/>
  <c r="P103" i="4"/>
  <c r="P104" i="4" l="1"/>
  <c r="D105" i="4"/>
  <c r="D91" i="8"/>
  <c r="P90" i="8"/>
  <c r="C89" i="8"/>
  <c r="O88" i="8"/>
  <c r="K88" i="8"/>
  <c r="N20" i="21"/>
  <c r="N21" i="21"/>
  <c r="N22" i="21"/>
  <c r="N23" i="21"/>
  <c r="N24" i="21"/>
  <c r="N25" i="21"/>
  <c r="N26" i="21"/>
  <c r="N27" i="21"/>
  <c r="N28" i="21"/>
  <c r="N29" i="21"/>
  <c r="P104" i="5"/>
  <c r="D105" i="5"/>
  <c r="H20" i="21"/>
  <c r="H21" i="21"/>
  <c r="H22" i="21"/>
  <c r="H23" i="21"/>
  <c r="H24" i="21"/>
  <c r="H25" i="21"/>
  <c r="H26" i="21"/>
  <c r="H27" i="21"/>
  <c r="H28" i="21"/>
  <c r="O103" i="5"/>
  <c r="C104" i="5"/>
  <c r="K103" i="5"/>
  <c r="D91" i="6"/>
  <c r="P90" i="6"/>
  <c r="O126" i="3"/>
  <c r="K126" i="3"/>
  <c r="C127" i="3"/>
  <c r="D92" i="6" l="1"/>
  <c r="P91" i="6"/>
  <c r="D106" i="5"/>
  <c r="P105" i="5"/>
  <c r="C105" i="5"/>
  <c r="O104" i="5"/>
  <c r="K104" i="5"/>
  <c r="C90" i="8"/>
  <c r="O89" i="8"/>
  <c r="K89" i="8"/>
  <c r="P91" i="8"/>
  <c r="D92" i="8"/>
  <c r="C128" i="3"/>
  <c r="O127" i="3"/>
  <c r="K127" i="3"/>
  <c r="G10" i="30"/>
  <c r="F10" i="30"/>
  <c r="D106" i="4"/>
  <c r="P105" i="4"/>
  <c r="D93" i="8" l="1"/>
  <c r="P92" i="8"/>
  <c r="K90" i="8"/>
  <c r="C91" i="8"/>
  <c r="O90" i="8"/>
  <c r="D107" i="4"/>
  <c r="P106" i="4"/>
  <c r="C106" i="5"/>
  <c r="O105" i="5"/>
  <c r="K105" i="5"/>
  <c r="D107" i="5"/>
  <c r="P106" i="5"/>
  <c r="C129" i="3"/>
  <c r="O128" i="3"/>
  <c r="K128" i="3"/>
  <c r="D93" i="6"/>
  <c r="P92" i="6"/>
  <c r="P107" i="5" l="1"/>
  <c r="D108" i="5"/>
  <c r="C107" i="5"/>
  <c r="O106" i="5"/>
  <c r="K106" i="5"/>
  <c r="P107" i="4"/>
  <c r="D108" i="4"/>
  <c r="P93" i="6"/>
  <c r="D94" i="6"/>
  <c r="O91" i="8"/>
  <c r="K91" i="8"/>
  <c r="C92" i="8"/>
  <c r="O129" i="3"/>
  <c r="K129" i="3"/>
  <c r="C130" i="3"/>
  <c r="D94" i="8"/>
  <c r="P93" i="8"/>
  <c r="D109" i="4" l="1"/>
  <c r="P108" i="4"/>
  <c r="C131" i="3"/>
  <c r="O130" i="3"/>
  <c r="K130" i="3"/>
  <c r="D109" i="5"/>
  <c r="P108" i="5"/>
  <c r="C93" i="8"/>
  <c r="O92" i="8"/>
  <c r="K92" i="8"/>
  <c r="D95" i="6"/>
  <c r="P94" i="6"/>
  <c r="D95" i="8"/>
  <c r="P94" i="8"/>
  <c r="O107" i="5"/>
  <c r="C108" i="5"/>
  <c r="K107" i="5"/>
  <c r="D96" i="6" l="1"/>
  <c r="P95" i="6"/>
  <c r="P109" i="5"/>
  <c r="D110" i="5"/>
  <c r="C109" i="5"/>
  <c r="O108" i="5"/>
  <c r="K108" i="5"/>
  <c r="C94" i="8"/>
  <c r="O93" i="8"/>
  <c r="K93" i="8"/>
  <c r="C132" i="3"/>
  <c r="O131" i="3"/>
  <c r="K131" i="3"/>
  <c r="P95" i="8"/>
  <c r="D96" i="8"/>
  <c r="D110" i="4"/>
  <c r="P109" i="4"/>
  <c r="O109" i="5" l="1"/>
  <c r="K109" i="5"/>
  <c r="C110" i="5"/>
  <c r="D111" i="5"/>
  <c r="P110" i="5"/>
  <c r="O132" i="3"/>
  <c r="K132" i="3"/>
  <c r="C133" i="3"/>
  <c r="K94" i="8"/>
  <c r="C95" i="8"/>
  <c r="O94" i="8"/>
  <c r="P110" i="4"/>
  <c r="D111" i="4"/>
  <c r="D97" i="8"/>
  <c r="P96" i="8"/>
  <c r="P96" i="6"/>
  <c r="D97" i="6"/>
  <c r="O95" i="8" l="1"/>
  <c r="K95" i="8"/>
  <c r="C96" i="8"/>
  <c r="C134" i="3"/>
  <c r="O133" i="3"/>
  <c r="K133" i="3"/>
  <c r="P97" i="6"/>
  <c r="D98" i="6"/>
  <c r="P111" i="5"/>
  <c r="D112" i="5"/>
  <c r="C111" i="5"/>
  <c r="O110" i="5"/>
  <c r="K110" i="5"/>
  <c r="D98" i="8"/>
  <c r="P97" i="8"/>
  <c r="D112" i="4"/>
  <c r="P111" i="4"/>
  <c r="O111" i="5" l="1"/>
  <c r="C112" i="5"/>
  <c r="K111" i="5"/>
  <c r="D113" i="5"/>
  <c r="P112" i="5"/>
  <c r="D99" i="6"/>
  <c r="E29" i="18" s="1"/>
  <c r="P98" i="6"/>
  <c r="C135" i="3"/>
  <c r="O134" i="3"/>
  <c r="K134" i="3"/>
  <c r="D113" i="4"/>
  <c r="P112" i="4"/>
  <c r="C97" i="8"/>
  <c r="O96" i="8"/>
  <c r="K96" i="8"/>
  <c r="D99" i="8"/>
  <c r="P98" i="8"/>
  <c r="E26" i="18" l="1"/>
  <c r="E27" i="18"/>
  <c r="E28" i="18"/>
  <c r="P113" i="4"/>
  <c r="D114" i="4"/>
  <c r="O135" i="3"/>
  <c r="K135" i="3"/>
  <c r="C136" i="3"/>
  <c r="P99" i="6"/>
  <c r="E21" i="18"/>
  <c r="E22" i="18"/>
  <c r="P99" i="8"/>
  <c r="D100" i="8"/>
  <c r="P113" i="5"/>
  <c r="D114" i="5"/>
  <c r="K112" i="5"/>
  <c r="C113" i="5"/>
  <c r="O112" i="5"/>
  <c r="C98" i="8"/>
  <c r="O97" i="8"/>
  <c r="K97" i="8"/>
  <c r="C137" i="3" l="1"/>
  <c r="O136" i="3"/>
  <c r="K136" i="3"/>
  <c r="O21" i="18"/>
  <c r="O22" i="18"/>
  <c r="O23" i="18"/>
  <c r="O24" i="18"/>
  <c r="O25" i="18"/>
  <c r="D115" i="5"/>
  <c r="P114" i="5"/>
  <c r="D101" i="8"/>
  <c r="P100" i="8"/>
  <c r="K98" i="8"/>
  <c r="C99" i="8"/>
  <c r="O98" i="8"/>
  <c r="C114" i="5"/>
  <c r="O113" i="5"/>
  <c r="K113" i="5"/>
  <c r="D115" i="4"/>
  <c r="P114" i="4"/>
  <c r="D116" i="4" l="1"/>
  <c r="P115" i="4"/>
  <c r="D102" i="8"/>
  <c r="P101" i="8"/>
  <c r="D116" i="5"/>
  <c r="P115" i="5"/>
  <c r="O99" i="8"/>
  <c r="K99" i="8"/>
  <c r="C100" i="8"/>
  <c r="C115" i="5"/>
  <c r="O114" i="5"/>
  <c r="K114" i="5"/>
  <c r="C138" i="3"/>
  <c r="O137" i="3"/>
  <c r="K137" i="3"/>
  <c r="C116" i="5" l="1"/>
  <c r="O115" i="5"/>
  <c r="K115" i="5"/>
  <c r="C101" i="8"/>
  <c r="O100" i="8"/>
  <c r="K100" i="8"/>
  <c r="D117" i="5"/>
  <c r="P116" i="5"/>
  <c r="D103" i="8"/>
  <c r="P102" i="8"/>
  <c r="O138" i="3"/>
  <c r="K138" i="3"/>
  <c r="C139" i="3"/>
  <c r="P116" i="4"/>
  <c r="D117" i="4"/>
  <c r="P103" i="8" l="1"/>
  <c r="D104" i="8"/>
  <c r="P117" i="5"/>
  <c r="D118" i="5"/>
  <c r="C102" i="8"/>
  <c r="O101" i="8"/>
  <c r="K101" i="8"/>
  <c r="D118" i="4"/>
  <c r="P117" i="4"/>
  <c r="C140" i="3"/>
  <c r="O139" i="3"/>
  <c r="K139" i="3"/>
  <c r="K116" i="5"/>
  <c r="C117" i="5"/>
  <c r="O116" i="5"/>
  <c r="D119" i="4" l="1"/>
  <c r="P118" i="4"/>
  <c r="C141" i="3"/>
  <c r="O140" i="3"/>
  <c r="K140" i="3"/>
  <c r="K102" i="8"/>
  <c r="C103" i="8"/>
  <c r="O102" i="8"/>
  <c r="D105" i="8"/>
  <c r="P104" i="8"/>
  <c r="D119" i="5"/>
  <c r="P118" i="5"/>
  <c r="O117" i="5"/>
  <c r="K117" i="5"/>
  <c r="C118" i="5"/>
  <c r="D120" i="5" l="1"/>
  <c r="P119" i="5"/>
  <c r="O103" i="8"/>
  <c r="K103" i="8"/>
  <c r="C104" i="8"/>
  <c r="D106" i="8"/>
  <c r="P105" i="8"/>
  <c r="C119" i="5"/>
  <c r="O118" i="5"/>
  <c r="K118" i="5"/>
  <c r="O141" i="3"/>
  <c r="K141" i="3"/>
  <c r="C142" i="3"/>
  <c r="P119" i="4"/>
  <c r="D120" i="4"/>
  <c r="D107" i="8" l="1"/>
  <c r="P106" i="8"/>
  <c r="C120" i="5"/>
  <c r="O119" i="5"/>
  <c r="K119" i="5"/>
  <c r="C105" i="8"/>
  <c r="O104" i="8"/>
  <c r="K104" i="8"/>
  <c r="D121" i="4"/>
  <c r="P120" i="4"/>
  <c r="C143" i="3"/>
  <c r="O142" i="3"/>
  <c r="K142" i="3"/>
  <c r="P120" i="5"/>
  <c r="D121" i="5"/>
  <c r="P121" i="5" l="1"/>
  <c r="D122" i="5"/>
  <c r="C106" i="8"/>
  <c r="O105" i="8"/>
  <c r="K105" i="8"/>
  <c r="C144" i="3"/>
  <c r="O143" i="3"/>
  <c r="K143" i="3"/>
  <c r="D122" i="4"/>
  <c r="P121" i="4"/>
  <c r="K120" i="5"/>
  <c r="O120" i="5"/>
  <c r="C121" i="5"/>
  <c r="P107" i="8"/>
  <c r="D108" i="8"/>
  <c r="P122" i="4" l="1"/>
  <c r="D123" i="4"/>
  <c r="O144" i="3"/>
  <c r="K144" i="3"/>
  <c r="C145" i="3"/>
  <c r="D109" i="8"/>
  <c r="P108" i="8"/>
  <c r="K106" i="8"/>
  <c r="C107" i="8"/>
  <c r="D29" i="20" s="1"/>
  <c r="O106" i="8"/>
  <c r="D123" i="5"/>
  <c r="P122" i="5"/>
  <c r="C122" i="5"/>
  <c r="O121" i="5"/>
  <c r="K121" i="5"/>
  <c r="P123" i="5" l="1"/>
  <c r="D124" i="5"/>
  <c r="C146" i="3"/>
  <c r="O145" i="3"/>
  <c r="K145" i="3"/>
  <c r="D124" i="4"/>
  <c r="P123" i="4"/>
  <c r="O107" i="8"/>
  <c r="K107" i="8"/>
  <c r="D25" i="20"/>
  <c r="D27" i="20"/>
  <c r="D110" i="8"/>
  <c r="P109" i="8"/>
  <c r="C123" i="5"/>
  <c r="O122" i="5"/>
  <c r="K122" i="5"/>
  <c r="N20" i="20" l="1"/>
  <c r="N21" i="20"/>
  <c r="N22" i="20"/>
  <c r="N23" i="20"/>
  <c r="N24" i="20"/>
  <c r="N25" i="20"/>
  <c r="N26" i="20"/>
  <c r="N27" i="20"/>
  <c r="C147" i="3"/>
  <c r="O146" i="3"/>
  <c r="K146" i="3"/>
  <c r="O123" i="5"/>
  <c r="K123" i="5"/>
  <c r="C124" i="5"/>
  <c r="D125" i="5"/>
  <c r="P124" i="5"/>
  <c r="P110" i="8"/>
  <c r="D111" i="8"/>
  <c r="H20" i="20"/>
  <c r="H21" i="20"/>
  <c r="H22" i="20"/>
  <c r="H23" i="20"/>
  <c r="H24" i="20"/>
  <c r="H25" i="20"/>
  <c r="H26" i="20"/>
  <c r="H27" i="20"/>
  <c r="D125" i="4"/>
  <c r="P124" i="4"/>
  <c r="F9" i="30" l="1"/>
  <c r="G9" i="30"/>
  <c r="D112" i="8"/>
  <c r="P111" i="8"/>
  <c r="P125" i="4"/>
  <c r="D126" i="4"/>
  <c r="P125" i="5"/>
  <c r="D126" i="5"/>
  <c r="O147" i="3"/>
  <c r="K147" i="3"/>
  <c r="C148" i="3"/>
  <c r="K124" i="5"/>
  <c r="C125" i="5"/>
  <c r="O124" i="5"/>
  <c r="D127" i="4" l="1"/>
  <c r="P126" i="4"/>
  <c r="D127" i="5"/>
  <c r="P126" i="5"/>
  <c r="D113" i="8"/>
  <c r="P112" i="8"/>
  <c r="C149" i="3"/>
  <c r="O148" i="3"/>
  <c r="K148" i="3"/>
  <c r="C126" i="5"/>
  <c r="O125" i="5"/>
  <c r="K125" i="5"/>
  <c r="P113" i="8" l="1"/>
  <c r="D114" i="8"/>
  <c r="C127" i="5"/>
  <c r="O126" i="5"/>
  <c r="K126" i="5"/>
  <c r="C150" i="3"/>
  <c r="O149" i="3"/>
  <c r="K149" i="3"/>
  <c r="D128" i="5"/>
  <c r="P127" i="5"/>
  <c r="D128" i="4"/>
  <c r="P127" i="4"/>
  <c r="P128" i="4" l="1"/>
  <c r="D129" i="4"/>
  <c r="D129" i="5"/>
  <c r="P128" i="5"/>
  <c r="O150" i="3"/>
  <c r="K150" i="3"/>
  <c r="C151" i="3"/>
  <c r="C128" i="5"/>
  <c r="O127" i="5"/>
  <c r="K127" i="5"/>
  <c r="D115" i="8"/>
  <c r="P114" i="8"/>
  <c r="D116" i="8" l="1"/>
  <c r="P115" i="8"/>
  <c r="K128" i="5"/>
  <c r="C129" i="5"/>
  <c r="O128" i="5"/>
  <c r="C152" i="3"/>
  <c r="O151" i="3"/>
  <c r="K151" i="3"/>
  <c r="P129" i="5"/>
  <c r="D130" i="5"/>
  <c r="D130" i="4"/>
  <c r="P129" i="4"/>
  <c r="D131" i="4" l="1"/>
  <c r="P130" i="4"/>
  <c r="O129" i="5"/>
  <c r="K129" i="5"/>
  <c r="C130" i="5"/>
  <c r="C153" i="3"/>
  <c r="O152" i="3"/>
  <c r="K152" i="3"/>
  <c r="D131" i="5"/>
  <c r="P130" i="5"/>
  <c r="P116" i="8"/>
  <c r="D117" i="8"/>
  <c r="D132" i="5" l="1"/>
  <c r="P131" i="5"/>
  <c r="D118" i="8"/>
  <c r="P117" i="8"/>
  <c r="O153" i="3"/>
  <c r="K153" i="3"/>
  <c r="C154" i="3"/>
  <c r="C131" i="5"/>
  <c r="O130" i="5"/>
  <c r="K130" i="5"/>
  <c r="P131" i="4"/>
  <c r="D132" i="4"/>
  <c r="D55" i="15" l="1"/>
  <c r="D56" i="15"/>
  <c r="D57" i="15"/>
  <c r="O154" i="3"/>
  <c r="K154" i="3"/>
  <c r="D52" i="15"/>
  <c r="D54" i="15"/>
  <c r="D133" i="4"/>
  <c r="P132" i="4"/>
  <c r="C132" i="5"/>
  <c r="O131" i="5"/>
  <c r="K131" i="5"/>
  <c r="D119" i="8"/>
  <c r="P118" i="8"/>
  <c r="P132" i="5"/>
  <c r="D133" i="5"/>
  <c r="P119" i="8" l="1"/>
  <c r="D120" i="8"/>
  <c r="K132" i="5"/>
  <c r="O132" i="5"/>
  <c r="C133" i="5"/>
  <c r="D134" i="4"/>
  <c r="P133" i="4"/>
  <c r="H52" i="15"/>
  <c r="H53" i="15"/>
  <c r="H54" i="15"/>
  <c r="P133" i="5"/>
  <c r="D134" i="5"/>
  <c r="N52" i="15"/>
  <c r="N53" i="15"/>
  <c r="N54" i="15"/>
  <c r="D135" i="5" l="1"/>
  <c r="P134" i="5"/>
  <c r="G4" i="30"/>
  <c r="F4" i="30"/>
  <c r="P134" i="4"/>
  <c r="D135" i="4"/>
  <c r="C134" i="5"/>
  <c r="O133" i="5"/>
  <c r="K133" i="5"/>
  <c r="D121" i="8"/>
  <c r="P120" i="8"/>
  <c r="D122" i="8" l="1"/>
  <c r="P121" i="8"/>
  <c r="C135" i="5"/>
  <c r="K134" i="5"/>
  <c r="O134" i="5"/>
  <c r="D136" i="4"/>
  <c r="P135" i="4"/>
  <c r="P135" i="5"/>
  <c r="D136" i="5"/>
  <c r="D137" i="4" l="1"/>
  <c r="P136" i="4"/>
  <c r="O135" i="5"/>
  <c r="C136" i="5"/>
  <c r="K135" i="5"/>
  <c r="D137" i="5"/>
  <c r="P136" i="5"/>
  <c r="P122" i="8"/>
  <c r="D123" i="8"/>
  <c r="P137" i="5" l="1"/>
  <c r="D138" i="5"/>
  <c r="D124" i="8"/>
  <c r="P123" i="8"/>
  <c r="K136" i="5"/>
  <c r="C137" i="5"/>
  <c r="O136" i="5"/>
  <c r="P137" i="4"/>
  <c r="D138" i="4"/>
  <c r="D125" i="8" l="1"/>
  <c r="P124" i="8"/>
  <c r="D139" i="4"/>
  <c r="P138" i="4"/>
  <c r="C138" i="5"/>
  <c r="O137" i="5"/>
  <c r="K137" i="5"/>
  <c r="D139" i="5"/>
  <c r="P138" i="5"/>
  <c r="D140" i="5" l="1"/>
  <c r="P139" i="5"/>
  <c r="C139" i="5"/>
  <c r="O138" i="5"/>
  <c r="K138" i="5"/>
  <c r="D140" i="4"/>
  <c r="P139" i="4"/>
  <c r="P125" i="8"/>
  <c r="D126" i="8"/>
  <c r="D127" i="8" l="1"/>
  <c r="P126" i="8"/>
  <c r="P140" i="4"/>
  <c r="D141" i="4"/>
  <c r="C140" i="5"/>
  <c r="O139" i="5"/>
  <c r="K139" i="5"/>
  <c r="D141" i="5"/>
  <c r="P140" i="5"/>
  <c r="D142" i="4" l="1"/>
  <c r="P141" i="4"/>
  <c r="P141" i="5"/>
  <c r="D142" i="5"/>
  <c r="K140" i="5"/>
  <c r="C141" i="5"/>
  <c r="O140" i="5"/>
  <c r="D128" i="8"/>
  <c r="P127" i="8"/>
  <c r="P128" i="8" l="1"/>
  <c r="D129" i="8"/>
  <c r="O141" i="5"/>
  <c r="K141" i="5"/>
  <c r="C142" i="5"/>
  <c r="D143" i="5"/>
  <c r="P142" i="5"/>
  <c r="D143" i="4"/>
  <c r="P142" i="4"/>
  <c r="P143" i="4" l="1"/>
  <c r="D144" i="4"/>
  <c r="D144" i="5"/>
  <c r="P143" i="5"/>
  <c r="C143" i="5"/>
  <c r="O142" i="5"/>
  <c r="K142" i="5"/>
  <c r="D130" i="8"/>
  <c r="P129" i="8"/>
  <c r="D131" i="8" l="1"/>
  <c r="P130" i="8"/>
  <c r="C144" i="5"/>
  <c r="O143" i="5"/>
  <c r="K143" i="5"/>
  <c r="P144" i="5"/>
  <c r="D145" i="5"/>
  <c r="D145" i="4"/>
  <c r="P144" i="4"/>
  <c r="D146" i="4" l="1"/>
  <c r="P145" i="4"/>
  <c r="P145" i="5"/>
  <c r="D146" i="5"/>
  <c r="K144" i="5"/>
  <c r="O144" i="5"/>
  <c r="C145" i="5"/>
  <c r="P131" i="8"/>
  <c r="D132" i="8"/>
  <c r="D133" i="8" l="1"/>
  <c r="P132" i="8"/>
  <c r="C146" i="5"/>
  <c r="O145" i="5"/>
  <c r="K145" i="5"/>
  <c r="D147" i="5"/>
  <c r="P146" i="5"/>
  <c r="P146" i="4"/>
  <c r="D147" i="4"/>
  <c r="D148" i="4" l="1"/>
  <c r="P147" i="4"/>
  <c r="P147" i="5"/>
  <c r="D148" i="5"/>
  <c r="C147" i="5"/>
  <c r="O146" i="5"/>
  <c r="K146" i="5"/>
  <c r="D134" i="8"/>
  <c r="P133" i="8"/>
  <c r="O147" i="5" l="1"/>
  <c r="C148" i="5"/>
  <c r="K147" i="5"/>
  <c r="P134" i="8"/>
  <c r="D135" i="8"/>
  <c r="D149" i="5"/>
  <c r="P148" i="5"/>
  <c r="D149" i="4"/>
  <c r="P148" i="4"/>
  <c r="P149" i="4" l="1"/>
  <c r="D150" i="4"/>
  <c r="P149" i="5"/>
  <c r="D150" i="5"/>
  <c r="D136" i="8"/>
  <c r="P135" i="8"/>
  <c r="K148" i="5"/>
  <c r="C149" i="5"/>
  <c r="O148" i="5"/>
  <c r="D151" i="5" l="1"/>
  <c r="P150" i="5"/>
  <c r="C150" i="5"/>
  <c r="O149" i="5"/>
  <c r="K149" i="5"/>
  <c r="D137" i="8"/>
  <c r="P136" i="8"/>
  <c r="D151" i="4"/>
  <c r="P150" i="4"/>
  <c r="D152" i="4" l="1"/>
  <c r="P151" i="4"/>
  <c r="P137" i="8"/>
  <c r="D138" i="8"/>
  <c r="C151" i="5"/>
  <c r="O150" i="5"/>
  <c r="K150" i="5"/>
  <c r="D152" i="5"/>
  <c r="P151" i="5"/>
  <c r="C152" i="5" l="1"/>
  <c r="O151" i="5"/>
  <c r="K151" i="5"/>
  <c r="D153" i="5"/>
  <c r="P152" i="5"/>
  <c r="D139" i="8"/>
  <c r="P138" i="8"/>
  <c r="P152" i="4"/>
  <c r="D153" i="4"/>
  <c r="D140" i="8" l="1"/>
  <c r="P139" i="8"/>
  <c r="D154" i="4"/>
  <c r="P153" i="4"/>
  <c r="P153" i="5"/>
  <c r="D154" i="5"/>
  <c r="K152" i="5"/>
  <c r="C153" i="5"/>
  <c r="O152" i="5"/>
  <c r="D155" i="5" l="1"/>
  <c r="P154" i="5"/>
  <c r="O153" i="5"/>
  <c r="K153" i="5"/>
  <c r="C154" i="5"/>
  <c r="D155" i="4"/>
  <c r="P154" i="4"/>
  <c r="P140" i="8"/>
  <c r="D141" i="8"/>
  <c r="P155" i="4" l="1"/>
  <c r="D156" i="4"/>
  <c r="D142" i="8"/>
  <c r="P141" i="8"/>
  <c r="C155" i="5"/>
  <c r="O154" i="5"/>
  <c r="K154" i="5"/>
  <c r="D156" i="5"/>
  <c r="P155" i="5"/>
  <c r="P156" i="5" l="1"/>
  <c r="D157" i="5"/>
  <c r="C156" i="5"/>
  <c r="O155" i="5"/>
  <c r="K155" i="5"/>
  <c r="D143" i="8"/>
  <c r="P142" i="8"/>
  <c r="D157" i="4"/>
  <c r="P156" i="4"/>
  <c r="D158" i="4" l="1"/>
  <c r="P157" i="4"/>
  <c r="P143" i="8"/>
  <c r="D144" i="8"/>
  <c r="K156" i="5"/>
  <c r="O156" i="5"/>
  <c r="C157" i="5"/>
  <c r="P157" i="5"/>
  <c r="D158" i="5"/>
  <c r="D159" i="5" l="1"/>
  <c r="P158" i="5"/>
  <c r="C158" i="5"/>
  <c r="O157" i="5"/>
  <c r="K157" i="5"/>
  <c r="D145" i="8"/>
  <c r="P144" i="8"/>
  <c r="P158" i="4"/>
  <c r="D159" i="4"/>
  <c r="D146" i="8" l="1"/>
  <c r="P145" i="8"/>
  <c r="C159" i="5"/>
  <c r="O158" i="5"/>
  <c r="K158" i="5"/>
  <c r="D160" i="4"/>
  <c r="P159" i="4"/>
  <c r="P159" i="5"/>
  <c r="D160" i="5"/>
  <c r="O159" i="5" l="1"/>
  <c r="K159" i="5"/>
  <c r="C160" i="5"/>
  <c r="D161" i="5"/>
  <c r="P160" i="5"/>
  <c r="D161" i="4"/>
  <c r="P160" i="4"/>
  <c r="P146" i="8"/>
  <c r="D147" i="8"/>
  <c r="E55" i="16" l="1"/>
  <c r="E56" i="16"/>
  <c r="P161" i="5"/>
  <c r="D162" i="5"/>
  <c r="D148" i="8"/>
  <c r="P147" i="8"/>
  <c r="P161" i="4"/>
  <c r="E49" i="16"/>
  <c r="K160" i="5"/>
  <c r="C161" i="5"/>
  <c r="O160" i="5"/>
  <c r="D149" i="8" l="1"/>
  <c r="P148" i="8"/>
  <c r="D163" i="5"/>
  <c r="P162" i="5"/>
  <c r="C162" i="5"/>
  <c r="O161" i="5"/>
  <c r="K161" i="5"/>
  <c r="O49" i="16"/>
  <c r="O50" i="16"/>
  <c r="O51" i="16"/>
  <c r="O52" i="16"/>
  <c r="O53" i="16"/>
  <c r="O54" i="16"/>
  <c r="D164" i="5" l="1"/>
  <c r="P163" i="5"/>
  <c r="C163" i="5"/>
  <c r="O162" i="5"/>
  <c r="K162" i="5"/>
  <c r="P149" i="8"/>
  <c r="D150" i="8"/>
  <c r="D151" i="8" l="1"/>
  <c r="P150" i="8"/>
  <c r="C164" i="5"/>
  <c r="O163" i="5"/>
  <c r="K163" i="5"/>
  <c r="D165" i="5"/>
  <c r="P164" i="5"/>
  <c r="P165" i="5" l="1"/>
  <c r="D166" i="5"/>
  <c r="K164" i="5"/>
  <c r="C165" i="5"/>
  <c r="O164" i="5"/>
  <c r="D152" i="8"/>
  <c r="P151" i="8"/>
  <c r="P152" i="8" l="1"/>
  <c r="D153" i="8"/>
  <c r="O165" i="5"/>
  <c r="K165" i="5"/>
  <c r="C166" i="5"/>
  <c r="D167" i="5"/>
  <c r="P166" i="5"/>
  <c r="D168" i="5" l="1"/>
  <c r="P167" i="5"/>
  <c r="C167" i="5"/>
  <c r="O166" i="5"/>
  <c r="K166" i="5"/>
  <c r="D154" i="8"/>
  <c r="P153" i="8"/>
  <c r="D155" i="8" l="1"/>
  <c r="P154" i="8"/>
  <c r="C168" i="5"/>
  <c r="O167" i="5"/>
  <c r="K167" i="5"/>
  <c r="P168" i="5"/>
  <c r="D169" i="5"/>
  <c r="P169" i="5" l="1"/>
  <c r="D170" i="5"/>
  <c r="K168" i="5"/>
  <c r="O168" i="5"/>
  <c r="C169" i="5"/>
  <c r="P155" i="8"/>
  <c r="D156" i="8"/>
  <c r="D157" i="8" l="1"/>
  <c r="P156" i="8"/>
  <c r="C170" i="5"/>
  <c r="O169" i="5"/>
  <c r="K169" i="5"/>
  <c r="D171" i="5"/>
  <c r="P170" i="5"/>
  <c r="E28" i="20" l="1"/>
  <c r="E29" i="20"/>
  <c r="P171" i="5"/>
  <c r="D172" i="5"/>
  <c r="C171" i="5"/>
  <c r="K170" i="5"/>
  <c r="O170" i="5"/>
  <c r="P157" i="8"/>
  <c r="E21" i="20"/>
  <c r="O20" i="20" l="1"/>
  <c r="O21" i="20"/>
  <c r="O22" i="20"/>
  <c r="O23" i="20"/>
  <c r="O24" i="20"/>
  <c r="O25" i="20"/>
  <c r="O26" i="20"/>
  <c r="O27" i="20"/>
  <c r="O171" i="5"/>
  <c r="C172" i="5"/>
  <c r="K171" i="5"/>
  <c r="D173" i="5"/>
  <c r="P172" i="5"/>
  <c r="P173" i="5" l="1"/>
  <c r="D174" i="5"/>
  <c r="K172" i="5"/>
  <c r="C173" i="5"/>
  <c r="O172" i="5"/>
  <c r="D175" i="5" l="1"/>
  <c r="P174" i="5"/>
  <c r="C174" i="5"/>
  <c r="O173" i="5"/>
  <c r="K173" i="5"/>
  <c r="C175" i="5" l="1"/>
  <c r="O174" i="5"/>
  <c r="K174" i="5"/>
  <c r="D176" i="5"/>
  <c r="P175" i="5"/>
  <c r="D177" i="5" l="1"/>
  <c r="P176" i="5"/>
  <c r="C176" i="5"/>
  <c r="O175" i="5"/>
  <c r="K175" i="5"/>
  <c r="K176" i="5" l="1"/>
  <c r="C177" i="5"/>
  <c r="O176" i="5"/>
  <c r="P177" i="5"/>
  <c r="D178" i="5"/>
  <c r="D179" i="5" l="1"/>
  <c r="P178" i="5"/>
  <c r="O177" i="5"/>
  <c r="K177" i="5"/>
  <c r="C178" i="5"/>
  <c r="C179" i="5" l="1"/>
  <c r="O178" i="5"/>
  <c r="K178" i="5"/>
  <c r="D180" i="5"/>
  <c r="P179" i="5"/>
  <c r="P180" i="5" l="1"/>
  <c r="D181" i="5"/>
  <c r="C180" i="5"/>
  <c r="O179" i="5"/>
  <c r="K179" i="5"/>
  <c r="K180" i="5" l="1"/>
  <c r="O180" i="5"/>
  <c r="C181" i="5"/>
  <c r="P181" i="5"/>
  <c r="D182" i="5"/>
  <c r="D183" i="5" l="1"/>
  <c r="P182" i="5"/>
  <c r="C182" i="5"/>
  <c r="O181" i="5"/>
  <c r="K181" i="5"/>
  <c r="C183" i="5" l="1"/>
  <c r="O182" i="5"/>
  <c r="K182" i="5"/>
  <c r="P183" i="5"/>
  <c r="D184" i="5"/>
  <c r="D185" i="5" l="1"/>
  <c r="P184" i="5"/>
  <c r="O183" i="5"/>
  <c r="C184" i="5"/>
  <c r="K183" i="5"/>
  <c r="K184" i="5" l="1"/>
  <c r="C185" i="5"/>
  <c r="O184" i="5"/>
  <c r="P185" i="5"/>
  <c r="D186" i="5"/>
  <c r="D187" i="5" l="1"/>
  <c r="P186" i="5"/>
  <c r="C186" i="5"/>
  <c r="O185" i="5"/>
  <c r="K185" i="5"/>
  <c r="C187" i="5" l="1"/>
  <c r="O186" i="5"/>
  <c r="K186" i="5"/>
  <c r="D188" i="5"/>
  <c r="P187" i="5"/>
  <c r="D189" i="5" l="1"/>
  <c r="P188" i="5"/>
  <c r="C188" i="5"/>
  <c r="O187" i="5"/>
  <c r="K187" i="5"/>
  <c r="K188" i="5" l="1"/>
  <c r="C189" i="5"/>
  <c r="O188" i="5"/>
  <c r="P189" i="5"/>
  <c r="D190" i="5"/>
  <c r="D191" i="5" l="1"/>
  <c r="P190" i="5"/>
  <c r="O189" i="5"/>
  <c r="K189" i="5"/>
  <c r="C190" i="5"/>
  <c r="C191" i="5" l="1"/>
  <c r="O190" i="5"/>
  <c r="K190" i="5"/>
  <c r="D192" i="5"/>
  <c r="P191" i="5"/>
  <c r="P192" i="5" l="1"/>
  <c r="D193" i="5"/>
  <c r="C192" i="5"/>
  <c r="O191" i="5"/>
  <c r="K191" i="5"/>
  <c r="K192" i="5" l="1"/>
  <c r="O192" i="5"/>
  <c r="C193" i="5"/>
  <c r="P193" i="5"/>
  <c r="D194" i="5"/>
  <c r="D195" i="5" l="1"/>
  <c r="P194" i="5"/>
  <c r="C194" i="5"/>
  <c r="O193" i="5"/>
  <c r="K193" i="5"/>
  <c r="C195" i="5" l="1"/>
  <c r="O194" i="5"/>
  <c r="K194" i="5"/>
  <c r="P195" i="5"/>
  <c r="D196" i="5"/>
  <c r="D197" i="5" l="1"/>
  <c r="P196" i="5"/>
  <c r="O195" i="5"/>
  <c r="K195" i="5"/>
  <c r="C196" i="5"/>
  <c r="K196" i="5" l="1"/>
  <c r="C197" i="5"/>
  <c r="O196" i="5"/>
  <c r="P197" i="5"/>
  <c r="D198" i="5"/>
  <c r="D199" i="5" l="1"/>
  <c r="P198" i="5"/>
  <c r="C198" i="5"/>
  <c r="O197" i="5"/>
  <c r="K197" i="5"/>
  <c r="C199" i="5" l="1"/>
  <c r="O198" i="5"/>
  <c r="K198" i="5"/>
  <c r="D200" i="5"/>
  <c r="P199" i="5"/>
  <c r="D201" i="5" l="1"/>
  <c r="P200" i="5"/>
  <c r="C200" i="5"/>
  <c r="O199" i="5"/>
  <c r="K199" i="5"/>
  <c r="K200" i="5" l="1"/>
  <c r="C201" i="5"/>
  <c r="O200" i="5"/>
  <c r="P201" i="5"/>
  <c r="D202" i="5"/>
  <c r="D203" i="5" l="1"/>
  <c r="P202" i="5"/>
  <c r="O201" i="5"/>
  <c r="K201" i="5"/>
  <c r="C202" i="5"/>
  <c r="C203" i="5" l="1"/>
  <c r="O202" i="5"/>
  <c r="K202" i="5"/>
  <c r="D204" i="5"/>
  <c r="P203" i="5"/>
  <c r="P204" i="5" l="1"/>
  <c r="D205" i="5"/>
  <c r="C204" i="5"/>
  <c r="O203" i="5"/>
  <c r="K203" i="5"/>
  <c r="K204" i="5" l="1"/>
  <c r="O204" i="5"/>
  <c r="C205" i="5"/>
  <c r="P205" i="5"/>
  <c r="D206" i="5"/>
  <c r="D207" i="5" l="1"/>
  <c r="P206" i="5"/>
  <c r="C206" i="5"/>
  <c r="O205" i="5"/>
  <c r="K205" i="5"/>
  <c r="C207" i="5" l="1"/>
  <c r="K206" i="5"/>
  <c r="O206" i="5"/>
  <c r="P207" i="5"/>
  <c r="D208" i="5"/>
  <c r="D209" i="5" l="1"/>
  <c r="P208" i="5"/>
  <c r="O207" i="5"/>
  <c r="C208" i="5"/>
  <c r="K207" i="5"/>
  <c r="K208" i="5" l="1"/>
  <c r="C209" i="5"/>
  <c r="O208" i="5"/>
  <c r="P209" i="5"/>
  <c r="D210" i="5"/>
  <c r="D211" i="5" l="1"/>
  <c r="P210" i="5"/>
  <c r="C210" i="5"/>
  <c r="O209" i="5"/>
  <c r="K209" i="5"/>
  <c r="C211" i="5" l="1"/>
  <c r="O210" i="5"/>
  <c r="K210" i="5"/>
  <c r="D212" i="5"/>
  <c r="P211" i="5"/>
  <c r="D213" i="5" l="1"/>
  <c r="P212" i="5"/>
  <c r="C212" i="5"/>
  <c r="O211" i="5"/>
  <c r="K211" i="5"/>
  <c r="K212" i="5" l="1"/>
  <c r="C213" i="5"/>
  <c r="O212" i="5"/>
  <c r="P213" i="5"/>
  <c r="D214" i="5"/>
  <c r="D215" i="5" l="1"/>
  <c r="P214" i="5"/>
  <c r="O213" i="5"/>
  <c r="K213" i="5"/>
  <c r="C214" i="5"/>
  <c r="C215" i="5" l="1"/>
  <c r="O214" i="5"/>
  <c r="K214" i="5"/>
  <c r="D216" i="5"/>
  <c r="P215" i="5"/>
  <c r="P216" i="5" l="1"/>
  <c r="D217" i="5"/>
  <c r="C216" i="5"/>
  <c r="O215" i="5"/>
  <c r="K215" i="5"/>
  <c r="K216" i="5" l="1"/>
  <c r="O216" i="5"/>
  <c r="C217" i="5"/>
  <c r="P217" i="5"/>
  <c r="D218" i="5"/>
  <c r="D219" i="5" l="1"/>
  <c r="P218" i="5"/>
  <c r="C218" i="5"/>
  <c r="O217" i="5"/>
  <c r="K217" i="5"/>
  <c r="C219" i="5" l="1"/>
  <c r="O218" i="5"/>
  <c r="K218" i="5"/>
  <c r="P219" i="5"/>
  <c r="D220" i="5"/>
  <c r="D221" i="5" l="1"/>
  <c r="P220" i="5"/>
  <c r="O219" i="5"/>
  <c r="C220" i="5"/>
  <c r="K219" i="5"/>
  <c r="K220" i="5" l="1"/>
  <c r="C221" i="5"/>
  <c r="O220" i="5"/>
  <c r="P221" i="5"/>
  <c r="D222" i="5"/>
  <c r="D223" i="5" l="1"/>
  <c r="P222" i="5"/>
  <c r="C222" i="5"/>
  <c r="O221" i="5"/>
  <c r="K221" i="5"/>
  <c r="C223" i="5" l="1"/>
  <c r="O222" i="5"/>
  <c r="K222" i="5"/>
  <c r="D224" i="5"/>
  <c r="P223" i="5"/>
  <c r="D225" i="5" l="1"/>
  <c r="P224" i="5"/>
  <c r="C224" i="5"/>
  <c r="O223" i="5"/>
  <c r="K223" i="5"/>
  <c r="K224" i="5" l="1"/>
  <c r="C225" i="5"/>
  <c r="O224" i="5"/>
  <c r="P225" i="5"/>
  <c r="D226" i="5"/>
  <c r="D227" i="5" l="1"/>
  <c r="P226" i="5"/>
  <c r="O225" i="5"/>
  <c r="K225" i="5"/>
  <c r="C226" i="5"/>
  <c r="C227" i="5" l="1"/>
  <c r="O226" i="5"/>
  <c r="K226" i="5"/>
  <c r="D228" i="5"/>
  <c r="P227" i="5"/>
  <c r="P228" i="5" l="1"/>
  <c r="D229" i="5"/>
  <c r="C228" i="5"/>
  <c r="O227" i="5"/>
  <c r="K227" i="5"/>
  <c r="K228" i="5" l="1"/>
  <c r="O228" i="5"/>
  <c r="C229" i="5"/>
  <c r="P229" i="5"/>
  <c r="D230" i="5"/>
  <c r="D231" i="5" l="1"/>
  <c r="P230" i="5"/>
  <c r="C230" i="5"/>
  <c r="O229" i="5"/>
  <c r="K229" i="5"/>
  <c r="C231" i="5" l="1"/>
  <c r="O230" i="5"/>
  <c r="K230" i="5"/>
  <c r="P231" i="5"/>
  <c r="D232" i="5"/>
  <c r="D233" i="5" l="1"/>
  <c r="P232" i="5"/>
  <c r="O231" i="5"/>
  <c r="K231" i="5"/>
  <c r="C232" i="5"/>
  <c r="K232" i="5" l="1"/>
  <c r="C233" i="5"/>
  <c r="O232" i="5"/>
  <c r="P233" i="5"/>
  <c r="D234" i="5"/>
  <c r="D235" i="5" l="1"/>
  <c r="P234" i="5"/>
  <c r="C234" i="5"/>
  <c r="O233" i="5"/>
  <c r="K233" i="5"/>
  <c r="C235" i="5" l="1"/>
  <c r="O234" i="5"/>
  <c r="K234" i="5"/>
  <c r="D236" i="5"/>
  <c r="P235" i="5"/>
  <c r="D237" i="5" l="1"/>
  <c r="P236" i="5"/>
  <c r="C236" i="5"/>
  <c r="O235" i="5"/>
  <c r="K235" i="5"/>
  <c r="K236" i="5" l="1"/>
  <c r="C237" i="5"/>
  <c r="O236" i="5"/>
  <c r="P237" i="5"/>
  <c r="D238" i="5"/>
  <c r="D239" i="5" l="1"/>
  <c r="P238" i="5"/>
  <c r="O237" i="5"/>
  <c r="K237" i="5"/>
  <c r="C238" i="5"/>
  <c r="C239" i="5" l="1"/>
  <c r="O238" i="5"/>
  <c r="K238" i="5"/>
  <c r="D240" i="5"/>
  <c r="P239" i="5"/>
  <c r="P240" i="5" l="1"/>
  <c r="D241" i="5"/>
  <c r="C240" i="5"/>
  <c r="O239" i="5"/>
  <c r="K239" i="5"/>
  <c r="K240" i="5" l="1"/>
  <c r="O240" i="5"/>
  <c r="C241" i="5"/>
  <c r="P241" i="5"/>
  <c r="D242" i="5"/>
  <c r="D243" i="5" l="1"/>
  <c r="P242" i="5"/>
  <c r="C242" i="5"/>
  <c r="O241" i="5"/>
  <c r="K241" i="5"/>
  <c r="C243" i="5" l="1"/>
  <c r="O242" i="5"/>
  <c r="K242" i="5"/>
  <c r="P243" i="5"/>
  <c r="D244" i="5"/>
  <c r="D245" i="5" l="1"/>
  <c r="P244" i="5"/>
  <c r="O243" i="5"/>
  <c r="C244" i="5"/>
  <c r="K243" i="5"/>
  <c r="K244" i="5" l="1"/>
  <c r="C245" i="5"/>
  <c r="O244" i="5"/>
  <c r="P245" i="5"/>
  <c r="D246" i="5"/>
  <c r="D247" i="5" l="1"/>
  <c r="P246" i="5"/>
  <c r="C246" i="5"/>
  <c r="O245" i="5"/>
  <c r="K245" i="5"/>
  <c r="C247" i="5" l="1"/>
  <c r="O246" i="5"/>
  <c r="K246" i="5"/>
  <c r="D248" i="5"/>
  <c r="P247" i="5"/>
  <c r="D249" i="5" l="1"/>
  <c r="P248" i="5"/>
  <c r="C248" i="5"/>
  <c r="O247" i="5"/>
  <c r="K247" i="5"/>
  <c r="K248" i="5" l="1"/>
  <c r="C249" i="5"/>
  <c r="O248" i="5"/>
  <c r="P249" i="5"/>
  <c r="D250" i="5"/>
  <c r="D251" i="5" l="1"/>
  <c r="P250" i="5"/>
  <c r="O249" i="5"/>
  <c r="K249" i="5"/>
  <c r="C250" i="5"/>
  <c r="C251" i="5" l="1"/>
  <c r="O250" i="5"/>
  <c r="K250" i="5"/>
  <c r="D252" i="5"/>
  <c r="P251" i="5"/>
  <c r="P252" i="5" l="1"/>
  <c r="D253" i="5"/>
  <c r="K251" i="5"/>
  <c r="C252" i="5"/>
  <c r="O251" i="5"/>
  <c r="K252" i="5" l="1"/>
  <c r="O252" i="5"/>
  <c r="C253" i="5"/>
  <c r="P253" i="5"/>
  <c r="D254" i="5"/>
  <c r="D255" i="5" l="1"/>
  <c r="P254" i="5"/>
  <c r="C254" i="5"/>
  <c r="O253" i="5"/>
  <c r="K253" i="5"/>
  <c r="C255" i="5" l="1"/>
  <c r="O254" i="5"/>
  <c r="K254" i="5"/>
  <c r="P255" i="5"/>
  <c r="D256" i="5"/>
  <c r="D257" i="5" l="1"/>
  <c r="P256" i="5"/>
  <c r="O255" i="5"/>
  <c r="K255" i="5"/>
  <c r="C256" i="5"/>
  <c r="K256" i="5" l="1"/>
  <c r="C257" i="5"/>
  <c r="O256" i="5"/>
  <c r="P257" i="5"/>
  <c r="D258" i="5"/>
  <c r="D259" i="5" l="1"/>
  <c r="P258" i="5"/>
  <c r="C258" i="5"/>
  <c r="O257" i="5"/>
  <c r="K257" i="5"/>
  <c r="C259" i="5" l="1"/>
  <c r="O258" i="5"/>
  <c r="K258" i="5"/>
  <c r="D260" i="5"/>
  <c r="P259" i="5"/>
  <c r="D261" i="5" l="1"/>
  <c r="P260" i="5"/>
  <c r="C260" i="5"/>
  <c r="O259" i="5"/>
  <c r="K259" i="5"/>
  <c r="D55" i="17" l="1"/>
  <c r="D56" i="17"/>
  <c r="K260" i="5"/>
  <c r="O260" i="5"/>
  <c r="D48" i="17"/>
  <c r="D49" i="17"/>
  <c r="D51" i="17"/>
  <c r="D52" i="17"/>
  <c r="P261" i="5"/>
  <c r="D262" i="5"/>
  <c r="D263" i="5" l="1"/>
  <c r="P262" i="5"/>
  <c r="N48" i="17"/>
  <c r="N49" i="17"/>
  <c r="N50" i="17"/>
  <c r="N51" i="17"/>
  <c r="N52" i="17"/>
  <c r="N53" i="17"/>
  <c r="N54" i="17"/>
  <c r="H49" i="17"/>
  <c r="H50" i="17"/>
  <c r="H51" i="17"/>
  <c r="H52" i="17"/>
  <c r="H53" i="17"/>
  <c r="H54" i="17"/>
  <c r="G6" i="30" l="1"/>
  <c r="G15" i="30" s="1"/>
  <c r="F6" i="30"/>
  <c r="F15" i="30" s="1"/>
  <c r="D264" i="5"/>
  <c r="P263" i="5"/>
  <c r="P264" i="5" l="1"/>
  <c r="D265" i="5"/>
  <c r="D266" i="5" l="1"/>
  <c r="P265" i="5"/>
  <c r="D267" i="5" l="1"/>
  <c r="P266" i="5"/>
  <c r="P267" i="5" l="1"/>
  <c r="D268" i="5"/>
  <c r="D269" i="5" l="1"/>
  <c r="P268" i="5"/>
  <c r="D270" i="5" l="1"/>
  <c r="P269" i="5"/>
  <c r="P270" i="5" l="1"/>
  <c r="D271" i="5"/>
  <c r="D272" i="5" l="1"/>
  <c r="P271" i="5"/>
  <c r="D273" i="5" l="1"/>
  <c r="P272" i="5"/>
  <c r="P273" i="5" l="1"/>
  <c r="D274" i="5"/>
  <c r="D275" i="5" l="1"/>
  <c r="P274" i="5"/>
  <c r="D276" i="5" l="1"/>
  <c r="P275" i="5"/>
  <c r="D277" i="5" l="1"/>
  <c r="P276" i="5"/>
  <c r="D278" i="5" l="1"/>
  <c r="P277" i="5"/>
  <c r="D279" i="5" l="1"/>
  <c r="P278" i="5"/>
  <c r="D280" i="5" l="1"/>
  <c r="P279" i="5"/>
  <c r="D281" i="5" l="1"/>
  <c r="P280" i="5"/>
  <c r="D282" i="5" l="1"/>
  <c r="P281" i="5"/>
  <c r="D283" i="5" l="1"/>
  <c r="P282" i="5"/>
  <c r="D284" i="5" l="1"/>
  <c r="P283" i="5"/>
  <c r="D285" i="5" l="1"/>
  <c r="P284" i="5"/>
  <c r="D286" i="5" l="1"/>
  <c r="P285" i="5"/>
  <c r="D287" i="5" l="1"/>
  <c r="P286" i="5"/>
  <c r="D288" i="5" l="1"/>
  <c r="P287" i="5"/>
  <c r="D289" i="5" l="1"/>
  <c r="P288" i="5"/>
  <c r="D290" i="5" l="1"/>
  <c r="P289" i="5"/>
  <c r="D291" i="5" l="1"/>
  <c r="P290" i="5"/>
  <c r="D292" i="5" l="1"/>
  <c r="P291" i="5"/>
  <c r="D293" i="5" l="1"/>
  <c r="P292" i="5"/>
  <c r="D294" i="5" l="1"/>
  <c r="P293" i="5"/>
  <c r="D295" i="5" l="1"/>
  <c r="P294" i="5"/>
  <c r="D296" i="5" l="1"/>
  <c r="P295" i="5"/>
  <c r="D297" i="5" l="1"/>
  <c r="P296" i="5"/>
  <c r="D298" i="5" l="1"/>
  <c r="P297" i="5"/>
  <c r="D299" i="5" l="1"/>
  <c r="P298" i="5"/>
  <c r="D300" i="5" l="1"/>
  <c r="P299" i="5"/>
  <c r="D301" i="5" l="1"/>
  <c r="P300" i="5"/>
  <c r="D302" i="5" l="1"/>
  <c r="P301" i="5"/>
  <c r="D303" i="5" l="1"/>
  <c r="P302" i="5"/>
  <c r="D304" i="5" l="1"/>
  <c r="P303" i="5"/>
  <c r="E55" i="17" l="1"/>
  <c r="E56" i="17"/>
  <c r="E57" i="17"/>
  <c r="P304" i="5"/>
  <c r="E50" i="17"/>
  <c r="E51" i="17"/>
  <c r="O49" i="17" l="1"/>
  <c r="O50" i="17"/>
  <c r="O51" i="17"/>
  <c r="O52" i="17"/>
  <c r="O53" i="17"/>
  <c r="O54" i="17"/>
</calcChain>
</file>

<file path=xl/sharedStrings.xml><?xml version="1.0" encoding="utf-8"?>
<sst xmlns="http://schemas.openxmlformats.org/spreadsheetml/2006/main" count="2653" uniqueCount="255">
  <si>
    <t>Nazwa stada:</t>
  </si>
  <si>
    <t>W4</t>
  </si>
  <si>
    <t>Linia genetyczna:</t>
  </si>
  <si>
    <t>Ross 308</t>
  </si>
  <si>
    <t>Data wstawienia:</t>
  </si>
  <si>
    <t>Kury wstawione:</t>
  </si>
  <si>
    <t>Koguty wstawione:</t>
  </si>
  <si>
    <t>Wiek wstaw. (tyg):</t>
  </si>
  <si>
    <t>Data</t>
  </si>
  <si>
    <t>Tyg.życia</t>
  </si>
  <si>
    <t>Kury żywe</t>
  </si>
  <si>
    <t>Koguty żywe</t>
  </si>
  <si>
    <t>Upadki kury</t>
  </si>
  <si>
    <t>Upadki koguty</t>
  </si>
  <si>
    <t>Upadki %kum.</t>
  </si>
  <si>
    <t>Jaja ogółem</t>
  </si>
  <si>
    <t>Jaja wylęg.</t>
  </si>
  <si>
    <t>% jaj wylęg.</t>
  </si>
  <si>
    <t>% nieśności</t>
  </si>
  <si>
    <t>Waga jaja(g)</t>
  </si>
  <si>
    <t>Pasza kury(kg)</t>
  </si>
  <si>
    <t>Pasza kog.(kg)</t>
  </si>
  <si>
    <t>Dawka kura(g)</t>
  </si>
  <si>
    <t>Dawka kog.(g)</t>
  </si>
  <si>
    <t>Woda(l)</t>
  </si>
  <si>
    <t>Woda:Pasza</t>
  </si>
  <si>
    <t>Temp.kurnik°C</t>
  </si>
  <si>
    <t>Temp.magaz.jaj°C</t>
  </si>
  <si>
    <t>Waga kury(g)</t>
  </si>
  <si>
    <t>Waga kog.(g)</t>
  </si>
  <si>
    <t>Suplement./Leczenie</t>
  </si>
  <si>
    <t>Notatki wet.</t>
  </si>
  <si>
    <t>KONFIGURACJA — LISTA STAD I DOSTAWCÓW</t>
  </si>
  <si>
    <t>Nr</t>
  </si>
  <si>
    <t>Nazwa stada</t>
  </si>
  <si>
    <t>Linia genetyczna</t>
  </si>
  <si>
    <t>Data wstawienia</t>
  </si>
  <si>
    <t>Kury wstawione</t>
  </si>
  <si>
    <t>LISTA WYBORU (auto)</t>
  </si>
  <si>
    <t>DOSTAWCY ZEWNĘTRZNI</t>
  </si>
  <si>
    <t>Nazwa dostawcy</t>
  </si>
  <si>
    <t>Kujawski Wiktor 12.03.2025 stare</t>
  </si>
  <si>
    <t>Kujawski Wiktor 24.07.2025 śred</t>
  </si>
  <si>
    <t>Kujawski Wiktor 04.12.2025 młode</t>
  </si>
  <si>
    <t>Merchel</t>
  </si>
  <si>
    <t>Ferma za Laskiem ściółka</t>
  </si>
  <si>
    <t>Urbaś Cobb+</t>
  </si>
  <si>
    <t>Stada (12) = liczba kurników. Dostawcy zewn.: 40 miejsc (6 stałych + dorywczy). Lista wyboru pobiera stada + dostawców automatycznie.</t>
  </si>
  <si>
    <t>Ferma za Lakiem K1</t>
  </si>
  <si>
    <t>65.6</t>
  </si>
  <si>
    <t>65.5</t>
  </si>
  <si>
    <t>AviD3 1l + Avimin 1l+ Avihepasilimerin 2l (W CIĄGŁYM PIVIU DAWKA NA 1000LITRÓW WODY)</t>
  </si>
  <si>
    <t>65.7</t>
  </si>
  <si>
    <t>65.8</t>
  </si>
  <si>
    <t>65.9</t>
  </si>
  <si>
    <t>Woxsol 2kg / 50 l wody</t>
  </si>
  <si>
    <t>Ferma za Lakiem K2</t>
  </si>
  <si>
    <t>66.3</t>
  </si>
  <si>
    <t>66.4</t>
  </si>
  <si>
    <t>66.5</t>
  </si>
  <si>
    <t>66.6</t>
  </si>
  <si>
    <t>66.7</t>
  </si>
  <si>
    <t>Avizotonic 2l + Respiro 0,5l / 20l wody x 2</t>
  </si>
  <si>
    <t>Ferma za Lakiem K3</t>
  </si>
  <si>
    <t>65.2</t>
  </si>
  <si>
    <t>65.1</t>
  </si>
  <si>
    <t>65.3</t>
  </si>
  <si>
    <t>Avihepasilimerin 2l (W CIĄGŁYM PICIU DAWKA NA 1000LITRÓW WODY)</t>
  </si>
  <si>
    <t>65.88</t>
  </si>
  <si>
    <t>65.4</t>
  </si>
  <si>
    <t>Ferma za Lakiem K4</t>
  </si>
  <si>
    <t>63.9</t>
  </si>
  <si>
    <t>64.2</t>
  </si>
  <si>
    <t>64.3</t>
  </si>
  <si>
    <t>64.4</t>
  </si>
  <si>
    <t>64.7</t>
  </si>
  <si>
    <t>64.5</t>
  </si>
  <si>
    <t>Avizotonic 22 (20 l wody) + Raspiro 0,5l 2x przez 5 dni</t>
  </si>
  <si>
    <t>Woxsol 2kg/50 l</t>
  </si>
  <si>
    <t>W1</t>
  </si>
  <si>
    <t>Gandol 1kg/20l</t>
  </si>
  <si>
    <t>W2</t>
  </si>
  <si>
    <t>w2</t>
  </si>
  <si>
    <t>Ross308</t>
  </si>
  <si>
    <t>22.06.</t>
  </si>
  <si>
    <t>w3</t>
  </si>
  <si>
    <t>Podsumowanie tygodniowe — Dzienne 1</t>
  </si>
  <si>
    <t>Tyg.</t>
  </si>
  <si>
    <t>Data od</t>
  </si>
  <si>
    <t>Data do</t>
  </si>
  <si>
    <t>Śr.kury</t>
  </si>
  <si>
    <t>Śr.koguty</t>
  </si>
  <si>
    <t>Upadki K</t>
  </si>
  <si>
    <t>Upadki Kog</t>
  </si>
  <si>
    <t>Śr.% nieśn.</t>
  </si>
  <si>
    <t>Σ jaja ogoł.</t>
  </si>
  <si>
    <t>Σ jaja wylęg.</t>
  </si>
  <si>
    <t>% wylęg.</t>
  </si>
  <si>
    <t>Śr.waga jaja</t>
  </si>
  <si>
    <t>Σ pasza K</t>
  </si>
  <si>
    <t>Śr.dawka K</t>
  </si>
  <si>
    <t>Śr.dawka Kog</t>
  </si>
  <si>
    <t>Śr.woda:pasza</t>
  </si>
  <si>
    <t>Waga kury</t>
  </si>
  <si>
    <t>Waga kog.</t>
  </si>
  <si>
    <t>Notatki</t>
  </si>
  <si>
    <t>Podsumowanie tygodniowe — Dzienne 2</t>
  </si>
  <si>
    <t>Podsumowanie tygodniowe — Dzienne 3</t>
  </si>
  <si>
    <t>Podsumowanie tygodniowe — Dzienne 4</t>
  </si>
  <si>
    <t>Podsumowanie tygodniowe — Dzienne 5</t>
  </si>
  <si>
    <t>Podsumowanie tygodniowe — Dzienne 6</t>
  </si>
  <si>
    <t>Podsumowanie tygodniowe — Dzienne 7</t>
  </si>
  <si>
    <t>Podsumowanie tygodniowe — Dzienne 8</t>
  </si>
  <si>
    <t>Podsumowanie tygodniowe — Dzienne 9</t>
  </si>
  <si>
    <t>Podsumowanie tygodniowe — Dzienne 10</t>
  </si>
  <si>
    <t>Podsumowanie tygodniowe — Dzienne 11</t>
  </si>
  <si>
    <t>Podsumowanie tygodniowe — Dzienne 12</t>
  </si>
  <si>
    <t>KARTA WYLĘGÓW — kolumna 'Dostawca/Stado': wybierz z listy (nazwy stad + dostawcy zewn.)</t>
  </si>
  <si>
    <t>Data nakładu</t>
  </si>
  <si>
    <t>Data wylęgu</t>
  </si>
  <si>
    <t>Dostawca / Stado</t>
  </si>
  <si>
    <t>Nr partii</t>
  </si>
  <si>
    <t>Tyg.życia stada</t>
  </si>
  <si>
    <t>Dostawa jaj</t>
  </si>
  <si>
    <t>Strata magaz.</t>
  </si>
  <si>
    <t>Jaja nałożone</t>
  </si>
  <si>
    <t>Niezapłodnione</t>
  </si>
  <si>
    <t>Niezapł.%</t>
  </si>
  <si>
    <t>Zamarłe</t>
  </si>
  <si>
    <t>Zamarłe %</t>
  </si>
  <si>
    <t>Zapłodnienie %</t>
  </si>
  <si>
    <t>Odpad</t>
  </si>
  <si>
    <t>Jaja przeł.klujnik</t>
  </si>
  <si>
    <t>Nie wyklute</t>
  </si>
  <si>
    <t>Nie wyklute %</t>
  </si>
  <si>
    <t>Pisklęta zdrowe</t>
  </si>
  <si>
    <t>Wylęg z nał.%</t>
  </si>
  <si>
    <t>Wylęg z zapł.%</t>
  </si>
  <si>
    <t>Utr.masy 18d %</t>
  </si>
  <si>
    <t>Śr.temp.zar.°F</t>
  </si>
  <si>
    <t>Uwagi</t>
  </si>
  <si>
    <t>IX</t>
  </si>
  <si>
    <t>XII</t>
  </si>
  <si>
    <t>IV</t>
  </si>
  <si>
    <t>I</t>
  </si>
  <si>
    <t>II</t>
  </si>
  <si>
    <t>X</t>
  </si>
  <si>
    <t>V</t>
  </si>
  <si>
    <t>III</t>
  </si>
  <si>
    <t>VI</t>
  </si>
  <si>
    <t>UTRATA MASY JAJA — każdy wiersz = jeden pomiar (jedna maszyna). Data nakładu ręcznie, dostawca z listy.</t>
  </si>
  <si>
    <t>IDENTYFIKACJA</t>
  </si>
  <si>
    <t>Pomiar</t>
  </si>
  <si>
    <t>UWAGI</t>
  </si>
  <si>
    <t>Dostawca</t>
  </si>
  <si>
    <t>Waga dz.0
(kg/150szt)</t>
  </si>
  <si>
    <t>nr AL</t>
  </si>
  <si>
    <t>Waga dz.4
(kg/150szt)</t>
  </si>
  <si>
    <t>Utr.dz.4%</t>
  </si>
  <si>
    <t>Waga dz.8
(kg/150szt)</t>
  </si>
  <si>
    <t>Utr.dz.8%</t>
  </si>
  <si>
    <t>Waga dz.12
(kg/150szt)</t>
  </si>
  <si>
    <t>Utr.dz.12%</t>
  </si>
  <si>
    <t>Waga dz.16
(kg/150szt)</t>
  </si>
  <si>
    <t>Utr.dz.16%</t>
  </si>
  <si>
    <t>Waga dz.18
(kg/150szt)</t>
  </si>
  <si>
    <t>Utr.dz.18%</t>
  </si>
  <si>
    <t>Waga pisklę
(g/szt)</t>
  </si>
  <si>
    <t>Pisklę/jajo%</t>
  </si>
  <si>
    <t>NORMY: utrata masy 0→18 dnia: 11-13% (zielone). 'nr AL' = numer aparatu lęgowego. Wiele pomiarów tej samej partii = kolejne wiersze z tą samą datą i dostawcą.</t>
  </si>
  <si>
    <t>TEMPERATURA ZARODKA (°F) — data nakładu ręcznie, dostawca z listy. Po każdym pomiarze: nr aparatu i położenie wózka.</t>
  </si>
  <si>
    <t>POMIARY TEMPERATURY ZARODKA (°F) — 10 POMIARÓW</t>
  </si>
  <si>
    <t>STATYSTYKI</t>
  </si>
  <si>
    <t>Dz.p1</t>
  </si>
  <si>
    <t>T1°F</t>
  </si>
  <si>
    <t>Położ.wózka 1</t>
  </si>
  <si>
    <t>Dz.p2</t>
  </si>
  <si>
    <t>T2°F</t>
  </si>
  <si>
    <t>Położ.wózka 2</t>
  </si>
  <si>
    <t>Dz.p3</t>
  </si>
  <si>
    <t>T3°F</t>
  </si>
  <si>
    <t>Położ.wózka 3</t>
  </si>
  <si>
    <t>Dz.p4</t>
  </si>
  <si>
    <t>T4°F</t>
  </si>
  <si>
    <t>Położ.wózka 4</t>
  </si>
  <si>
    <t>Dz.p5</t>
  </si>
  <si>
    <t>T5°F</t>
  </si>
  <si>
    <t>Położ.wózka 5</t>
  </si>
  <si>
    <t>Dz.p6</t>
  </si>
  <si>
    <t>T6°F</t>
  </si>
  <si>
    <t>Położ.wózka 6</t>
  </si>
  <si>
    <t>Dz.p7</t>
  </si>
  <si>
    <t>T7°F</t>
  </si>
  <si>
    <t>Położ.wózka 7</t>
  </si>
  <si>
    <t>Dz.p8</t>
  </si>
  <si>
    <t>T8°F</t>
  </si>
  <si>
    <t>Położ.wózka 8</t>
  </si>
  <si>
    <t>Dz.p9</t>
  </si>
  <si>
    <t>T9°F</t>
  </si>
  <si>
    <t>Położ.wózka 9</t>
  </si>
  <si>
    <t>Dz.p10</t>
  </si>
  <si>
    <t>T10°F</t>
  </si>
  <si>
    <t>Położ.wózka 10</t>
  </si>
  <si>
    <t>Śr.°F</t>
  </si>
  <si>
    <t>Min°F</t>
  </si>
  <si>
    <t>Max°F</t>
  </si>
  <si>
    <t>17,06,2026</t>
  </si>
  <si>
    <t>środek</t>
  </si>
  <si>
    <t>bok</t>
  </si>
  <si>
    <t>śmigła</t>
  </si>
  <si>
    <t xml:space="preserve"> </t>
  </si>
  <si>
    <t>NORMA temp. zarodka (IST): 100.0-101.0°F. 'nr AL' = nr aparatu lęgowego. 'Położ.wózka': bok / środek / śmigła. Wiele pomiarów tej samej partii = kolejne wiersze.</t>
  </si>
  <si>
    <t>ANALIZA WYLĘGÓW — WYNIKI PER STADO (z arkusza Wylęgarnia)</t>
  </si>
  <si>
    <t>Stado</t>
  </si>
  <si>
    <t>Liczba partii</t>
  </si>
  <si>
    <t>Σ jaj nałożonych</t>
  </si>
  <si>
    <t>Śr.zapłodn.%</t>
  </si>
  <si>
    <t>Śr.zamarłe%</t>
  </si>
  <si>
    <t>Śr.wylęg nał.%</t>
  </si>
  <si>
    <t>Śr.wylęg zapł.%</t>
  </si>
  <si>
    <t>Min wylęg%</t>
  </si>
  <si>
    <t>Max wylęg%</t>
  </si>
  <si>
    <t>Σ pisklęta</t>
  </si>
  <si>
    <t>Ocena</t>
  </si>
  <si>
    <t>RAZEM / ŚREDNIA</t>
  </si>
  <si>
    <t>DOSTAWCY ZEWNĘTRZNI (z Konfiguracji)</t>
  </si>
  <si>
    <t>ZBIORCZE PORÓWNANIE PRODUKCJI — wszystkie stada (auto z arkuszy Tygodniowe)</t>
  </si>
  <si>
    <t>Linia</t>
  </si>
  <si>
    <t>Σ jaja ogółem</t>
  </si>
  <si>
    <t>Σ jaja wylęgowe</t>
  </si>
  <si>
    <t>Śr. nieśność %</t>
  </si>
  <si>
    <t>Max nieśność %</t>
  </si>
  <si>
    <t>Σ upadki kury</t>
  </si>
  <si>
    <t>Σ pasza kury(kg)</t>
  </si>
  <si>
    <t>FCR (kg/jajo wyl.)</t>
  </si>
  <si>
    <t>Pasza/jajo (g)</t>
  </si>
  <si>
    <t>FCR = kg paszy kur na 1 jajo wylęgowe. Wszystkie wartości liczą się automatycznie z arkuszy Tygodniowe 1-12 w miarę wprowadzania danych.</t>
  </si>
  <si>
    <t>EMPIRYCZNA KRZYWA UTRATY MASY JAJA wg WIEKU STADA (buduje się z Twoich danych)</t>
  </si>
  <si>
    <t>Tyg. życia stada</t>
  </si>
  <si>
    <t>Liczba pomiarów</t>
  </si>
  <si>
    <t>Śr. utrata masy %</t>
  </si>
  <si>
    <t>Min %</t>
  </si>
  <si>
    <t>Max %</t>
  </si>
  <si>
    <t>Krzywa wypełnia się automatycznie wg kolumny 'Tyg.życia stada' z Wylęgarni i utraty masy z Inkubacji. Im więcej partii, tym dokładniejsza krzywa dla każdego wieku stada.</t>
  </si>
  <si>
    <t>NORMY LINII GENETYCZNEJ (Ross 308 AP)</t>
  </si>
  <si>
    <t>Waga koguta(g)</t>
  </si>
  <si>
    <t>Jaja/kurę tyg.</t>
  </si>
  <si>
    <t>Dawka kogut(g)</t>
  </si>
  <si>
    <t>% zapłodnienia</t>
  </si>
  <si>
    <t>XI</t>
  </si>
  <si>
    <t>VII</t>
  </si>
  <si>
    <t>VIII</t>
  </si>
  <si>
    <t>v</t>
  </si>
  <si>
    <t>28.08.20266</t>
  </si>
  <si>
    <t>AWARIA PRZEGRZANE W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</si>
</sst>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0.000"/>
  </numFmts>
  <fonts count="15" x14ac:knownFonts="1">
    <font>
      <sz val="11"/>
      <color theme="1"/>
      <name val="Calibri"/>
      <family val="2"/>
      <charset val="1"/>
    </font>
    <font>
      <b/>
      <sz val="14"/>
      <color rgb="FF1D3557"/>
      <name val="Arial"/>
      <family val="2"/>
    </font>
    <font>
      <b/>
      <sz val="11"/>
      <color rgb="FFFFFFFF"/>
      <name val="Arial"/>
      <family val="2"/>
    </font>
    <font>
      <b/>
      <sz val="8"/>
      <color rgb="FF1D3557"/>
      <name val="Arial"/>
      <family val="2"/>
    </font>
    <font>
      <sz val="9"/>
      <color rgb="FF000000"/>
      <name val="Arial"/>
      <family val="2"/>
    </font>
    <font>
      <b/>
      <sz val="10"/>
      <color rgb="FF1D3557"/>
      <name val="Arial"/>
      <family val="2"/>
    </font>
    <font>
      <sz val="9"/>
      <color rgb="FF0000FF"/>
      <name val="Arial"/>
      <family val="2"/>
    </font>
    <font>
      <i/>
      <sz val="8"/>
      <color rgb="FF666666"/>
      <name val="Arial"/>
      <family val="2"/>
    </font>
    <font>
      <b/>
      <sz val="9"/>
      <color rgb="FF1D3557"/>
      <name val="Arial"/>
      <family val="2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b/>
      <sz val="7"/>
      <color rgb="FF1D3557"/>
      <name val="Arial"/>
      <family val="2"/>
    </font>
    <font>
      <b/>
      <sz val="9"/>
      <name val="Arial"/>
      <family val="2"/>
    </font>
    <font>
      <b/>
      <sz val="11"/>
      <color rgb="FF1D3557"/>
      <name val="Arial"/>
      <family val="2"/>
    </font>
    <font>
      <sz val="9"/>
      <color rgb="FF0000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D3557"/>
        <bgColor rgb="FF4A4A4A"/>
      </patternFill>
    </fill>
    <fill>
      <patternFill patternType="solid">
        <fgColor rgb="FFE8F4FD"/>
        <bgColor rgb="FFFFFFFF"/>
      </patternFill>
    </fill>
    <fill>
      <patternFill patternType="solid">
        <fgColor rgb="FF556B2F"/>
        <bgColor rgb="FF666666"/>
      </patternFill>
    </fill>
    <fill>
      <patternFill patternType="solid">
        <fgColor rgb="FFFFF3CD"/>
        <bgColor rgb="FFFFFFFF"/>
      </patternFill>
    </fill>
    <fill>
      <patternFill patternType="solid">
        <fgColor rgb="FFD6E4F0"/>
        <bgColor rgb="FFD4EDDA"/>
      </patternFill>
    </fill>
    <fill>
      <patternFill patternType="solid">
        <fgColor rgb="FF7D3C98"/>
        <bgColor rgb="FF7D5FA0"/>
      </patternFill>
    </fill>
    <fill>
      <patternFill patternType="solid">
        <fgColor rgb="FF4A4A4A"/>
        <bgColor rgb="FF556B2F"/>
      </patternFill>
    </fill>
    <fill>
      <patternFill patternType="solid">
        <fgColor rgb="FFB8860B"/>
        <bgColor rgb="FFFF99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medium">
        <color rgb="FF1D3557"/>
      </top>
      <bottom style="medium">
        <color rgb="FF1D3557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6" fillId="5" borderId="1" xfId="0" applyFont="1" applyFill="1" applyBorder="1" applyProtection="1"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4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0" borderId="1" xfId="0" applyBorder="1"/>
    <xf numFmtId="0" fontId="3" fillId="6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165" fontId="4" fillId="3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166" fontId="12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2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0" fillId="0" borderId="0" xfId="0" applyNumberFormat="1"/>
    <xf numFmtId="164" fontId="6" fillId="5" borderId="4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3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6" fillId="5" borderId="1" xfId="0" applyFont="1" applyFill="1" applyBorder="1" applyProtection="1">
      <protection locked="0"/>
    </xf>
    <xf numFmtId="0" fontId="0" fillId="0" borderId="3" xfId="0" applyBorder="1" applyProtection="1">
      <protection locked="0"/>
    </xf>
    <xf numFmtId="164" fontId="6" fillId="5" borderId="1" xfId="0" applyNumberFormat="1" applyFont="1" applyFill="1" applyBorder="1" applyProtection="1">
      <protection locked="0"/>
    </xf>
    <xf numFmtId="0" fontId="10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</cellXfs>
  <cellStyles count="1">
    <cellStyle name="Normalny" xfId="0" builtinId="0"/>
  </cellStyles>
  <dxfs count="12">
    <dxf>
      <font>
        <b/>
        <color rgb="FF721C24"/>
      </font>
      <fill>
        <patternFill>
          <bgColor rgb="FFF8D7DA"/>
        </patternFill>
      </fill>
    </dxf>
    <dxf>
      <font>
        <b/>
        <color rgb="FF155724"/>
      </font>
      <fill>
        <patternFill>
          <bgColor rgb="FFD4EDDA"/>
        </patternFill>
      </fill>
    </dxf>
    <dxf>
      <font>
        <b/>
        <color rgb="FF721C24"/>
      </font>
      <fill>
        <patternFill>
          <bgColor rgb="FFF8D7DA"/>
        </patternFill>
      </fill>
    </dxf>
    <dxf>
      <font>
        <b/>
        <color rgb="FF155724"/>
      </font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B8860B"/>
      <rgbColor rgb="FF800080"/>
      <rgbColor rgb="FF008080"/>
      <rgbColor rgb="FFCCCCCC"/>
      <rgbColor rgb="FF878787"/>
      <rgbColor rgb="FF9999FF"/>
      <rgbColor rgb="FF7D3C98"/>
      <rgbColor rgb="FFFFF3CD"/>
      <rgbColor rgb="FFE8F4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DDA"/>
      <rgbColor rgb="FFFFFF99"/>
      <rgbColor rgb="FF99CCFF"/>
      <rgbColor rgb="FFFF99CC"/>
      <rgbColor rgb="FFCC99FF"/>
      <rgbColor rgb="FFF8D7DA"/>
      <rgbColor rgb="FF4A7EBB"/>
      <rgbColor rgb="FF33CCCC"/>
      <rgbColor rgb="FF98B855"/>
      <rgbColor rgb="FFFFCC00"/>
      <rgbColor rgb="FFFF9900"/>
      <rgbColor rgb="FFFF6600"/>
      <rgbColor rgb="FF7D5FA0"/>
      <rgbColor rgb="FFB3B3B3"/>
      <rgbColor rgb="FF1D3557"/>
      <rgbColor rgb="FF556B2F"/>
      <rgbColor rgb="FF155724"/>
      <rgbColor rgb="FF333300"/>
      <rgbColor rgb="FF993300"/>
      <rgbColor rgb="FFBE4B48"/>
      <rgbColor rgb="FF666666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3889</c:v>
                </c:pt>
                <c:pt idx="44">
                  <c:v>3986</c:v>
                </c:pt>
                <c:pt idx="45">
                  <c:v>3905</c:v>
                </c:pt>
                <c:pt idx="46">
                  <c:v>3905</c:v>
                </c:pt>
                <c:pt idx="47">
                  <c:v>0</c:v>
                </c:pt>
                <c:pt idx="48">
                  <c:v>3947</c:v>
                </c:pt>
                <c:pt idx="49">
                  <c:v>3915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FA-4B84-A7DA-C0EBDA51B028}"/>
            </c:ext>
          </c:extLst>
        </c:ser>
        <c:ser>
          <c:idx val="1"/>
          <c:order val="1"/>
          <c:tx>
            <c:strRef>
              <c:f>'Tygodniowe 1'!$R$2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4572</c:v>
                </c:pt>
                <c:pt idx="44">
                  <c:v>4614</c:v>
                </c:pt>
                <c:pt idx="45">
                  <c:v>4687</c:v>
                </c:pt>
                <c:pt idx="46">
                  <c:v>4687</c:v>
                </c:pt>
                <c:pt idx="47">
                  <c:v>0</c:v>
                </c:pt>
                <c:pt idx="48">
                  <c:v>4679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FA-4B84-A7DA-C0EBDA51B028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FA-4B84-A7DA-C0EBDA51B028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2FA-4B84-A7DA-C0EBDA51B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1751588"/>
        <c:axId val="13321338"/>
      </c:lineChart>
      <c:catAx>
        <c:axId val="217515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3321338"/>
        <c:crosses val="autoZero"/>
        <c:auto val="1"/>
        <c:lblAlgn val="ctr"/>
        <c:lblOffset val="100"/>
        <c:noMultiLvlLbl val="0"/>
      </c:catAx>
      <c:valAx>
        <c:axId val="13321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175158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69.562947633563525</c:v>
                </c:pt>
                <c:pt idx="44">
                  <c:v>68.261769294118594</c:v>
                </c:pt>
                <c:pt idx="45">
                  <c:v>66.80208346822134</c:v>
                </c:pt>
                <c:pt idx="46">
                  <c:v>66.990748016393326</c:v>
                </c:pt>
                <c:pt idx="47">
                  <c:v>66.362557924291437</c:v>
                </c:pt>
                <c:pt idx="48">
                  <c:v>64.900201745729376</c:v>
                </c:pt>
                <c:pt idx="49">
                  <c:v>63.522070842691164</c:v>
                </c:pt>
                <c:pt idx="50">
                  <c:v>60.652380429034793</c:v>
                </c:pt>
                <c:pt idx="51">
                  <c:v>63.176510382921563</c:v>
                </c:pt>
                <c:pt idx="52">
                  <c:v>60.803087557673052</c:v>
                </c:pt>
                <c:pt idx="53">
                  <c:v>60.753447943825435</c:v>
                </c:pt>
                <c:pt idx="54">
                  <c:v>60.004688835984851</c:v>
                </c:pt>
                <c:pt idx="55">
                  <c:v>17.032213695858399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45-44BB-AACD-99A51D50A833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45-44BB-AACD-99A51D50A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6790437"/>
        <c:axId val="32444532"/>
      </c:lineChart>
      <c:catAx>
        <c:axId val="167904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2444532"/>
        <c:crosses val="autoZero"/>
        <c:auto val="1"/>
        <c:lblAlgn val="ctr"/>
        <c:lblOffset val="100"/>
        <c:noMultiLvlLbl val="0"/>
      </c:catAx>
      <c:valAx>
        <c:axId val="32444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679043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1'!$K$6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1'!$A$7:$A$306</c:f>
              <c:numCache>
                <c:formatCode>dd\.mm\.yyyy</c:formatCode>
                <c:ptCount val="30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  <c:pt idx="60">
                  <c:v>46238</c:v>
                </c:pt>
                <c:pt idx="61">
                  <c:v>46239</c:v>
                </c:pt>
                <c:pt idx="62">
                  <c:v>46240</c:v>
                </c:pt>
                <c:pt idx="63">
                  <c:v>46241</c:v>
                </c:pt>
                <c:pt idx="64">
                  <c:v>46242</c:v>
                </c:pt>
                <c:pt idx="65">
                  <c:v>46243</c:v>
                </c:pt>
                <c:pt idx="66">
                  <c:v>46244</c:v>
                </c:pt>
                <c:pt idx="67">
                  <c:v>46245</c:v>
                </c:pt>
                <c:pt idx="68">
                  <c:v>46246</c:v>
                </c:pt>
                <c:pt idx="69">
                  <c:v>46247</c:v>
                </c:pt>
                <c:pt idx="70">
                  <c:v>46248</c:v>
                </c:pt>
                <c:pt idx="71">
                  <c:v>46249</c:v>
                </c:pt>
                <c:pt idx="72">
                  <c:v>46250</c:v>
                </c:pt>
                <c:pt idx="73">
                  <c:v>46251</c:v>
                </c:pt>
                <c:pt idx="74">
                  <c:v>46252</c:v>
                </c:pt>
                <c:pt idx="75">
                  <c:v>46253</c:v>
                </c:pt>
                <c:pt idx="76">
                  <c:v>46254</c:v>
                </c:pt>
                <c:pt idx="77">
                  <c:v>46255</c:v>
                </c:pt>
                <c:pt idx="78">
                  <c:v>46256</c:v>
                </c:pt>
                <c:pt idx="79">
                  <c:v>46257</c:v>
                </c:pt>
                <c:pt idx="80">
                  <c:v>46258</c:v>
                </c:pt>
                <c:pt idx="81">
                  <c:v>46259</c:v>
                </c:pt>
                <c:pt idx="82">
                  <c:v>46260</c:v>
                </c:pt>
                <c:pt idx="83">
                  <c:v>46261</c:v>
                </c:pt>
                <c:pt idx="84">
                  <c:v>46262</c:v>
                </c:pt>
                <c:pt idx="85">
                  <c:v>46263</c:v>
                </c:pt>
                <c:pt idx="86">
                  <c:v>46264</c:v>
                </c:pt>
                <c:pt idx="87">
                  <c:v>46265</c:v>
                </c:pt>
                <c:pt idx="88">
                  <c:v>46266</c:v>
                </c:pt>
                <c:pt idx="89">
                  <c:v>46267</c:v>
                </c:pt>
                <c:pt idx="90">
                  <c:v>46268</c:v>
                </c:pt>
                <c:pt idx="91">
                  <c:v>46269</c:v>
                </c:pt>
                <c:pt idx="92">
                  <c:v>46270</c:v>
                </c:pt>
                <c:pt idx="93">
                  <c:v>46271</c:v>
                </c:pt>
                <c:pt idx="94">
                  <c:v>46272</c:v>
                </c:pt>
                <c:pt idx="95">
                  <c:v>46273</c:v>
                </c:pt>
                <c:pt idx="96">
                  <c:v>46274</c:v>
                </c:pt>
              </c:numCache>
            </c:numRef>
          </c:cat>
          <c:val>
            <c:numRef>
              <c:f>'Dzienne 1'!$K$7:$K$306</c:f>
              <c:numCache>
                <c:formatCode>0.0</c:formatCode>
                <c:ptCount val="300"/>
                <c:pt idx="0">
                  <c:v>68.004916018025398</c:v>
                </c:pt>
                <c:pt idx="1">
                  <c:v>70.061475409836063</c:v>
                </c:pt>
                <c:pt idx="2">
                  <c:v>69.512195121951208</c:v>
                </c:pt>
                <c:pt idx="3">
                  <c:v>70.163026760996615</c:v>
                </c:pt>
                <c:pt idx="4">
                  <c:v>68.984615384615395</c:v>
                </c:pt>
                <c:pt idx="5">
                  <c:v>70.411408638555457</c:v>
                </c:pt>
                <c:pt idx="6">
                  <c:v>69.802996100964492</c:v>
                </c:pt>
                <c:pt idx="7">
                  <c:v>67.682676518883412</c:v>
                </c:pt>
                <c:pt idx="8">
                  <c:v>66.991686338909986</c:v>
                </c:pt>
                <c:pt idx="9">
                  <c:v>68.640936152740707</c:v>
                </c:pt>
                <c:pt idx="10">
                  <c:v>69.104354971240753</c:v>
                </c:pt>
                <c:pt idx="11">
                  <c:v>68.739081286609803</c:v>
                </c:pt>
                <c:pt idx="12">
                  <c:v>68.85212208406125</c:v>
                </c:pt>
                <c:pt idx="13">
                  <c:v>67.821527706384288</c:v>
                </c:pt>
                <c:pt idx="14">
                  <c:v>69.305912596401029</c:v>
                </c:pt>
                <c:pt idx="15">
                  <c:v>68.336075689016866</c:v>
                </c:pt>
                <c:pt idx="16">
                  <c:v>68.292682926829272</c:v>
                </c:pt>
                <c:pt idx="17">
                  <c:v>68.955930807248762</c:v>
                </c:pt>
                <c:pt idx="18">
                  <c:v>57.213469261662034</c:v>
                </c:pt>
                <c:pt idx="19">
                  <c:v>67.480428512566959</c:v>
                </c:pt>
                <c:pt idx="20">
                  <c:v>68.030084483824439</c:v>
                </c:pt>
                <c:pt idx="21">
                  <c:v>68.473667937751216</c:v>
                </c:pt>
                <c:pt idx="22">
                  <c:v>67.663127512627568</c:v>
                </c:pt>
                <c:pt idx="23">
                  <c:v>68.601773561559085</c:v>
                </c:pt>
                <c:pt idx="24">
                  <c:v>66.295379537953792</c:v>
                </c:pt>
                <c:pt idx="25">
                  <c:v>66.154163657001348</c:v>
                </c:pt>
                <c:pt idx="26">
                  <c:v>65.78594282175662</c:v>
                </c:pt>
                <c:pt idx="27">
                  <c:v>65.961181086103664</c:v>
                </c:pt>
                <c:pt idx="28">
                  <c:v>67.609705730511109</c:v>
                </c:pt>
                <c:pt idx="29">
                  <c:v>65.227718682226595</c:v>
                </c:pt>
                <c:pt idx="30">
                  <c:v>66.756198347107443</c:v>
                </c:pt>
                <c:pt idx="31">
                  <c:v>65.905568757103012</c:v>
                </c:pt>
                <c:pt idx="32">
                  <c:v>65.784850676862661</c:v>
                </c:pt>
                <c:pt idx="33">
                  <c:v>67.028423772609827</c:v>
                </c:pt>
                <c:pt idx="34">
                  <c:v>66.225439503619441</c:v>
                </c:pt>
                <c:pt idx="35">
                  <c:v>65.014486754966882</c:v>
                </c:pt>
                <c:pt idx="36">
                  <c:v>65.400144942540635</c:v>
                </c:pt>
                <c:pt idx="37">
                  <c:v>65.986535473847752</c:v>
                </c:pt>
                <c:pt idx="38">
                  <c:v>66.045162626890402</c:v>
                </c:pt>
                <c:pt idx="39">
                  <c:v>63.71736427683382</c:v>
                </c:pt>
                <c:pt idx="40">
                  <c:v>63.647668393782389</c:v>
                </c:pt>
                <c:pt idx="41">
                  <c:v>64.490049751243788</c:v>
                </c:pt>
                <c:pt idx="42">
                  <c:v>63.041675305826253</c:v>
                </c:pt>
                <c:pt idx="43">
                  <c:v>64.029448361675662</c:v>
                </c:pt>
                <c:pt idx="44">
                  <c:v>64.644264675378551</c:v>
                </c:pt>
                <c:pt idx="45">
                  <c:v>63.85142145673376</c:v>
                </c:pt>
                <c:pt idx="46">
                  <c:v>62.889165628891654</c:v>
                </c:pt>
                <c:pt idx="47">
                  <c:v>64.826154644525175</c:v>
                </c:pt>
                <c:pt idx="48">
                  <c:v>61.372365825807115</c:v>
                </c:pt>
                <c:pt idx="49">
                  <c:v>61.425010386373081</c:v>
                </c:pt>
                <c:pt idx="50">
                  <c:v>61.496103896103889</c:v>
                </c:pt>
                <c:pt idx="51">
                  <c:v>60.367945120049896</c:v>
                </c:pt>
                <c:pt idx="52">
                  <c:v>58.956232456596325</c:v>
                </c:pt>
                <c:pt idx="53">
                  <c:v>62.516900676027042</c:v>
                </c:pt>
                <c:pt idx="54">
                  <c:v>59.679600540934153</c:v>
                </c:pt>
                <c:pt idx="55">
                  <c:v>60.12486992715921</c:v>
                </c:pt>
                <c:pt idx="56">
                  <c:v>63.218151540383019</c:v>
                </c:pt>
                <c:pt idx="57">
                  <c:v>64.719966687486988</c:v>
                </c:pt>
                <c:pt idx="58">
                  <c:v>62.904737116085371</c:v>
                </c:pt>
                <c:pt idx="59">
                  <c:v>66.861070610289516</c:v>
                </c:pt>
                <c:pt idx="60">
                  <c:v>59.15625</c:v>
                </c:pt>
                <c:pt idx="61">
                  <c:v>62.284999478786617</c:v>
                </c:pt>
                <c:pt idx="62">
                  <c:v>63.09039724741946</c:v>
                </c:pt>
                <c:pt idx="63">
                  <c:v>62.686411513192198</c:v>
                </c:pt>
                <c:pt idx="64">
                  <c:v>62.059253077404556</c:v>
                </c:pt>
                <c:pt idx="65">
                  <c:v>63.133736699353229</c:v>
                </c:pt>
                <c:pt idx="66">
                  <c:v>57.719591070310869</c:v>
                </c:pt>
                <c:pt idx="67">
                  <c:v>59.910239014716623</c:v>
                </c:pt>
                <c:pt idx="68">
                  <c:v>60.695270905104913</c:v>
                </c:pt>
                <c:pt idx="69">
                  <c:v>59.417110623628957</c:v>
                </c:pt>
                <c:pt idx="70">
                  <c:v>59.556902497648657</c:v>
                </c:pt>
                <c:pt idx="71">
                  <c:v>61.022264032612107</c:v>
                </c:pt>
                <c:pt idx="72">
                  <c:v>59.272423165377376</c:v>
                </c:pt>
                <c:pt idx="73">
                  <c:v>61.830543933054393</c:v>
                </c:pt>
                <c:pt idx="74">
                  <c:v>61.173885750156934</c:v>
                </c:pt>
                <c:pt idx="75">
                  <c:v>61.523969018212263</c:v>
                </c:pt>
                <c:pt idx="76">
                  <c:v>60.894147209716266</c:v>
                </c:pt>
                <c:pt idx="77">
                  <c:v>62.236883443292491</c:v>
                </c:pt>
                <c:pt idx="78">
                  <c:v>60.186446003980308</c:v>
                </c:pt>
                <c:pt idx="79">
                  <c:v>59.777824355481037</c:v>
                </c:pt>
                <c:pt idx="80">
                  <c:v>58.303627594883622</c:v>
                </c:pt>
                <c:pt idx="81">
                  <c:v>59.941275167785236</c:v>
                </c:pt>
                <c:pt idx="82">
                  <c:v>59.779758783429472</c:v>
                </c:pt>
                <c:pt idx="83">
                  <c:v>59.807006503041748</c:v>
                </c:pt>
                <c:pt idx="84">
                  <c:v>59.737670514165799</c:v>
                </c:pt>
                <c:pt idx="85">
                  <c:v>59.487825356842997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4A-4C0A-B931-AFFA1F5BF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0084872"/>
        <c:axId val="23194061"/>
      </c:lineChart>
      <c:dateAx>
        <c:axId val="100848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3194061"/>
        <c:crosses val="autoZero"/>
        <c:auto val="1"/>
        <c:lblOffset val="100"/>
        <c:baseTimeUnit val="days"/>
      </c:dateAx>
      <c:valAx>
        <c:axId val="23194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00848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65.7</c:v>
                </c:pt>
                <c:pt idx="44">
                  <c:v>65.900000000000006</c:v>
                </c:pt>
                <c:pt idx="45">
                  <c:v>65.942857142857136</c:v>
                </c:pt>
                <c:pt idx="46">
                  <c:v>66.257142857142867</c:v>
                </c:pt>
                <c:pt idx="47">
                  <c:v>66.542857142857144</c:v>
                </c:pt>
                <c:pt idx="48">
                  <c:v>65.828571428571436</c:v>
                </c:pt>
                <c:pt idx="49">
                  <c:v>66.328571428571422</c:v>
                </c:pt>
                <c:pt idx="50">
                  <c:v>66.7</c:v>
                </c:pt>
                <c:pt idx="51">
                  <c:v>66.714285714285708</c:v>
                </c:pt>
                <c:pt idx="52">
                  <c:v>66.585714285714289</c:v>
                </c:pt>
                <c:pt idx="53">
                  <c:v>66.885714285714286</c:v>
                </c:pt>
                <c:pt idx="54">
                  <c:v>59.228571428571435</c:v>
                </c:pt>
                <c:pt idx="55">
                  <c:v>68.25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11-49F3-A77A-C2BCCFED6FEF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11-49F3-A77A-C2BCCFED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0432294"/>
        <c:axId val="11134512"/>
      </c:lineChart>
      <c:catAx>
        <c:axId val="104322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1134512"/>
        <c:crosses val="autoZero"/>
        <c:auto val="1"/>
        <c:lblAlgn val="ctr"/>
        <c:lblOffset val="100"/>
        <c:noMultiLvlLbl val="0"/>
      </c:catAx>
      <c:valAx>
        <c:axId val="11134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043229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2'!$Q$2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2'!$Q$3:$Q$72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4185</c:v>
                </c:pt>
                <c:pt idx="44">
                  <c:v>4374</c:v>
                </c:pt>
                <c:pt idx="45">
                  <c:v>4330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4131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4274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57-4F57-A64E-E85936D15006}"/>
            </c:ext>
          </c:extLst>
        </c:ser>
        <c:ser>
          <c:idx val="1"/>
          <c:order val="1"/>
          <c:tx>
            <c:strRef>
              <c:f>'Tygodniowe 2'!$R$2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2'!$R$3:$R$72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4585</c:v>
                </c:pt>
                <c:pt idx="44">
                  <c:v>4449</c:v>
                </c:pt>
                <c:pt idx="45">
                  <c:v>4587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4551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57-4F57-A64E-E85936D15006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57-4F57-A64E-E85936D15006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657-4F57-A64E-E85936D15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3093736"/>
        <c:axId val="41710635"/>
      </c:lineChart>
      <c:catAx>
        <c:axId val="33093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1710635"/>
        <c:crosses val="autoZero"/>
        <c:auto val="1"/>
        <c:lblAlgn val="ctr"/>
        <c:lblOffset val="100"/>
        <c:noMultiLvlLbl val="0"/>
      </c:catAx>
      <c:valAx>
        <c:axId val="41710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309373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2'!$H$2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2'!$H$3:$H$72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70.335011682765625</c:v>
                </c:pt>
                <c:pt idx="44">
                  <c:v>69.13243765189965</c:v>
                </c:pt>
                <c:pt idx="45">
                  <c:v>68.342236739380624</c:v>
                </c:pt>
                <c:pt idx="46">
                  <c:v>64.190403235091267</c:v>
                </c:pt>
                <c:pt idx="47">
                  <c:v>66.053277509762168</c:v>
                </c:pt>
                <c:pt idx="48">
                  <c:v>64.645209507021789</c:v>
                </c:pt>
                <c:pt idx="49">
                  <c:v>64.387060811602154</c:v>
                </c:pt>
                <c:pt idx="50">
                  <c:v>63.161949639983831</c:v>
                </c:pt>
                <c:pt idx="51">
                  <c:v>62.032506189029881</c:v>
                </c:pt>
                <c:pt idx="52">
                  <c:v>62.373358461686976</c:v>
                </c:pt>
                <c:pt idx="53">
                  <c:v>62.478906583493213</c:v>
                </c:pt>
                <c:pt idx="54">
                  <c:v>61.94827043883722</c:v>
                </c:pt>
                <c:pt idx="55">
                  <c:v>61.582404858510948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65.019782895404276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4D-495B-8CA5-8D7F95B5BA43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4D-495B-8CA5-8D7F95B5B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2547076"/>
        <c:axId val="88011909"/>
      </c:lineChart>
      <c:catAx>
        <c:axId val="625470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8011909"/>
        <c:crosses val="autoZero"/>
        <c:auto val="1"/>
        <c:lblAlgn val="ctr"/>
        <c:lblOffset val="100"/>
        <c:noMultiLvlLbl val="0"/>
      </c:catAx>
      <c:valAx>
        <c:axId val="88011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254707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2'!$K$6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2'!$A$7:$A$306</c:f>
              <c:numCache>
                <c:formatCode>dd\.mm\.yyyy</c:formatCode>
                <c:ptCount val="30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46304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  <c:pt idx="60">
                  <c:v>46238</c:v>
                </c:pt>
                <c:pt idx="61">
                  <c:v>46239</c:v>
                </c:pt>
                <c:pt idx="62">
                  <c:v>46240</c:v>
                </c:pt>
                <c:pt idx="63">
                  <c:v>46241</c:v>
                </c:pt>
                <c:pt idx="64">
                  <c:v>46242</c:v>
                </c:pt>
                <c:pt idx="65">
                  <c:v>46243</c:v>
                </c:pt>
                <c:pt idx="66">
                  <c:v>46244</c:v>
                </c:pt>
                <c:pt idx="67">
                  <c:v>46245</c:v>
                </c:pt>
                <c:pt idx="68">
                  <c:v>46246</c:v>
                </c:pt>
                <c:pt idx="69">
                  <c:v>46247</c:v>
                </c:pt>
                <c:pt idx="70">
                  <c:v>46248</c:v>
                </c:pt>
                <c:pt idx="71">
                  <c:v>46249</c:v>
                </c:pt>
                <c:pt idx="72">
                  <c:v>46250</c:v>
                </c:pt>
                <c:pt idx="73">
                  <c:v>46251</c:v>
                </c:pt>
                <c:pt idx="74">
                  <c:v>46252</c:v>
                </c:pt>
                <c:pt idx="75">
                  <c:v>46253</c:v>
                </c:pt>
                <c:pt idx="76">
                  <c:v>46254</c:v>
                </c:pt>
                <c:pt idx="77">
                  <c:v>46255</c:v>
                </c:pt>
                <c:pt idx="78">
                  <c:v>46256</c:v>
                </c:pt>
                <c:pt idx="79">
                  <c:v>46257</c:v>
                </c:pt>
                <c:pt idx="80">
                  <c:v>46258</c:v>
                </c:pt>
                <c:pt idx="81">
                  <c:v>46259</c:v>
                </c:pt>
                <c:pt idx="82">
                  <c:v>46260</c:v>
                </c:pt>
                <c:pt idx="83">
                  <c:v>46261</c:v>
                </c:pt>
                <c:pt idx="84">
                  <c:v>46262</c:v>
                </c:pt>
                <c:pt idx="85">
                  <c:v>46263</c:v>
                </c:pt>
                <c:pt idx="86">
                  <c:v>46264</c:v>
                </c:pt>
              </c:numCache>
            </c:numRef>
          </c:cat>
          <c:val>
            <c:numRef>
              <c:f>'Dzienne 2'!$K$7:$K$306</c:f>
              <c:numCache>
                <c:formatCode>0.0</c:formatCode>
                <c:ptCount val="300"/>
                <c:pt idx="0">
                  <c:v>70.767076707670768</c:v>
                </c:pt>
                <c:pt idx="1">
                  <c:v>70.542325395237143</c:v>
                </c:pt>
                <c:pt idx="2">
                  <c:v>69.843812575090098</c:v>
                </c:pt>
                <c:pt idx="3">
                  <c:v>70.605908863294943</c:v>
                </c:pt>
                <c:pt idx="4">
                  <c:v>70.640088149854748</c:v>
                </c:pt>
                <c:pt idx="5">
                  <c:v>70.378909382518046</c:v>
                </c:pt>
                <c:pt idx="6">
                  <c:v>69.566960705693674</c:v>
                </c:pt>
                <c:pt idx="7">
                  <c:v>69.179867655905355</c:v>
                </c:pt>
                <c:pt idx="8">
                  <c:v>68.412077440064195</c:v>
                </c:pt>
                <c:pt idx="9">
                  <c:v>70.301996588742853</c:v>
                </c:pt>
                <c:pt idx="10">
                  <c:v>69.453085800301054</c:v>
                </c:pt>
                <c:pt idx="11">
                  <c:v>69.183652977206549</c:v>
                </c:pt>
                <c:pt idx="12">
                  <c:v>68.662714759369038</c:v>
                </c:pt>
                <c:pt idx="13">
                  <c:v>68.733668341708537</c:v>
                </c:pt>
                <c:pt idx="14">
                  <c:v>69.090726212029779</c:v>
                </c:pt>
                <c:pt idx="15">
                  <c:v>67.683172302737518</c:v>
                </c:pt>
                <c:pt idx="16">
                  <c:v>68.794040668411512</c:v>
                </c:pt>
                <c:pt idx="17">
                  <c:v>69.355488418932538</c:v>
                </c:pt>
                <c:pt idx="18">
                  <c:v>67.546333601933924</c:v>
                </c:pt>
                <c:pt idx="19">
                  <c:v>69.111424541607903</c:v>
                </c:pt>
                <c:pt idx="20">
                  <c:v>66.814471430011096</c:v>
                </c:pt>
                <c:pt idx="21">
                  <c:v>64.378590867856062</c:v>
                </c:pt>
                <c:pt idx="22">
                  <c:v>66.233111514418226</c:v>
                </c:pt>
                <c:pt idx="23">
                  <c:v>67.399415145709384</c:v>
                </c:pt>
                <c:pt idx="24">
                  <c:v>64.340537265198947</c:v>
                </c:pt>
                <c:pt idx="25">
                  <c:v>61.873484236054978</c:v>
                </c:pt>
                <c:pt idx="26">
                  <c:v>61.140892080509758</c:v>
                </c:pt>
                <c:pt idx="27">
                  <c:v>63.966791535891467</c:v>
                </c:pt>
                <c:pt idx="28">
                  <c:v>65.87341772151899</c:v>
                </c:pt>
                <c:pt idx="29">
                  <c:v>66.693679092382496</c:v>
                </c:pt>
                <c:pt idx="30">
                  <c:v>66.011150532184487</c:v>
                </c:pt>
                <c:pt idx="31">
                  <c:v>67.177043196106268</c:v>
                </c:pt>
                <c:pt idx="32">
                  <c:v>65.8316430020284</c:v>
                </c:pt>
                <c:pt idx="33">
                  <c:v>64.732731514352366</c:v>
                </c:pt>
                <c:pt idx="34">
                  <c:v>65.019782895404276</c:v>
                </c:pt>
                <c:pt idx="35">
                  <c:v>63.754439370877726</c:v>
                </c:pt>
                <c:pt idx="36">
                  <c:v>65.462295747488071</c:v>
                </c:pt>
                <c:pt idx="37">
                  <c:v>64.710063978876818</c:v>
                </c:pt>
                <c:pt idx="38">
                  <c:v>64.221115740270292</c:v>
                </c:pt>
                <c:pt idx="39">
                  <c:v>64.461382113821145</c:v>
                </c:pt>
                <c:pt idx="40">
                  <c:v>64.298058351123316</c:v>
                </c:pt>
                <c:pt idx="41">
                  <c:v>65.609111246695136</c:v>
                </c:pt>
                <c:pt idx="42">
                  <c:v>64.605370219690812</c:v>
                </c:pt>
                <c:pt idx="43">
                  <c:v>64.028484231943025</c:v>
                </c:pt>
                <c:pt idx="44">
                  <c:v>64.512517809892117</c:v>
                </c:pt>
                <c:pt idx="45">
                  <c:v>63.141286644951144</c:v>
                </c:pt>
                <c:pt idx="46">
                  <c:v>63.791874554526018</c:v>
                </c:pt>
                <c:pt idx="47">
                  <c:v>66.079250280126317</c:v>
                </c:pt>
                <c:pt idx="48">
                  <c:v>64.550641940085598</c:v>
                </c:pt>
                <c:pt idx="49">
                  <c:v>62.534407177082272</c:v>
                </c:pt>
                <c:pt idx="50">
                  <c:v>63.141254462009179</c:v>
                </c:pt>
                <c:pt idx="51">
                  <c:v>64.884717404611308</c:v>
                </c:pt>
                <c:pt idx="52">
                  <c:v>63.628941728747833</c:v>
                </c:pt>
                <c:pt idx="53">
                  <c:v>63.15198530162295</c:v>
                </c:pt>
                <c:pt idx="54">
                  <c:v>60.992545695905243</c:v>
                </c:pt>
                <c:pt idx="55">
                  <c:v>63.799795709908068</c:v>
                </c:pt>
                <c:pt idx="56">
                  <c:v>63.14122215409769</c:v>
                </c:pt>
                <c:pt idx="57">
                  <c:v>63.26655764513491</c:v>
                </c:pt>
                <c:pt idx="58">
                  <c:v>65.146713015029135</c:v>
                </c:pt>
                <c:pt idx="59">
                  <c:v>61.592793530555845</c:v>
                </c:pt>
                <c:pt idx="60">
                  <c:v>60.090099314016584</c:v>
                </c:pt>
                <c:pt idx="61">
                  <c:v>55.126498002663112</c:v>
                </c:pt>
                <c:pt idx="62">
                  <c:v>65.863659661711935</c:v>
                </c:pt>
                <c:pt idx="63">
                  <c:v>63.187038556193599</c:v>
                </c:pt>
                <c:pt idx="64">
                  <c:v>61.120229790726299</c:v>
                </c:pt>
                <c:pt idx="65">
                  <c:v>61.118522319138023</c:v>
                </c:pt>
                <c:pt idx="66">
                  <c:v>62.260084162988818</c:v>
                </c:pt>
                <c:pt idx="67">
                  <c:v>63.818424566088119</c:v>
                </c:pt>
                <c:pt idx="68">
                  <c:v>62.279079325935058</c:v>
                </c:pt>
                <c:pt idx="69">
                  <c:v>62.830130510738883</c:v>
                </c:pt>
                <c:pt idx="70">
                  <c:v>63.770946848977076</c:v>
                </c:pt>
                <c:pt idx="71">
                  <c:v>63.767221879498251</c:v>
                </c:pt>
                <c:pt idx="72">
                  <c:v>62.830402139257437</c:v>
                </c:pt>
                <c:pt idx="73">
                  <c:v>63.0761316872428</c:v>
                </c:pt>
                <c:pt idx="74">
                  <c:v>62.489711934156375</c:v>
                </c:pt>
                <c:pt idx="75">
                  <c:v>61.271735775285521</c:v>
                </c:pt>
                <c:pt idx="76">
                  <c:v>60.146195820035011</c:v>
                </c:pt>
                <c:pt idx="77">
                  <c:v>61.902800658978585</c:v>
                </c:pt>
                <c:pt idx="78">
                  <c:v>63.268458449181338</c:v>
                </c:pt>
                <c:pt idx="79">
                  <c:v>59.625090122566689</c:v>
                </c:pt>
                <c:pt idx="80">
                  <c:v>63.970739748609105</c:v>
                </c:pt>
                <c:pt idx="81">
                  <c:v>62.359608449252967</c:v>
                </c:pt>
                <c:pt idx="82">
                  <c:v>59.445532309594974</c:v>
                </c:pt>
                <c:pt idx="83">
                  <c:v>63.065663333676937</c:v>
                </c:pt>
                <c:pt idx="84">
                  <c:v>61.517838729634974</c:v>
                </c:pt>
                <c:pt idx="85">
                  <c:v>60.889301557825235</c:v>
                </c:pt>
                <c:pt idx="86">
                  <c:v>62.340074288072636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91-409B-B0F5-A2348501A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8352239"/>
        <c:axId val="59971597"/>
      </c:lineChart>
      <c:dateAx>
        <c:axId val="783522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9971597"/>
        <c:crosses val="autoZero"/>
        <c:auto val="1"/>
        <c:lblOffset val="100"/>
        <c:baseTimeUnit val="days"/>
      </c:dateAx>
      <c:valAx>
        <c:axId val="59971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835223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2'!$L$2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2'!$L$3:$L$72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66.5</c:v>
                </c:pt>
                <c:pt idx="45">
                  <c:v>66.599999999999994</c:v>
                </c:pt>
                <c:pt idx="46">
                  <c:v>66.442857142857136</c:v>
                </c:pt>
                <c:pt idx="47">
                  <c:v>65.983333333333334</c:v>
                </c:pt>
                <c:pt idx="48">
                  <c:v>65.885714285714286</c:v>
                </c:pt>
                <c:pt idx="49">
                  <c:v>66.771428571428572</c:v>
                </c:pt>
                <c:pt idx="50">
                  <c:v>67.2</c:v>
                </c:pt>
                <c:pt idx="51">
                  <c:v>67.271428571428572</c:v>
                </c:pt>
                <c:pt idx="52">
                  <c:v>67.628571428571419</c:v>
                </c:pt>
                <c:pt idx="53">
                  <c:v>68</c:v>
                </c:pt>
                <c:pt idx="54">
                  <c:v>64.328571428571422</c:v>
                </c:pt>
                <c:pt idx="55">
                  <c:v>62.233333333333327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5A-41BF-ADE8-B25F7BE60306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5A-41BF-ADE8-B25F7BE60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0017961"/>
        <c:axId val="78833518"/>
      </c:lineChart>
      <c:catAx>
        <c:axId val="800179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8833518"/>
        <c:crosses val="autoZero"/>
        <c:auto val="1"/>
        <c:lblAlgn val="ctr"/>
        <c:lblOffset val="100"/>
        <c:noMultiLvlLbl val="0"/>
      </c:catAx>
      <c:valAx>
        <c:axId val="78833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001796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3'!$Q$2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3'!$Q$3:$Q$72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4084</c:v>
                </c:pt>
                <c:pt idx="44">
                  <c:v>4169</c:v>
                </c:pt>
                <c:pt idx="45">
                  <c:v>4180</c:v>
                </c:pt>
                <c:pt idx="46">
                  <c:v>4180</c:v>
                </c:pt>
                <c:pt idx="47">
                  <c:v>0</c:v>
                </c:pt>
                <c:pt idx="48">
                  <c:v>4137</c:v>
                </c:pt>
                <c:pt idx="49">
                  <c:v>3997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8B-4A90-A2FA-0656FB1B1BD0}"/>
            </c:ext>
          </c:extLst>
        </c:ser>
        <c:ser>
          <c:idx val="1"/>
          <c:order val="1"/>
          <c:tx>
            <c:strRef>
              <c:f>'Tygodniowe 3'!$R$2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3'!$R$3:$R$72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4391</c:v>
                </c:pt>
                <c:pt idx="44">
                  <c:v>4568</c:v>
                </c:pt>
                <c:pt idx="45">
                  <c:v>4669</c:v>
                </c:pt>
                <c:pt idx="46">
                  <c:v>4669</c:v>
                </c:pt>
                <c:pt idx="47">
                  <c:v>0</c:v>
                </c:pt>
                <c:pt idx="48">
                  <c:v>4499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8B-4A90-A2FA-0656FB1B1BD0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58B-4A90-A2FA-0656FB1B1BD0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58B-4A90-A2FA-0656FB1B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5129652"/>
        <c:axId val="27898799"/>
      </c:lineChart>
      <c:catAx>
        <c:axId val="151296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7898799"/>
        <c:crosses val="autoZero"/>
        <c:auto val="1"/>
        <c:lblAlgn val="ctr"/>
        <c:lblOffset val="100"/>
        <c:noMultiLvlLbl val="0"/>
      </c:catAx>
      <c:valAx>
        <c:axId val="27898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512965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3'!$H$2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3'!$H$3:$H$72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73.810545972317087</c:v>
                </c:pt>
                <c:pt idx="44">
                  <c:v>72.915389635721908</c:v>
                </c:pt>
                <c:pt idx="45">
                  <c:v>71.310381951102741</c:v>
                </c:pt>
                <c:pt idx="46">
                  <c:v>70.201995478852226</c:v>
                </c:pt>
                <c:pt idx="47">
                  <c:v>68.716508773708753</c:v>
                </c:pt>
                <c:pt idx="48">
                  <c:v>67.905979033580394</c:v>
                </c:pt>
                <c:pt idx="49">
                  <c:v>57.663485204615121</c:v>
                </c:pt>
                <c:pt idx="50">
                  <c:v>66.175571046639632</c:v>
                </c:pt>
                <c:pt idx="51">
                  <c:v>65.370136095013919</c:v>
                </c:pt>
                <c:pt idx="52">
                  <c:v>64.582202116901243</c:v>
                </c:pt>
                <c:pt idx="53">
                  <c:v>63.378075233216002</c:v>
                </c:pt>
                <c:pt idx="54">
                  <c:v>63.633026344771579</c:v>
                </c:pt>
                <c:pt idx="55">
                  <c:v>61.022010337028654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98-482E-937D-1A5019E407E0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98-482E-937D-1A5019E40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9668004"/>
        <c:axId val="28437736"/>
      </c:lineChart>
      <c:catAx>
        <c:axId val="796680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8437736"/>
        <c:crosses val="autoZero"/>
        <c:auto val="1"/>
        <c:lblAlgn val="ctr"/>
        <c:lblOffset val="100"/>
        <c:noMultiLvlLbl val="0"/>
      </c:catAx>
      <c:valAx>
        <c:axId val="28437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96680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3'!$K$6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3'!$A$7:$A$306</c:f>
              <c:numCache>
                <c:formatCode>dd\.mm\.yyyy</c:formatCode>
                <c:ptCount val="30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  <c:pt idx="60">
                  <c:v>46238</c:v>
                </c:pt>
                <c:pt idx="61">
                  <c:v>46239</c:v>
                </c:pt>
                <c:pt idx="62">
                  <c:v>46240</c:v>
                </c:pt>
                <c:pt idx="63">
                  <c:v>46241</c:v>
                </c:pt>
                <c:pt idx="64">
                  <c:v>46242</c:v>
                </c:pt>
                <c:pt idx="65">
                  <c:v>46243</c:v>
                </c:pt>
                <c:pt idx="66">
                  <c:v>46244</c:v>
                </c:pt>
                <c:pt idx="67">
                  <c:v>46245</c:v>
                </c:pt>
                <c:pt idx="68">
                  <c:v>46246</c:v>
                </c:pt>
                <c:pt idx="69">
                  <c:v>46247</c:v>
                </c:pt>
                <c:pt idx="70">
                  <c:v>46248</c:v>
                </c:pt>
                <c:pt idx="71">
                  <c:v>46249</c:v>
                </c:pt>
                <c:pt idx="72">
                  <c:v>46250</c:v>
                </c:pt>
                <c:pt idx="73">
                  <c:v>46251</c:v>
                </c:pt>
                <c:pt idx="74">
                  <c:v>46252</c:v>
                </c:pt>
                <c:pt idx="75">
                  <c:v>46253</c:v>
                </c:pt>
                <c:pt idx="76">
                  <c:v>46254</c:v>
                </c:pt>
                <c:pt idx="77">
                  <c:v>46255</c:v>
                </c:pt>
                <c:pt idx="78">
                  <c:v>46256</c:v>
                </c:pt>
                <c:pt idx="79">
                  <c:v>46257</c:v>
                </c:pt>
                <c:pt idx="80">
                  <c:v>46258</c:v>
                </c:pt>
                <c:pt idx="81">
                  <c:v>46259</c:v>
                </c:pt>
                <c:pt idx="82">
                  <c:v>46260</c:v>
                </c:pt>
                <c:pt idx="83">
                  <c:v>46261</c:v>
                </c:pt>
                <c:pt idx="84">
                  <c:v>46262</c:v>
                </c:pt>
                <c:pt idx="85">
                  <c:v>46263</c:v>
                </c:pt>
                <c:pt idx="86">
                  <c:v>46264</c:v>
                </c:pt>
              </c:numCache>
            </c:numRef>
          </c:cat>
          <c:val>
            <c:numRef>
              <c:f>'Dzienne 3'!$K$7:$K$306</c:f>
              <c:numCache>
                <c:formatCode>0.0</c:formatCode>
                <c:ptCount val="300"/>
                <c:pt idx="0">
                  <c:v>73.830394957155519</c:v>
                </c:pt>
                <c:pt idx="1">
                  <c:v>74.692027200157682</c:v>
                </c:pt>
                <c:pt idx="2">
                  <c:v>73.634930021683417</c:v>
                </c:pt>
                <c:pt idx="3">
                  <c:v>74.842209072978306</c:v>
                </c:pt>
                <c:pt idx="4">
                  <c:v>73.207063233698335</c:v>
                </c:pt>
                <c:pt idx="5">
                  <c:v>73.589187056037886</c:v>
                </c:pt>
                <c:pt idx="6">
                  <c:v>72.87801026450849</c:v>
                </c:pt>
                <c:pt idx="7">
                  <c:v>73.368867831408551</c:v>
                </c:pt>
                <c:pt idx="8">
                  <c:v>72.263350113512985</c:v>
                </c:pt>
                <c:pt idx="9">
                  <c:v>73.040473840078974</c:v>
                </c:pt>
                <c:pt idx="10">
                  <c:v>73.269477634047604</c:v>
                </c:pt>
                <c:pt idx="11">
                  <c:v>73.206876111440423</c:v>
                </c:pt>
                <c:pt idx="12">
                  <c:v>72.63833992094861</c:v>
                </c:pt>
                <c:pt idx="13">
                  <c:v>72.620341998616183</c:v>
                </c:pt>
                <c:pt idx="14">
                  <c:v>71.725160652496285</c:v>
                </c:pt>
                <c:pt idx="15">
                  <c:v>71.88488924050634</c:v>
                </c:pt>
                <c:pt idx="16">
                  <c:v>72.129364058945697</c:v>
                </c:pt>
                <c:pt idx="17">
                  <c:v>70.593471810089028</c:v>
                </c:pt>
                <c:pt idx="18">
                  <c:v>70.738945494114162</c:v>
                </c:pt>
                <c:pt idx="19">
                  <c:v>70.9875321591134</c:v>
                </c:pt>
                <c:pt idx="20">
                  <c:v>71.113310242454233</c:v>
                </c:pt>
                <c:pt idx="21">
                  <c:v>71.756556160316677</c:v>
                </c:pt>
                <c:pt idx="22">
                  <c:v>71.250371250371245</c:v>
                </c:pt>
                <c:pt idx="23">
                  <c:v>73.133293721529014</c:v>
                </c:pt>
                <c:pt idx="24">
                  <c:v>69.0690988400912</c:v>
                </c:pt>
                <c:pt idx="25">
                  <c:v>68.350034725667228</c:v>
                </c:pt>
                <c:pt idx="26">
                  <c:v>68.013501439491705</c:v>
                </c:pt>
                <c:pt idx="27">
                  <c:v>69.841112214498509</c:v>
                </c:pt>
                <c:pt idx="28">
                  <c:v>67.994437270289069</c:v>
                </c:pt>
                <c:pt idx="29">
                  <c:v>70.433313456569266</c:v>
                </c:pt>
                <c:pt idx="30">
                  <c:v>66.338504375497223</c:v>
                </c:pt>
                <c:pt idx="31">
                  <c:v>68.756218905472636</c:v>
                </c:pt>
                <c:pt idx="32">
                  <c:v>69.232301105247444</c:v>
                </c:pt>
                <c:pt idx="33">
                  <c:v>69.113545816733065</c:v>
                </c:pt>
                <c:pt idx="34">
                  <c:v>69.147240486152612</c:v>
                </c:pt>
                <c:pt idx="35">
                  <c:v>67.849312338050623</c:v>
                </c:pt>
                <c:pt idx="36">
                  <c:v>68.451490677036603</c:v>
                </c:pt>
                <c:pt idx="37">
                  <c:v>68.298763462305544</c:v>
                </c:pt>
                <c:pt idx="38">
                  <c:v>68.854093946344875</c:v>
                </c:pt>
                <c:pt idx="39">
                  <c:v>67.381546134663338</c:v>
                </c:pt>
                <c:pt idx="40">
                  <c:v>66.706646676661677</c:v>
                </c:pt>
                <c:pt idx="41">
                  <c:v>67.800000000000011</c:v>
                </c:pt>
                <c:pt idx="42">
                  <c:v>66.593318663732745</c:v>
                </c:pt>
                <c:pt idx="43">
                  <c:v>66.096267387171011</c:v>
                </c:pt>
                <c:pt idx="44">
                  <c:v>68.676750475808873</c:v>
                </c:pt>
                <c:pt idx="45">
                  <c:v>66.546438232642018</c:v>
                </c:pt>
                <c:pt idx="46">
                  <c:v>64.375187894578616</c:v>
                </c:pt>
                <c:pt idx="47">
                  <c:v>6.5243535778713166</c:v>
                </c:pt>
                <c:pt idx="48">
                  <c:v>64.832080200501252</c:v>
                </c:pt>
                <c:pt idx="49">
                  <c:v>63.891675025075223</c:v>
                </c:pt>
                <c:pt idx="50">
                  <c:v>67.646468699839488</c:v>
                </c:pt>
                <c:pt idx="51">
                  <c:v>66.332162568991464</c:v>
                </c:pt>
                <c:pt idx="52">
                  <c:v>65.525893215576076</c:v>
                </c:pt>
                <c:pt idx="53">
                  <c:v>66.405622489959839</c:v>
                </c:pt>
                <c:pt idx="54">
                  <c:v>66.234809681631006</c:v>
                </c:pt>
                <c:pt idx="55">
                  <c:v>67.192365645404323</c:v>
                </c:pt>
                <c:pt idx="56">
                  <c:v>66.006434747637243</c:v>
                </c:pt>
                <c:pt idx="57">
                  <c:v>64.684575913069736</c:v>
                </c:pt>
                <c:pt idx="58">
                  <c:v>67.354747759540828</c:v>
                </c:pt>
                <c:pt idx="59">
                  <c:v>63.218390804597703</c:v>
                </c:pt>
                <c:pt idx="60">
                  <c:v>64.537933817594833</c:v>
                </c:pt>
                <c:pt idx="61">
                  <c:v>65.576748410535885</c:v>
                </c:pt>
                <c:pt idx="62">
                  <c:v>66.212121212121218</c:v>
                </c:pt>
                <c:pt idx="63">
                  <c:v>64.12406546777126</c:v>
                </c:pt>
                <c:pt idx="64">
                  <c:v>64.809947432268501</c:v>
                </c:pt>
                <c:pt idx="65">
                  <c:v>66.467792496713514</c:v>
                </c:pt>
                <c:pt idx="66">
                  <c:v>62.267394822006473</c:v>
                </c:pt>
                <c:pt idx="67">
                  <c:v>66.106669365448852</c:v>
                </c:pt>
                <c:pt idx="68">
                  <c:v>64.396316162331743</c:v>
                </c:pt>
                <c:pt idx="69">
                  <c:v>63.903229071768394</c:v>
                </c:pt>
                <c:pt idx="70">
                  <c:v>60.113440696849999</c:v>
                </c:pt>
                <c:pt idx="71">
                  <c:v>62.498733407640081</c:v>
                </c:pt>
                <c:pt idx="72">
                  <c:v>65.774804905239691</c:v>
                </c:pt>
                <c:pt idx="73">
                  <c:v>64.396473092125262</c:v>
                </c:pt>
                <c:pt idx="74">
                  <c:v>63.348874923981349</c:v>
                </c:pt>
                <c:pt idx="75">
                  <c:v>64.009735320961354</c:v>
                </c:pt>
                <c:pt idx="76">
                  <c:v>63.504464285714292</c:v>
                </c:pt>
                <c:pt idx="77">
                  <c:v>64.769152714358185</c:v>
                </c:pt>
                <c:pt idx="78">
                  <c:v>63.618834990866659</c:v>
                </c:pt>
                <c:pt idx="79">
                  <c:v>62.706873794293841</c:v>
                </c:pt>
                <c:pt idx="80">
                  <c:v>64.945624555340984</c:v>
                </c:pt>
                <c:pt idx="81">
                  <c:v>61.541590400650804</c:v>
                </c:pt>
                <c:pt idx="82">
                  <c:v>63.417116108680169</c:v>
                </c:pt>
                <c:pt idx="83">
                  <c:v>64.431991849210391</c:v>
                </c:pt>
                <c:pt idx="84">
                  <c:v>61.078821250127454</c:v>
                </c:pt>
                <c:pt idx="85">
                  <c:v>60.461318636456419</c:v>
                </c:pt>
                <c:pt idx="86">
                  <c:v>61.525891124502095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55-47B3-8A84-3C4D8AAD2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6580563"/>
        <c:axId val="29376616"/>
      </c:lineChart>
      <c:dateAx>
        <c:axId val="86580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9376616"/>
        <c:crosses val="autoZero"/>
        <c:auto val="1"/>
        <c:lblOffset val="100"/>
        <c:baseTimeUnit val="days"/>
      </c:dateAx>
      <c:valAx>
        <c:axId val="29376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658056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3'!$L$2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3'!$L$3:$L$72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65</c:v>
                </c:pt>
                <c:pt idx="44">
                  <c:v>65.5</c:v>
                </c:pt>
                <c:pt idx="45">
                  <c:v>65.771428571428572</c:v>
                </c:pt>
                <c:pt idx="46">
                  <c:v>65.885714285714286</c:v>
                </c:pt>
                <c:pt idx="47">
                  <c:v>66.385714285714286</c:v>
                </c:pt>
                <c:pt idx="48">
                  <c:v>68.133333333333326</c:v>
                </c:pt>
                <c:pt idx="49">
                  <c:v>0</c:v>
                </c:pt>
                <c:pt idx="50">
                  <c:v>65.785714285714292</c:v>
                </c:pt>
                <c:pt idx="51">
                  <c:v>65.757142857142853</c:v>
                </c:pt>
                <c:pt idx="52">
                  <c:v>65.628571428571419</c:v>
                </c:pt>
                <c:pt idx="53">
                  <c:v>66.328571428571422</c:v>
                </c:pt>
                <c:pt idx="54">
                  <c:v>67.142857142857139</c:v>
                </c:pt>
                <c:pt idx="55">
                  <c:v>67.833333333333329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CF-4D72-A9A8-FEE2C031ED86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3'!$A$3:$A$72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CF-4D72-A9A8-FEE2C031E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3626813"/>
        <c:axId val="97218240"/>
      </c:lineChart>
      <c:catAx>
        <c:axId val="136268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7218240"/>
        <c:crosses val="autoZero"/>
        <c:auto val="1"/>
        <c:lblAlgn val="ctr"/>
        <c:lblOffset val="100"/>
        <c:noMultiLvlLbl val="0"/>
      </c:catAx>
      <c:valAx>
        <c:axId val="97218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362681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4'!$Q$2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4'!$Q$3:$Q$72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4001</c:v>
                </c:pt>
                <c:pt idx="44">
                  <c:v>4037</c:v>
                </c:pt>
                <c:pt idx="45">
                  <c:v>4081</c:v>
                </c:pt>
                <c:pt idx="46">
                  <c:v>0</c:v>
                </c:pt>
                <c:pt idx="47">
                  <c:v>0</c:v>
                </c:pt>
                <c:pt idx="48">
                  <c:v>4100</c:v>
                </c:pt>
                <c:pt idx="49">
                  <c:v>4052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47-4621-97EB-89E0F8F06A27}"/>
            </c:ext>
          </c:extLst>
        </c:ser>
        <c:ser>
          <c:idx val="1"/>
          <c:order val="1"/>
          <c:tx>
            <c:strRef>
              <c:f>'Tygodniowe 4'!$R$2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4'!$R$3:$R$72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4697</c:v>
                </c:pt>
                <c:pt idx="44">
                  <c:v>4502</c:v>
                </c:pt>
                <c:pt idx="45">
                  <c:v>4713</c:v>
                </c:pt>
                <c:pt idx="46">
                  <c:v>0</c:v>
                </c:pt>
                <c:pt idx="47">
                  <c:v>0</c:v>
                </c:pt>
                <c:pt idx="48">
                  <c:v>4470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47-4621-97EB-89E0F8F06A27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47-4621-97EB-89E0F8F06A27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47-4621-97EB-89E0F8F06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209768"/>
        <c:axId val="86041008"/>
      </c:lineChart>
      <c:catAx>
        <c:axId val="72097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6041008"/>
        <c:crosses val="autoZero"/>
        <c:auto val="1"/>
        <c:lblAlgn val="ctr"/>
        <c:lblOffset val="100"/>
        <c:noMultiLvlLbl val="0"/>
      </c:catAx>
      <c:valAx>
        <c:axId val="86041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20976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4'!$H$2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4'!$H$3:$H$72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71.525853194077527</c:v>
                </c:pt>
                <c:pt idx="44">
                  <c:v>70.800690147349727</c:v>
                </c:pt>
                <c:pt idx="45">
                  <c:v>70.388310570262831</c:v>
                </c:pt>
                <c:pt idx="46">
                  <c:v>69.326216864132249</c:v>
                </c:pt>
                <c:pt idx="47">
                  <c:v>69.291341335670026</c:v>
                </c:pt>
                <c:pt idx="48">
                  <c:v>68.558425359036974</c:v>
                </c:pt>
                <c:pt idx="49">
                  <c:v>67.065140506437416</c:v>
                </c:pt>
                <c:pt idx="50">
                  <c:v>67.07912122140435</c:v>
                </c:pt>
                <c:pt idx="51">
                  <c:v>65.176898363108236</c:v>
                </c:pt>
                <c:pt idx="52">
                  <c:v>66.408483382760238</c:v>
                </c:pt>
                <c:pt idx="53">
                  <c:v>64.832604987378389</c:v>
                </c:pt>
                <c:pt idx="54">
                  <c:v>60.036628362416749</c:v>
                </c:pt>
                <c:pt idx="55">
                  <c:v>42.023586780798432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C5-48CC-808B-49C65550EAED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C5-48CC-808B-49C65550E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3044505"/>
        <c:axId val="20218000"/>
      </c:lineChart>
      <c:catAx>
        <c:axId val="630445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0218000"/>
        <c:crosses val="autoZero"/>
        <c:auto val="1"/>
        <c:lblAlgn val="ctr"/>
        <c:lblOffset val="100"/>
        <c:noMultiLvlLbl val="0"/>
      </c:catAx>
      <c:valAx>
        <c:axId val="20218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304450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4'!$K$6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4'!$A$7:$A$306</c:f>
              <c:numCache>
                <c:formatCode>dd\.mm\.yyyy</c:formatCode>
                <c:ptCount val="30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46216</c:v>
                </c:pt>
                <c:pt idx="40">
                  <c:v>46217</c:v>
                </c:pt>
                <c:pt idx="41">
                  <c:v>46218</c:v>
                </c:pt>
                <c:pt idx="42">
                  <c:v>46219</c:v>
                </c:pt>
                <c:pt idx="43">
                  <c:v>46220</c:v>
                </c:pt>
                <c:pt idx="44">
                  <c:v>46221</c:v>
                </c:pt>
                <c:pt idx="45">
                  <c:v>46222</c:v>
                </c:pt>
                <c:pt idx="46">
                  <c:v>46223</c:v>
                </c:pt>
                <c:pt idx="47">
                  <c:v>46224</c:v>
                </c:pt>
                <c:pt idx="48">
                  <c:v>46225</c:v>
                </c:pt>
                <c:pt idx="49">
                  <c:v>46226</c:v>
                </c:pt>
                <c:pt idx="50">
                  <c:v>46227</c:v>
                </c:pt>
                <c:pt idx="51">
                  <c:v>46228</c:v>
                </c:pt>
                <c:pt idx="52">
                  <c:v>46229</c:v>
                </c:pt>
                <c:pt idx="53">
                  <c:v>46230</c:v>
                </c:pt>
                <c:pt idx="54">
                  <c:v>46231</c:v>
                </c:pt>
                <c:pt idx="55">
                  <c:v>46232</c:v>
                </c:pt>
                <c:pt idx="56">
                  <c:v>46233</c:v>
                </c:pt>
                <c:pt idx="57">
                  <c:v>46234</c:v>
                </c:pt>
                <c:pt idx="58">
                  <c:v>46235</c:v>
                </c:pt>
                <c:pt idx="59">
                  <c:v>46236</c:v>
                </c:pt>
                <c:pt idx="60">
                  <c:v>46237</c:v>
                </c:pt>
                <c:pt idx="61">
                  <c:v>46238</c:v>
                </c:pt>
                <c:pt idx="62">
                  <c:v>46239</c:v>
                </c:pt>
                <c:pt idx="63">
                  <c:v>46240</c:v>
                </c:pt>
                <c:pt idx="64">
                  <c:v>46241</c:v>
                </c:pt>
                <c:pt idx="65">
                  <c:v>46242</c:v>
                </c:pt>
                <c:pt idx="66">
                  <c:v>46243</c:v>
                </c:pt>
                <c:pt idx="67">
                  <c:v>46244</c:v>
                </c:pt>
                <c:pt idx="68">
                  <c:v>46245</c:v>
                </c:pt>
                <c:pt idx="69">
                  <c:v>46246</c:v>
                </c:pt>
                <c:pt idx="70">
                  <c:v>46247</c:v>
                </c:pt>
                <c:pt idx="71">
                  <c:v>46248</c:v>
                </c:pt>
                <c:pt idx="72">
                  <c:v>46249</c:v>
                </c:pt>
                <c:pt idx="73">
                  <c:v>46250</c:v>
                </c:pt>
                <c:pt idx="74">
                  <c:v>46251</c:v>
                </c:pt>
                <c:pt idx="75">
                  <c:v>46252</c:v>
                </c:pt>
                <c:pt idx="76">
                  <c:v>46253</c:v>
                </c:pt>
                <c:pt idx="77">
                  <c:v>46254</c:v>
                </c:pt>
                <c:pt idx="78">
                  <c:v>46255</c:v>
                </c:pt>
                <c:pt idx="79">
                  <c:v>46256</c:v>
                </c:pt>
                <c:pt idx="80">
                  <c:v>46257</c:v>
                </c:pt>
                <c:pt idx="81">
                  <c:v>46258</c:v>
                </c:pt>
                <c:pt idx="82">
                  <c:v>46259</c:v>
                </c:pt>
                <c:pt idx="83">
                  <c:v>46260</c:v>
                </c:pt>
                <c:pt idx="84">
                  <c:v>46261</c:v>
                </c:pt>
                <c:pt idx="85">
                  <c:v>46262</c:v>
                </c:pt>
                <c:pt idx="86">
                  <c:v>46263</c:v>
                </c:pt>
                <c:pt idx="87">
                  <c:v>46264</c:v>
                </c:pt>
              </c:numCache>
            </c:numRef>
          </c:cat>
          <c:val>
            <c:numRef>
              <c:f>'Dzienne 4'!$K$7:$K$306</c:f>
              <c:numCache>
                <c:formatCode>0.0</c:formatCode>
                <c:ptCount val="300"/>
                <c:pt idx="0">
                  <c:v>72.304356396609506</c:v>
                </c:pt>
                <c:pt idx="1">
                  <c:v>72.821372239747646</c:v>
                </c:pt>
                <c:pt idx="2">
                  <c:v>71.293375394321771</c:v>
                </c:pt>
                <c:pt idx="3">
                  <c:v>71.369417332150249</c:v>
                </c:pt>
                <c:pt idx="4">
                  <c:v>70.824295010845987</c:v>
                </c:pt>
                <c:pt idx="5">
                  <c:v>70.966469428007898</c:v>
                </c:pt>
                <c:pt idx="6">
                  <c:v>71.101686556859661</c:v>
                </c:pt>
                <c:pt idx="7">
                  <c:v>70.500049314528056</c:v>
                </c:pt>
                <c:pt idx="8">
                  <c:v>69.491023870585906</c:v>
                </c:pt>
                <c:pt idx="9">
                  <c:v>71.276385874926021</c:v>
                </c:pt>
                <c:pt idx="10">
                  <c:v>70.198283515833083</c:v>
                </c:pt>
                <c:pt idx="11">
                  <c:v>71.24395777843543</c:v>
                </c:pt>
                <c:pt idx="12">
                  <c:v>71.820424272323635</c:v>
                </c:pt>
                <c:pt idx="13">
                  <c:v>71.074706404815942</c:v>
                </c:pt>
                <c:pt idx="14">
                  <c:v>71.417291748914337</c:v>
                </c:pt>
                <c:pt idx="15">
                  <c:v>70.045400710619816</c:v>
                </c:pt>
                <c:pt idx="16">
                  <c:v>70.440189498618238</c:v>
                </c:pt>
                <c:pt idx="17">
                  <c:v>71.325634192083712</c:v>
                </c:pt>
                <c:pt idx="18">
                  <c:v>69.766064554338172</c:v>
                </c:pt>
                <c:pt idx="19">
                  <c:v>68.538993089832175</c:v>
                </c:pt>
                <c:pt idx="20">
                  <c:v>71.184600197433369</c:v>
                </c:pt>
                <c:pt idx="21">
                  <c:v>71.626024286701551</c:v>
                </c:pt>
                <c:pt idx="22">
                  <c:v>71.453970762544444</c:v>
                </c:pt>
                <c:pt idx="23">
                  <c:v>71.112428373839165</c:v>
                </c:pt>
                <c:pt idx="24">
                  <c:v>68.969265737721116</c:v>
                </c:pt>
                <c:pt idx="25">
                  <c:v>66.134786917740342</c:v>
                </c:pt>
                <c:pt idx="26">
                  <c:v>67.347343378271219</c:v>
                </c:pt>
                <c:pt idx="27">
                  <c:v>68.639698592107862</c:v>
                </c:pt>
                <c:pt idx="28">
                  <c:v>70.153693604362914</c:v>
                </c:pt>
                <c:pt idx="29">
                  <c:v>72.049196587978585</c:v>
                </c:pt>
                <c:pt idx="30">
                  <c:v>67.834110526837975</c:v>
                </c:pt>
                <c:pt idx="31">
                  <c:v>68.607996825081855</c:v>
                </c:pt>
                <c:pt idx="32">
                  <c:v>68.687369778747893</c:v>
                </c:pt>
                <c:pt idx="33">
                  <c:v>69.730051607780865</c:v>
                </c:pt>
                <c:pt idx="34">
                  <c:v>67.976970418900137</c:v>
                </c:pt>
                <c:pt idx="35">
                  <c:v>67.712470214455919</c:v>
                </c:pt>
                <c:pt idx="36">
                  <c:v>68.669314796425027</c:v>
                </c:pt>
                <c:pt idx="37">
                  <c:v>69.798391101400341</c:v>
                </c:pt>
                <c:pt idx="38">
                  <c:v>68.921334922526825</c:v>
                </c:pt>
                <c:pt idx="39">
                  <c:v>69.037449091089698</c:v>
                </c:pt>
                <c:pt idx="40">
                  <c:v>68.776077885952716</c:v>
                </c:pt>
                <c:pt idx="41">
                  <c:v>68.276204669647285</c:v>
                </c:pt>
                <c:pt idx="42">
                  <c:v>67.276160190797967</c:v>
                </c:pt>
                <c:pt idx="43">
                  <c:v>67.514657656762395</c:v>
                </c:pt>
                <c:pt idx="44">
                  <c:v>67.143709004174127</c:v>
                </c:pt>
                <c:pt idx="45">
                  <c:v>66.944941363546022</c:v>
                </c:pt>
                <c:pt idx="46">
                  <c:v>67.25303120651958</c:v>
                </c:pt>
                <c:pt idx="47">
                  <c:v>67.465208747514922</c:v>
                </c:pt>
                <c:pt idx="48">
                  <c:v>66.981507257904155</c:v>
                </c:pt>
                <c:pt idx="49">
                  <c:v>66.152928308640753</c:v>
                </c:pt>
                <c:pt idx="50">
                  <c:v>67.56488018295714</c:v>
                </c:pt>
                <c:pt idx="51">
                  <c:v>67.578319244157143</c:v>
                </c:pt>
                <c:pt idx="52">
                  <c:v>68.437282403262714</c:v>
                </c:pt>
                <c:pt idx="53">
                  <c:v>68.70274572224433</c:v>
                </c:pt>
                <c:pt idx="54">
                  <c:v>63.764799522435581</c:v>
                </c:pt>
                <c:pt idx="55">
                  <c:v>66.135933923773507</c:v>
                </c:pt>
                <c:pt idx="56">
                  <c:v>67.36988755100009</c:v>
                </c:pt>
                <c:pt idx="57">
                  <c:v>64.85168226159665</c:v>
                </c:pt>
                <c:pt idx="58">
                  <c:v>68.236113876169625</c:v>
                </c:pt>
                <c:pt idx="59">
                  <c:v>66.573760700776432</c:v>
                </c:pt>
                <c:pt idx="60">
                  <c:v>62.574671445639183</c:v>
                </c:pt>
                <c:pt idx="61">
                  <c:v>66.427718040621258</c:v>
                </c:pt>
                <c:pt idx="62">
                  <c:v>63.401035444046194</c:v>
                </c:pt>
                <c:pt idx="63">
                  <c:v>64.173306772908361</c:v>
                </c:pt>
                <c:pt idx="64">
                  <c:v>67.559760956175296</c:v>
                </c:pt>
                <c:pt idx="65">
                  <c:v>67.62976985154927</c:v>
                </c:pt>
                <c:pt idx="66">
                  <c:v>66.364451529341437</c:v>
                </c:pt>
                <c:pt idx="67">
                  <c:v>66.992129122247675</c:v>
                </c:pt>
                <c:pt idx="68">
                  <c:v>64.408130729374264</c:v>
                </c:pt>
                <c:pt idx="69">
                  <c:v>65.703467516939014</c:v>
                </c:pt>
                <c:pt idx="70">
                  <c:v>66.201673973694696</c:v>
                </c:pt>
                <c:pt idx="71">
                  <c:v>64.480765397648</c:v>
                </c:pt>
                <c:pt idx="72">
                  <c:v>64.341239784731911</c:v>
                </c:pt>
                <c:pt idx="73">
                  <c:v>66.221335992023938</c:v>
                </c:pt>
                <c:pt idx="74">
                  <c:v>64.383288463455983</c:v>
                </c:pt>
                <c:pt idx="75">
                  <c:v>65.307140007977665</c:v>
                </c:pt>
                <c:pt idx="76">
                  <c:v>64.270043877144005</c:v>
                </c:pt>
                <c:pt idx="77">
                  <c:v>64.82442138866719</c:v>
                </c:pt>
                <c:pt idx="78">
                  <c:v>66.37397725004989</c:v>
                </c:pt>
                <c:pt idx="79">
                  <c:v>62.638459235605225</c:v>
                </c:pt>
                <c:pt idx="80">
                  <c:v>66.789778398882021</c:v>
                </c:pt>
                <c:pt idx="81">
                  <c:v>62.955566650024963</c:v>
                </c:pt>
                <c:pt idx="82">
                  <c:v>32.411382925611584</c:v>
                </c:pt>
                <c:pt idx="83">
                  <c:v>65.87412587412588</c:v>
                </c:pt>
                <c:pt idx="84">
                  <c:v>63.21310820261764</c:v>
                </c:pt>
                <c:pt idx="85">
                  <c:v>62.042774335398768</c:v>
                </c:pt>
                <c:pt idx="86">
                  <c:v>64.027986006996514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30-4001-8960-F6D26E00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0381341"/>
        <c:axId val="39227086"/>
      </c:lineChart>
      <c:dateAx>
        <c:axId val="80381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9227086"/>
        <c:crosses val="autoZero"/>
        <c:auto val="1"/>
        <c:lblOffset val="100"/>
        <c:baseTimeUnit val="days"/>
      </c:dateAx>
      <c:valAx>
        <c:axId val="39227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038134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4'!$L$2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4'!$L$3:$L$72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64</c:v>
                </c:pt>
                <c:pt idx="44">
                  <c:v>0</c:v>
                </c:pt>
                <c:pt idx="45">
                  <c:v>64.842857142857142</c:v>
                </c:pt>
                <c:pt idx="46">
                  <c:v>65.685714285714283</c:v>
                </c:pt>
                <c:pt idx="47">
                  <c:v>69.242857142857147</c:v>
                </c:pt>
                <c:pt idx="48">
                  <c:v>66.550000000000011</c:v>
                </c:pt>
                <c:pt idx="49">
                  <c:v>65.185714285714283</c:v>
                </c:pt>
                <c:pt idx="50">
                  <c:v>65.771428571428572</c:v>
                </c:pt>
                <c:pt idx="51">
                  <c:v>66.04285714285713</c:v>
                </c:pt>
                <c:pt idx="52">
                  <c:v>66.057142857142864</c:v>
                </c:pt>
                <c:pt idx="53">
                  <c:v>66.771428571428572</c:v>
                </c:pt>
                <c:pt idx="54">
                  <c:v>66.957142857142856</c:v>
                </c:pt>
                <c:pt idx="55">
                  <c:v>67.45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49-4F07-A323-645F1D7B79EC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4'!$A$3:$A$72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49-4F07-A323-645F1D7B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2939692"/>
        <c:axId val="68094617"/>
      </c:lineChart>
      <c:catAx>
        <c:axId val="629396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8094617"/>
        <c:crosses val="autoZero"/>
        <c:auto val="1"/>
        <c:lblAlgn val="ctr"/>
        <c:lblOffset val="100"/>
        <c:noMultiLvlLbl val="0"/>
      </c:catAx>
      <c:valAx>
        <c:axId val="68094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293969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5'!$Q$2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5'!$Q$3:$Q$72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21-4B24-AAF2-C2ABAE156FD0}"/>
            </c:ext>
          </c:extLst>
        </c:ser>
        <c:ser>
          <c:idx val="1"/>
          <c:order val="1"/>
          <c:tx>
            <c:strRef>
              <c:f>'Tygodniowe 5'!$R$2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5'!$R$3:$R$72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21-4B24-AAF2-C2ABAE156FD0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21-4B24-AAF2-C2ABAE156FD0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921-4B24-AAF2-C2ABAE156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446044"/>
        <c:axId val="91821936"/>
      </c:lineChart>
      <c:catAx>
        <c:axId val="42446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1821936"/>
        <c:crosses val="autoZero"/>
        <c:auto val="1"/>
        <c:lblAlgn val="ctr"/>
        <c:lblOffset val="100"/>
        <c:noMultiLvlLbl val="0"/>
      </c:catAx>
      <c:valAx>
        <c:axId val="91821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244604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5'!$H$2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5'!$H$3:$H$72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2.3424063187962335E-2</c:v>
                </c:pt>
                <c:pt idx="21">
                  <c:v>3.199224021321259</c:v>
                </c:pt>
                <c:pt idx="22">
                  <c:v>25.659451381268493</c:v>
                </c:pt>
                <c:pt idx="23">
                  <c:v>50.532837066498907</c:v>
                </c:pt>
                <c:pt idx="24">
                  <c:v>80.71354925768506</c:v>
                </c:pt>
                <c:pt idx="25">
                  <c:v>85.938463848565434</c:v>
                </c:pt>
                <c:pt idx="26">
                  <c:v>87.255840756734514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AC-42FC-97D2-F91437D95F2F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AC-42FC-97D2-F91437D95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433583"/>
        <c:axId val="75880058"/>
      </c:lineChart>
      <c:catAx>
        <c:axId val="24335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5880058"/>
        <c:crosses val="autoZero"/>
        <c:auto val="1"/>
        <c:lblAlgn val="ctr"/>
        <c:lblOffset val="100"/>
        <c:noMultiLvlLbl val="0"/>
      </c:catAx>
      <c:valAx>
        <c:axId val="75880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43358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5'!$K$6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5'!$A$7:$A$306</c:f>
              <c:numCache>
                <c:formatCode>dd\.mm\.yyyy</c:formatCode>
                <c:ptCount val="300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46201</c:v>
                </c:pt>
                <c:pt idx="7">
                  <c:v>46202</c:v>
                </c:pt>
                <c:pt idx="8">
                  <c:v>46203</c:v>
                </c:pt>
                <c:pt idx="9">
                  <c:v>46204</c:v>
                </c:pt>
                <c:pt idx="10">
                  <c:v>46205</c:v>
                </c:pt>
                <c:pt idx="11">
                  <c:v>46206</c:v>
                </c:pt>
                <c:pt idx="12">
                  <c:v>46207</c:v>
                </c:pt>
                <c:pt idx="13">
                  <c:v>46208</c:v>
                </c:pt>
                <c:pt idx="14">
                  <c:v>46209</c:v>
                </c:pt>
                <c:pt idx="15">
                  <c:v>46210</c:v>
                </c:pt>
                <c:pt idx="16">
                  <c:v>46211</c:v>
                </c:pt>
                <c:pt idx="17">
                  <c:v>46212</c:v>
                </c:pt>
                <c:pt idx="18">
                  <c:v>46213</c:v>
                </c:pt>
                <c:pt idx="19">
                  <c:v>46214</c:v>
                </c:pt>
                <c:pt idx="20">
                  <c:v>46215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46221</c:v>
                </c:pt>
                <c:pt idx="27">
                  <c:v>46222</c:v>
                </c:pt>
                <c:pt idx="28">
                  <c:v>46223</c:v>
                </c:pt>
                <c:pt idx="29">
                  <c:v>46224</c:v>
                </c:pt>
                <c:pt idx="30">
                  <c:v>46225</c:v>
                </c:pt>
                <c:pt idx="31">
                  <c:v>46226</c:v>
                </c:pt>
                <c:pt idx="32">
                  <c:v>46227</c:v>
                </c:pt>
                <c:pt idx="33">
                  <c:v>46228</c:v>
                </c:pt>
                <c:pt idx="34">
                  <c:v>46229</c:v>
                </c:pt>
                <c:pt idx="35">
                  <c:v>46230</c:v>
                </c:pt>
                <c:pt idx="36">
                  <c:v>46231</c:v>
                </c:pt>
                <c:pt idx="37">
                  <c:v>46232</c:v>
                </c:pt>
                <c:pt idx="38">
                  <c:v>46233</c:v>
                </c:pt>
                <c:pt idx="39">
                  <c:v>46234</c:v>
                </c:pt>
                <c:pt idx="40">
                  <c:v>46235</c:v>
                </c:pt>
                <c:pt idx="41">
                  <c:v>46236</c:v>
                </c:pt>
                <c:pt idx="42">
                  <c:v>46237</c:v>
                </c:pt>
                <c:pt idx="43">
                  <c:v>46238</c:v>
                </c:pt>
                <c:pt idx="44">
                  <c:v>46239</c:v>
                </c:pt>
                <c:pt idx="45">
                  <c:v>46240</c:v>
                </c:pt>
                <c:pt idx="46">
                  <c:v>46241</c:v>
                </c:pt>
                <c:pt idx="47">
                  <c:v>46242</c:v>
                </c:pt>
                <c:pt idx="48">
                  <c:v>46243</c:v>
                </c:pt>
                <c:pt idx="49">
                  <c:v>46244</c:v>
                </c:pt>
                <c:pt idx="50">
                  <c:v>46245</c:v>
                </c:pt>
                <c:pt idx="51">
                  <c:v>46246</c:v>
                </c:pt>
                <c:pt idx="52">
                  <c:v>46247</c:v>
                </c:pt>
                <c:pt idx="53">
                  <c:v>46248</c:v>
                </c:pt>
                <c:pt idx="54">
                  <c:v>46249</c:v>
                </c:pt>
                <c:pt idx="55">
                  <c:v>46250</c:v>
                </c:pt>
                <c:pt idx="56">
                  <c:v>46251</c:v>
                </c:pt>
                <c:pt idx="57">
                  <c:v>46252</c:v>
                </c:pt>
                <c:pt idx="58">
                  <c:v>46253</c:v>
                </c:pt>
                <c:pt idx="59">
                  <c:v>46254</c:v>
                </c:pt>
                <c:pt idx="60">
                  <c:v>46255</c:v>
                </c:pt>
                <c:pt idx="61">
                  <c:v>46256</c:v>
                </c:pt>
                <c:pt idx="62">
                  <c:v>46257</c:v>
                </c:pt>
                <c:pt idx="63">
                  <c:v>46258</c:v>
                </c:pt>
                <c:pt idx="64">
                  <c:v>46259</c:v>
                </c:pt>
                <c:pt idx="65">
                  <c:v>46260</c:v>
                </c:pt>
                <c:pt idx="66">
                  <c:v>46261</c:v>
                </c:pt>
                <c:pt idx="67">
                  <c:v>46262</c:v>
                </c:pt>
                <c:pt idx="68">
                  <c:v>46263</c:v>
                </c:pt>
                <c:pt idx="69">
                  <c:v>46264</c:v>
                </c:pt>
              </c:numCache>
            </c:numRef>
          </c:cat>
          <c:val>
            <c:numRef>
              <c:f>'Dzienne 5'!$K$7:$K$306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1.8214936247723135E-2</c:v>
                </c:pt>
                <c:pt idx="25">
                  <c:v>2.7327382036800876E-2</c:v>
                </c:pt>
                <c:pt idx="26">
                  <c:v>1.8218254691200583E-2</c:v>
                </c:pt>
                <c:pt idx="27">
                  <c:v>1.8218254691200583E-2</c:v>
                </c:pt>
                <c:pt idx="28">
                  <c:v>8.198961464881116E-2</c:v>
                </c:pt>
                <c:pt idx="29">
                  <c:v>0.83811606085451396</c:v>
                </c:pt>
                <c:pt idx="30">
                  <c:v>0.71968661747289786</c:v>
                </c:pt>
                <c:pt idx="31">
                  <c:v>1.3118338343809786</c:v>
                </c:pt>
                <c:pt idx="32">
                  <c:v>2.4141386535483282</c:v>
                </c:pt>
                <c:pt idx="33">
                  <c:v>3.0794460641399417</c:v>
                </c:pt>
                <c:pt idx="34">
                  <c:v>5.9675655976676385</c:v>
                </c:pt>
                <c:pt idx="35">
                  <c:v>8.0637813211845106</c:v>
                </c:pt>
                <c:pt idx="36">
                  <c:v>10.606889010388191</c:v>
                </c:pt>
                <c:pt idx="37">
                  <c:v>15.564060506652085</c:v>
                </c:pt>
                <c:pt idx="38">
                  <c:v>19.35660256994441</c:v>
                </c:pt>
                <c:pt idx="39">
                  <c:v>27.916514764856</c:v>
                </c:pt>
                <c:pt idx="40">
                  <c:v>30.541378053226392</c:v>
                </c:pt>
                <c:pt idx="41">
                  <c:v>35.563251913962816</c:v>
                </c:pt>
                <c:pt idx="42">
                  <c:v>40.067462849849576</c:v>
                </c:pt>
                <c:pt idx="43">
                  <c:v>47.478800036473054</c:v>
                </c:pt>
                <c:pt idx="44">
                  <c:v>54.341481211236776</c:v>
                </c:pt>
                <c:pt idx="45">
                  <c:v>57.262773722627735</c:v>
                </c:pt>
                <c:pt idx="46">
                  <c:v>59.751756867755766</c:v>
                </c:pt>
                <c:pt idx="47">
                  <c:v>64.328126427331682</c:v>
                </c:pt>
                <c:pt idx="48">
                  <c:v>5.3208996160175532</c:v>
                </c:pt>
                <c:pt idx="49">
                  <c:v>65.246021584049757</c:v>
                </c:pt>
                <c:pt idx="50">
                  <c:v>76.544905245811591</c:v>
                </c:pt>
                <c:pt idx="51">
                  <c:v>76.884330066855938</c:v>
                </c:pt>
                <c:pt idx="52">
                  <c:v>77.887698085554632</c:v>
                </c:pt>
                <c:pt idx="53">
                  <c:v>81.161810518599964</c:v>
                </c:pt>
                <c:pt idx="54">
                  <c:v>83.009530791788848</c:v>
                </c:pt>
                <c:pt idx="55">
                  <c:v>84.843205574912901</c:v>
                </c:pt>
                <c:pt idx="56">
                  <c:v>84.663364520271514</c:v>
                </c:pt>
                <c:pt idx="57">
                  <c:v>83.331804421612702</c:v>
                </c:pt>
                <c:pt idx="58">
                  <c:v>83.261448104983032</c:v>
                </c:pt>
                <c:pt idx="59">
                  <c:v>85.260354486178713</c:v>
                </c:pt>
                <c:pt idx="60">
                  <c:v>85.502440821589758</c:v>
                </c:pt>
                <c:pt idx="61">
                  <c:v>89.801934592353746</c:v>
                </c:pt>
                <c:pt idx="62">
                  <c:v>87.004608294930875</c:v>
                </c:pt>
                <c:pt idx="63">
                  <c:v>87.406656218309209</c:v>
                </c:pt>
                <c:pt idx="64">
                  <c:v>87.387055135533842</c:v>
                </c:pt>
                <c:pt idx="65">
                  <c:v>86.728765101909062</c:v>
                </c:pt>
                <c:pt idx="66">
                  <c:v>87.279771238815613</c:v>
                </c:pt>
                <c:pt idx="67">
                  <c:v>86.456315158224925</c:v>
                </c:pt>
                <c:pt idx="68">
                  <c:v>88.587257617728525</c:v>
                </c:pt>
                <c:pt idx="69">
                  <c:v>87.095880288195076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D1-47BD-B61D-28710A68D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6978882"/>
        <c:axId val="93321202"/>
      </c:lineChart>
      <c:dateAx>
        <c:axId val="369788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3321202"/>
        <c:crosses val="autoZero"/>
        <c:auto val="1"/>
        <c:lblOffset val="100"/>
        <c:baseTimeUnit val="days"/>
      </c:dateAx>
      <c:valAx>
        <c:axId val="93321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697888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5'!$L$2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5'!$L$3:$L$72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47</c:v>
                </c:pt>
                <c:pt idx="23">
                  <c:v>48.628571428571426</c:v>
                </c:pt>
                <c:pt idx="24">
                  <c:v>51.542857142857144</c:v>
                </c:pt>
                <c:pt idx="25">
                  <c:v>52.98571428571428</c:v>
                </c:pt>
                <c:pt idx="26">
                  <c:v>54.54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3C-435A-A41D-40428E39DF68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5'!$A$3:$A$72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3C-435A-A41D-40428E39D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3197195"/>
        <c:axId val="84104572"/>
      </c:lineChart>
      <c:catAx>
        <c:axId val="531971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4104572"/>
        <c:crosses val="autoZero"/>
        <c:auto val="1"/>
        <c:lblAlgn val="ctr"/>
        <c:lblOffset val="100"/>
        <c:noMultiLvlLbl val="0"/>
      </c:catAx>
      <c:valAx>
        <c:axId val="84104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319719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6'!$Q$2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6'!$Q$3:$Q$72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E0-4D65-8137-0B7E0D201269}"/>
            </c:ext>
          </c:extLst>
        </c:ser>
        <c:ser>
          <c:idx val="1"/>
          <c:order val="1"/>
          <c:tx>
            <c:strRef>
              <c:f>'Tygodniowe 6'!$R$2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6'!$R$3:$R$72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E0-4D65-8137-0B7E0D201269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8E0-4D65-8137-0B7E0D201269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8E0-4D65-8137-0B7E0D20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9596267"/>
        <c:axId val="37157749"/>
      </c:lineChart>
      <c:catAx>
        <c:axId val="29596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7157749"/>
        <c:crosses val="autoZero"/>
        <c:auto val="1"/>
        <c:lblAlgn val="ctr"/>
        <c:lblOffset val="100"/>
        <c:noMultiLvlLbl val="0"/>
      </c:catAx>
      <c:valAx>
        <c:axId val="37157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959626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6'!$H$2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6'!$H$3:$H$72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0.24935228907373164</c:v>
                </c:pt>
                <c:pt idx="21">
                  <c:v>5.9330085618449013</c:v>
                </c:pt>
                <c:pt idx="22">
                  <c:v>40.579584718515321</c:v>
                </c:pt>
                <c:pt idx="23">
                  <c:v>77.119780542316335</c:v>
                </c:pt>
                <c:pt idx="24">
                  <c:v>91.937302048562856</c:v>
                </c:pt>
                <c:pt idx="25">
                  <c:v>94.224788980920565</c:v>
                </c:pt>
                <c:pt idx="26">
                  <c:v>95.420990190794086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3A-4CDA-B6AD-492B96B6C96A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3A-4CDA-B6AD-492B96B6C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9710099"/>
        <c:axId val="28176625"/>
      </c:lineChart>
      <c:catAx>
        <c:axId val="397100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8176625"/>
        <c:crosses val="autoZero"/>
        <c:auto val="1"/>
        <c:lblAlgn val="ctr"/>
        <c:lblOffset val="100"/>
        <c:noMultiLvlLbl val="0"/>
      </c:catAx>
      <c:valAx>
        <c:axId val="28176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971009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6'!$K$6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6'!$A$7:$A$306</c:f>
              <c:numCache>
                <c:formatCode>dd\.mm\.yyyy</c:formatCode>
                <c:ptCount val="300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46200</c:v>
                </c:pt>
                <c:pt idx="6">
                  <c:v>46201</c:v>
                </c:pt>
                <c:pt idx="7">
                  <c:v>46202</c:v>
                </c:pt>
                <c:pt idx="8">
                  <c:v>46203</c:v>
                </c:pt>
                <c:pt idx="9">
                  <c:v>46204</c:v>
                </c:pt>
                <c:pt idx="10">
                  <c:v>46205</c:v>
                </c:pt>
                <c:pt idx="11">
                  <c:v>46206</c:v>
                </c:pt>
                <c:pt idx="12">
                  <c:v>46207</c:v>
                </c:pt>
                <c:pt idx="13">
                  <c:v>46208</c:v>
                </c:pt>
                <c:pt idx="14">
                  <c:v>46209</c:v>
                </c:pt>
                <c:pt idx="15">
                  <c:v>46210</c:v>
                </c:pt>
                <c:pt idx="16">
                  <c:v>46211</c:v>
                </c:pt>
                <c:pt idx="17">
                  <c:v>46212</c:v>
                </c:pt>
                <c:pt idx="18">
                  <c:v>46213</c:v>
                </c:pt>
                <c:pt idx="19">
                  <c:v>46214</c:v>
                </c:pt>
                <c:pt idx="20">
                  <c:v>46215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46221</c:v>
                </c:pt>
                <c:pt idx="27">
                  <c:v>46222</c:v>
                </c:pt>
                <c:pt idx="28">
                  <c:v>46223</c:v>
                </c:pt>
                <c:pt idx="29">
                  <c:v>46224</c:v>
                </c:pt>
                <c:pt idx="30">
                  <c:v>46225</c:v>
                </c:pt>
                <c:pt idx="31">
                  <c:v>46226</c:v>
                </c:pt>
                <c:pt idx="32">
                  <c:v>46227</c:v>
                </c:pt>
                <c:pt idx="33">
                  <c:v>46228</c:v>
                </c:pt>
                <c:pt idx="34">
                  <c:v>46229</c:v>
                </c:pt>
                <c:pt idx="35">
                  <c:v>46230</c:v>
                </c:pt>
                <c:pt idx="36">
                  <c:v>46231</c:v>
                </c:pt>
                <c:pt idx="37">
                  <c:v>46232</c:v>
                </c:pt>
                <c:pt idx="38">
                  <c:v>46233</c:v>
                </c:pt>
                <c:pt idx="39">
                  <c:v>46234</c:v>
                </c:pt>
                <c:pt idx="40">
                  <c:v>46235</c:v>
                </c:pt>
                <c:pt idx="41">
                  <c:v>46236</c:v>
                </c:pt>
                <c:pt idx="42">
                  <c:v>46237</c:v>
                </c:pt>
                <c:pt idx="43">
                  <c:v>46238</c:v>
                </c:pt>
                <c:pt idx="44">
                  <c:v>46239</c:v>
                </c:pt>
                <c:pt idx="45">
                  <c:v>46240</c:v>
                </c:pt>
                <c:pt idx="46">
                  <c:v>46241</c:v>
                </c:pt>
                <c:pt idx="47">
                  <c:v>46242</c:v>
                </c:pt>
                <c:pt idx="48">
                  <c:v>46243</c:v>
                </c:pt>
                <c:pt idx="49">
                  <c:v>46244</c:v>
                </c:pt>
                <c:pt idx="50">
                  <c:v>46245</c:v>
                </c:pt>
                <c:pt idx="51">
                  <c:v>46246</c:v>
                </c:pt>
                <c:pt idx="52">
                  <c:v>46247</c:v>
                </c:pt>
                <c:pt idx="53">
                  <c:v>46248</c:v>
                </c:pt>
                <c:pt idx="54">
                  <c:v>46249</c:v>
                </c:pt>
                <c:pt idx="55">
                  <c:v>46250</c:v>
                </c:pt>
                <c:pt idx="56">
                  <c:v>46251</c:v>
                </c:pt>
                <c:pt idx="57">
                  <c:v>46252</c:v>
                </c:pt>
                <c:pt idx="58">
                  <c:v>46253</c:v>
                </c:pt>
                <c:pt idx="59">
                  <c:v>46254</c:v>
                </c:pt>
                <c:pt idx="60">
                  <c:v>46255</c:v>
                </c:pt>
                <c:pt idx="61">
                  <c:v>46256</c:v>
                </c:pt>
                <c:pt idx="62">
                  <c:v>46257</c:v>
                </c:pt>
                <c:pt idx="63">
                  <c:v>46258</c:v>
                </c:pt>
                <c:pt idx="64">
                  <c:v>46259</c:v>
                </c:pt>
                <c:pt idx="65">
                  <c:v>46260</c:v>
                </c:pt>
                <c:pt idx="66">
                  <c:v>46261</c:v>
                </c:pt>
                <c:pt idx="67">
                  <c:v>46262</c:v>
                </c:pt>
                <c:pt idx="68">
                  <c:v>46263</c:v>
                </c:pt>
                <c:pt idx="69">
                  <c:v>46264</c:v>
                </c:pt>
              </c:numCache>
            </c:numRef>
          </c:cat>
          <c:val>
            <c:numRef>
              <c:f>'Dzienne 6'!$K$7:$K$306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1.9833399444664817E-2</c:v>
                </c:pt>
                <c:pt idx="24">
                  <c:v>0.10908369694565649</c:v>
                </c:pt>
                <c:pt idx="25">
                  <c:v>9.916699722332406E-2</c:v>
                </c:pt>
                <c:pt idx="26">
                  <c:v>7.9333597778659268E-2</c:v>
                </c:pt>
                <c:pt idx="27">
                  <c:v>0.15866719555731854</c:v>
                </c:pt>
                <c:pt idx="28">
                  <c:v>1.2793811365664982</c:v>
                </c:pt>
                <c:pt idx="29">
                  <c:v>0.99186669311644504</c:v>
                </c:pt>
                <c:pt idx="30">
                  <c:v>1.8351354032338063</c:v>
                </c:pt>
                <c:pt idx="31">
                  <c:v>2.9858148993155442</c:v>
                </c:pt>
                <c:pt idx="32">
                  <c:v>5.1582184307112389</c:v>
                </c:pt>
                <c:pt idx="33">
                  <c:v>7.2030955451929755</c:v>
                </c:pt>
                <c:pt idx="34">
                  <c:v>8.8699275721797797</c:v>
                </c:pt>
                <c:pt idx="35">
                  <c:v>14.487001389164517</c:v>
                </c:pt>
                <c:pt idx="36">
                  <c:v>23.258583052192897</c:v>
                </c:pt>
                <c:pt idx="37">
                  <c:v>26.409289400555775</c:v>
                </c:pt>
                <c:pt idx="38">
                  <c:v>32.158808933002483</c:v>
                </c:pt>
                <c:pt idx="39">
                  <c:v>42.20192594063338</c:v>
                </c:pt>
                <c:pt idx="40">
                  <c:v>46.529639559130175</c:v>
                </c:pt>
                <c:pt idx="41">
                  <c:v>52.86054827175208</c:v>
                </c:pt>
                <c:pt idx="42">
                  <c:v>60.638297872340431</c:v>
                </c:pt>
                <c:pt idx="43">
                  <c:v>65.078101681424741</c:v>
                </c:pt>
                <c:pt idx="44">
                  <c:v>71.4783474365356</c:v>
                </c:pt>
                <c:pt idx="45">
                  <c:v>74.736003187886041</c:v>
                </c:pt>
                <c:pt idx="46">
                  <c:v>76.873256277401353</c:v>
                </c:pt>
                <c:pt idx="47">
                  <c:v>81.598883572567786</c:v>
                </c:pt>
                <c:pt idx="48">
                  <c:v>84.644530860504545</c:v>
                </c:pt>
                <c:pt idx="49">
                  <c:v>85.429340779894275</c:v>
                </c:pt>
                <c:pt idx="50">
                  <c:v>87.509976057462097</c:v>
                </c:pt>
                <c:pt idx="51">
                  <c:v>90.151666334065055</c:v>
                </c:pt>
                <c:pt idx="52">
                  <c:v>90.459081836327343</c:v>
                </c:pt>
                <c:pt idx="53">
                  <c:v>92.042731629392975</c:v>
                </c:pt>
                <c:pt idx="54">
                  <c:v>94.237491261360233</c:v>
                </c:pt>
                <c:pt idx="55">
                  <c:v>95.015482968734389</c:v>
                </c:pt>
                <c:pt idx="56">
                  <c:v>94.144684252597926</c:v>
                </c:pt>
                <c:pt idx="57">
                  <c:v>93.3746377535725</c:v>
                </c:pt>
                <c:pt idx="58">
                  <c:v>94.332833583208398</c:v>
                </c:pt>
                <c:pt idx="59">
                  <c:v>92.991401719656068</c:v>
                </c:pt>
                <c:pt idx="60">
                  <c:v>95.100489951004903</c:v>
                </c:pt>
                <c:pt idx="61">
                  <c:v>93.49804941482445</c:v>
                </c:pt>
                <c:pt idx="62">
                  <c:v>95.158063225290107</c:v>
                </c:pt>
                <c:pt idx="63">
                  <c:v>95.118047218887554</c:v>
                </c:pt>
                <c:pt idx="64">
                  <c:v>95.517758879439725</c:v>
                </c:pt>
                <c:pt idx="65">
                  <c:v>95.757454472683605</c:v>
                </c:pt>
                <c:pt idx="66">
                  <c:v>95.456365092073653</c:v>
                </c:pt>
                <c:pt idx="67">
                  <c:v>95.745745745745751</c:v>
                </c:pt>
                <c:pt idx="68">
                  <c:v>94.413855240764846</c:v>
                </c:pt>
                <c:pt idx="69">
                  <c:v>95.634761714056864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2-4212-996D-6437CD9F6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4919557"/>
        <c:axId val="71574721"/>
      </c:lineChart>
      <c:dateAx>
        <c:axId val="24919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1574721"/>
        <c:crosses val="autoZero"/>
        <c:auto val="1"/>
        <c:lblOffset val="100"/>
        <c:baseTimeUnit val="days"/>
      </c:dateAx>
      <c:valAx>
        <c:axId val="71574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491955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6'!$L$2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6'!$L$3:$L$72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49.666666666666664</c:v>
                </c:pt>
                <c:pt idx="23">
                  <c:v>49.285714285714285</c:v>
                </c:pt>
                <c:pt idx="24">
                  <c:v>51.74285714285714</c:v>
                </c:pt>
                <c:pt idx="25">
                  <c:v>53.51428571428572</c:v>
                </c:pt>
                <c:pt idx="26">
                  <c:v>54.916666666666664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DF-4FFE-BABF-054D52B5CABD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6'!$A$3:$A$72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DF-4FFE-BABF-054D52B5C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2934465"/>
        <c:axId val="85015971"/>
      </c:lineChart>
      <c:catAx>
        <c:axId val="32934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5015971"/>
        <c:crosses val="autoZero"/>
        <c:auto val="1"/>
        <c:lblAlgn val="ctr"/>
        <c:lblOffset val="100"/>
        <c:noMultiLvlLbl val="0"/>
      </c:catAx>
      <c:valAx>
        <c:axId val="85015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293446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7'!$Q$2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7'!$Q$3:$Q$72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90-450F-AE63-53D85152AD8F}"/>
            </c:ext>
          </c:extLst>
        </c:ser>
        <c:ser>
          <c:idx val="1"/>
          <c:order val="1"/>
          <c:tx>
            <c:strRef>
              <c:f>'Tygodniowe 7'!$R$2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7'!$R$3:$R$72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90-450F-AE63-53D85152AD8F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590-450F-AE63-53D85152AD8F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590-450F-AE63-53D85152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72363"/>
        <c:axId val="72801651"/>
      </c:lineChart>
      <c:catAx>
        <c:axId val="5723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2801651"/>
        <c:crosses val="autoZero"/>
        <c:auto val="1"/>
        <c:lblAlgn val="ctr"/>
        <c:lblOffset val="100"/>
        <c:noMultiLvlLbl val="0"/>
      </c:catAx>
      <c:valAx>
        <c:axId val="728016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7236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7'!$H$2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7'!$H$3:$H$72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4.8643822074847846E-2</c:v>
                </c:pt>
                <c:pt idx="21">
                  <c:v>2.4097083505368526</c:v>
                </c:pt>
                <c:pt idx="22">
                  <c:v>22.078962808202512</c:v>
                </c:pt>
                <c:pt idx="23">
                  <c:v>65.73114448491728</c:v>
                </c:pt>
                <c:pt idx="24">
                  <c:v>88.056815182000832</c:v>
                </c:pt>
                <c:pt idx="25">
                  <c:v>94.681876654111164</c:v>
                </c:pt>
                <c:pt idx="26">
                  <c:v>97.708080833455185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5E-446C-9EDE-0861402640A4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5E-446C-9EDE-086140264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1187716"/>
        <c:axId val="83497297"/>
      </c:lineChart>
      <c:catAx>
        <c:axId val="21187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3497297"/>
        <c:crosses val="autoZero"/>
        <c:auto val="1"/>
        <c:lblAlgn val="ctr"/>
        <c:lblOffset val="100"/>
        <c:noMultiLvlLbl val="0"/>
      </c:catAx>
      <c:valAx>
        <c:axId val="83497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118771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7'!$K$6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7'!$A$7:$A$306</c:f>
              <c:numCache>
                <c:formatCode>dd\.mm\.yyyy</c:formatCode>
                <c:ptCount val="300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  <c:pt idx="22">
                  <c:v>46218</c:v>
                </c:pt>
                <c:pt idx="23">
                  <c:v>46219</c:v>
                </c:pt>
                <c:pt idx="24">
                  <c:v>46220</c:v>
                </c:pt>
                <c:pt idx="25">
                  <c:v>46221</c:v>
                </c:pt>
                <c:pt idx="26">
                  <c:v>46222</c:v>
                </c:pt>
                <c:pt idx="27">
                  <c:v>46223</c:v>
                </c:pt>
                <c:pt idx="28">
                  <c:v>46224</c:v>
                </c:pt>
                <c:pt idx="29">
                  <c:v>46225</c:v>
                </c:pt>
                <c:pt idx="30">
                  <c:v>46226</c:v>
                </c:pt>
                <c:pt idx="31">
                  <c:v>46227</c:v>
                </c:pt>
                <c:pt idx="32">
                  <c:v>46228</c:v>
                </c:pt>
                <c:pt idx="33">
                  <c:v>46229</c:v>
                </c:pt>
                <c:pt idx="34">
                  <c:v>46230</c:v>
                </c:pt>
                <c:pt idx="35">
                  <c:v>46231</c:v>
                </c:pt>
                <c:pt idx="36">
                  <c:v>46232</c:v>
                </c:pt>
                <c:pt idx="37">
                  <c:v>46233</c:v>
                </c:pt>
                <c:pt idx="38">
                  <c:v>46234</c:v>
                </c:pt>
                <c:pt idx="39">
                  <c:v>46235</c:v>
                </c:pt>
                <c:pt idx="40">
                  <c:v>46236</c:v>
                </c:pt>
                <c:pt idx="41">
                  <c:v>46237</c:v>
                </c:pt>
                <c:pt idx="42">
                  <c:v>46238</c:v>
                </c:pt>
                <c:pt idx="43">
                  <c:v>46239</c:v>
                </c:pt>
                <c:pt idx="44">
                  <c:v>46240</c:v>
                </c:pt>
                <c:pt idx="45">
                  <c:v>46241</c:v>
                </c:pt>
                <c:pt idx="46">
                  <c:v>46242</c:v>
                </c:pt>
                <c:pt idx="47">
                  <c:v>46243</c:v>
                </c:pt>
                <c:pt idx="48">
                  <c:v>46244</c:v>
                </c:pt>
                <c:pt idx="49">
                  <c:v>46245</c:v>
                </c:pt>
                <c:pt idx="50">
                  <c:v>46246</c:v>
                </c:pt>
                <c:pt idx="51">
                  <c:v>46247</c:v>
                </c:pt>
                <c:pt idx="52">
                  <c:v>46248</c:v>
                </c:pt>
                <c:pt idx="53">
                  <c:v>46249</c:v>
                </c:pt>
                <c:pt idx="54">
                  <c:v>46250</c:v>
                </c:pt>
                <c:pt idx="55">
                  <c:v>46251</c:v>
                </c:pt>
                <c:pt idx="56">
                  <c:v>46252</c:v>
                </c:pt>
                <c:pt idx="57">
                  <c:v>46253</c:v>
                </c:pt>
                <c:pt idx="58">
                  <c:v>46254</c:v>
                </c:pt>
                <c:pt idx="59">
                  <c:v>46255</c:v>
                </c:pt>
                <c:pt idx="60">
                  <c:v>46256</c:v>
                </c:pt>
                <c:pt idx="61">
                  <c:v>46257</c:v>
                </c:pt>
                <c:pt idx="62">
                  <c:v>46258</c:v>
                </c:pt>
                <c:pt idx="63">
                  <c:v>46259</c:v>
                </c:pt>
                <c:pt idx="64">
                  <c:v>46260</c:v>
                </c:pt>
                <c:pt idx="65">
                  <c:v>46261</c:v>
                </c:pt>
                <c:pt idx="66">
                  <c:v>46262</c:v>
                </c:pt>
                <c:pt idx="67">
                  <c:v>46263</c:v>
                </c:pt>
                <c:pt idx="68">
                  <c:v>46264</c:v>
                </c:pt>
              </c:numCache>
            </c:numRef>
          </c:cat>
          <c:val>
            <c:numRef>
              <c:f>'Dzienne 7'!$K$7:$K$306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4.0056078509913884E-2</c:v>
                </c:pt>
                <c:pt idx="24">
                  <c:v>7.0105157736604903E-2</c:v>
                </c:pt>
                <c:pt idx="25">
                  <c:v>3.0045067601402103E-2</c:v>
                </c:pt>
                <c:pt idx="26">
                  <c:v>8.0120180270405614E-2</c:v>
                </c:pt>
                <c:pt idx="27">
                  <c:v>0.12018027040560841</c:v>
                </c:pt>
                <c:pt idx="28">
                  <c:v>0.44066099148723087</c:v>
                </c:pt>
                <c:pt idx="29">
                  <c:v>0.48072108162243365</c:v>
                </c:pt>
                <c:pt idx="30">
                  <c:v>1.0315473209814721</c:v>
                </c:pt>
                <c:pt idx="31">
                  <c:v>1.6324486730095142</c:v>
                </c:pt>
                <c:pt idx="32">
                  <c:v>2.6745467294400482</c:v>
                </c:pt>
                <c:pt idx="33">
                  <c:v>4.0468796954823203</c:v>
                </c:pt>
                <c:pt idx="34">
                  <c:v>6.5611539617349486</c:v>
                </c:pt>
                <c:pt idx="35">
                  <c:v>8.9251727937493737</c:v>
                </c:pt>
                <c:pt idx="36">
                  <c:v>11.970349594310328</c:v>
                </c:pt>
                <c:pt idx="37">
                  <c:v>14.71501552639487</c:v>
                </c:pt>
                <c:pt idx="38">
                  <c:v>20.144245216868679</c:v>
                </c:pt>
                <c:pt idx="39">
                  <c:v>24.070920564960431</c:v>
                </c:pt>
                <c:pt idx="40">
                  <c:v>34.138034658920162</c:v>
                </c:pt>
                <c:pt idx="41">
                  <c:v>40.589001302213759</c:v>
                </c:pt>
                <c:pt idx="42">
                  <c:v>46.038265050585998</c:v>
                </c:pt>
                <c:pt idx="43">
                  <c:v>55.114717964131856</c:v>
                </c:pt>
                <c:pt idx="44">
                  <c:v>62.55135785148812</c:v>
                </c:pt>
                <c:pt idx="45">
                  <c:v>67.288033674082982</c:v>
                </c:pt>
                <c:pt idx="46">
                  <c:v>72.256189235241052</c:v>
                </c:pt>
                <c:pt idx="47">
                  <c:v>77.368896019251977</c:v>
                </c:pt>
                <c:pt idx="48">
                  <c:v>79.500551599638953</c:v>
                </c:pt>
                <c:pt idx="49">
                  <c:v>88.246512094750571</c:v>
                </c:pt>
                <c:pt idx="50">
                  <c:v>85.639686684073098</c:v>
                </c:pt>
                <c:pt idx="51">
                  <c:v>81.986328910333739</c:v>
                </c:pt>
                <c:pt idx="52">
                  <c:v>88.222870361058028</c:v>
                </c:pt>
                <c:pt idx="53">
                  <c:v>89.625679211108874</c:v>
                </c:pt>
                <c:pt idx="54">
                  <c:v>90.367388022143942</c:v>
                </c:pt>
                <c:pt idx="55">
                  <c:v>92.309240990537546</c:v>
                </c:pt>
                <c:pt idx="56">
                  <c:v>92.611234145359361</c:v>
                </c:pt>
                <c:pt idx="57">
                  <c:v>94.26097462746678</c:v>
                </c:pt>
                <c:pt idx="58">
                  <c:v>95.629405840886207</c:v>
                </c:pt>
                <c:pt idx="59">
                  <c:v>96.404833836858003</c:v>
                </c:pt>
                <c:pt idx="60">
                  <c:v>92.225579053373622</c:v>
                </c:pt>
                <c:pt idx="61">
                  <c:v>95.427995971802616</c:v>
                </c:pt>
                <c:pt idx="62">
                  <c:v>96.213113103031517</c:v>
                </c:pt>
                <c:pt idx="63">
                  <c:v>97.149476228847703</c:v>
                </c:pt>
                <c:pt idx="64">
                  <c:v>98.247381144238517</c:v>
                </c:pt>
                <c:pt idx="65">
                  <c:v>97.240128928283639</c:v>
                </c:pt>
                <c:pt idx="66">
                  <c:v>98.569413661092085</c:v>
                </c:pt>
                <c:pt idx="67">
                  <c:v>97.390165255945178</c:v>
                </c:pt>
                <c:pt idx="68">
                  <c:v>97.651919782323887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03-4517-87D0-2011D6F3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8877065"/>
        <c:axId val="71483042"/>
      </c:lineChart>
      <c:dateAx>
        <c:axId val="388770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1483042"/>
        <c:crosses val="autoZero"/>
        <c:auto val="1"/>
        <c:lblOffset val="100"/>
        <c:baseTimeUnit val="days"/>
      </c:dateAx>
      <c:valAx>
        <c:axId val="71483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887706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7'!$L$2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7'!$L$3:$L$72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46.650000000000006</c:v>
                </c:pt>
                <c:pt idx="23">
                  <c:v>48.157142857142858</c:v>
                </c:pt>
                <c:pt idx="24">
                  <c:v>50.914285714285711</c:v>
                </c:pt>
                <c:pt idx="25">
                  <c:v>52.25714285714286</c:v>
                </c:pt>
                <c:pt idx="26">
                  <c:v>53.279999999999994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39-4A34-9639-49BA96DBE135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7'!$A$3:$A$72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39-4A34-9639-49BA96DBE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1969971"/>
        <c:axId val="54925916"/>
      </c:lineChart>
      <c:catAx>
        <c:axId val="819699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4925916"/>
        <c:crosses val="autoZero"/>
        <c:auto val="1"/>
        <c:lblAlgn val="ctr"/>
        <c:lblOffset val="100"/>
        <c:noMultiLvlLbl val="0"/>
      </c:catAx>
      <c:valAx>
        <c:axId val="54925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19699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8'!$Q$2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8'!$Q$3:$Q$72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80-4593-A006-9308EC805C96}"/>
            </c:ext>
          </c:extLst>
        </c:ser>
        <c:ser>
          <c:idx val="1"/>
          <c:order val="1"/>
          <c:tx>
            <c:strRef>
              <c:f>'Tygodniowe 8'!$R$2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8'!$R$3:$R$72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80-4593-A006-9308EC805C96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280-4593-A006-9308EC805C96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280-4593-A006-9308EC805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4575490"/>
        <c:axId val="2607149"/>
      </c:lineChart>
      <c:catAx>
        <c:axId val="445754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607149"/>
        <c:crosses val="autoZero"/>
        <c:auto val="1"/>
        <c:lblAlgn val="ctr"/>
        <c:lblOffset val="100"/>
        <c:noMultiLvlLbl val="0"/>
      </c:catAx>
      <c:valAx>
        <c:axId val="2607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457549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8'!$H$2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8'!$H$3:$H$72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0.37344574427453919</c:v>
                </c:pt>
                <c:pt idx="21">
                  <c:v>6.8532209558125601</c:v>
                </c:pt>
                <c:pt idx="22">
                  <c:v>37.155803765743471</c:v>
                </c:pt>
                <c:pt idx="23">
                  <c:v>71.294930267325228</c:v>
                </c:pt>
                <c:pt idx="24">
                  <c:v>90.587716088262127</c:v>
                </c:pt>
                <c:pt idx="25">
                  <c:v>94.304027802603258</c:v>
                </c:pt>
                <c:pt idx="26">
                  <c:v>96.201175329474225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0C-4145-B15B-359EF2C3BA52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0C-4145-B15B-359EF2C3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665422"/>
        <c:axId val="27481426"/>
      </c:lineChart>
      <c:catAx>
        <c:axId val="56654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7481426"/>
        <c:crosses val="autoZero"/>
        <c:auto val="1"/>
        <c:lblAlgn val="ctr"/>
        <c:lblOffset val="100"/>
        <c:noMultiLvlLbl val="0"/>
      </c:catAx>
      <c:valAx>
        <c:axId val="274814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66542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8'!$K$6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8'!$A$7:$A$306</c:f>
              <c:numCache>
                <c:formatCode>dd\.mm\.yyyy</c:formatCode>
                <c:ptCount val="300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46200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46207</c:v>
                </c:pt>
                <c:pt idx="12">
                  <c:v>46208</c:v>
                </c:pt>
                <c:pt idx="13">
                  <c:v>46209</c:v>
                </c:pt>
                <c:pt idx="14">
                  <c:v>46210</c:v>
                </c:pt>
                <c:pt idx="15">
                  <c:v>46211</c:v>
                </c:pt>
                <c:pt idx="16">
                  <c:v>46212</c:v>
                </c:pt>
                <c:pt idx="17">
                  <c:v>46213</c:v>
                </c:pt>
                <c:pt idx="18">
                  <c:v>46214</c:v>
                </c:pt>
                <c:pt idx="19">
                  <c:v>46215</c:v>
                </c:pt>
                <c:pt idx="20">
                  <c:v>46216</c:v>
                </c:pt>
                <c:pt idx="21">
                  <c:v>46217</c:v>
                </c:pt>
                <c:pt idx="22">
                  <c:v>46218</c:v>
                </c:pt>
                <c:pt idx="23">
                  <c:v>46219</c:v>
                </c:pt>
                <c:pt idx="24">
                  <c:v>46220</c:v>
                </c:pt>
                <c:pt idx="25">
                  <c:v>46221</c:v>
                </c:pt>
                <c:pt idx="26">
                  <c:v>46222</c:v>
                </c:pt>
                <c:pt idx="27">
                  <c:v>46223</c:v>
                </c:pt>
                <c:pt idx="28">
                  <c:v>46224</c:v>
                </c:pt>
                <c:pt idx="29">
                  <c:v>46225</c:v>
                </c:pt>
                <c:pt idx="30">
                  <c:v>46226</c:v>
                </c:pt>
                <c:pt idx="31">
                  <c:v>46227</c:v>
                </c:pt>
                <c:pt idx="32">
                  <c:v>46228</c:v>
                </c:pt>
                <c:pt idx="33">
                  <c:v>46229</c:v>
                </c:pt>
                <c:pt idx="34">
                  <c:v>46230</c:v>
                </c:pt>
                <c:pt idx="35">
                  <c:v>46231</c:v>
                </c:pt>
                <c:pt idx="36">
                  <c:v>46232</c:v>
                </c:pt>
                <c:pt idx="37">
                  <c:v>46233</c:v>
                </c:pt>
                <c:pt idx="38">
                  <c:v>46234</c:v>
                </c:pt>
                <c:pt idx="39">
                  <c:v>46235</c:v>
                </c:pt>
                <c:pt idx="40">
                  <c:v>46236</c:v>
                </c:pt>
                <c:pt idx="41">
                  <c:v>46237</c:v>
                </c:pt>
                <c:pt idx="42">
                  <c:v>46238</c:v>
                </c:pt>
                <c:pt idx="43">
                  <c:v>46239</c:v>
                </c:pt>
                <c:pt idx="44">
                  <c:v>46240</c:v>
                </c:pt>
                <c:pt idx="45">
                  <c:v>46241</c:v>
                </c:pt>
                <c:pt idx="46">
                  <c:v>46242</c:v>
                </c:pt>
                <c:pt idx="47">
                  <c:v>46243</c:v>
                </c:pt>
                <c:pt idx="48">
                  <c:v>46244</c:v>
                </c:pt>
                <c:pt idx="49">
                  <c:v>46245</c:v>
                </c:pt>
                <c:pt idx="50">
                  <c:v>46246</c:v>
                </c:pt>
                <c:pt idx="51">
                  <c:v>46247</c:v>
                </c:pt>
                <c:pt idx="52">
                  <c:v>46248</c:v>
                </c:pt>
                <c:pt idx="53">
                  <c:v>46249</c:v>
                </c:pt>
                <c:pt idx="54">
                  <c:v>46250</c:v>
                </c:pt>
                <c:pt idx="55">
                  <c:v>46251</c:v>
                </c:pt>
                <c:pt idx="56">
                  <c:v>46252</c:v>
                </c:pt>
                <c:pt idx="57">
                  <c:v>46253</c:v>
                </c:pt>
                <c:pt idx="58">
                  <c:v>46254</c:v>
                </c:pt>
                <c:pt idx="59">
                  <c:v>46255</c:v>
                </c:pt>
                <c:pt idx="60">
                  <c:v>46256</c:v>
                </c:pt>
                <c:pt idx="61">
                  <c:v>46257</c:v>
                </c:pt>
                <c:pt idx="62">
                  <c:v>46258</c:v>
                </c:pt>
                <c:pt idx="63">
                  <c:v>46259</c:v>
                </c:pt>
                <c:pt idx="64">
                  <c:v>46260</c:v>
                </c:pt>
                <c:pt idx="65">
                  <c:v>46261</c:v>
                </c:pt>
                <c:pt idx="66">
                  <c:v>46262</c:v>
                </c:pt>
                <c:pt idx="67">
                  <c:v>46263</c:v>
                </c:pt>
                <c:pt idx="68">
                  <c:v>46264</c:v>
                </c:pt>
              </c:numCache>
            </c:numRef>
          </c:cat>
          <c:val>
            <c:numRef>
              <c:f>'Dzienne 8'!$K$7:$K$306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2.9705911476383799E-2</c:v>
                </c:pt>
                <c:pt idx="23">
                  <c:v>0.13862758688979107</c:v>
                </c:pt>
                <c:pt idx="24">
                  <c:v>0.12872561639766314</c:v>
                </c:pt>
                <c:pt idx="25">
                  <c:v>9.9019704921279331E-2</c:v>
                </c:pt>
                <c:pt idx="26">
                  <c:v>0.22774532131894248</c:v>
                </c:pt>
                <c:pt idx="27">
                  <c:v>1.9902960689177147</c:v>
                </c:pt>
                <c:pt idx="28">
                  <c:v>1.6438898791839969</c:v>
                </c:pt>
                <c:pt idx="29">
                  <c:v>2.7337559429477021</c:v>
                </c:pt>
                <c:pt idx="30">
                  <c:v>3.7246161466072314</c:v>
                </c:pt>
                <c:pt idx="31">
                  <c:v>5.9243114721616799</c:v>
                </c:pt>
                <c:pt idx="32">
                  <c:v>8.6189815732118085</c:v>
                </c:pt>
                <c:pt idx="33">
                  <c:v>10.295283392786365</c:v>
                </c:pt>
                <c:pt idx="34">
                  <c:v>15.031708283789138</c:v>
                </c:pt>
                <c:pt idx="35">
                  <c:v>19.738276990185387</c:v>
                </c:pt>
                <c:pt idx="36">
                  <c:v>24.804203430157628</c:v>
                </c:pt>
                <c:pt idx="37">
                  <c:v>29.69462621455483</c:v>
                </c:pt>
                <c:pt idx="38">
                  <c:v>37.269482450922069</c:v>
                </c:pt>
                <c:pt idx="39">
                  <c:v>41.983143282102134</c:v>
                </c:pt>
                <c:pt idx="40">
                  <c:v>49.786769810572252</c:v>
                </c:pt>
                <c:pt idx="41">
                  <c:v>56.814124181709978</c:v>
                </c:pt>
                <c:pt idx="42">
                  <c:v>60.569670504168315</c:v>
                </c:pt>
                <c:pt idx="43">
                  <c:v>64.933002481389579</c:v>
                </c:pt>
                <c:pt idx="44">
                  <c:v>68.149324861000792</c:v>
                </c:pt>
                <c:pt idx="45">
                  <c:v>70.995928904776079</c:v>
                </c:pt>
                <c:pt idx="46">
                  <c:v>73.927294398092968</c:v>
                </c:pt>
                <c:pt idx="47">
                  <c:v>78.378378378378372</c:v>
                </c:pt>
                <c:pt idx="48">
                  <c:v>82.110912343470488</c:v>
                </c:pt>
                <c:pt idx="49">
                  <c:v>82.614314115308147</c:v>
                </c:pt>
                <c:pt idx="50">
                  <c:v>90.148126056268012</c:v>
                </c:pt>
                <c:pt idx="51">
                  <c:v>88.397295685026847</c:v>
                </c:pt>
                <c:pt idx="52">
                  <c:v>91.645116371593389</c:v>
                </c:pt>
                <c:pt idx="53">
                  <c:v>93.45208478455568</c:v>
                </c:pt>
                <c:pt idx="54">
                  <c:v>93.909235668789819</c:v>
                </c:pt>
                <c:pt idx="55">
                  <c:v>93.94783993629305</c:v>
                </c:pt>
                <c:pt idx="56">
                  <c:v>92.673700975512645</c:v>
                </c:pt>
                <c:pt idx="57">
                  <c:v>93.787335722819591</c:v>
                </c:pt>
                <c:pt idx="58">
                  <c:v>93.797291915571492</c:v>
                </c:pt>
                <c:pt idx="59">
                  <c:v>95.479888490641173</c:v>
                </c:pt>
                <c:pt idx="60">
                  <c:v>93.405717700966235</c:v>
                </c:pt>
                <c:pt idx="61">
                  <c:v>93.644152221558073</c:v>
                </c:pt>
                <c:pt idx="62">
                  <c:v>97.340107591153611</c:v>
                </c:pt>
                <c:pt idx="63">
                  <c:v>96.392985253088881</c:v>
                </c:pt>
                <c:pt idx="64">
                  <c:v>96.283379832602634</c:v>
                </c:pt>
                <c:pt idx="65">
                  <c:v>95.425097179308281</c:v>
                </c:pt>
                <c:pt idx="66">
                  <c:v>97.199242499750824</c:v>
                </c:pt>
                <c:pt idx="67">
                  <c:v>95.524768264726404</c:v>
                </c:pt>
                <c:pt idx="68">
                  <c:v>96.381578947368425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F7-49EA-AE2E-BF2830F91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4845458"/>
        <c:axId val="29191603"/>
      </c:lineChart>
      <c:dateAx>
        <c:axId val="248454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9191603"/>
        <c:crosses val="autoZero"/>
        <c:auto val="1"/>
        <c:lblOffset val="100"/>
        <c:baseTimeUnit val="days"/>
      </c:dateAx>
      <c:valAx>
        <c:axId val="29191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484545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8'!$L$2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8'!$L$3:$L$72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48.875</c:v>
                </c:pt>
                <c:pt idx="23">
                  <c:v>48.957142857142863</c:v>
                </c:pt>
                <c:pt idx="24">
                  <c:v>51.685714285714276</c:v>
                </c:pt>
                <c:pt idx="25">
                  <c:v>52.885714285714279</c:v>
                </c:pt>
                <c:pt idx="26">
                  <c:v>53.883333333333333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30-4B42-BF25-572DEC28CC95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8'!$A$3:$A$72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30-4B42-BF25-572DEC28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3412575"/>
        <c:axId val="31280634"/>
      </c:lineChart>
      <c:catAx>
        <c:axId val="53412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1280634"/>
        <c:crosses val="autoZero"/>
        <c:auto val="1"/>
        <c:lblAlgn val="ctr"/>
        <c:lblOffset val="100"/>
        <c:noMultiLvlLbl val="0"/>
      </c:catAx>
      <c:valAx>
        <c:axId val="31280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341257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9'!$Q$2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9'!$Q$3:$Q$72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7-4897-9ACF-DCD0851B9AF3}"/>
            </c:ext>
          </c:extLst>
        </c:ser>
        <c:ser>
          <c:idx val="1"/>
          <c:order val="1"/>
          <c:tx>
            <c:strRef>
              <c:f>'Tygodniowe 9'!$R$2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9'!$R$3:$R$72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7-4897-9ACF-DCD0851B9AF3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97-4897-9ACF-DCD0851B9AF3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97-4897-9ACF-DCD0851B9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6854142"/>
        <c:axId val="78773342"/>
      </c:lineChart>
      <c:catAx>
        <c:axId val="868541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8773342"/>
        <c:crosses val="autoZero"/>
        <c:auto val="1"/>
        <c:lblAlgn val="ctr"/>
        <c:lblOffset val="100"/>
        <c:noMultiLvlLbl val="0"/>
      </c:catAx>
      <c:valAx>
        <c:axId val="78773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685414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9'!$H$2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9'!$H$3:$H$72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BF-4997-B81E-09F7FA8AD289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BF-4997-B81E-09F7FA8A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6864078"/>
        <c:axId val="46177453"/>
      </c:lineChart>
      <c:catAx>
        <c:axId val="568640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6177453"/>
        <c:crosses val="autoZero"/>
        <c:auto val="1"/>
        <c:lblAlgn val="ctr"/>
        <c:lblOffset val="100"/>
        <c:noMultiLvlLbl val="0"/>
      </c:catAx>
      <c:valAx>
        <c:axId val="46177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68640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9'!$K$6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9'!$A$7:$A$306</c:f>
              <c:numCache>
                <c:formatCode>dd\.mm\.yyyy</c:formatCode>
                <c:ptCount val="300"/>
              </c:numCache>
            </c:numRef>
          </c:cat>
          <c:val>
            <c:numRef>
              <c:f>'Dzienne 9'!$K$7:$K$306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5E-4E21-93B0-7620FAB3D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9616266"/>
        <c:axId val="18265929"/>
      </c:lineChart>
      <c:catAx>
        <c:axId val="59616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8265929"/>
        <c:crosses val="autoZero"/>
        <c:auto val="1"/>
        <c:lblAlgn val="ctr"/>
        <c:lblOffset val="100"/>
        <c:noMultiLvlLbl val="0"/>
      </c:catAx>
      <c:valAx>
        <c:axId val="18265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961626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9'!$L$2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9'!$L$3:$L$72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DD-41AB-B89D-F7C005569ED3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9'!$A$3:$A$72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DD-41AB-B89D-F7C005569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3433217"/>
        <c:axId val="41465436"/>
      </c:lineChart>
      <c:catAx>
        <c:axId val="534332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1465436"/>
        <c:crosses val="autoZero"/>
        <c:auto val="1"/>
        <c:lblAlgn val="ctr"/>
        <c:lblOffset val="100"/>
        <c:noMultiLvlLbl val="0"/>
      </c:catAx>
      <c:valAx>
        <c:axId val="41465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343321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10'!$Q$2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10'!$Q$3:$Q$72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0F-4237-B0A3-C0778FD7B44C}"/>
            </c:ext>
          </c:extLst>
        </c:ser>
        <c:ser>
          <c:idx val="1"/>
          <c:order val="1"/>
          <c:tx>
            <c:strRef>
              <c:f>'Tygodniowe 10'!$R$2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10'!$R$3:$R$72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0F-4237-B0A3-C0778FD7B44C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0F-4237-B0A3-C0778FD7B44C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0F-4237-B0A3-C0778FD7B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0646499"/>
        <c:axId val="27292270"/>
      </c:lineChart>
      <c:catAx>
        <c:axId val="40646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7292270"/>
        <c:crosses val="autoZero"/>
        <c:auto val="1"/>
        <c:lblAlgn val="ctr"/>
        <c:lblOffset val="100"/>
        <c:noMultiLvlLbl val="0"/>
      </c:catAx>
      <c:valAx>
        <c:axId val="27292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064649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10'!$H$2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10'!$H$3:$H$72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9A-41D2-AC02-DB14EB72B407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9A-41D2-AC02-DB14EB72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3973153"/>
        <c:axId val="32612715"/>
      </c:lineChart>
      <c:catAx>
        <c:axId val="73973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2612715"/>
        <c:crosses val="autoZero"/>
        <c:auto val="1"/>
        <c:lblAlgn val="ctr"/>
        <c:lblOffset val="100"/>
        <c:noMultiLvlLbl val="0"/>
      </c:catAx>
      <c:valAx>
        <c:axId val="32612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397315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10'!$K$6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10'!$A$7:$A$306</c:f>
              <c:numCache>
                <c:formatCode>dd\.mm\.yyyy</c:formatCode>
                <c:ptCount val="300"/>
              </c:numCache>
            </c:numRef>
          </c:cat>
          <c:val>
            <c:numRef>
              <c:f>'Dzienne 10'!$K$7:$K$306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1B-4E32-8EFA-8F0B63034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4649525"/>
        <c:axId val="23626778"/>
      </c:lineChart>
      <c:catAx>
        <c:axId val="846495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3626778"/>
        <c:crosses val="autoZero"/>
        <c:auto val="1"/>
        <c:lblAlgn val="ctr"/>
        <c:lblOffset val="100"/>
        <c:noMultiLvlLbl val="0"/>
      </c:catAx>
      <c:valAx>
        <c:axId val="23626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464952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10'!$L$2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10'!$L$3:$L$72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9B-481D-BD2B-031FB6985F98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10'!$A$3:$A$72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E9B-481D-BD2B-031FB6985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7657748"/>
        <c:axId val="98800032"/>
      </c:lineChart>
      <c:catAx>
        <c:axId val="47657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8800032"/>
        <c:crosses val="autoZero"/>
        <c:auto val="1"/>
        <c:lblAlgn val="ctr"/>
        <c:lblOffset val="100"/>
        <c:noMultiLvlLbl val="0"/>
      </c:catAx>
      <c:valAx>
        <c:axId val="98800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765774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11'!$Q$2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11'!$Q$3:$Q$72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15-480F-86B7-253917859DCF}"/>
            </c:ext>
          </c:extLst>
        </c:ser>
        <c:ser>
          <c:idx val="1"/>
          <c:order val="1"/>
          <c:tx>
            <c:strRef>
              <c:f>'Tygodniowe 11'!$R$2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11'!$R$3:$R$72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15-480F-86B7-253917859DCF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15-480F-86B7-253917859DCF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115-480F-86B7-253917859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5805547"/>
        <c:axId val="73745410"/>
      </c:lineChart>
      <c:catAx>
        <c:axId val="45805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3745410"/>
        <c:crosses val="autoZero"/>
        <c:auto val="1"/>
        <c:lblAlgn val="ctr"/>
        <c:lblOffset val="100"/>
        <c:noMultiLvlLbl val="0"/>
      </c:catAx>
      <c:valAx>
        <c:axId val="73745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580554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11'!$H$2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11'!$H$3:$H$72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43-47DB-8208-A9E98F8887DF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43-47DB-8208-A9E98F88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6022415"/>
        <c:axId val="83113065"/>
      </c:lineChart>
      <c:catAx>
        <c:axId val="16022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3113065"/>
        <c:crosses val="autoZero"/>
        <c:auto val="1"/>
        <c:lblAlgn val="ctr"/>
        <c:lblOffset val="100"/>
        <c:noMultiLvlLbl val="0"/>
      </c:catAx>
      <c:valAx>
        <c:axId val="83113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602241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11'!$K$6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11'!$A$7:$A$306</c:f>
              <c:numCache>
                <c:formatCode>dd\.mm\.yyyy</c:formatCode>
                <c:ptCount val="300"/>
              </c:numCache>
            </c:numRef>
          </c:cat>
          <c:val>
            <c:numRef>
              <c:f>'Dzienne 11'!$K$7:$K$306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8D-42CD-AEEC-A8478B8A3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6632830"/>
        <c:axId val="14409671"/>
      </c:lineChart>
      <c:catAx>
        <c:axId val="26632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4409671"/>
        <c:crosses val="autoZero"/>
        <c:auto val="1"/>
        <c:lblAlgn val="ctr"/>
        <c:lblOffset val="100"/>
        <c:noMultiLvlLbl val="0"/>
      </c:catAx>
      <c:valAx>
        <c:axId val="14409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663283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11'!$L$2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11'!$L$3:$L$72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98-44E0-85A5-39E3F367BC77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11'!$A$3:$A$72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98-44E0-85A5-39E3F367B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1251990"/>
        <c:axId val="6618962"/>
      </c:lineChart>
      <c:catAx>
        <c:axId val="11251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618962"/>
        <c:crosses val="autoZero"/>
        <c:auto val="1"/>
        <c:lblAlgn val="ctr"/>
        <c:lblOffset val="100"/>
        <c:noMultiLvlLbl val="0"/>
      </c:catAx>
      <c:valAx>
        <c:axId val="6618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125199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Waga kur i kogutów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12'!$Q$2</c:f>
              <c:strCache>
                <c:ptCount val="1"/>
                <c:pt idx="0">
                  <c:v>Waga kury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12'!$Q$3:$Q$72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F9-43D0-8A0A-0D82BDD3B191}"/>
            </c:ext>
          </c:extLst>
        </c:ser>
        <c:ser>
          <c:idx val="1"/>
          <c:order val="1"/>
          <c:tx>
            <c:strRef>
              <c:f>'Tygodniowe 12'!$R$2</c:f>
              <c:strCache>
                <c:ptCount val="1"/>
                <c:pt idx="0">
                  <c:v>Waga kog.</c:v>
                </c:pt>
              </c:strCache>
            </c:strRef>
          </c:tx>
          <c:spPr>
            <a:ln w="248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12'!$R$3:$R$72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FF9-43D0-8A0A-0D82BDD3B191}"/>
            </c:ext>
          </c:extLst>
        </c:ser>
        <c:ser>
          <c:idx val="2"/>
          <c:order val="2"/>
          <c:tx>
            <c:strRef>
              <c:f>Normy!$B$2</c:f>
              <c:strCache>
                <c:ptCount val="1"/>
                <c:pt idx="0">
                  <c:v>Waga kury(g)</c:v>
                </c:pt>
              </c:strCache>
            </c:strRef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Normy!$B$3:$B$72</c:f>
              <c:numCache>
                <c:formatCode>General</c:formatCode>
                <c:ptCount val="70"/>
                <c:pt idx="0">
                  <c:v>130</c:v>
                </c:pt>
                <c:pt idx="1">
                  <c:v>255</c:v>
                </c:pt>
                <c:pt idx="2">
                  <c:v>385</c:v>
                </c:pt>
                <c:pt idx="3">
                  <c:v>515</c:v>
                </c:pt>
                <c:pt idx="4">
                  <c:v>650</c:v>
                </c:pt>
                <c:pt idx="5">
                  <c:v>790</c:v>
                </c:pt>
                <c:pt idx="6">
                  <c:v>920</c:v>
                </c:pt>
                <c:pt idx="7">
                  <c:v>1040</c:v>
                </c:pt>
                <c:pt idx="8">
                  <c:v>1150</c:v>
                </c:pt>
                <c:pt idx="9">
                  <c:v>1250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1650</c:v>
                </c:pt>
                <c:pt idx="14">
                  <c:v>1750</c:v>
                </c:pt>
                <c:pt idx="15">
                  <c:v>1855</c:v>
                </c:pt>
                <c:pt idx="16">
                  <c:v>1975</c:v>
                </c:pt>
                <c:pt idx="17">
                  <c:v>2100</c:v>
                </c:pt>
                <c:pt idx="18">
                  <c:v>2230</c:v>
                </c:pt>
                <c:pt idx="19">
                  <c:v>2370</c:v>
                </c:pt>
                <c:pt idx="20">
                  <c:v>2525</c:v>
                </c:pt>
                <c:pt idx="21">
                  <c:v>2685</c:v>
                </c:pt>
                <c:pt idx="22">
                  <c:v>2840</c:v>
                </c:pt>
                <c:pt idx="23">
                  <c:v>2985</c:v>
                </c:pt>
                <c:pt idx="24">
                  <c:v>3125</c:v>
                </c:pt>
                <c:pt idx="25">
                  <c:v>3255</c:v>
                </c:pt>
                <c:pt idx="26">
                  <c:v>3365</c:v>
                </c:pt>
                <c:pt idx="27">
                  <c:v>3460</c:v>
                </c:pt>
                <c:pt idx="28">
                  <c:v>3510</c:v>
                </c:pt>
                <c:pt idx="29">
                  <c:v>3540</c:v>
                </c:pt>
                <c:pt idx="30">
                  <c:v>3560</c:v>
                </c:pt>
                <c:pt idx="31">
                  <c:v>3580</c:v>
                </c:pt>
                <c:pt idx="32">
                  <c:v>3600</c:v>
                </c:pt>
                <c:pt idx="33">
                  <c:v>3620</c:v>
                </c:pt>
                <c:pt idx="34">
                  <c:v>3640</c:v>
                </c:pt>
                <c:pt idx="35">
                  <c:v>3660</c:v>
                </c:pt>
                <c:pt idx="36">
                  <c:v>3680</c:v>
                </c:pt>
                <c:pt idx="37">
                  <c:v>3700</c:v>
                </c:pt>
                <c:pt idx="38">
                  <c:v>3720</c:v>
                </c:pt>
                <c:pt idx="39">
                  <c:v>3740</c:v>
                </c:pt>
                <c:pt idx="40">
                  <c:v>3760</c:v>
                </c:pt>
                <c:pt idx="41">
                  <c:v>3780</c:v>
                </c:pt>
                <c:pt idx="42">
                  <c:v>3800</c:v>
                </c:pt>
                <c:pt idx="43">
                  <c:v>3820</c:v>
                </c:pt>
                <c:pt idx="44">
                  <c:v>3840</c:v>
                </c:pt>
                <c:pt idx="45">
                  <c:v>3860</c:v>
                </c:pt>
                <c:pt idx="46">
                  <c:v>3880</c:v>
                </c:pt>
                <c:pt idx="47">
                  <c:v>3900</c:v>
                </c:pt>
                <c:pt idx="48">
                  <c:v>3920</c:v>
                </c:pt>
                <c:pt idx="49">
                  <c:v>3940</c:v>
                </c:pt>
                <c:pt idx="50">
                  <c:v>3960</c:v>
                </c:pt>
                <c:pt idx="51">
                  <c:v>3980</c:v>
                </c:pt>
                <c:pt idx="52">
                  <c:v>4000</c:v>
                </c:pt>
                <c:pt idx="53">
                  <c:v>4020</c:v>
                </c:pt>
                <c:pt idx="54">
                  <c:v>4040</c:v>
                </c:pt>
                <c:pt idx="55">
                  <c:v>4060</c:v>
                </c:pt>
                <c:pt idx="56">
                  <c:v>4080</c:v>
                </c:pt>
                <c:pt idx="57">
                  <c:v>4100</c:v>
                </c:pt>
                <c:pt idx="58">
                  <c:v>4120</c:v>
                </c:pt>
                <c:pt idx="59">
                  <c:v>4140</c:v>
                </c:pt>
                <c:pt idx="60">
                  <c:v>4140</c:v>
                </c:pt>
                <c:pt idx="61">
                  <c:v>4140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FF9-43D0-8A0A-0D82BDD3B191}"/>
            </c:ext>
          </c:extLst>
        </c:ser>
        <c:ser>
          <c:idx val="3"/>
          <c:order val="3"/>
          <c:tx>
            <c:strRef>
              <c:f>Normy!$C$2</c:f>
              <c:strCache>
                <c:ptCount val="1"/>
                <c:pt idx="0">
                  <c:v>Waga koguta(g)</c:v>
                </c:pt>
              </c:strCache>
            </c:strRef>
          </c:tx>
          <c:spPr>
            <a:ln w="1512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Normy!$C$3:$C$72</c:f>
              <c:numCache>
                <c:formatCode>General</c:formatCode>
                <c:ptCount val="70"/>
                <c:pt idx="0">
                  <c:v>165</c:v>
                </c:pt>
                <c:pt idx="1">
                  <c:v>340</c:v>
                </c:pt>
                <c:pt idx="2">
                  <c:v>550</c:v>
                </c:pt>
                <c:pt idx="3">
                  <c:v>780</c:v>
                </c:pt>
                <c:pt idx="4">
                  <c:v>980</c:v>
                </c:pt>
                <c:pt idx="5">
                  <c:v>1150</c:v>
                </c:pt>
                <c:pt idx="6">
                  <c:v>1300</c:v>
                </c:pt>
                <c:pt idx="7">
                  <c:v>1440</c:v>
                </c:pt>
                <c:pt idx="8">
                  <c:v>1570</c:v>
                </c:pt>
                <c:pt idx="9">
                  <c:v>1695</c:v>
                </c:pt>
                <c:pt idx="10">
                  <c:v>1820</c:v>
                </c:pt>
                <c:pt idx="11">
                  <c:v>1945</c:v>
                </c:pt>
                <c:pt idx="12">
                  <c:v>2070</c:v>
                </c:pt>
                <c:pt idx="13">
                  <c:v>2195</c:v>
                </c:pt>
                <c:pt idx="14">
                  <c:v>2320</c:v>
                </c:pt>
                <c:pt idx="15">
                  <c:v>2450</c:v>
                </c:pt>
                <c:pt idx="16">
                  <c:v>2595</c:v>
                </c:pt>
                <c:pt idx="17">
                  <c:v>2740</c:v>
                </c:pt>
                <c:pt idx="18">
                  <c:v>2890</c:v>
                </c:pt>
                <c:pt idx="19">
                  <c:v>3040</c:v>
                </c:pt>
                <c:pt idx="20">
                  <c:v>3195</c:v>
                </c:pt>
                <c:pt idx="21">
                  <c:v>3345</c:v>
                </c:pt>
                <c:pt idx="22">
                  <c:v>3490</c:v>
                </c:pt>
                <c:pt idx="23">
                  <c:v>3630</c:v>
                </c:pt>
                <c:pt idx="24">
                  <c:v>3750</c:v>
                </c:pt>
                <c:pt idx="25">
                  <c:v>3860</c:v>
                </c:pt>
                <c:pt idx="26">
                  <c:v>3920</c:v>
                </c:pt>
                <c:pt idx="27">
                  <c:v>3970</c:v>
                </c:pt>
                <c:pt idx="28">
                  <c:v>4010</c:v>
                </c:pt>
                <c:pt idx="29">
                  <c:v>4040</c:v>
                </c:pt>
                <c:pt idx="30">
                  <c:v>4070</c:v>
                </c:pt>
                <c:pt idx="31">
                  <c:v>4100</c:v>
                </c:pt>
                <c:pt idx="32">
                  <c:v>4130</c:v>
                </c:pt>
                <c:pt idx="33">
                  <c:v>4160</c:v>
                </c:pt>
                <c:pt idx="34">
                  <c:v>4190</c:v>
                </c:pt>
                <c:pt idx="35">
                  <c:v>4220</c:v>
                </c:pt>
                <c:pt idx="36">
                  <c:v>4250</c:v>
                </c:pt>
                <c:pt idx="37">
                  <c:v>4280</c:v>
                </c:pt>
                <c:pt idx="38">
                  <c:v>4310</c:v>
                </c:pt>
                <c:pt idx="39">
                  <c:v>4340</c:v>
                </c:pt>
                <c:pt idx="40">
                  <c:v>4370</c:v>
                </c:pt>
                <c:pt idx="41">
                  <c:v>4400</c:v>
                </c:pt>
                <c:pt idx="42">
                  <c:v>4430</c:v>
                </c:pt>
                <c:pt idx="43">
                  <c:v>4460</c:v>
                </c:pt>
                <c:pt idx="44">
                  <c:v>4490</c:v>
                </c:pt>
                <c:pt idx="45">
                  <c:v>4525</c:v>
                </c:pt>
                <c:pt idx="46">
                  <c:v>4560</c:v>
                </c:pt>
                <c:pt idx="47">
                  <c:v>4595</c:v>
                </c:pt>
                <c:pt idx="48">
                  <c:v>4630</c:v>
                </c:pt>
                <c:pt idx="49">
                  <c:v>4665</c:v>
                </c:pt>
                <c:pt idx="50">
                  <c:v>4700</c:v>
                </c:pt>
                <c:pt idx="51">
                  <c:v>4735</c:v>
                </c:pt>
                <c:pt idx="52">
                  <c:v>4770</c:v>
                </c:pt>
                <c:pt idx="53">
                  <c:v>4805</c:v>
                </c:pt>
                <c:pt idx="54">
                  <c:v>4840</c:v>
                </c:pt>
                <c:pt idx="55">
                  <c:v>4875</c:v>
                </c:pt>
                <c:pt idx="56">
                  <c:v>4910</c:v>
                </c:pt>
                <c:pt idx="57">
                  <c:v>4945</c:v>
                </c:pt>
                <c:pt idx="58">
                  <c:v>4980</c:v>
                </c:pt>
                <c:pt idx="59">
                  <c:v>5015</c:v>
                </c:pt>
                <c:pt idx="60">
                  <c:v>5050</c:v>
                </c:pt>
                <c:pt idx="61">
                  <c:v>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FF9-43D0-8A0A-0D82BDD3B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3661189"/>
        <c:axId val="36194947"/>
      </c:lineChart>
      <c:catAx>
        <c:axId val="636611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6194947"/>
        <c:crosses val="autoZero"/>
        <c:auto val="1"/>
        <c:lblAlgn val="ctr"/>
        <c:lblOffset val="100"/>
        <c:noMultiLvlLbl val="0"/>
      </c:catAx>
      <c:valAx>
        <c:axId val="36194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366118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tygodniowa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12'!$H$2</c:f>
              <c:strCache>
                <c:ptCount val="1"/>
                <c:pt idx="0">
                  <c:v>Śr.% nieśn.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12'!$H$3:$H$72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B2-4CD9-AB69-32B82E3031B5}"/>
            </c:ext>
          </c:extLst>
        </c:ser>
        <c:ser>
          <c:idx val="1"/>
          <c:order val="1"/>
          <c:tx>
            <c:strRef>
              <c:f>Normy!$D$2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Normy!$D$3:$D$72</c:f>
              <c:numCache>
                <c:formatCode>0.0</c:formatCode>
                <c:ptCount val="70"/>
                <c:pt idx="22">
                  <c:v>5.4</c:v>
                </c:pt>
                <c:pt idx="23">
                  <c:v>22.8</c:v>
                </c:pt>
                <c:pt idx="24">
                  <c:v>52.6</c:v>
                </c:pt>
                <c:pt idx="25">
                  <c:v>73.599999999999994</c:v>
                </c:pt>
                <c:pt idx="26">
                  <c:v>82.4</c:v>
                </c:pt>
                <c:pt idx="27">
                  <c:v>86.4</c:v>
                </c:pt>
                <c:pt idx="28">
                  <c:v>87.6</c:v>
                </c:pt>
                <c:pt idx="29">
                  <c:v>86.7</c:v>
                </c:pt>
                <c:pt idx="30">
                  <c:v>85.7</c:v>
                </c:pt>
                <c:pt idx="31">
                  <c:v>84.7</c:v>
                </c:pt>
                <c:pt idx="32">
                  <c:v>83.7</c:v>
                </c:pt>
                <c:pt idx="33">
                  <c:v>82.6</c:v>
                </c:pt>
                <c:pt idx="34">
                  <c:v>81.5</c:v>
                </c:pt>
                <c:pt idx="35">
                  <c:v>80.400000000000006</c:v>
                </c:pt>
                <c:pt idx="36">
                  <c:v>79.3</c:v>
                </c:pt>
                <c:pt idx="37">
                  <c:v>78.2</c:v>
                </c:pt>
                <c:pt idx="38">
                  <c:v>77.099999999999994</c:v>
                </c:pt>
                <c:pt idx="39">
                  <c:v>76</c:v>
                </c:pt>
                <c:pt idx="40">
                  <c:v>74.900000000000006</c:v>
                </c:pt>
                <c:pt idx="41">
                  <c:v>73.7</c:v>
                </c:pt>
                <c:pt idx="42">
                  <c:v>72.5</c:v>
                </c:pt>
                <c:pt idx="43">
                  <c:v>71.3</c:v>
                </c:pt>
                <c:pt idx="44">
                  <c:v>70.099999999999994</c:v>
                </c:pt>
                <c:pt idx="45">
                  <c:v>68.900000000000006</c:v>
                </c:pt>
                <c:pt idx="46">
                  <c:v>67.7</c:v>
                </c:pt>
                <c:pt idx="47">
                  <c:v>66.5</c:v>
                </c:pt>
                <c:pt idx="48">
                  <c:v>65.3</c:v>
                </c:pt>
                <c:pt idx="49">
                  <c:v>64.099999999999994</c:v>
                </c:pt>
                <c:pt idx="50">
                  <c:v>62.9</c:v>
                </c:pt>
                <c:pt idx="51">
                  <c:v>61.7</c:v>
                </c:pt>
                <c:pt idx="52">
                  <c:v>60.5</c:v>
                </c:pt>
                <c:pt idx="53">
                  <c:v>59.3</c:v>
                </c:pt>
                <c:pt idx="54">
                  <c:v>58.1</c:v>
                </c:pt>
                <c:pt idx="55">
                  <c:v>56.9</c:v>
                </c:pt>
                <c:pt idx="56">
                  <c:v>55.7</c:v>
                </c:pt>
                <c:pt idx="57">
                  <c:v>54.5</c:v>
                </c:pt>
                <c:pt idx="58">
                  <c:v>53.3</c:v>
                </c:pt>
                <c:pt idx="59">
                  <c:v>52</c:v>
                </c:pt>
                <c:pt idx="60">
                  <c:v>50.7</c:v>
                </c:pt>
                <c:pt idx="61">
                  <c:v>49.4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B2-4CD9-AB69-32B82E30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7241182"/>
        <c:axId val="75350121"/>
      </c:lineChart>
      <c:catAx>
        <c:axId val="672411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5350121"/>
        <c:crosses val="autoZero"/>
        <c:auto val="1"/>
        <c:lblAlgn val="ctr"/>
        <c:lblOffset val="100"/>
        <c:noMultiLvlLbl val="0"/>
      </c:catAx>
      <c:valAx>
        <c:axId val="75350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724118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Nieśność dzienna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'Dzienne 12'!$K$6</c:f>
              <c:strCache>
                <c:ptCount val="1"/>
                <c:pt idx="0">
                  <c:v>% nieśności</c:v>
                </c:pt>
              </c:strCache>
            </c:strRef>
          </c:tx>
          <c:spPr>
            <a:ln w="151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'Dzienne 12'!$A$7:$A$306</c:f>
              <c:numCache>
                <c:formatCode>dd\.mm\.yyyy</c:formatCode>
                <c:ptCount val="300"/>
              </c:numCache>
            </c:numRef>
          </c:cat>
          <c:val>
            <c:numRef>
              <c:f>'Dzienne 12'!$K$7:$K$306</c:f>
              <c:numCache>
                <c:formatCode>0.0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5B-4B96-B41F-0C4E2CF9D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9334537"/>
        <c:axId val="37173477"/>
      </c:lineChart>
      <c:catAx>
        <c:axId val="393345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Dzień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7173477"/>
        <c:crosses val="autoZero"/>
        <c:auto val="1"/>
        <c:lblAlgn val="ctr"/>
        <c:lblOffset val="100"/>
        <c:noMultiLvlLbl val="0"/>
      </c:catAx>
      <c:valAx>
        <c:axId val="37173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nieśności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933453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Średnia waga jaja vs norma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'Tygodniowe 12'!$L$2</c:f>
              <c:strCache>
                <c:ptCount val="1"/>
                <c:pt idx="0">
                  <c:v>Śr.waga jaja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'Tygodniowe 12'!$L$3:$L$72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7F-4C49-B049-F9A813EE459C}"/>
            </c:ext>
          </c:extLst>
        </c:ser>
        <c:ser>
          <c:idx val="1"/>
          <c:order val="1"/>
          <c:tx>
            <c:strRef>
              <c:f>Normy!$F$2</c:f>
              <c:strCache>
                <c:ptCount val="1"/>
                <c:pt idx="0">
                  <c:v>Waga jaja(g)</c:v>
                </c:pt>
              </c:strCache>
            </c:strRef>
          </c:tx>
          <c:spPr>
            <a:ln w="151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'Tygodniowe 12'!$A$3:$A$72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Normy!$F$3:$F$72</c:f>
              <c:numCache>
                <c:formatCode>0.0</c:formatCode>
                <c:ptCount val="70"/>
                <c:pt idx="22">
                  <c:v>48.6</c:v>
                </c:pt>
                <c:pt idx="23">
                  <c:v>50.3</c:v>
                </c:pt>
                <c:pt idx="24">
                  <c:v>52</c:v>
                </c:pt>
                <c:pt idx="25">
                  <c:v>53.5</c:v>
                </c:pt>
                <c:pt idx="26">
                  <c:v>54.8</c:v>
                </c:pt>
                <c:pt idx="27">
                  <c:v>56.2</c:v>
                </c:pt>
                <c:pt idx="28">
                  <c:v>57.2</c:v>
                </c:pt>
                <c:pt idx="29">
                  <c:v>58.2</c:v>
                </c:pt>
                <c:pt idx="30">
                  <c:v>59.1</c:v>
                </c:pt>
                <c:pt idx="31">
                  <c:v>59.9</c:v>
                </c:pt>
                <c:pt idx="32">
                  <c:v>60.4</c:v>
                </c:pt>
                <c:pt idx="33">
                  <c:v>61</c:v>
                </c:pt>
                <c:pt idx="34">
                  <c:v>61.6</c:v>
                </c:pt>
                <c:pt idx="35">
                  <c:v>62.1</c:v>
                </c:pt>
                <c:pt idx="36">
                  <c:v>62.5</c:v>
                </c:pt>
                <c:pt idx="37">
                  <c:v>62.9</c:v>
                </c:pt>
                <c:pt idx="38">
                  <c:v>63.3</c:v>
                </c:pt>
                <c:pt idx="39">
                  <c:v>63.7</c:v>
                </c:pt>
                <c:pt idx="40">
                  <c:v>64</c:v>
                </c:pt>
                <c:pt idx="41">
                  <c:v>64.400000000000006</c:v>
                </c:pt>
                <c:pt idx="42">
                  <c:v>64.7</c:v>
                </c:pt>
                <c:pt idx="43">
                  <c:v>65.099999999999994</c:v>
                </c:pt>
                <c:pt idx="44">
                  <c:v>65.400000000000006</c:v>
                </c:pt>
                <c:pt idx="45">
                  <c:v>65.8</c:v>
                </c:pt>
                <c:pt idx="46">
                  <c:v>66.099999999999994</c:v>
                </c:pt>
                <c:pt idx="47">
                  <c:v>66.5</c:v>
                </c:pt>
                <c:pt idx="48">
                  <c:v>66.8</c:v>
                </c:pt>
                <c:pt idx="49">
                  <c:v>67.2</c:v>
                </c:pt>
                <c:pt idx="50">
                  <c:v>67.5</c:v>
                </c:pt>
                <c:pt idx="51">
                  <c:v>67.900000000000006</c:v>
                </c:pt>
                <c:pt idx="52">
                  <c:v>68.2</c:v>
                </c:pt>
                <c:pt idx="53">
                  <c:v>68.5</c:v>
                </c:pt>
                <c:pt idx="54">
                  <c:v>68.8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69.599999999999994</c:v>
                </c:pt>
                <c:pt idx="58">
                  <c:v>69.8</c:v>
                </c:pt>
                <c:pt idx="59">
                  <c:v>70</c:v>
                </c:pt>
                <c:pt idx="60">
                  <c:v>70.3</c:v>
                </c:pt>
                <c:pt idx="61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7F-4C49-B049-F9A813EE4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8134514"/>
        <c:axId val="71122635"/>
      </c:lineChart>
      <c:catAx>
        <c:axId val="681345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Tydzień życia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1122635"/>
        <c:crosses val="autoZero"/>
        <c:auto val="1"/>
        <c:lblAlgn val="ctr"/>
        <c:lblOffset val="100"/>
        <c:noMultiLvlLbl val="0"/>
      </c:catAx>
      <c:valAx>
        <c:axId val="71122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Waga jaja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813451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Empiryczna krzywa utraty masy jaja wg wieku stada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'Krzywa utraty masy'!$C$2</c:f>
              <c:strCache>
                <c:ptCount val="1"/>
                <c:pt idx="0">
                  <c:v>Śr. utrata masy %</c:v>
                </c:pt>
              </c:strCache>
            </c:strRef>
          </c:tx>
          <c:spPr>
            <a:ln w="0">
              <a:solidFill>
                <a:srgbClr val="FFFFFF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'Krzywa utraty masy'!$A$3:$A$51</c:f>
              <c:numCache>
                <c:formatCode>General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'Krzywa utraty masy'!$C$3:$C$51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11.070849188946912</c:v>
                </c:pt>
                <c:pt idx="10">
                  <c:v>11.396677798249657</c:v>
                </c:pt>
                <c:pt idx="11">
                  <c:v>11.144008633397668</c:v>
                </c:pt>
                <c:pt idx="12">
                  <c:v>11.573451912975738</c:v>
                </c:pt>
                <c:pt idx="13">
                  <c:v>11.350737797956876</c:v>
                </c:pt>
                <c:pt idx="14">
                  <c:v>11.148228441999677</c:v>
                </c:pt>
                <c:pt idx="15">
                  <c:v>13.049740758798212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11.71528613633876</c:v>
                </c:pt>
                <c:pt idx="26">
                  <c:v>11.565985454540566</c:v>
                </c:pt>
                <c:pt idx="27">
                  <c:v>11.761870320666505</c:v>
                </c:pt>
                <c:pt idx="28">
                  <c:v>11.9793739443334</c:v>
                </c:pt>
                <c:pt idx="29">
                  <c:v>12.356516148512686</c:v>
                </c:pt>
                <c:pt idx="30">
                  <c:v>12.684920768091215</c:v>
                </c:pt>
                <c:pt idx="31">
                  <c:v>12.231256956277869</c:v>
                </c:pt>
                <c:pt idx="32">
                  <c:v>12.062808295457602</c:v>
                </c:pt>
                <c:pt idx="33">
                  <c:v>12.171476171944107</c:v>
                </c:pt>
                <c:pt idx="34">
                  <c:v>0</c:v>
                </c:pt>
                <c:pt idx="35">
                  <c:v>0</c:v>
                </c:pt>
                <c:pt idx="36">
                  <c:v>11.950276880906792</c:v>
                </c:pt>
                <c:pt idx="37">
                  <c:v>11.406096361848576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10.962821734985702</c:v>
                </c:pt>
                <c:pt idx="48">
                  <c:v>11.946050096339114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46-4AF9-80FC-70C76CBE0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1955011"/>
        <c:axId val="69826683"/>
      </c:lineChart>
      <c:catAx>
        <c:axId val="31955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Tydzień życia stada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9826683"/>
        <c:crosses val="autoZero"/>
        <c:auto val="1"/>
        <c:lblAlgn val="ctr"/>
        <c:lblOffset val="100"/>
        <c:noMultiLvlLbl val="0"/>
      </c:catAx>
      <c:valAx>
        <c:axId val="698266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Śr. utrata masy 0→18 dnia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195501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105120</xdr:rowOff>
    </xdr:from>
    <xdr:to>
      <xdr:col>14</xdr:col>
      <xdr:colOff>435960</xdr:colOff>
      <xdr:row>102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90</xdr:row>
      <xdr:rowOff>104760</xdr:rowOff>
    </xdr:from>
    <xdr:to>
      <xdr:col>14</xdr:col>
      <xdr:colOff>435960</xdr:colOff>
      <xdr:row>118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104760</xdr:rowOff>
    </xdr:from>
    <xdr:to>
      <xdr:col>14</xdr:col>
      <xdr:colOff>435960</xdr:colOff>
      <xdr:row>134</xdr:row>
      <xdr:rowOff>168120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122</xdr:row>
      <xdr:rowOff>105120</xdr:rowOff>
    </xdr:from>
    <xdr:to>
      <xdr:col>14</xdr:col>
      <xdr:colOff>435960</xdr:colOff>
      <xdr:row>150</xdr:row>
      <xdr:rowOff>168120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380880</xdr:rowOff>
    </xdr:from>
    <xdr:to>
      <xdr:col>25</xdr:col>
      <xdr:colOff>510840</xdr:colOff>
      <xdr:row>30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zoomScaleNormal="100" workbookViewId="0">
      <selection activeCell="B24" sqref="B24"/>
    </sheetView>
  </sheetViews>
  <sheetFormatPr defaultColWidth="8.7109375" defaultRowHeight="15" x14ac:dyDescent="0.25"/>
  <cols>
    <col min="1" max="1" width="6" customWidth="1"/>
    <col min="2" max="2" width="25" customWidth="1"/>
    <col min="3" max="4" width="16" customWidth="1"/>
    <col min="5" max="5" width="14" customWidth="1"/>
    <col min="7" max="7" width="22" customWidth="1"/>
  </cols>
  <sheetData>
    <row r="1" spans="1:7" ht="17.25" customHeight="1" x14ac:dyDescent="0.25">
      <c r="A1" s="39" t="s">
        <v>32</v>
      </c>
      <c r="B1" s="40"/>
      <c r="C1" s="40"/>
      <c r="D1" s="40"/>
      <c r="E1" s="40"/>
    </row>
    <row r="2" spans="1:7" ht="26.25" customHeight="1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G2" s="3" t="s">
        <v>38</v>
      </c>
    </row>
    <row r="3" spans="1:7" ht="15" customHeight="1" x14ac:dyDescent="0.25">
      <c r="A3" s="4">
        <v>1</v>
      </c>
      <c r="B3" s="5" t="str">
        <f>'Dzienne 1'!C1</f>
        <v>Ferma za Lakiem K1</v>
      </c>
      <c r="C3" s="5" t="str">
        <f>'Dzienne 1'!C2</f>
        <v>Ross 308</v>
      </c>
      <c r="D3" s="6">
        <f>'Dzienne 1'!C3</f>
        <v>45870</v>
      </c>
      <c r="E3" s="5">
        <f>'Dzienne 1'!C4</f>
        <v>10352</v>
      </c>
      <c r="G3" s="7" t="str">
        <f>Konfiguracja!B3</f>
        <v>Ferma za Lakiem K1</v>
      </c>
    </row>
    <row r="4" spans="1:7" ht="15" customHeight="1" x14ac:dyDescent="0.25">
      <c r="A4" s="4">
        <v>2</v>
      </c>
      <c r="B4" s="5" t="str">
        <f>'Dzienne 2'!C1</f>
        <v>Ferma za Lakiem K2</v>
      </c>
      <c r="C4" s="5" t="str">
        <f>'Dzienne 2'!C2</f>
        <v>Ross 308</v>
      </c>
      <c r="D4" s="6">
        <f>'Dzienne 2'!C3</f>
        <v>45870</v>
      </c>
      <c r="E4" s="5">
        <f>'Dzienne 2'!C4</f>
        <v>10352</v>
      </c>
      <c r="G4" s="7" t="str">
        <f>Konfiguracja!B4</f>
        <v>Ferma za Lakiem K2</v>
      </c>
    </row>
    <row r="5" spans="1:7" ht="15" customHeight="1" x14ac:dyDescent="0.25">
      <c r="A5" s="4">
        <v>3</v>
      </c>
      <c r="B5" s="5" t="str">
        <f>'Dzienne 3'!C1</f>
        <v>Ferma za Lakiem K3</v>
      </c>
      <c r="C5" s="5" t="str">
        <f>'Dzienne 3'!C2</f>
        <v>Ross 308</v>
      </c>
      <c r="D5" s="6">
        <f>'Dzienne 3'!C3</f>
        <v>45870</v>
      </c>
      <c r="E5" s="5">
        <f>'Dzienne 3'!C4</f>
        <v>10352</v>
      </c>
      <c r="G5" s="7" t="str">
        <f>Konfiguracja!B5</f>
        <v>Ferma za Lakiem K3</v>
      </c>
    </row>
    <row r="6" spans="1:7" ht="15" customHeight="1" x14ac:dyDescent="0.25">
      <c r="A6" s="4">
        <v>4</v>
      </c>
      <c r="B6" s="5" t="str">
        <f>'Dzienne 4'!C1</f>
        <v>Ferma za Lakiem K4</v>
      </c>
      <c r="C6" s="5" t="str">
        <f>'Dzienne 4'!C2</f>
        <v>Ross 308</v>
      </c>
      <c r="D6" s="6">
        <f>'Dzienne 4'!C3</f>
        <v>45870</v>
      </c>
      <c r="E6" s="5">
        <f>'Dzienne 4'!C4</f>
        <v>10364</v>
      </c>
      <c r="G6" s="7" t="str">
        <f>Konfiguracja!B6</f>
        <v>Ferma za Lakiem K4</v>
      </c>
    </row>
    <row r="7" spans="1:7" ht="15" customHeight="1" x14ac:dyDescent="0.25">
      <c r="A7" s="4">
        <v>5</v>
      </c>
      <c r="B7" s="5" t="str">
        <f>'Dzienne 5'!C1</f>
        <v>W1</v>
      </c>
      <c r="C7" s="5" t="str">
        <f>'Dzienne 5'!C2</f>
        <v>Ross 308</v>
      </c>
      <c r="D7" s="6">
        <f>'Dzienne 5'!C3</f>
        <v>46070</v>
      </c>
      <c r="E7" s="5">
        <f>'Dzienne 5'!C4</f>
        <v>10964</v>
      </c>
      <c r="G7" s="7" t="str">
        <f>Konfiguracja!B7</f>
        <v>W1</v>
      </c>
    </row>
    <row r="8" spans="1:7" ht="15" customHeight="1" x14ac:dyDescent="0.25">
      <c r="A8" s="4">
        <v>6</v>
      </c>
      <c r="B8" s="5" t="str">
        <f>'Dzienne 6'!C1</f>
        <v>W2</v>
      </c>
      <c r="C8" s="5" t="str">
        <f>'Dzienne 6'!C2</f>
        <v>Ross308</v>
      </c>
      <c r="D8" s="6" t="str">
        <f>'Dzienne 6'!C3</f>
        <v>22.06.</v>
      </c>
      <c r="E8" s="5">
        <f>'Dzienne 6'!C4</f>
        <v>10996</v>
      </c>
      <c r="G8" s="7" t="str">
        <f>Konfiguracja!B8</f>
        <v>W2</v>
      </c>
    </row>
    <row r="9" spans="1:7" ht="15" customHeight="1" x14ac:dyDescent="0.25">
      <c r="A9" s="4">
        <v>7</v>
      </c>
      <c r="B9" s="5" t="str">
        <f>'Dzienne 7'!C1</f>
        <v>w3</v>
      </c>
      <c r="C9" s="5" t="str">
        <f>'Dzienne 7'!C2</f>
        <v>Ross 308</v>
      </c>
      <c r="D9" s="6">
        <f>'Dzienne 7'!C3</f>
        <v>46070</v>
      </c>
      <c r="E9" s="5">
        <f>'Dzienne 7'!C4</f>
        <v>10019</v>
      </c>
      <c r="G9" s="7" t="str">
        <f>Konfiguracja!B9</f>
        <v>w3</v>
      </c>
    </row>
    <row r="10" spans="1:7" ht="15" customHeight="1" x14ac:dyDescent="0.25">
      <c r="A10" s="4">
        <v>8</v>
      </c>
      <c r="B10" s="5" t="str">
        <f>'Dzienne 8'!C1</f>
        <v>W4</v>
      </c>
      <c r="C10" s="5" t="str">
        <f>'Dzienne 8'!C2</f>
        <v>Ross 308</v>
      </c>
      <c r="D10" s="6">
        <f>'Dzienne 8'!C3</f>
        <v>46070</v>
      </c>
      <c r="E10" s="5">
        <f>'Dzienne 8'!C4</f>
        <v>10996</v>
      </c>
      <c r="G10" s="7" t="str">
        <f>Konfiguracja!B10</f>
        <v>W4</v>
      </c>
    </row>
    <row r="11" spans="1:7" ht="15" customHeight="1" x14ac:dyDescent="0.25">
      <c r="A11" s="4">
        <v>9</v>
      </c>
      <c r="B11" s="5">
        <f>'Dzienne 9'!C1</f>
        <v>0</v>
      </c>
      <c r="C11" s="5">
        <f>'Dzienne 9'!C2</f>
        <v>0</v>
      </c>
      <c r="D11" s="6">
        <f>'Dzienne 9'!C3</f>
        <v>0</v>
      </c>
      <c r="E11" s="5">
        <f>'Dzienne 9'!C4</f>
        <v>0</v>
      </c>
      <c r="G11" s="7">
        <f>Konfiguracja!B11</f>
        <v>0</v>
      </c>
    </row>
    <row r="12" spans="1:7" ht="15" customHeight="1" x14ac:dyDescent="0.25">
      <c r="A12" s="4">
        <v>10</v>
      </c>
      <c r="B12" s="5">
        <f>'Dzienne 10'!C1</f>
        <v>0</v>
      </c>
      <c r="C12" s="5">
        <f>'Dzienne 10'!C2</f>
        <v>0</v>
      </c>
      <c r="D12" s="6">
        <f>'Dzienne 10'!C3</f>
        <v>0</v>
      </c>
      <c r="E12" s="5">
        <f>'Dzienne 10'!C4</f>
        <v>0</v>
      </c>
      <c r="G12" s="7">
        <f>Konfiguracja!B12</f>
        <v>0</v>
      </c>
    </row>
    <row r="13" spans="1:7" ht="15" customHeight="1" x14ac:dyDescent="0.25">
      <c r="A13" s="4">
        <v>11</v>
      </c>
      <c r="B13" s="5">
        <f>'Dzienne 11'!C1</f>
        <v>0</v>
      </c>
      <c r="C13" s="5">
        <f>'Dzienne 11'!C2</f>
        <v>0</v>
      </c>
      <c r="D13" s="6">
        <f>'Dzienne 11'!C3</f>
        <v>0</v>
      </c>
      <c r="E13" s="5">
        <f>'Dzienne 11'!C4</f>
        <v>0</v>
      </c>
      <c r="G13" s="7">
        <f>Konfiguracja!B13</f>
        <v>0</v>
      </c>
    </row>
    <row r="14" spans="1:7" ht="15" customHeight="1" x14ac:dyDescent="0.25">
      <c r="A14" s="4">
        <v>12</v>
      </c>
      <c r="B14" s="5">
        <f>'Dzienne 12'!C1</f>
        <v>0</v>
      </c>
      <c r="C14" s="5">
        <f>'Dzienne 12'!C2</f>
        <v>0</v>
      </c>
      <c r="D14" s="6">
        <f>'Dzienne 12'!C3</f>
        <v>0</v>
      </c>
      <c r="E14" s="5">
        <f>'Dzienne 12'!C4</f>
        <v>0</v>
      </c>
      <c r="G14" s="7">
        <f>Konfiguracja!B14</f>
        <v>0</v>
      </c>
    </row>
    <row r="15" spans="1:7" ht="15" customHeight="1" x14ac:dyDescent="0.25">
      <c r="G15" s="7" t="str">
        <f>Konfiguracja!B18</f>
        <v>Kujawski Wiktor 12.03.2025 stare</v>
      </c>
    </row>
    <row r="16" spans="1:7" ht="15" customHeight="1" x14ac:dyDescent="0.25">
      <c r="A16" s="42" t="s">
        <v>39</v>
      </c>
      <c r="B16" s="40"/>
      <c r="G16" s="7" t="str">
        <f>Konfiguracja!B19</f>
        <v>Kujawski Wiktor 24.07.2025 śred</v>
      </c>
    </row>
    <row r="17" spans="1:7" ht="15" customHeight="1" x14ac:dyDescent="0.25">
      <c r="A17" s="8" t="s">
        <v>33</v>
      </c>
      <c r="B17" s="8" t="s">
        <v>40</v>
      </c>
      <c r="G17" s="7" t="str">
        <f>Konfiguracja!B20</f>
        <v>Kujawski Wiktor 04.12.2025 młode</v>
      </c>
    </row>
    <row r="18" spans="1:7" ht="15" customHeight="1" x14ac:dyDescent="0.25">
      <c r="A18" s="4">
        <v>1</v>
      </c>
      <c r="B18" s="1" t="s">
        <v>41</v>
      </c>
      <c r="G18" s="7" t="str">
        <f>Konfiguracja!B21</f>
        <v>Merchel</v>
      </c>
    </row>
    <row r="19" spans="1:7" ht="15" customHeight="1" x14ac:dyDescent="0.25">
      <c r="A19" s="4">
        <v>2</v>
      </c>
      <c r="B19" s="1" t="s">
        <v>42</v>
      </c>
      <c r="G19" s="7" t="str">
        <f>Konfiguracja!B22</f>
        <v>Ferma za Laskiem ściółka</v>
      </c>
    </row>
    <row r="20" spans="1:7" ht="15" customHeight="1" x14ac:dyDescent="0.25">
      <c r="A20" s="4">
        <v>3</v>
      </c>
      <c r="B20" s="1" t="s">
        <v>43</v>
      </c>
      <c r="G20" s="7" t="str">
        <f>Konfiguracja!B23</f>
        <v>Urbaś Cobb+</v>
      </c>
    </row>
    <row r="21" spans="1:7" ht="15" customHeight="1" x14ac:dyDescent="0.25">
      <c r="A21" s="4">
        <v>4</v>
      </c>
      <c r="B21" s="1" t="s">
        <v>44</v>
      </c>
      <c r="G21" s="7">
        <f>Konfiguracja!B24</f>
        <v>0</v>
      </c>
    </row>
    <row r="22" spans="1:7" ht="15" customHeight="1" x14ac:dyDescent="0.25">
      <c r="A22" s="4">
        <v>5</v>
      </c>
      <c r="B22" s="1" t="s">
        <v>45</v>
      </c>
      <c r="G22" s="7">
        <f>Konfiguracja!B25</f>
        <v>0</v>
      </c>
    </row>
    <row r="23" spans="1:7" ht="15" customHeight="1" x14ac:dyDescent="0.25">
      <c r="A23" s="4">
        <v>6</v>
      </c>
      <c r="B23" s="1" t="s">
        <v>46</v>
      </c>
      <c r="G23" s="7">
        <f>Konfiguracja!B26</f>
        <v>0</v>
      </c>
    </row>
    <row r="24" spans="1:7" ht="15" customHeight="1" x14ac:dyDescent="0.25">
      <c r="A24" s="4">
        <v>7</v>
      </c>
      <c r="B24" s="1"/>
      <c r="G24" s="7">
        <f>Konfiguracja!B27</f>
        <v>0</v>
      </c>
    </row>
    <row r="25" spans="1:7" ht="15" customHeight="1" x14ac:dyDescent="0.25">
      <c r="A25" s="4">
        <v>8</v>
      </c>
      <c r="B25" s="1"/>
      <c r="G25" s="7">
        <f>Konfiguracja!B28</f>
        <v>0</v>
      </c>
    </row>
    <row r="26" spans="1:7" ht="15" customHeight="1" x14ac:dyDescent="0.25">
      <c r="A26" s="4">
        <v>9</v>
      </c>
      <c r="B26" s="1"/>
      <c r="G26" s="7">
        <f>Konfiguracja!B29</f>
        <v>0</v>
      </c>
    </row>
    <row r="27" spans="1:7" ht="15" customHeight="1" x14ac:dyDescent="0.25">
      <c r="A27" s="4">
        <v>10</v>
      </c>
      <c r="B27" s="1"/>
      <c r="G27" s="7">
        <f>Konfiguracja!B30</f>
        <v>0</v>
      </c>
    </row>
    <row r="28" spans="1:7" x14ac:dyDescent="0.25">
      <c r="A28" s="4">
        <v>11</v>
      </c>
      <c r="B28" s="1"/>
      <c r="G28" s="7">
        <f>Konfiguracja!B31</f>
        <v>0</v>
      </c>
    </row>
    <row r="29" spans="1:7" ht="15" customHeight="1" x14ac:dyDescent="0.25">
      <c r="A29" s="4">
        <v>12</v>
      </c>
      <c r="B29" s="1"/>
      <c r="G29" s="7">
        <f>Konfiguracja!B32</f>
        <v>0</v>
      </c>
    </row>
    <row r="30" spans="1:7" x14ac:dyDescent="0.25">
      <c r="A30" s="4">
        <v>13</v>
      </c>
      <c r="B30" s="1"/>
      <c r="G30" s="7">
        <f>Konfiguracja!B33</f>
        <v>0</v>
      </c>
    </row>
    <row r="31" spans="1:7" x14ac:dyDescent="0.25">
      <c r="A31" s="4">
        <v>14</v>
      </c>
      <c r="B31" s="1"/>
      <c r="G31" s="7">
        <f>Konfiguracja!B34</f>
        <v>0</v>
      </c>
    </row>
    <row r="32" spans="1:7" x14ac:dyDescent="0.25">
      <c r="A32" s="4">
        <v>15</v>
      </c>
      <c r="B32" s="1"/>
      <c r="G32" s="7">
        <f>Konfiguracja!B35</f>
        <v>0</v>
      </c>
    </row>
    <row r="33" spans="1:7" x14ac:dyDescent="0.25">
      <c r="A33" s="4">
        <v>16</v>
      </c>
      <c r="B33" s="1"/>
      <c r="G33" s="7">
        <f>Konfiguracja!B36</f>
        <v>0</v>
      </c>
    </row>
    <row r="34" spans="1:7" x14ac:dyDescent="0.25">
      <c r="A34" s="4">
        <v>17</v>
      </c>
      <c r="B34" s="1"/>
      <c r="G34" s="7">
        <f>Konfiguracja!B37</f>
        <v>0</v>
      </c>
    </row>
    <row r="35" spans="1:7" x14ac:dyDescent="0.25">
      <c r="A35" s="4">
        <v>18</v>
      </c>
      <c r="B35" s="1"/>
      <c r="G35" s="7">
        <f>Konfiguracja!B38</f>
        <v>0</v>
      </c>
    </row>
    <row r="36" spans="1:7" x14ac:dyDescent="0.25">
      <c r="A36" s="4">
        <v>19</v>
      </c>
      <c r="B36" s="1"/>
      <c r="G36" s="7">
        <f>Konfiguracja!B39</f>
        <v>0</v>
      </c>
    </row>
    <row r="37" spans="1:7" x14ac:dyDescent="0.25">
      <c r="A37" s="4">
        <v>20</v>
      </c>
      <c r="B37" s="1"/>
      <c r="G37" s="7">
        <f>Konfiguracja!B40</f>
        <v>0</v>
      </c>
    </row>
    <row r="38" spans="1:7" x14ac:dyDescent="0.25">
      <c r="A38" s="4">
        <v>21</v>
      </c>
      <c r="B38" s="1"/>
      <c r="G38" s="7">
        <f>Konfiguracja!B41</f>
        <v>0</v>
      </c>
    </row>
    <row r="39" spans="1:7" x14ac:dyDescent="0.25">
      <c r="A39" s="4">
        <v>22</v>
      </c>
      <c r="B39" s="1"/>
      <c r="G39" s="7">
        <f>Konfiguracja!B42</f>
        <v>0</v>
      </c>
    </row>
    <row r="40" spans="1:7" x14ac:dyDescent="0.25">
      <c r="A40" s="4">
        <v>23</v>
      </c>
      <c r="B40" s="1"/>
      <c r="G40" s="7">
        <f>Konfiguracja!B43</f>
        <v>0</v>
      </c>
    </row>
    <row r="41" spans="1:7" x14ac:dyDescent="0.25">
      <c r="A41" s="4">
        <v>24</v>
      </c>
      <c r="B41" s="1"/>
      <c r="G41" s="7">
        <f>Konfiguracja!B44</f>
        <v>0</v>
      </c>
    </row>
    <row r="42" spans="1:7" x14ac:dyDescent="0.25">
      <c r="A42" s="4">
        <v>25</v>
      </c>
      <c r="B42" s="1"/>
      <c r="G42" s="7">
        <f>Konfiguracja!B45</f>
        <v>0</v>
      </c>
    </row>
    <row r="43" spans="1:7" x14ac:dyDescent="0.25">
      <c r="A43" s="4">
        <v>26</v>
      </c>
      <c r="B43" s="1"/>
      <c r="G43" s="7">
        <f>Konfiguracja!B46</f>
        <v>0</v>
      </c>
    </row>
    <row r="44" spans="1:7" x14ac:dyDescent="0.25">
      <c r="A44" s="4">
        <v>27</v>
      </c>
      <c r="B44" s="1"/>
      <c r="G44" s="7">
        <f>Konfiguracja!B47</f>
        <v>0</v>
      </c>
    </row>
    <row r="45" spans="1:7" x14ac:dyDescent="0.25">
      <c r="A45" s="4">
        <v>28</v>
      </c>
      <c r="B45" s="1"/>
      <c r="G45" s="7">
        <f>Konfiguracja!B48</f>
        <v>0</v>
      </c>
    </row>
    <row r="46" spans="1:7" x14ac:dyDescent="0.25">
      <c r="A46" s="4">
        <v>29</v>
      </c>
      <c r="B46" s="1"/>
      <c r="G46" s="7">
        <f>Konfiguracja!B49</f>
        <v>0</v>
      </c>
    </row>
    <row r="47" spans="1:7" x14ac:dyDescent="0.25">
      <c r="A47" s="4">
        <v>30</v>
      </c>
      <c r="B47" s="1"/>
      <c r="G47" s="7">
        <f>Konfiguracja!B50</f>
        <v>0</v>
      </c>
    </row>
    <row r="48" spans="1:7" x14ac:dyDescent="0.25">
      <c r="A48" s="4">
        <v>31</v>
      </c>
      <c r="B48" s="1"/>
      <c r="G48" s="7">
        <f>Konfiguracja!B51</f>
        <v>0</v>
      </c>
    </row>
    <row r="49" spans="1:7" x14ac:dyDescent="0.25">
      <c r="A49" s="4">
        <v>32</v>
      </c>
      <c r="B49" s="1"/>
      <c r="G49" s="7">
        <f>Konfiguracja!B52</f>
        <v>0</v>
      </c>
    </row>
    <row r="50" spans="1:7" x14ac:dyDescent="0.25">
      <c r="A50" s="4">
        <v>33</v>
      </c>
      <c r="B50" s="1"/>
      <c r="G50" s="7">
        <f>Konfiguracja!B53</f>
        <v>0</v>
      </c>
    </row>
    <row r="51" spans="1:7" x14ac:dyDescent="0.25">
      <c r="A51" s="4">
        <v>34</v>
      </c>
      <c r="B51" s="1"/>
      <c r="G51" s="7">
        <f>Konfiguracja!B54</f>
        <v>0</v>
      </c>
    </row>
    <row r="52" spans="1:7" x14ac:dyDescent="0.25">
      <c r="A52" s="4">
        <v>35</v>
      </c>
      <c r="B52" s="1"/>
      <c r="G52" s="7">
        <f>Konfiguracja!B55</f>
        <v>0</v>
      </c>
    </row>
    <row r="53" spans="1:7" x14ac:dyDescent="0.25">
      <c r="A53" s="4">
        <v>36</v>
      </c>
      <c r="B53" s="1"/>
      <c r="G53" s="7">
        <f>Konfiguracja!B56</f>
        <v>0</v>
      </c>
    </row>
    <row r="54" spans="1:7" x14ac:dyDescent="0.25">
      <c r="A54" s="4">
        <v>37</v>
      </c>
      <c r="B54" s="1"/>
      <c r="G54" s="7">
        <f>Konfiguracja!B57</f>
        <v>0</v>
      </c>
    </row>
    <row r="55" spans="1:7" x14ac:dyDescent="0.25">
      <c r="A55" s="4">
        <v>38</v>
      </c>
      <c r="B55" s="1"/>
    </row>
    <row r="56" spans="1:7" x14ac:dyDescent="0.25">
      <c r="A56" s="4">
        <v>39</v>
      </c>
      <c r="B56" s="1"/>
    </row>
    <row r="57" spans="1:7" x14ac:dyDescent="0.25">
      <c r="A57" s="4">
        <v>40</v>
      </c>
      <c r="B57" s="1"/>
    </row>
    <row r="59" spans="1:7" x14ac:dyDescent="0.25">
      <c r="A59" s="43" t="s">
        <v>47</v>
      </c>
      <c r="B59" s="40"/>
      <c r="C59" s="40"/>
      <c r="D59" s="40"/>
      <c r="E59" s="40"/>
    </row>
  </sheetData>
  <sheetProtection sheet="1" formatCells="0" formatColumns="0" formatRows="0" sort="0" autoFilter="0"/>
  <mergeCells count="3">
    <mergeCell ref="A16:B16"/>
    <mergeCell ref="A1:E1"/>
    <mergeCell ref="A59:E5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6"/>
  <sheetViews>
    <sheetView zoomScale="115" zoomScaleNormal="100" workbookViewId="0">
      <pane xSplit="2" ySplit="6" topLeftCell="C72" activePane="bottomRight" state="frozen"/>
      <selection pane="topRight" activeCell="C1" sqref="C1"/>
      <selection pane="bottomLeft" activeCell="A7" sqref="A7"/>
      <selection pane="bottomRight" activeCell="Q93" sqref="Q93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48</v>
      </c>
      <c r="D1" s="45"/>
    </row>
    <row r="2" spans="1:24" ht="15" customHeight="1" x14ac:dyDescent="0.25">
      <c r="A2" s="9" t="s">
        <v>2</v>
      </c>
      <c r="B2" s="10"/>
      <c r="C2" s="44" t="s">
        <v>3</v>
      </c>
      <c r="D2" s="45"/>
    </row>
    <row r="3" spans="1:24" ht="15" customHeight="1" x14ac:dyDescent="0.25">
      <c r="A3" s="9" t="s">
        <v>4</v>
      </c>
      <c r="B3" s="10"/>
      <c r="C3" s="46">
        <v>45870</v>
      </c>
      <c r="D3" s="45"/>
    </row>
    <row r="4" spans="1:24" ht="15" customHeight="1" x14ac:dyDescent="0.25">
      <c r="A4" s="9" t="s">
        <v>5</v>
      </c>
      <c r="B4" s="10"/>
      <c r="C4" s="1">
        <v>10352</v>
      </c>
      <c r="E4" s="9" t="s">
        <v>6</v>
      </c>
      <c r="F4" s="10"/>
      <c r="G4" s="1">
        <v>1102</v>
      </c>
      <c r="H4" s="9" t="s">
        <v>7</v>
      </c>
      <c r="I4" s="1">
        <v>0</v>
      </c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46178</v>
      </c>
      <c r="B7" s="13">
        <f>IF(A7="","",IFERROR(INT((A7-C3)/7)+I4,""))</f>
        <v>44</v>
      </c>
      <c r="C7" s="14">
        <v>9764</v>
      </c>
      <c r="D7" s="14">
        <v>766</v>
      </c>
      <c r="E7" s="14"/>
      <c r="F7" s="14">
        <v>2</v>
      </c>
      <c r="G7" s="15">
        <f>IF(A7="","",IFERROR(SUM(E$7:E7)/C4*100,""))</f>
        <v>0</v>
      </c>
      <c r="H7" s="14">
        <v>6640</v>
      </c>
      <c r="I7" s="14">
        <v>6481</v>
      </c>
      <c r="J7" s="15">
        <f t="shared" ref="J7:J70" si="0">IF(OR(A7="",H7="",H7=0),"",I7/H7*100)</f>
        <v>97.605421686746979</v>
      </c>
      <c r="K7" s="15">
        <f t="shared" ref="K7:K70" si="1">IF(OR(A7="",C7="",C7=0),"",H7/C7*100)</f>
        <v>68.004916018025398</v>
      </c>
      <c r="L7" s="16">
        <v>65.7</v>
      </c>
      <c r="M7" s="14">
        <v>1689</v>
      </c>
      <c r="N7" s="14">
        <v>86</v>
      </c>
      <c r="O7" s="15">
        <f t="shared" ref="O7:O70" si="2">IF(OR(A7="",C7="",C7=0),"",M7/C7*1000)</f>
        <v>172.98238426874232</v>
      </c>
      <c r="P7" s="15">
        <f t="shared" ref="P7:P70" si="3">IF(OR(A7="",D7="",D7=0),"",N7/D7*1000)</f>
        <v>112.2715404699739</v>
      </c>
      <c r="Q7" s="14">
        <v>3453</v>
      </c>
      <c r="R7" s="17">
        <f t="shared" ref="R7:R70" si="4">IF(OR(A7="",M7="",M7+N7=0),"",Q7/(M7+N7))</f>
        <v>1.9453521126760562</v>
      </c>
      <c r="S7" s="14"/>
      <c r="T7" s="14"/>
      <c r="U7" s="14"/>
      <c r="V7" s="14"/>
      <c r="W7" s="14"/>
      <c r="X7" s="14"/>
    </row>
    <row r="8" spans="1:24" ht="15" customHeight="1" x14ac:dyDescent="0.25">
      <c r="A8" s="12">
        <v>46179</v>
      </c>
      <c r="B8" s="13">
        <f>IF(A8="","",IFERROR(INT((A8-C3)/7)+I4,""))</f>
        <v>44</v>
      </c>
      <c r="C8" s="14">
        <v>9760</v>
      </c>
      <c r="D8" s="14">
        <v>763</v>
      </c>
      <c r="E8" s="14">
        <v>4</v>
      </c>
      <c r="F8" s="14">
        <v>3</v>
      </c>
      <c r="G8" s="15">
        <f>IF(A8="","",IFERROR(SUM(E$7:E8)/C4*100,""))</f>
        <v>3.8639876352395672E-2</v>
      </c>
      <c r="H8" s="14">
        <v>6838</v>
      </c>
      <c r="I8" s="14">
        <v>6698</v>
      </c>
      <c r="J8" s="15">
        <f t="shared" si="0"/>
        <v>97.952617724480845</v>
      </c>
      <c r="K8" s="15">
        <f t="shared" si="1"/>
        <v>70.061475409836063</v>
      </c>
      <c r="L8" s="16" t="s">
        <v>49</v>
      </c>
      <c r="M8" s="14">
        <v>1689</v>
      </c>
      <c r="N8" s="14">
        <v>86</v>
      </c>
      <c r="O8" s="15">
        <f t="shared" si="2"/>
        <v>173.05327868852461</v>
      </c>
      <c r="P8" s="15">
        <f t="shared" si="3"/>
        <v>112.7129750982962</v>
      </c>
      <c r="Q8" s="14">
        <v>3367</v>
      </c>
      <c r="R8" s="17">
        <f t="shared" si="4"/>
        <v>1.8969014084507043</v>
      </c>
      <c r="S8" s="14"/>
      <c r="T8" s="14"/>
      <c r="U8" s="14"/>
      <c r="V8" s="14"/>
      <c r="W8" s="14"/>
      <c r="X8" s="14"/>
    </row>
    <row r="9" spans="1:24" ht="15" customHeight="1" x14ac:dyDescent="0.25">
      <c r="A9" s="12">
        <v>46180</v>
      </c>
      <c r="B9" s="13">
        <f>IF(A9="","",IFERROR(INT((A9-C3)/7)+I4,""))</f>
        <v>44</v>
      </c>
      <c r="C9" s="14">
        <v>9758</v>
      </c>
      <c r="D9" s="14">
        <v>763</v>
      </c>
      <c r="E9" s="14">
        <v>2</v>
      </c>
      <c r="F9" s="14"/>
      <c r="G9" s="15">
        <f>IF(A9="","",IFERROR(SUM(E$7:E9)/C4*100,""))</f>
        <v>5.7959814528593508E-2</v>
      </c>
      <c r="H9" s="14">
        <v>6783</v>
      </c>
      <c r="I9" s="14">
        <v>6625</v>
      </c>
      <c r="J9" s="15">
        <f t="shared" si="0"/>
        <v>97.670647206250933</v>
      </c>
      <c r="K9" s="15">
        <f t="shared" si="1"/>
        <v>69.512195121951208</v>
      </c>
      <c r="L9" s="16" t="s">
        <v>50</v>
      </c>
      <c r="M9" s="14">
        <v>1688</v>
      </c>
      <c r="N9" s="14">
        <v>86</v>
      </c>
      <c r="O9" s="15">
        <f t="shared" si="2"/>
        <v>172.98626767780283</v>
      </c>
      <c r="P9" s="15">
        <f t="shared" si="3"/>
        <v>112.7129750982962</v>
      </c>
      <c r="Q9" s="14">
        <v>3370</v>
      </c>
      <c r="R9" s="17">
        <f t="shared" si="4"/>
        <v>1.8996617812852312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46181</v>
      </c>
      <c r="B10" s="13">
        <f>IF(A10="","",IFERROR(INT((A10-C3)/7)+I4,""))</f>
        <v>44</v>
      </c>
      <c r="C10" s="14">
        <v>9753</v>
      </c>
      <c r="D10" s="14">
        <v>761</v>
      </c>
      <c r="E10" s="14">
        <v>5</v>
      </c>
      <c r="F10" s="14">
        <v>2</v>
      </c>
      <c r="G10" s="15">
        <f>IF(A10="","",IFERROR(SUM(E$7:E10)/C4*100,""))</f>
        <v>0.10625965996908809</v>
      </c>
      <c r="H10" s="14">
        <v>6843</v>
      </c>
      <c r="I10" s="14">
        <v>6664</v>
      </c>
      <c r="J10" s="15">
        <f t="shared" si="0"/>
        <v>97.384188221540256</v>
      </c>
      <c r="K10" s="15">
        <f t="shared" si="1"/>
        <v>70.163026760996615</v>
      </c>
      <c r="L10" s="16" t="s">
        <v>50</v>
      </c>
      <c r="M10" s="14">
        <v>1687</v>
      </c>
      <c r="N10" s="14">
        <v>86</v>
      </c>
      <c r="O10" s="15">
        <f t="shared" si="2"/>
        <v>172.97241874295088</v>
      </c>
      <c r="P10" s="15">
        <f t="shared" si="3"/>
        <v>113.00919842312747</v>
      </c>
      <c r="Q10" s="14">
        <v>3264</v>
      </c>
      <c r="R10" s="17">
        <f t="shared" si="4"/>
        <v>1.8409475465313028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46182</v>
      </c>
      <c r="B11" s="13">
        <f>IF(A11="","",IFERROR(INT((A11-C3)/7)+I4,""))</f>
        <v>44</v>
      </c>
      <c r="C11" s="14">
        <v>9750</v>
      </c>
      <c r="D11" s="14">
        <v>760</v>
      </c>
      <c r="E11" s="14">
        <v>3</v>
      </c>
      <c r="F11" s="14">
        <v>1</v>
      </c>
      <c r="G11" s="15">
        <f>IF(A11="","",IFERROR(SUM(E$7:E11)/C4*100,""))</f>
        <v>0.13523956723338484</v>
      </c>
      <c r="H11" s="14">
        <v>6726</v>
      </c>
      <c r="I11" s="14">
        <v>6513</v>
      </c>
      <c r="J11" s="15">
        <f t="shared" si="0"/>
        <v>96.833184656556654</v>
      </c>
      <c r="K11" s="15">
        <f t="shared" si="1"/>
        <v>68.984615384615395</v>
      </c>
      <c r="L11" s="16" t="s">
        <v>50</v>
      </c>
      <c r="M11" s="14">
        <v>1687</v>
      </c>
      <c r="N11" s="14">
        <v>86</v>
      </c>
      <c r="O11" s="15">
        <f t="shared" si="2"/>
        <v>173.02564102564102</v>
      </c>
      <c r="P11" s="15">
        <f t="shared" si="3"/>
        <v>113.15789473684211</v>
      </c>
      <c r="Q11" s="14">
        <v>3409</v>
      </c>
      <c r="R11" s="17">
        <f t="shared" si="4"/>
        <v>1.9227298364354202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46183</v>
      </c>
      <c r="B12" s="13">
        <f>IF(A12="","",IFERROR(INT((A12-C3)/7)+I4,""))</f>
        <v>44</v>
      </c>
      <c r="C12" s="14">
        <v>9747</v>
      </c>
      <c r="D12" s="14">
        <v>734</v>
      </c>
      <c r="E12" s="14">
        <v>3</v>
      </c>
      <c r="F12" s="14">
        <v>26</v>
      </c>
      <c r="G12" s="15">
        <f>IF(A12="","",IFERROR(SUM(E$7:E12)/C4*100,""))</f>
        <v>0.16421947449768162</v>
      </c>
      <c r="H12" s="14">
        <v>6863</v>
      </c>
      <c r="I12" s="14">
        <v>6686</v>
      </c>
      <c r="J12" s="15">
        <f t="shared" si="0"/>
        <v>97.4209529360338</v>
      </c>
      <c r="K12" s="15">
        <f t="shared" si="1"/>
        <v>70.411408638555457</v>
      </c>
      <c r="L12" s="16" t="s">
        <v>50</v>
      </c>
      <c r="M12" s="14">
        <v>1687</v>
      </c>
      <c r="N12" s="14">
        <v>86</v>
      </c>
      <c r="O12" s="15">
        <f t="shared" si="2"/>
        <v>173.07889607058581</v>
      </c>
      <c r="P12" s="15">
        <f t="shared" si="3"/>
        <v>117.16621253405994</v>
      </c>
      <c r="Q12" s="14">
        <v>3340</v>
      </c>
      <c r="R12" s="17">
        <f t="shared" si="4"/>
        <v>1.8838127467569092</v>
      </c>
      <c r="S12" s="14"/>
      <c r="T12" s="14"/>
      <c r="U12" s="14"/>
      <c r="V12" s="14"/>
      <c r="W12" s="14" t="s">
        <v>51</v>
      </c>
      <c r="X12" s="14"/>
    </row>
    <row r="13" spans="1:24" ht="15" customHeight="1" x14ac:dyDescent="0.25">
      <c r="A13" s="12">
        <v>46184</v>
      </c>
      <c r="B13" s="13">
        <f>IF(A13="","",IFERROR(INT((A13-C3)/7)+I4,""))</f>
        <v>44</v>
      </c>
      <c r="C13" s="14">
        <v>9746</v>
      </c>
      <c r="D13" s="14">
        <v>733</v>
      </c>
      <c r="E13" s="14">
        <v>1</v>
      </c>
      <c r="F13" s="14">
        <v>1</v>
      </c>
      <c r="G13" s="15">
        <f>IF(A13="","",IFERROR(SUM(E$7:E13)/C4*100,""))</f>
        <v>0.17387944358578053</v>
      </c>
      <c r="H13" s="14">
        <v>6803</v>
      </c>
      <c r="I13" s="14">
        <v>6670</v>
      </c>
      <c r="J13" s="15">
        <f t="shared" si="0"/>
        <v>98.044980155813604</v>
      </c>
      <c r="K13" s="15">
        <f t="shared" si="1"/>
        <v>69.802996100964492</v>
      </c>
      <c r="L13" s="16" t="s">
        <v>50</v>
      </c>
      <c r="M13" s="14">
        <v>1687</v>
      </c>
      <c r="N13" s="14">
        <v>86</v>
      </c>
      <c r="O13" s="15">
        <f t="shared" si="2"/>
        <v>173.0966550379643</v>
      </c>
      <c r="P13" s="15">
        <f t="shared" si="3"/>
        <v>117.32605729877217</v>
      </c>
      <c r="Q13" s="14">
        <v>3155</v>
      </c>
      <c r="R13" s="17">
        <f t="shared" si="4"/>
        <v>1.7794698251551044</v>
      </c>
      <c r="S13" s="14"/>
      <c r="T13" s="14"/>
      <c r="U13" s="14">
        <v>3889</v>
      </c>
      <c r="V13" s="14">
        <v>4572</v>
      </c>
      <c r="W13" s="14" t="s">
        <v>51</v>
      </c>
      <c r="X13" s="14"/>
    </row>
    <row r="14" spans="1:24" ht="15" customHeight="1" x14ac:dyDescent="0.25">
      <c r="A14" s="12">
        <v>46185</v>
      </c>
      <c r="B14" s="13">
        <f>IF(A14="","",IFERROR(INT((A14-C3)/7)+I4,""))</f>
        <v>45</v>
      </c>
      <c r="C14" s="14">
        <v>9744</v>
      </c>
      <c r="D14" s="14">
        <v>733</v>
      </c>
      <c r="E14" s="14">
        <v>2</v>
      </c>
      <c r="F14" s="14"/>
      <c r="G14" s="15">
        <f>IF(A14="","",IFERROR(SUM(E$7:E14)/C4*100,""))</f>
        <v>0.19319938176197837</v>
      </c>
      <c r="H14" s="14">
        <v>6595</v>
      </c>
      <c r="I14" s="14">
        <v>6454</v>
      </c>
      <c r="J14" s="15">
        <f t="shared" si="0"/>
        <v>97.862016679302499</v>
      </c>
      <c r="K14" s="15">
        <f t="shared" si="1"/>
        <v>67.682676518883412</v>
      </c>
      <c r="L14" s="16" t="s">
        <v>52</v>
      </c>
      <c r="M14" s="14">
        <v>1686</v>
      </c>
      <c r="N14" s="14">
        <v>82</v>
      </c>
      <c r="O14" s="15">
        <f t="shared" si="2"/>
        <v>173.02955665024629</v>
      </c>
      <c r="P14" s="15">
        <f t="shared" si="3"/>
        <v>111.86903137789903</v>
      </c>
      <c r="Q14" s="14">
        <v>3331</v>
      </c>
      <c r="R14" s="17">
        <f t="shared" si="4"/>
        <v>1.8840497737556561</v>
      </c>
      <c r="S14" s="14"/>
      <c r="T14" s="14"/>
      <c r="U14" s="14"/>
      <c r="V14" s="14"/>
      <c r="W14" s="14" t="s">
        <v>51</v>
      </c>
      <c r="X14" s="14"/>
    </row>
    <row r="15" spans="1:24" ht="15" customHeight="1" x14ac:dyDescent="0.25">
      <c r="A15" s="12">
        <v>46186</v>
      </c>
      <c r="B15" s="13">
        <f>IF(A15="","",IFERROR(INT((A15-C3)/7)+I4,""))</f>
        <v>45</v>
      </c>
      <c r="C15" s="14">
        <v>9743</v>
      </c>
      <c r="D15" s="14">
        <v>731</v>
      </c>
      <c r="E15" s="14">
        <v>1</v>
      </c>
      <c r="F15" s="14">
        <v>2</v>
      </c>
      <c r="G15" s="15">
        <f>IF(A15="","",IFERROR(SUM(E$7:E15)/C4*100,""))</f>
        <v>0.20285935085007728</v>
      </c>
      <c r="H15" s="14">
        <v>6527</v>
      </c>
      <c r="I15" s="14">
        <v>6376</v>
      </c>
      <c r="J15" s="15">
        <f t="shared" si="0"/>
        <v>97.686532863490115</v>
      </c>
      <c r="K15" s="15">
        <f t="shared" si="1"/>
        <v>66.991686338909986</v>
      </c>
      <c r="L15" s="16" t="s">
        <v>53</v>
      </c>
      <c r="M15" s="14">
        <v>1686</v>
      </c>
      <c r="N15" s="14">
        <v>82</v>
      </c>
      <c r="O15" s="15">
        <f t="shared" si="2"/>
        <v>173.0473160217592</v>
      </c>
      <c r="P15" s="15">
        <f t="shared" si="3"/>
        <v>112.17510259917921</v>
      </c>
      <c r="Q15" s="14">
        <v>3330</v>
      </c>
      <c r="R15" s="17">
        <f t="shared" si="4"/>
        <v>1.8834841628959276</v>
      </c>
      <c r="S15" s="14"/>
      <c r="T15" s="14"/>
      <c r="U15" s="14"/>
      <c r="V15" s="14"/>
      <c r="W15" s="14" t="s">
        <v>51</v>
      </c>
      <c r="X15" s="14"/>
    </row>
    <row r="16" spans="1:24" ht="15" customHeight="1" x14ac:dyDescent="0.25">
      <c r="A16" s="12">
        <v>46187</v>
      </c>
      <c r="B16" s="13">
        <f>IF(A16="","",IFERROR(INT((A16-C3)/7)+I4,""))</f>
        <v>45</v>
      </c>
      <c r="C16" s="14">
        <v>9742</v>
      </c>
      <c r="D16" s="14">
        <v>731</v>
      </c>
      <c r="E16" s="14">
        <v>1</v>
      </c>
      <c r="F16" s="14"/>
      <c r="G16" s="15">
        <f>IF(A16="","",IFERROR(SUM(E$7:E16)/C4*100,""))</f>
        <v>0.21251931993817619</v>
      </c>
      <c r="H16" s="14">
        <v>6687</v>
      </c>
      <c r="I16" s="14">
        <v>6508</v>
      </c>
      <c r="J16" s="15">
        <f t="shared" si="0"/>
        <v>97.323164348736356</v>
      </c>
      <c r="K16" s="15">
        <f t="shared" si="1"/>
        <v>68.640936152740707</v>
      </c>
      <c r="L16" s="16">
        <v>66</v>
      </c>
      <c r="M16" s="14">
        <v>1686</v>
      </c>
      <c r="N16" s="14">
        <v>82</v>
      </c>
      <c r="O16" s="15">
        <f t="shared" si="2"/>
        <v>173.06507903921167</v>
      </c>
      <c r="P16" s="15">
        <f t="shared" si="3"/>
        <v>112.17510259917921</v>
      </c>
      <c r="Q16" s="14">
        <v>3148</v>
      </c>
      <c r="R16" s="17">
        <f t="shared" si="4"/>
        <v>1.7805429864253393</v>
      </c>
      <c r="S16" s="14"/>
      <c r="T16" s="14"/>
      <c r="U16" s="14"/>
      <c r="V16" s="14"/>
      <c r="W16" s="14" t="s">
        <v>51</v>
      </c>
      <c r="X16" s="14"/>
    </row>
    <row r="17" spans="1:24" ht="15" customHeight="1" x14ac:dyDescent="0.25">
      <c r="A17" s="12">
        <v>46188</v>
      </c>
      <c r="B17" s="13">
        <f>IF(A17="","",IFERROR(INT((A17-C3)/7)+I4,""))</f>
        <v>45</v>
      </c>
      <c r="C17" s="14">
        <v>9736</v>
      </c>
      <c r="D17" s="14">
        <v>727</v>
      </c>
      <c r="E17" s="14">
        <v>6</v>
      </c>
      <c r="F17" s="14">
        <v>4</v>
      </c>
      <c r="G17" s="15">
        <f>IF(A17="","",IFERROR(SUM(E$7:E17)/C4*100,""))</f>
        <v>0.27047913446676969</v>
      </c>
      <c r="H17" s="14">
        <v>6728</v>
      </c>
      <c r="I17" s="14">
        <v>6572</v>
      </c>
      <c r="J17" s="15">
        <f t="shared" si="0"/>
        <v>97.681331747919145</v>
      </c>
      <c r="K17" s="15">
        <f t="shared" si="1"/>
        <v>69.104354971240753</v>
      </c>
      <c r="L17" s="16" t="s">
        <v>53</v>
      </c>
      <c r="M17" s="14">
        <v>1686</v>
      </c>
      <c r="N17" s="14">
        <v>82</v>
      </c>
      <c r="O17" s="15">
        <f t="shared" si="2"/>
        <v>173.17173377156945</v>
      </c>
      <c r="P17" s="15">
        <f t="shared" si="3"/>
        <v>112.79229711141677</v>
      </c>
      <c r="Q17" s="14">
        <v>3244</v>
      </c>
      <c r="R17" s="17">
        <f t="shared" si="4"/>
        <v>1.8348416289592759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46189</v>
      </c>
      <c r="B18" s="13">
        <f>IF(A18="","",IFERROR(INT((A18-C3)/7)+I4,""))</f>
        <v>45</v>
      </c>
      <c r="C18" s="14">
        <v>9731</v>
      </c>
      <c r="D18" s="14">
        <v>727</v>
      </c>
      <c r="E18" s="14">
        <v>5</v>
      </c>
      <c r="F18" s="14"/>
      <c r="G18" s="15">
        <f>IF(A18="","",IFERROR(SUM(E$7:E18)/C4*100,""))</f>
        <v>0.31877897990726428</v>
      </c>
      <c r="H18" s="14">
        <v>6689</v>
      </c>
      <c r="I18" s="14">
        <v>6546</v>
      </c>
      <c r="J18" s="15">
        <f t="shared" si="0"/>
        <v>97.862161758110332</v>
      </c>
      <c r="K18" s="15">
        <f t="shared" si="1"/>
        <v>68.739081286609803</v>
      </c>
      <c r="L18" s="16">
        <v>65.8</v>
      </c>
      <c r="M18" s="14">
        <v>1684</v>
      </c>
      <c r="N18" s="14">
        <v>82</v>
      </c>
      <c r="O18" s="15">
        <f t="shared" si="2"/>
        <v>173.05518446202856</v>
      </c>
      <c r="P18" s="15">
        <f t="shared" si="3"/>
        <v>112.79229711141677</v>
      </c>
      <c r="Q18" s="14">
        <v>3273</v>
      </c>
      <c r="R18" s="17">
        <f t="shared" si="4"/>
        <v>1.8533408833522085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46190</v>
      </c>
      <c r="B19" s="13">
        <f>IF(A19="","",IFERROR(INT((A19-C3)/7)+I4,""))</f>
        <v>45</v>
      </c>
      <c r="C19" s="14">
        <v>9731</v>
      </c>
      <c r="D19" s="14">
        <v>726</v>
      </c>
      <c r="E19" s="14"/>
      <c r="F19" s="14">
        <v>1</v>
      </c>
      <c r="G19" s="15">
        <f>IF(A19="","",IFERROR(SUM(E$7:E19)/C4*100,""))</f>
        <v>0.31877897990726428</v>
      </c>
      <c r="H19" s="14">
        <v>6700</v>
      </c>
      <c r="I19" s="14">
        <v>6559</v>
      </c>
      <c r="J19" s="15">
        <f t="shared" si="0"/>
        <v>97.895522388059703</v>
      </c>
      <c r="K19" s="15">
        <f t="shared" si="1"/>
        <v>68.85212208406125</v>
      </c>
      <c r="L19" s="16" t="s">
        <v>52</v>
      </c>
      <c r="M19" s="14">
        <v>1684</v>
      </c>
      <c r="N19" s="14">
        <v>82</v>
      </c>
      <c r="O19" s="15">
        <f t="shared" si="2"/>
        <v>173.05518446202856</v>
      </c>
      <c r="P19" s="15">
        <f t="shared" si="3"/>
        <v>112.94765840220386</v>
      </c>
      <c r="Q19" s="14">
        <v>3443</v>
      </c>
      <c r="R19" s="17">
        <f t="shared" si="4"/>
        <v>1.94960362400906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46191</v>
      </c>
      <c r="B20" s="13">
        <f>IF(A20="","",IFERROR(INT((A20-C3)/7)+I4,""))</f>
        <v>45</v>
      </c>
      <c r="C20" s="14">
        <v>9727</v>
      </c>
      <c r="D20" s="14">
        <v>725</v>
      </c>
      <c r="E20" s="14">
        <v>4</v>
      </c>
      <c r="F20" s="14">
        <v>1</v>
      </c>
      <c r="G20" s="15">
        <f>IF(A20="","",IFERROR(SUM(E$7:E20)/C4*100,""))</f>
        <v>0.35741885625965997</v>
      </c>
      <c r="H20" s="14">
        <v>6597</v>
      </c>
      <c r="I20" s="14">
        <v>6467</v>
      </c>
      <c r="J20" s="15">
        <f t="shared" si="0"/>
        <v>98.029407306351374</v>
      </c>
      <c r="K20" s="15">
        <f t="shared" si="1"/>
        <v>67.821527706384288</v>
      </c>
      <c r="L20" s="16" t="s">
        <v>54</v>
      </c>
      <c r="M20" s="14">
        <v>1684</v>
      </c>
      <c r="N20" s="14">
        <v>82</v>
      </c>
      <c r="O20" s="15">
        <f t="shared" si="2"/>
        <v>173.12634933689731</v>
      </c>
      <c r="P20" s="15">
        <f t="shared" si="3"/>
        <v>113.10344827586206</v>
      </c>
      <c r="Q20" s="14">
        <v>3413</v>
      </c>
      <c r="R20" s="17">
        <f t="shared" si="4"/>
        <v>1.9326160815402038</v>
      </c>
      <c r="S20" s="14"/>
      <c r="T20" s="14"/>
      <c r="U20" s="14">
        <v>3986</v>
      </c>
      <c r="V20" s="14">
        <v>4614</v>
      </c>
      <c r="W20" s="14"/>
      <c r="X20" s="14"/>
    </row>
    <row r="21" spans="1:24" ht="15" customHeight="1" x14ac:dyDescent="0.25">
      <c r="A21" s="12">
        <v>46192</v>
      </c>
      <c r="B21" s="13">
        <f>IF(A21="","",IFERROR(INT((A21-C3)/7)+I4,""))</f>
        <v>46</v>
      </c>
      <c r="C21" s="14">
        <v>9725</v>
      </c>
      <c r="D21" s="14">
        <v>725</v>
      </c>
      <c r="E21" s="14">
        <v>2</v>
      </c>
      <c r="F21" s="14"/>
      <c r="G21" s="15">
        <f>IF(A21="","",IFERROR(SUM(E$7:E21)/C4*100,""))</f>
        <v>0.37673879443585778</v>
      </c>
      <c r="H21" s="14">
        <v>6740</v>
      </c>
      <c r="I21" s="14">
        <v>6576</v>
      </c>
      <c r="J21" s="15">
        <f t="shared" si="0"/>
        <v>97.566765578635014</v>
      </c>
      <c r="K21" s="15">
        <f t="shared" si="1"/>
        <v>69.305912596401029</v>
      </c>
      <c r="L21" s="16">
        <v>65.900000000000006</v>
      </c>
      <c r="M21" s="14">
        <v>1664</v>
      </c>
      <c r="N21" s="14">
        <v>82</v>
      </c>
      <c r="O21" s="15">
        <f t="shared" si="2"/>
        <v>171.10539845758353</v>
      </c>
      <c r="P21" s="15">
        <f t="shared" si="3"/>
        <v>113.10344827586206</v>
      </c>
      <c r="Q21" s="14">
        <v>3521</v>
      </c>
      <c r="R21" s="17">
        <f t="shared" si="4"/>
        <v>2.0166093928980526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>
        <v>46193</v>
      </c>
      <c r="B22" s="13">
        <f>IF(A22="","",IFERROR(INT((A22-C3)/7)+I4,""))</f>
        <v>46</v>
      </c>
      <c r="C22" s="14">
        <v>9724</v>
      </c>
      <c r="D22" s="14">
        <v>724</v>
      </c>
      <c r="E22" s="14">
        <v>1</v>
      </c>
      <c r="F22" s="14">
        <v>1</v>
      </c>
      <c r="G22" s="15">
        <f>IF(A22="","",IFERROR(SUM(E$7:E22)/C4*100,""))</f>
        <v>0.38639876352395675</v>
      </c>
      <c r="H22" s="14">
        <v>6645</v>
      </c>
      <c r="I22" s="14">
        <v>6488</v>
      </c>
      <c r="J22" s="15">
        <f t="shared" si="0"/>
        <v>97.637321294206174</v>
      </c>
      <c r="K22" s="15">
        <f t="shared" si="1"/>
        <v>68.336075689016866</v>
      </c>
      <c r="L22" s="16">
        <v>65.8</v>
      </c>
      <c r="M22" s="14">
        <v>1664</v>
      </c>
      <c r="N22" s="14">
        <v>82</v>
      </c>
      <c r="O22" s="15">
        <f t="shared" si="2"/>
        <v>171.12299465240642</v>
      </c>
      <c r="P22" s="15">
        <f t="shared" si="3"/>
        <v>113.25966850828729</v>
      </c>
      <c r="Q22" s="14">
        <v>3506</v>
      </c>
      <c r="R22" s="17">
        <f t="shared" si="4"/>
        <v>2.0080183276059564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>
        <v>46194</v>
      </c>
      <c r="B23" s="13">
        <f>IF(A23="","",IFERROR(INT((A23-C3)/7)+I4,""))</f>
        <v>46</v>
      </c>
      <c r="C23" s="14">
        <v>9717</v>
      </c>
      <c r="D23" s="14">
        <v>722</v>
      </c>
      <c r="E23" s="14">
        <v>7</v>
      </c>
      <c r="F23" s="14">
        <v>2</v>
      </c>
      <c r="G23" s="15">
        <f>IF(A23="","",IFERROR(SUM(E$7:E23)/C4*100,""))</f>
        <v>0.45401854714064915</v>
      </c>
      <c r="H23" s="14">
        <v>6636</v>
      </c>
      <c r="I23" s="14">
        <v>6460</v>
      </c>
      <c r="J23" s="15">
        <f t="shared" si="0"/>
        <v>97.347799879445446</v>
      </c>
      <c r="K23" s="15">
        <f t="shared" si="1"/>
        <v>68.292682926829272</v>
      </c>
      <c r="L23" s="16">
        <v>65.7</v>
      </c>
      <c r="M23" s="14">
        <v>1664</v>
      </c>
      <c r="N23" s="14">
        <v>82</v>
      </c>
      <c r="O23" s="15">
        <f t="shared" si="2"/>
        <v>171.24626942471957</v>
      </c>
      <c r="P23" s="15">
        <f t="shared" si="3"/>
        <v>113.57340720221606</v>
      </c>
      <c r="Q23" s="14">
        <v>3312</v>
      </c>
      <c r="R23" s="17">
        <f t="shared" si="4"/>
        <v>1.8969072164948453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46195</v>
      </c>
      <c r="B24" s="13">
        <f>IF(A24="","",IFERROR(INT((A24-C3)/7)+I4,""))</f>
        <v>46</v>
      </c>
      <c r="C24" s="14">
        <v>9712</v>
      </c>
      <c r="D24" s="14">
        <v>721</v>
      </c>
      <c r="E24" s="14">
        <v>5</v>
      </c>
      <c r="F24" s="14">
        <v>1</v>
      </c>
      <c r="G24" s="15">
        <f>IF(A24="","",IFERROR(SUM(E$7:E24)/C4*100,""))</f>
        <v>0.50231839258114375</v>
      </c>
      <c r="H24" s="14">
        <v>6697</v>
      </c>
      <c r="I24" s="14">
        <v>6527</v>
      </c>
      <c r="J24" s="15">
        <f t="shared" si="0"/>
        <v>97.461549947737794</v>
      </c>
      <c r="K24" s="15">
        <f t="shared" si="1"/>
        <v>68.955930807248762</v>
      </c>
      <c r="L24" s="16">
        <v>65.8</v>
      </c>
      <c r="M24" s="14">
        <v>1664</v>
      </c>
      <c r="N24" s="14">
        <v>82</v>
      </c>
      <c r="O24" s="15">
        <f t="shared" si="2"/>
        <v>171.33443163097201</v>
      </c>
      <c r="P24" s="15">
        <f t="shared" si="3"/>
        <v>113.73092926490985</v>
      </c>
      <c r="Q24" s="14">
        <v>3470</v>
      </c>
      <c r="R24" s="17">
        <f t="shared" si="4"/>
        <v>1.9873997709049256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>
        <v>46196</v>
      </c>
      <c r="B25" s="13">
        <f>IF(A25="","",IFERROR(INT((A25-C3)/7)+I4,""))</f>
        <v>46</v>
      </c>
      <c r="C25" s="14">
        <v>9711</v>
      </c>
      <c r="D25" s="14">
        <v>719</v>
      </c>
      <c r="E25" s="14">
        <v>1</v>
      </c>
      <c r="F25" s="14">
        <v>2</v>
      </c>
      <c r="G25" s="15">
        <f>IF(A25="","",IFERROR(SUM(E$7:E25)/C4*100,""))</f>
        <v>0.5119783616692426</v>
      </c>
      <c r="H25" s="14">
        <v>5556</v>
      </c>
      <c r="I25" s="14">
        <v>5419</v>
      </c>
      <c r="J25" s="15">
        <f t="shared" si="0"/>
        <v>97.534197264218861</v>
      </c>
      <c r="K25" s="15">
        <f t="shared" si="1"/>
        <v>57.213469261662034</v>
      </c>
      <c r="L25" s="16">
        <v>66</v>
      </c>
      <c r="M25" s="14">
        <v>1664</v>
      </c>
      <c r="N25" s="14">
        <v>82</v>
      </c>
      <c r="O25" s="15">
        <f t="shared" si="2"/>
        <v>171.3520749665328</v>
      </c>
      <c r="P25" s="15">
        <f t="shared" si="3"/>
        <v>114.04728789986092</v>
      </c>
      <c r="Q25" s="14">
        <v>3397</v>
      </c>
      <c r="R25" s="17">
        <f t="shared" si="4"/>
        <v>1.9455899198167239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>
        <v>46197</v>
      </c>
      <c r="B26" s="13">
        <f>IF(A26="","",IFERROR(INT((A26-C3)/7)+I4,""))</f>
        <v>46</v>
      </c>
      <c r="C26" s="14">
        <v>9708</v>
      </c>
      <c r="D26" s="14">
        <v>716</v>
      </c>
      <c r="E26" s="14">
        <v>3</v>
      </c>
      <c r="F26" s="14">
        <v>3</v>
      </c>
      <c r="G26" s="15">
        <f>IF(A26="","",IFERROR(SUM(E$7:E26)/C4*100,""))</f>
        <v>0.54095826893353938</v>
      </c>
      <c r="H26" s="14">
        <v>6551</v>
      </c>
      <c r="I26" s="14">
        <v>6317</v>
      </c>
      <c r="J26" s="15">
        <f t="shared" si="0"/>
        <v>96.42802625553351</v>
      </c>
      <c r="K26" s="15">
        <f t="shared" si="1"/>
        <v>67.480428512566959</v>
      </c>
      <c r="L26" s="16">
        <v>66.2</v>
      </c>
      <c r="M26" s="14">
        <v>1664</v>
      </c>
      <c r="N26" s="14">
        <v>82</v>
      </c>
      <c r="O26" s="15">
        <f t="shared" si="2"/>
        <v>171.40502678203543</v>
      </c>
      <c r="P26" s="15">
        <f t="shared" si="3"/>
        <v>114.52513966480447</v>
      </c>
      <c r="Q26" s="14">
        <v>3370</v>
      </c>
      <c r="R26" s="17">
        <f t="shared" si="4"/>
        <v>1.9301260022909508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>
        <v>46198</v>
      </c>
      <c r="B27" s="13">
        <f>IF(A27="","",IFERROR(INT((A27-C3)/7)+I4,""))</f>
        <v>46</v>
      </c>
      <c r="C27" s="14">
        <v>9706</v>
      </c>
      <c r="D27" s="14">
        <v>716</v>
      </c>
      <c r="E27" s="14">
        <v>2</v>
      </c>
      <c r="F27" s="14"/>
      <c r="G27" s="15">
        <f>IF(A27="","",IFERROR(SUM(E$7:E27)/C4*100,""))</f>
        <v>0.5602782071097373</v>
      </c>
      <c r="H27" s="14">
        <v>6603</v>
      </c>
      <c r="I27" s="14">
        <v>6414</v>
      </c>
      <c r="J27" s="15">
        <f t="shared" si="0"/>
        <v>97.137664697864608</v>
      </c>
      <c r="K27" s="15">
        <f t="shared" si="1"/>
        <v>68.030084483824439</v>
      </c>
      <c r="L27" s="16">
        <v>66.2</v>
      </c>
      <c r="M27" s="14">
        <v>1664</v>
      </c>
      <c r="N27" s="14">
        <v>82</v>
      </c>
      <c r="O27" s="15">
        <f t="shared" si="2"/>
        <v>171.44034617762208</v>
      </c>
      <c r="P27" s="15">
        <f t="shared" si="3"/>
        <v>114.52513966480447</v>
      </c>
      <c r="Q27" s="14">
        <v>3646</v>
      </c>
      <c r="R27" s="17">
        <f t="shared" si="4"/>
        <v>2.0882016036655213</v>
      </c>
      <c r="S27" s="14"/>
      <c r="T27" s="14"/>
      <c r="U27" s="14">
        <v>3905</v>
      </c>
      <c r="V27" s="14">
        <v>4687</v>
      </c>
      <c r="W27" s="14"/>
      <c r="X27" s="14"/>
    </row>
    <row r="28" spans="1:24" ht="15" customHeight="1" x14ac:dyDescent="0.25">
      <c r="A28" s="12">
        <v>46199</v>
      </c>
      <c r="B28" s="13">
        <f>IF(A28="","",IFERROR(INT((A28-C3)/7)+I4,""))</f>
        <v>47</v>
      </c>
      <c r="C28" s="14">
        <v>9703</v>
      </c>
      <c r="D28" s="14">
        <v>716</v>
      </c>
      <c r="E28" s="14">
        <v>3</v>
      </c>
      <c r="F28" s="14"/>
      <c r="G28" s="15">
        <f>IF(A28="","",IFERROR(SUM(E$7:E28)/C4*100,""))</f>
        <v>0.58925811437403397</v>
      </c>
      <c r="H28" s="14">
        <v>6644</v>
      </c>
      <c r="I28" s="14">
        <v>6466</v>
      </c>
      <c r="J28" s="15">
        <f t="shared" si="0"/>
        <v>97.320891029500302</v>
      </c>
      <c r="K28" s="15">
        <f t="shared" si="1"/>
        <v>68.473667937751216</v>
      </c>
      <c r="L28" s="16">
        <v>66.099999999999994</v>
      </c>
      <c r="M28" s="14">
        <v>1669</v>
      </c>
      <c r="N28" s="14">
        <v>80</v>
      </c>
      <c r="O28" s="15">
        <f t="shared" si="2"/>
        <v>172.00865711635578</v>
      </c>
      <c r="P28" s="15">
        <f t="shared" si="3"/>
        <v>111.73184357541899</v>
      </c>
      <c r="Q28" s="14">
        <v>3512</v>
      </c>
      <c r="R28" s="17">
        <f t="shared" si="4"/>
        <v>2.0080045740423098</v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>
        <v>46200</v>
      </c>
      <c r="B29" s="13">
        <f>IF(A29="","",IFERROR(INT((A29-C3)/7)+I4,""))</f>
        <v>47</v>
      </c>
      <c r="C29" s="14">
        <v>9701</v>
      </c>
      <c r="D29" s="14">
        <v>712</v>
      </c>
      <c r="E29" s="14">
        <v>2</v>
      </c>
      <c r="F29" s="14">
        <v>4</v>
      </c>
      <c r="G29" s="15">
        <f>IF(A29="","",IFERROR(SUM(E$7:E29)/C4*100,""))</f>
        <v>0.6085780525502319</v>
      </c>
      <c r="H29" s="14">
        <v>6564</v>
      </c>
      <c r="I29" s="14">
        <v>6390</v>
      </c>
      <c r="J29" s="15">
        <f t="shared" si="0"/>
        <v>97.349177330895799</v>
      </c>
      <c r="K29" s="15">
        <f t="shared" si="1"/>
        <v>67.663127512627568</v>
      </c>
      <c r="L29" s="16">
        <v>66.2</v>
      </c>
      <c r="M29" s="14">
        <v>1669</v>
      </c>
      <c r="N29" s="14">
        <v>80</v>
      </c>
      <c r="O29" s="15">
        <f t="shared" si="2"/>
        <v>172.04411916297289</v>
      </c>
      <c r="P29" s="15">
        <f t="shared" si="3"/>
        <v>112.35955056179775</v>
      </c>
      <c r="Q29" s="14">
        <v>3848</v>
      </c>
      <c r="R29" s="17">
        <f t="shared" si="4"/>
        <v>2.2001143510577474</v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>
        <v>46201</v>
      </c>
      <c r="B30" s="13">
        <f>IF(A30="","",IFERROR(INT((A30-C3)/7)+I4,""))</f>
        <v>47</v>
      </c>
      <c r="C30" s="14">
        <v>9698</v>
      </c>
      <c r="D30" s="14">
        <v>712</v>
      </c>
      <c r="E30" s="14">
        <v>3</v>
      </c>
      <c r="F30" s="14"/>
      <c r="G30" s="15">
        <f>IF(A30="","",IFERROR(SUM(E$7:E30)/C4*100,""))</f>
        <v>0.63755795981452856</v>
      </c>
      <c r="H30" s="14">
        <v>6653</v>
      </c>
      <c r="I30" s="14">
        <v>6521</v>
      </c>
      <c r="J30" s="15">
        <f t="shared" si="0"/>
        <v>98.015932661957024</v>
      </c>
      <c r="K30" s="15">
        <f t="shared" si="1"/>
        <v>68.601773561559085</v>
      </c>
      <c r="L30" s="16">
        <v>66.099999999999994</v>
      </c>
      <c r="M30" s="14">
        <v>1668</v>
      </c>
      <c r="N30" s="14">
        <v>80</v>
      </c>
      <c r="O30" s="15">
        <f t="shared" si="2"/>
        <v>171.99422561352856</v>
      </c>
      <c r="P30" s="15">
        <f t="shared" si="3"/>
        <v>112.35955056179775</v>
      </c>
      <c r="Q30" s="14">
        <v>4006</v>
      </c>
      <c r="R30" s="17">
        <f t="shared" si="4"/>
        <v>2.291762013729977</v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>
        <v>46202</v>
      </c>
      <c r="B31" s="13">
        <f>IF(A31="","",IFERROR(INT((A31-C3)/7)+I4,""))</f>
        <v>47</v>
      </c>
      <c r="C31" s="14">
        <v>9696</v>
      </c>
      <c r="D31" s="14">
        <v>711</v>
      </c>
      <c r="E31" s="14">
        <v>2</v>
      </c>
      <c r="F31" s="14">
        <v>1</v>
      </c>
      <c r="G31" s="15">
        <f>IF(A31="","",IFERROR(SUM(E$7:E31)/C4*100,""))</f>
        <v>0.65687789799072649</v>
      </c>
      <c r="H31" s="14">
        <v>6428</v>
      </c>
      <c r="I31" s="14">
        <v>6303</v>
      </c>
      <c r="J31" s="15">
        <f t="shared" si="0"/>
        <v>98.055382700684504</v>
      </c>
      <c r="K31" s="15">
        <f t="shared" si="1"/>
        <v>66.295379537953792</v>
      </c>
      <c r="L31" s="16">
        <v>66.3</v>
      </c>
      <c r="M31" s="14">
        <v>1668</v>
      </c>
      <c r="N31" s="14">
        <v>80</v>
      </c>
      <c r="O31" s="15">
        <f t="shared" si="2"/>
        <v>172.02970297029702</v>
      </c>
      <c r="P31" s="15">
        <f t="shared" si="3"/>
        <v>112.51758087201125</v>
      </c>
      <c r="Q31" s="14">
        <v>4014</v>
      </c>
      <c r="R31" s="17">
        <f t="shared" si="4"/>
        <v>2.2963386727688788</v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>
        <v>46203</v>
      </c>
      <c r="B32" s="13">
        <f>IF(A32="","",IFERROR(INT((A32-C3)/7)+I4,""))</f>
        <v>47</v>
      </c>
      <c r="C32" s="14">
        <v>9691</v>
      </c>
      <c r="D32" s="14">
        <v>709</v>
      </c>
      <c r="E32" s="14">
        <v>5</v>
      </c>
      <c r="F32" s="14">
        <v>2</v>
      </c>
      <c r="G32" s="15">
        <f>IF(A32="","",IFERROR(SUM(E$7:E32)/C4*100,""))</f>
        <v>0.70517774343122097</v>
      </c>
      <c r="H32" s="14">
        <v>6411</v>
      </c>
      <c r="I32" s="14">
        <v>6293</v>
      </c>
      <c r="J32" s="15">
        <f t="shared" si="0"/>
        <v>98.159413508033069</v>
      </c>
      <c r="K32" s="15">
        <f t="shared" si="1"/>
        <v>66.154163657001348</v>
      </c>
      <c r="L32" s="16">
        <v>66.400000000000006</v>
      </c>
      <c r="M32" s="14">
        <v>1666</v>
      </c>
      <c r="N32" s="14">
        <v>80</v>
      </c>
      <c r="O32" s="15">
        <f t="shared" si="2"/>
        <v>171.91208337632855</v>
      </c>
      <c r="P32" s="15">
        <f t="shared" si="3"/>
        <v>112.83497884344148</v>
      </c>
      <c r="Q32" s="14">
        <v>3266</v>
      </c>
      <c r="R32" s="17">
        <f t="shared" si="4"/>
        <v>1.870561282932417</v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>
        <v>46204</v>
      </c>
      <c r="B33" s="13">
        <f>IF(A33="","",IFERROR(INT((A33-C3)/7)+I4,""))</f>
        <v>47</v>
      </c>
      <c r="C33" s="14">
        <v>9689</v>
      </c>
      <c r="D33" s="14">
        <v>709</v>
      </c>
      <c r="E33" s="14">
        <v>2</v>
      </c>
      <c r="F33" s="14">
        <v>0</v>
      </c>
      <c r="G33" s="15">
        <f>IF(A33="","",IFERROR(SUM(E$7:E33)/C4*100,""))</f>
        <v>0.7244976816074189</v>
      </c>
      <c r="H33" s="14">
        <v>6374</v>
      </c>
      <c r="I33" s="14">
        <v>6222</v>
      </c>
      <c r="J33" s="15">
        <f t="shared" si="0"/>
        <v>97.615312205836219</v>
      </c>
      <c r="K33" s="15">
        <f t="shared" si="1"/>
        <v>65.78594282175662</v>
      </c>
      <c r="L33" s="16">
        <v>66.3</v>
      </c>
      <c r="M33" s="14">
        <v>1666</v>
      </c>
      <c r="N33" s="14">
        <v>80</v>
      </c>
      <c r="O33" s="15">
        <f t="shared" si="2"/>
        <v>171.94756940860771</v>
      </c>
      <c r="P33" s="15">
        <f t="shared" si="3"/>
        <v>112.83497884344148</v>
      </c>
      <c r="Q33" s="14">
        <v>3619</v>
      </c>
      <c r="R33" s="17">
        <f t="shared" si="4"/>
        <v>2.0727376861397482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46205</v>
      </c>
      <c r="B34" s="13">
        <f>IF(A34="","",IFERROR(INT((A34-C3)/7)+I4,""))</f>
        <v>47</v>
      </c>
      <c r="C34" s="14">
        <v>9686</v>
      </c>
      <c r="D34" s="14">
        <v>707</v>
      </c>
      <c r="E34" s="14">
        <v>3</v>
      </c>
      <c r="F34" s="14">
        <v>2</v>
      </c>
      <c r="G34" s="15">
        <f>IF(A34="","",IFERROR(SUM(E$7:E34)/C4*100,""))</f>
        <v>0.75347758887171556</v>
      </c>
      <c r="H34" s="14">
        <v>6389</v>
      </c>
      <c r="I34" s="14">
        <v>6200</v>
      </c>
      <c r="J34" s="15">
        <f t="shared" si="0"/>
        <v>97.041790577555176</v>
      </c>
      <c r="K34" s="15">
        <f t="shared" si="1"/>
        <v>65.961181086103664</v>
      </c>
      <c r="L34" s="16">
        <v>66.400000000000006</v>
      </c>
      <c r="M34" s="14">
        <v>1666</v>
      </c>
      <c r="N34" s="14">
        <v>80</v>
      </c>
      <c r="O34" s="15">
        <f t="shared" si="2"/>
        <v>172.00082593433822</v>
      </c>
      <c r="P34" s="15">
        <f t="shared" si="3"/>
        <v>113.15417256011315</v>
      </c>
      <c r="Q34" s="14">
        <v>3456</v>
      </c>
      <c r="R34" s="17">
        <f t="shared" si="4"/>
        <v>1.9793814432989691</v>
      </c>
      <c r="S34" s="14"/>
      <c r="T34" s="14"/>
      <c r="U34" s="14">
        <v>3905</v>
      </c>
      <c r="V34" s="14">
        <v>4687</v>
      </c>
      <c r="W34" s="14"/>
      <c r="X34" s="14"/>
    </row>
    <row r="35" spans="1:24" ht="15" customHeight="1" x14ac:dyDescent="0.25">
      <c r="A35" s="12">
        <v>46206</v>
      </c>
      <c r="B35" s="13">
        <f>IF(A35="","",IFERROR(INT((A35-C3)/7)+I4,""))</f>
        <v>48</v>
      </c>
      <c r="C35" s="14">
        <v>9685</v>
      </c>
      <c r="D35" s="14">
        <v>707</v>
      </c>
      <c r="E35" s="14">
        <v>1</v>
      </c>
      <c r="F35" s="14">
        <v>1</v>
      </c>
      <c r="G35" s="15">
        <f>IF(A35="","",IFERROR(SUM(E$7:E35)/C4*100,""))</f>
        <v>0.76313755795981453</v>
      </c>
      <c r="H35" s="14">
        <v>6548</v>
      </c>
      <c r="I35" s="14">
        <v>6369</v>
      </c>
      <c r="J35" s="15">
        <f t="shared" si="0"/>
        <v>97.266340867440434</v>
      </c>
      <c r="K35" s="15">
        <f t="shared" si="1"/>
        <v>67.609705730511109</v>
      </c>
      <c r="L35" s="16">
        <v>66.400000000000006</v>
      </c>
      <c r="M35" s="14">
        <v>1666</v>
      </c>
      <c r="N35" s="14">
        <v>80</v>
      </c>
      <c r="O35" s="15">
        <f t="shared" si="2"/>
        <v>172.01858544140421</v>
      </c>
      <c r="P35" s="15">
        <f t="shared" si="3"/>
        <v>113.15417256011315</v>
      </c>
      <c r="Q35" s="14">
        <v>3310</v>
      </c>
      <c r="R35" s="17">
        <f t="shared" si="4"/>
        <v>1.8957617411225658</v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>
        <v>46207</v>
      </c>
      <c r="B36" s="13">
        <f>IF(A36="","",IFERROR(INT((A36-C3)/7)+I4,""))</f>
        <v>48</v>
      </c>
      <c r="C36" s="14">
        <v>9683</v>
      </c>
      <c r="D36" s="14">
        <v>704</v>
      </c>
      <c r="E36" s="14">
        <v>2</v>
      </c>
      <c r="F36" s="14">
        <v>2</v>
      </c>
      <c r="G36" s="15">
        <f>IF(A36="","",IFERROR(SUM(E$7:E36)/C4*100,""))</f>
        <v>0.78245749613601245</v>
      </c>
      <c r="H36" s="14">
        <v>6316</v>
      </c>
      <c r="I36" s="14">
        <v>6155</v>
      </c>
      <c r="J36" s="15">
        <f t="shared" si="0"/>
        <v>97.450918302723238</v>
      </c>
      <c r="K36" s="15">
        <f t="shared" si="1"/>
        <v>65.227718682226595</v>
      </c>
      <c r="L36" s="16">
        <v>66.400000000000006</v>
      </c>
      <c r="M36" s="14">
        <v>1666</v>
      </c>
      <c r="N36" s="14">
        <v>82</v>
      </c>
      <c r="O36" s="15">
        <f t="shared" si="2"/>
        <v>172.05411546008466</v>
      </c>
      <c r="P36" s="15">
        <f t="shared" si="3"/>
        <v>116.47727272727272</v>
      </c>
      <c r="Q36" s="14">
        <v>3083</v>
      </c>
      <c r="R36" s="17">
        <f t="shared" si="4"/>
        <v>1.7637299771167048</v>
      </c>
      <c r="S36" s="14"/>
      <c r="T36" s="14"/>
      <c r="U36" s="14"/>
      <c r="V36" s="14"/>
      <c r="W36" s="14" t="s">
        <v>55</v>
      </c>
      <c r="X36" s="14"/>
    </row>
    <row r="37" spans="1:24" ht="15" customHeight="1" x14ac:dyDescent="0.25">
      <c r="A37" s="12">
        <v>46208</v>
      </c>
      <c r="B37" s="13">
        <f>IF(A37="","",IFERROR(INT((A37-C3)/7)+I4,""))</f>
        <v>48</v>
      </c>
      <c r="C37" s="14">
        <v>9680</v>
      </c>
      <c r="D37" s="14">
        <v>703</v>
      </c>
      <c r="E37" s="14">
        <v>3</v>
      </c>
      <c r="F37" s="14">
        <v>1</v>
      </c>
      <c r="G37" s="15">
        <f>IF(A37="","",IFERROR(SUM(E$7:E37)/C4*100,""))</f>
        <v>0.81143740340030912</v>
      </c>
      <c r="H37" s="14">
        <v>6462</v>
      </c>
      <c r="I37" s="14">
        <v>6309</v>
      </c>
      <c r="J37" s="15">
        <f t="shared" si="0"/>
        <v>97.632311977715887</v>
      </c>
      <c r="K37" s="15">
        <f t="shared" si="1"/>
        <v>66.756198347107443</v>
      </c>
      <c r="L37" s="16">
        <v>66.599999999999994</v>
      </c>
      <c r="M37" s="14">
        <v>1665</v>
      </c>
      <c r="N37" s="14">
        <v>82</v>
      </c>
      <c r="O37" s="15">
        <f t="shared" si="2"/>
        <v>172.00413223140495</v>
      </c>
      <c r="P37" s="15">
        <f t="shared" si="3"/>
        <v>116.6429587482219</v>
      </c>
      <c r="Q37" s="14">
        <v>3023</v>
      </c>
      <c r="R37" s="17">
        <f t="shared" si="4"/>
        <v>1.7303949627933601</v>
      </c>
      <c r="S37" s="14"/>
      <c r="T37" s="14"/>
      <c r="U37" s="14"/>
      <c r="V37" s="14"/>
      <c r="W37" s="14" t="s">
        <v>55</v>
      </c>
      <c r="X37" s="14"/>
    </row>
    <row r="38" spans="1:24" ht="15" customHeight="1" x14ac:dyDescent="0.25">
      <c r="A38" s="12">
        <v>46209</v>
      </c>
      <c r="B38" s="13">
        <f>IF(A38="","",IFERROR(INT((A38-C3)/7)+I4,""))</f>
        <v>48</v>
      </c>
      <c r="C38" s="14">
        <v>9679</v>
      </c>
      <c r="D38" s="14">
        <v>702</v>
      </c>
      <c r="E38" s="14">
        <v>1</v>
      </c>
      <c r="F38" s="14">
        <v>1</v>
      </c>
      <c r="G38" s="15">
        <f>IF(A38="","",IFERROR(SUM(E$7:E38)/C4*100,""))</f>
        <v>0.82109737248840797</v>
      </c>
      <c r="H38" s="14">
        <v>6379</v>
      </c>
      <c r="I38" s="14">
        <v>6231</v>
      </c>
      <c r="J38" s="15">
        <f t="shared" si="0"/>
        <v>97.679887129644143</v>
      </c>
      <c r="K38" s="15">
        <f t="shared" si="1"/>
        <v>65.905568757103012</v>
      </c>
      <c r="L38" s="16">
        <v>66.7</v>
      </c>
      <c r="M38" s="14">
        <v>1665</v>
      </c>
      <c r="N38" s="14">
        <v>82</v>
      </c>
      <c r="O38" s="15">
        <f t="shared" si="2"/>
        <v>172.02190308916209</v>
      </c>
      <c r="P38" s="15">
        <f t="shared" si="3"/>
        <v>116.8091168091168</v>
      </c>
      <c r="Q38" s="14">
        <v>3073</v>
      </c>
      <c r="R38" s="17">
        <f t="shared" si="4"/>
        <v>1.7590154550658272</v>
      </c>
      <c r="S38" s="14"/>
      <c r="T38" s="14"/>
      <c r="U38" s="14"/>
      <c r="V38" s="14"/>
      <c r="W38" s="14" t="s">
        <v>55</v>
      </c>
      <c r="X38" s="14"/>
    </row>
    <row r="39" spans="1:24" ht="15" customHeight="1" x14ac:dyDescent="0.25">
      <c r="A39" s="12">
        <v>46210</v>
      </c>
      <c r="B39" s="13">
        <f>IF(A39="","",IFERROR(INT((A39-C3)/7)+I4,""))</f>
        <v>48</v>
      </c>
      <c r="C39" s="14">
        <v>9677</v>
      </c>
      <c r="D39" s="14">
        <v>699</v>
      </c>
      <c r="E39" s="14">
        <v>2</v>
      </c>
      <c r="F39" s="14">
        <v>3</v>
      </c>
      <c r="G39" s="15">
        <f>IF(A39="","",IFERROR(SUM(E$7:E39)/C4*100,""))</f>
        <v>0.8404173106646059</v>
      </c>
      <c r="H39" s="14">
        <v>6366</v>
      </c>
      <c r="I39" s="14">
        <v>6241</v>
      </c>
      <c r="J39" s="15">
        <f t="shared" si="0"/>
        <v>98.036443606660384</v>
      </c>
      <c r="K39" s="15">
        <f t="shared" si="1"/>
        <v>65.784850676862661</v>
      </c>
      <c r="L39" s="16">
        <v>66.8</v>
      </c>
      <c r="M39" s="14">
        <v>1665</v>
      </c>
      <c r="N39" s="14">
        <v>82</v>
      </c>
      <c r="O39" s="15">
        <f t="shared" si="2"/>
        <v>172.05745582308566</v>
      </c>
      <c r="P39" s="15">
        <f t="shared" si="3"/>
        <v>117.310443490701</v>
      </c>
      <c r="Q39" s="14">
        <v>3065</v>
      </c>
      <c r="R39" s="17">
        <f t="shared" si="4"/>
        <v>1.7544361763022325</v>
      </c>
      <c r="S39" s="14"/>
      <c r="T39" s="14"/>
      <c r="U39" s="14"/>
      <c r="V39" s="14"/>
      <c r="W39" s="14" t="s">
        <v>55</v>
      </c>
      <c r="X39" s="14"/>
    </row>
    <row r="40" spans="1:24" ht="15" customHeight="1" x14ac:dyDescent="0.25">
      <c r="A40" s="12">
        <v>46211</v>
      </c>
      <c r="B40" s="13">
        <f>IF(A40="","",IFERROR(INT((A40-C3)/7)+I4,""))</f>
        <v>48</v>
      </c>
      <c r="C40" s="14">
        <v>9675</v>
      </c>
      <c r="D40" s="14">
        <v>698</v>
      </c>
      <c r="E40" s="14">
        <v>0</v>
      </c>
      <c r="F40" s="14">
        <v>1</v>
      </c>
      <c r="G40" s="15">
        <f>IF(A40="","",IFERROR(SUM(E$7:E40)/C4*100,""))</f>
        <v>0.8404173106646059</v>
      </c>
      <c r="H40" s="14">
        <v>6485</v>
      </c>
      <c r="I40" s="14">
        <v>6342</v>
      </c>
      <c r="J40" s="15">
        <f t="shared" si="0"/>
        <v>97.794911333847352</v>
      </c>
      <c r="K40" s="15">
        <f t="shared" si="1"/>
        <v>67.028423772609827</v>
      </c>
      <c r="L40" s="16">
        <v>66.7</v>
      </c>
      <c r="M40" s="14">
        <v>1664</v>
      </c>
      <c r="N40" s="14">
        <v>82</v>
      </c>
      <c r="O40" s="15">
        <f t="shared" si="2"/>
        <v>171.98966408268734</v>
      </c>
      <c r="P40" s="15">
        <f t="shared" si="3"/>
        <v>117.47851002865329</v>
      </c>
      <c r="Q40" s="14">
        <v>2845</v>
      </c>
      <c r="R40" s="17">
        <f t="shared" si="4"/>
        <v>1.629438717067583</v>
      </c>
      <c r="S40" s="14"/>
      <c r="T40" s="14"/>
      <c r="U40" s="14"/>
      <c r="V40" s="14"/>
      <c r="W40" s="14" t="s">
        <v>55</v>
      </c>
      <c r="X40" s="14"/>
    </row>
    <row r="41" spans="1:24" ht="15" customHeight="1" x14ac:dyDescent="0.25">
      <c r="A41" s="12">
        <v>46212</v>
      </c>
      <c r="B41" s="13">
        <f>IF(A41="","",IFERROR(INT((A41-C3)/7)+I4,""))</f>
        <v>48</v>
      </c>
      <c r="C41" s="14">
        <f t="shared" ref="C41:C103" si="5">C40-E41</f>
        <v>9670</v>
      </c>
      <c r="D41" s="14">
        <f t="shared" ref="D41:D74" si="6">D40-F41</f>
        <v>697</v>
      </c>
      <c r="E41" s="14">
        <v>5</v>
      </c>
      <c r="F41" s="14">
        <v>1</v>
      </c>
      <c r="G41" s="15">
        <f>IF(A41="","",IFERROR(SUM(E$7:E41)/C4*100,""))</f>
        <v>0.88871715610510049</v>
      </c>
      <c r="H41" s="14">
        <v>6404</v>
      </c>
      <c r="I41" s="14">
        <v>6265</v>
      </c>
      <c r="J41" s="15">
        <f t="shared" si="0"/>
        <v>97.829481574016242</v>
      </c>
      <c r="K41" s="15">
        <f t="shared" si="1"/>
        <v>66.225439503619441</v>
      </c>
      <c r="L41" s="16">
        <v>66.2</v>
      </c>
      <c r="M41" s="14">
        <v>1664</v>
      </c>
      <c r="N41" s="14">
        <v>82</v>
      </c>
      <c r="O41" s="15">
        <f t="shared" si="2"/>
        <v>172.07859358841779</v>
      </c>
      <c r="P41" s="15">
        <f t="shared" si="3"/>
        <v>117.64705882352941</v>
      </c>
      <c r="Q41" s="14">
        <v>3070</v>
      </c>
      <c r="R41" s="17">
        <f t="shared" si="4"/>
        <v>1.7583046964490263</v>
      </c>
      <c r="S41" s="14"/>
      <c r="T41" s="14"/>
      <c r="U41" s="14"/>
      <c r="V41" s="14"/>
      <c r="W41" s="14" t="s">
        <v>55</v>
      </c>
      <c r="X41" s="14"/>
    </row>
    <row r="42" spans="1:24" ht="15" customHeight="1" x14ac:dyDescent="0.25">
      <c r="A42" s="12">
        <v>46213</v>
      </c>
      <c r="B42" s="13">
        <f>IF(A42="","",IFERROR(INT((A42-C3)/7)+I4,""))</f>
        <v>49</v>
      </c>
      <c r="C42" s="14">
        <f t="shared" si="5"/>
        <v>9664</v>
      </c>
      <c r="D42" s="14">
        <f t="shared" si="6"/>
        <v>695</v>
      </c>
      <c r="E42" s="14">
        <v>6</v>
      </c>
      <c r="F42" s="14">
        <v>2</v>
      </c>
      <c r="G42" s="15">
        <f>IF(A42="","",IFERROR(SUM(E$7:E42)/C4*100,""))</f>
        <v>0.94667697063369405</v>
      </c>
      <c r="H42" s="14">
        <v>6283</v>
      </c>
      <c r="I42" s="14">
        <v>6138</v>
      </c>
      <c r="J42" s="15">
        <f t="shared" si="0"/>
        <v>97.692185261817599</v>
      </c>
      <c r="K42" s="15">
        <f t="shared" si="1"/>
        <v>65.014486754966882</v>
      </c>
      <c r="L42" s="16">
        <v>64.900000000000006</v>
      </c>
      <c r="M42" s="14">
        <v>1664</v>
      </c>
      <c r="N42" s="14">
        <v>80</v>
      </c>
      <c r="O42" s="15">
        <f t="shared" si="2"/>
        <v>172.18543046357615</v>
      </c>
      <c r="P42" s="15">
        <f t="shared" si="3"/>
        <v>115.10791366906476</v>
      </c>
      <c r="Q42" s="14">
        <v>3018</v>
      </c>
      <c r="R42" s="17">
        <f t="shared" si="4"/>
        <v>1.7305045871559632</v>
      </c>
      <c r="S42" s="14"/>
      <c r="T42" s="14"/>
      <c r="U42" s="14">
        <v>3947</v>
      </c>
      <c r="V42" s="14">
        <v>4679</v>
      </c>
      <c r="W42" s="14"/>
      <c r="X42" s="14"/>
    </row>
    <row r="43" spans="1:24" ht="15" customHeight="1" x14ac:dyDescent="0.25">
      <c r="A43" s="12">
        <v>46214</v>
      </c>
      <c r="B43" s="13">
        <f>IF(A43="","",IFERROR(INT((A43-C3)/7)+I4,""))</f>
        <v>49</v>
      </c>
      <c r="C43" s="14">
        <f t="shared" si="5"/>
        <v>9659</v>
      </c>
      <c r="D43" s="14">
        <f t="shared" si="6"/>
        <v>695</v>
      </c>
      <c r="E43" s="14">
        <v>5</v>
      </c>
      <c r="F43" s="14">
        <v>0</v>
      </c>
      <c r="G43" s="15">
        <f>IF(A43="","",IFERROR(SUM(E$7:E43)/C4*100,""))</f>
        <v>0.99497681607418864</v>
      </c>
      <c r="H43" s="14">
        <v>6317</v>
      </c>
      <c r="I43" s="14">
        <v>6149</v>
      </c>
      <c r="J43" s="15">
        <f t="shared" si="0"/>
        <v>97.340509735634001</v>
      </c>
      <c r="K43" s="15">
        <f t="shared" si="1"/>
        <v>65.400144942540635</v>
      </c>
      <c r="L43" s="16">
        <v>65.099999999999994</v>
      </c>
      <c r="M43" s="14">
        <v>1663</v>
      </c>
      <c r="N43" s="14">
        <v>80</v>
      </c>
      <c r="O43" s="15">
        <f t="shared" si="2"/>
        <v>172.1710321979501</v>
      </c>
      <c r="P43" s="15">
        <f t="shared" si="3"/>
        <v>115.10791366906476</v>
      </c>
      <c r="Q43" s="14">
        <v>3187</v>
      </c>
      <c r="R43" s="17">
        <f t="shared" si="4"/>
        <v>1.8284566838783707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46215</v>
      </c>
      <c r="B44" s="13">
        <f>IF(A44="","",IFERROR(INT((A44-C3)/7)+I4,""))</f>
        <v>49</v>
      </c>
      <c r="C44" s="14">
        <f t="shared" si="5"/>
        <v>9655</v>
      </c>
      <c r="D44" s="14">
        <f t="shared" si="6"/>
        <v>694</v>
      </c>
      <c r="E44" s="14">
        <v>4</v>
      </c>
      <c r="F44" s="14">
        <v>1</v>
      </c>
      <c r="G44" s="15">
        <f>IF(A44="","",IFERROR(SUM(E$7:E44)/C4*100,""))</f>
        <v>1.0336166924265842</v>
      </c>
      <c r="H44" s="14">
        <v>6371</v>
      </c>
      <c r="I44" s="14">
        <v>6213</v>
      </c>
      <c r="J44" s="15">
        <f t="shared" si="0"/>
        <v>97.52001255689845</v>
      </c>
      <c r="K44" s="15">
        <f t="shared" si="1"/>
        <v>65.986535473847752</v>
      </c>
      <c r="L44" s="16">
        <v>66.5</v>
      </c>
      <c r="M44" s="14">
        <v>1662</v>
      </c>
      <c r="N44" s="14">
        <v>80</v>
      </c>
      <c r="O44" s="15">
        <f t="shared" si="2"/>
        <v>172.1387881926463</v>
      </c>
      <c r="P44" s="15">
        <f t="shared" si="3"/>
        <v>115.27377521613832</v>
      </c>
      <c r="Q44" s="14">
        <v>3247</v>
      </c>
      <c r="R44" s="17">
        <f t="shared" si="4"/>
        <v>1.8639494833524684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46216</v>
      </c>
      <c r="B45" s="13">
        <f>IF(A45="","",IFERROR(INT((A45-C3)/7)+I4,""))</f>
        <v>49</v>
      </c>
      <c r="C45" s="14">
        <f t="shared" si="5"/>
        <v>9654</v>
      </c>
      <c r="D45" s="14">
        <f t="shared" si="6"/>
        <v>692</v>
      </c>
      <c r="E45" s="14">
        <v>1</v>
      </c>
      <c r="F45" s="14">
        <v>2</v>
      </c>
      <c r="G45" s="15">
        <f>IF(A45="","",IFERROR(SUM(E$7:E45)/C4*100,""))</f>
        <v>1.0432766615146831</v>
      </c>
      <c r="H45" s="14">
        <v>6376</v>
      </c>
      <c r="I45" s="14">
        <v>6234</v>
      </c>
      <c r="J45" s="15">
        <f t="shared" si="0"/>
        <v>97.772898368883304</v>
      </c>
      <c r="K45" s="15">
        <f t="shared" si="1"/>
        <v>66.045162626890402</v>
      </c>
      <c r="L45" s="16">
        <v>66.3</v>
      </c>
      <c r="M45" s="14">
        <v>1662</v>
      </c>
      <c r="N45" s="14">
        <v>80</v>
      </c>
      <c r="O45" s="15">
        <f t="shared" si="2"/>
        <v>172.15661901802363</v>
      </c>
      <c r="P45" s="15">
        <f t="shared" si="3"/>
        <v>115.60693641618496</v>
      </c>
      <c r="Q45" s="14">
        <v>3240</v>
      </c>
      <c r="R45" s="17">
        <f t="shared" si="4"/>
        <v>1.859931113662457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46217</v>
      </c>
      <c r="B46" s="13">
        <f>IF(A46="","",IFERROR(INT((A46-C3)/7)+I4,""))</f>
        <v>49</v>
      </c>
      <c r="C46" s="14">
        <f t="shared" si="5"/>
        <v>9652</v>
      </c>
      <c r="D46" s="14">
        <f t="shared" si="6"/>
        <v>692</v>
      </c>
      <c r="E46" s="14">
        <v>2</v>
      </c>
      <c r="F46" s="14">
        <v>0</v>
      </c>
      <c r="G46" s="15">
        <f>IF(A46="","",IFERROR(SUM(E$7:E46)/C4*100,""))</f>
        <v>1.062596599690881</v>
      </c>
      <c r="H46" s="14">
        <v>6150</v>
      </c>
      <c r="I46" s="14">
        <v>6008</v>
      </c>
      <c r="J46" s="15">
        <f t="shared" si="0"/>
        <v>97.691056910569102</v>
      </c>
      <c r="K46" s="15">
        <f t="shared" si="1"/>
        <v>63.71736427683382</v>
      </c>
      <c r="L46" s="16">
        <v>66</v>
      </c>
      <c r="M46" s="14">
        <v>1662</v>
      </c>
      <c r="N46" s="14">
        <v>80</v>
      </c>
      <c r="O46" s="15">
        <f t="shared" si="2"/>
        <v>172.19229175300455</v>
      </c>
      <c r="P46" s="15">
        <f t="shared" si="3"/>
        <v>115.60693641618496</v>
      </c>
      <c r="Q46" s="14">
        <v>3146</v>
      </c>
      <c r="R46" s="17">
        <f t="shared" si="4"/>
        <v>1.8059701492537314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46218</v>
      </c>
      <c r="B47" s="13">
        <f>IF(A47="","",IFERROR(INT((A47-C3)/7)+I4,""))</f>
        <v>49</v>
      </c>
      <c r="C47" s="14">
        <f t="shared" si="5"/>
        <v>9650</v>
      </c>
      <c r="D47" s="14">
        <f t="shared" si="6"/>
        <v>690</v>
      </c>
      <c r="E47" s="14">
        <v>2</v>
      </c>
      <c r="F47" s="14">
        <v>2</v>
      </c>
      <c r="G47" s="15">
        <f>IF(A47="","",IFERROR(SUM(E$7:E47)/C4*100,""))</f>
        <v>1.0819165378670788</v>
      </c>
      <c r="H47" s="14">
        <v>6142</v>
      </c>
      <c r="I47" s="14">
        <v>5995</v>
      </c>
      <c r="J47" s="15">
        <f t="shared" si="0"/>
        <v>97.606642787365686</v>
      </c>
      <c r="K47" s="15">
        <f t="shared" si="1"/>
        <v>63.647668393782389</v>
      </c>
      <c r="L47" s="16">
        <v>65.900000000000006</v>
      </c>
      <c r="M47" s="14">
        <v>1662</v>
      </c>
      <c r="N47" s="14">
        <v>80</v>
      </c>
      <c r="O47" s="15">
        <f t="shared" si="2"/>
        <v>172.22797927461139</v>
      </c>
      <c r="P47" s="15">
        <f t="shared" si="3"/>
        <v>115.94202898550725</v>
      </c>
      <c r="Q47" s="14">
        <v>3311</v>
      </c>
      <c r="R47" s="17">
        <f t="shared" si="4"/>
        <v>1.9006888633754306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46219</v>
      </c>
      <c r="B48" s="13">
        <f>IF(A48="","",IFERROR(INT((A48-C3)/7)+I4,""))</f>
        <v>49</v>
      </c>
      <c r="C48" s="14">
        <f t="shared" si="5"/>
        <v>9648</v>
      </c>
      <c r="D48" s="14">
        <f t="shared" si="6"/>
        <v>689</v>
      </c>
      <c r="E48" s="14">
        <v>2</v>
      </c>
      <c r="F48" s="14">
        <v>1</v>
      </c>
      <c r="G48" s="15">
        <f>IF(A48="","",IFERROR(SUM(E$7:E48)/C4*100,""))</f>
        <v>1.1012364760432767</v>
      </c>
      <c r="H48" s="14">
        <v>6222</v>
      </c>
      <c r="I48" s="14">
        <v>6063</v>
      </c>
      <c r="J48" s="15">
        <f t="shared" si="0"/>
        <v>97.44455159112826</v>
      </c>
      <c r="K48" s="15">
        <f t="shared" si="1"/>
        <v>64.490049751243788</v>
      </c>
      <c r="L48" s="16">
        <v>66.099999999999994</v>
      </c>
      <c r="M48" s="14">
        <v>1662</v>
      </c>
      <c r="N48" s="14">
        <v>80</v>
      </c>
      <c r="O48" s="15">
        <f t="shared" si="2"/>
        <v>172.2636815920398</v>
      </c>
      <c r="P48" s="15">
        <f t="shared" si="3"/>
        <v>116.11030478955007</v>
      </c>
      <c r="Q48" s="14">
        <v>3392</v>
      </c>
      <c r="R48" s="17">
        <f t="shared" si="4"/>
        <v>1.9471871412169919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46220</v>
      </c>
      <c r="B49" s="13">
        <f>IF(A49="","",IFERROR(INT((A49-C3)/7)+I4,""))</f>
        <v>50</v>
      </c>
      <c r="C49" s="14">
        <f t="shared" si="5"/>
        <v>9646</v>
      </c>
      <c r="D49" s="14">
        <f t="shared" si="6"/>
        <v>688</v>
      </c>
      <c r="E49" s="14">
        <v>2</v>
      </c>
      <c r="F49" s="14">
        <v>1</v>
      </c>
      <c r="G49" s="15">
        <f>IF(A49="","",IFERROR(SUM(E$7:E49)/C4*100,""))</f>
        <v>1.1205564142194746</v>
      </c>
      <c r="H49" s="14">
        <v>6081</v>
      </c>
      <c r="I49" s="14">
        <v>5928</v>
      </c>
      <c r="J49" s="15">
        <f t="shared" si="0"/>
        <v>97.483966452886037</v>
      </c>
      <c r="K49" s="15">
        <f t="shared" si="1"/>
        <v>63.041675305826253</v>
      </c>
      <c r="L49" s="16">
        <v>66.400000000000006</v>
      </c>
      <c r="M49" s="14">
        <v>1662</v>
      </c>
      <c r="N49" s="14">
        <v>80</v>
      </c>
      <c r="O49" s="15">
        <f t="shared" si="2"/>
        <v>172.29939871449304</v>
      </c>
      <c r="P49" s="15">
        <f t="shared" si="3"/>
        <v>116.27906976744185</v>
      </c>
      <c r="Q49" s="14">
        <v>4428</v>
      </c>
      <c r="R49" s="17">
        <f t="shared" si="4"/>
        <v>2.5419058553386913</v>
      </c>
      <c r="S49" s="14"/>
      <c r="T49" s="14"/>
      <c r="U49" s="14">
        <v>3915</v>
      </c>
      <c r="V49" s="14"/>
      <c r="W49" s="14"/>
      <c r="X49" s="14"/>
    </row>
    <row r="50" spans="1:24" ht="15" customHeight="1" x14ac:dyDescent="0.25">
      <c r="A50" s="12">
        <v>46221</v>
      </c>
      <c r="B50" s="13">
        <f>IF(A50="","",IFERROR(INT((A50-C3)/7)+I4,""))</f>
        <v>50</v>
      </c>
      <c r="C50" s="14">
        <f t="shared" si="5"/>
        <v>9644</v>
      </c>
      <c r="D50" s="14">
        <f t="shared" si="6"/>
        <v>688</v>
      </c>
      <c r="E50" s="14">
        <v>2</v>
      </c>
      <c r="F50" s="14">
        <v>0</v>
      </c>
      <c r="G50" s="15">
        <f>IF(A50="","",IFERROR(SUM(E$7:E50)/C4*100,""))</f>
        <v>1.1398763523956723</v>
      </c>
      <c r="H50" s="14">
        <v>6175</v>
      </c>
      <c r="I50" s="14">
        <v>6007</v>
      </c>
      <c r="J50" s="15">
        <f t="shared" si="0"/>
        <v>97.279352226720647</v>
      </c>
      <c r="K50" s="15">
        <f t="shared" si="1"/>
        <v>64.029448361675662</v>
      </c>
      <c r="L50" s="16">
        <v>66.3</v>
      </c>
      <c r="M50" s="14">
        <v>1662</v>
      </c>
      <c r="N50" s="14">
        <v>80</v>
      </c>
      <c r="O50" s="15">
        <f t="shared" si="2"/>
        <v>172.33513065118208</v>
      </c>
      <c r="P50" s="15">
        <f t="shared" si="3"/>
        <v>116.27906976744185</v>
      </c>
      <c r="Q50" s="14">
        <v>3138</v>
      </c>
      <c r="R50" s="17">
        <f t="shared" si="4"/>
        <v>1.8013777267508611</v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>
        <v>46222</v>
      </c>
      <c r="B51" s="13">
        <f>IF(A51="","",IFERROR(INT((A51-C3)/7)+I4,""))</f>
        <v>50</v>
      </c>
      <c r="C51" s="14">
        <f t="shared" si="5"/>
        <v>9642</v>
      </c>
      <c r="D51" s="14">
        <f t="shared" si="6"/>
        <v>687</v>
      </c>
      <c r="E51" s="14">
        <v>2</v>
      </c>
      <c r="F51" s="14">
        <v>1</v>
      </c>
      <c r="G51" s="15">
        <f>IF(A51="","",IFERROR(SUM(E$7:E51)/C4*100,""))</f>
        <v>1.1591962905718702</v>
      </c>
      <c r="H51" s="14">
        <v>6233</v>
      </c>
      <c r="I51" s="14">
        <v>6047</v>
      </c>
      <c r="J51" s="15">
        <f t="shared" si="0"/>
        <v>97.015883202310278</v>
      </c>
      <c r="K51" s="15">
        <f t="shared" si="1"/>
        <v>64.644264675378551</v>
      </c>
      <c r="L51" s="16">
        <v>66</v>
      </c>
      <c r="M51" s="14">
        <v>1662</v>
      </c>
      <c r="N51" s="14">
        <v>80</v>
      </c>
      <c r="O51" s="15">
        <f t="shared" si="2"/>
        <v>172.37087741132544</v>
      </c>
      <c r="P51" s="15">
        <f t="shared" si="3"/>
        <v>116.44832605531295</v>
      </c>
      <c r="Q51" s="14">
        <v>3256</v>
      </c>
      <c r="R51" s="17">
        <f t="shared" si="4"/>
        <v>1.8691159586681976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46223</v>
      </c>
      <c r="B52" s="13">
        <f>IF(A52="","",IFERROR(INT((A52-C3)/7)+I4,""))</f>
        <v>50</v>
      </c>
      <c r="C52" s="14">
        <f t="shared" si="5"/>
        <v>9638</v>
      </c>
      <c r="D52" s="14">
        <f t="shared" si="6"/>
        <v>687</v>
      </c>
      <c r="E52" s="14">
        <v>4</v>
      </c>
      <c r="F52" s="14">
        <v>0</v>
      </c>
      <c r="G52" s="15">
        <f>IF(A52="","",IFERROR(SUM(E$7:E52)/C4*100,""))</f>
        <v>1.1978361669242659</v>
      </c>
      <c r="H52" s="14">
        <v>6154</v>
      </c>
      <c r="I52" s="14">
        <v>6012</v>
      </c>
      <c r="J52" s="15">
        <f t="shared" si="0"/>
        <v>97.692557686057853</v>
      </c>
      <c r="K52" s="15">
        <f t="shared" si="1"/>
        <v>63.85142145673376</v>
      </c>
      <c r="L52" s="16">
        <v>66.3</v>
      </c>
      <c r="M52" s="14">
        <v>1662</v>
      </c>
      <c r="N52" s="14">
        <v>80</v>
      </c>
      <c r="O52" s="15">
        <f t="shared" si="2"/>
        <v>172.44241543888774</v>
      </c>
      <c r="P52" s="15">
        <f t="shared" si="3"/>
        <v>116.44832605531295</v>
      </c>
      <c r="Q52" s="14">
        <v>3477</v>
      </c>
      <c r="R52" s="17">
        <f t="shared" si="4"/>
        <v>1.9959816303099884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46224</v>
      </c>
      <c r="B53" s="13">
        <f>IF(A53="","",IFERROR(INT((A53-C3)/7)+I4,""))</f>
        <v>50</v>
      </c>
      <c r="C53" s="14">
        <f t="shared" si="5"/>
        <v>9636</v>
      </c>
      <c r="D53" s="14">
        <f t="shared" si="6"/>
        <v>687</v>
      </c>
      <c r="E53" s="14">
        <v>2</v>
      </c>
      <c r="F53" s="14">
        <v>0</v>
      </c>
      <c r="G53" s="15">
        <f>IF(A53="","",IFERROR(SUM(E$7:E53)/C4*100,""))</f>
        <v>1.2171561051004638</v>
      </c>
      <c r="H53" s="14">
        <v>6060</v>
      </c>
      <c r="I53" s="14">
        <v>5892</v>
      </c>
      <c r="J53" s="15">
        <f t="shared" si="0"/>
        <v>97.227722772277218</v>
      </c>
      <c r="K53" s="15">
        <f t="shared" si="1"/>
        <v>62.889165628891654</v>
      </c>
      <c r="L53" s="16">
        <v>66.5</v>
      </c>
      <c r="M53" s="14">
        <v>1662</v>
      </c>
      <c r="N53" s="14">
        <v>80</v>
      </c>
      <c r="O53" s="15">
        <f t="shared" si="2"/>
        <v>172.47820672478207</v>
      </c>
      <c r="P53" s="15">
        <f t="shared" si="3"/>
        <v>116.44832605531295</v>
      </c>
      <c r="Q53" s="14">
        <v>3254</v>
      </c>
      <c r="R53" s="17">
        <f t="shared" si="4"/>
        <v>1.8679678530424799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46225</v>
      </c>
      <c r="B54" s="13">
        <f>IF(A54="","",IFERROR(INT((A54-C3)/7)+I4,""))</f>
        <v>50</v>
      </c>
      <c r="C54" s="14">
        <f t="shared" si="5"/>
        <v>9635</v>
      </c>
      <c r="D54" s="14">
        <f t="shared" si="6"/>
        <v>685</v>
      </c>
      <c r="E54" s="14">
        <v>1</v>
      </c>
      <c r="F54" s="14">
        <v>2</v>
      </c>
      <c r="G54" s="15">
        <f>IF(A54="","",IFERROR(SUM(E$7:E54)/C4*100,""))</f>
        <v>1.2268160741885625</v>
      </c>
      <c r="H54" s="14">
        <v>6246</v>
      </c>
      <c r="I54" s="14">
        <v>6046</v>
      </c>
      <c r="J54" s="15">
        <f t="shared" si="0"/>
        <v>96.797950688440608</v>
      </c>
      <c r="K54" s="15">
        <f t="shared" si="1"/>
        <v>64.826154644525175</v>
      </c>
      <c r="L54" s="16">
        <v>66.400000000000006</v>
      </c>
      <c r="M54" s="14">
        <v>1662</v>
      </c>
      <c r="N54" s="14">
        <v>82</v>
      </c>
      <c r="O54" s="15">
        <f t="shared" si="2"/>
        <v>172.49610793980281</v>
      </c>
      <c r="P54" s="15">
        <f t="shared" si="3"/>
        <v>119.70802919708029</v>
      </c>
      <c r="Q54" s="14">
        <v>3358</v>
      </c>
      <c r="R54" s="17">
        <f t="shared" si="4"/>
        <v>1.9254587155963303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46226</v>
      </c>
      <c r="B55" s="13">
        <f>IF(A55="","",IFERROR(INT((A55-C3)/7)+I4,""))</f>
        <v>50</v>
      </c>
      <c r="C55" s="14">
        <f t="shared" si="5"/>
        <v>9633</v>
      </c>
      <c r="D55" s="14">
        <f t="shared" si="6"/>
        <v>685</v>
      </c>
      <c r="E55" s="14">
        <v>2</v>
      </c>
      <c r="F55" s="14">
        <v>0</v>
      </c>
      <c r="G55" s="15">
        <f>IF(A55="","",IFERROR(SUM(E$7:E55)/C4*100,""))</f>
        <v>1.2461360123647605</v>
      </c>
      <c r="H55" s="14">
        <v>5912</v>
      </c>
      <c r="I55" s="14">
        <v>5787</v>
      </c>
      <c r="J55" s="15">
        <f t="shared" si="0"/>
        <v>97.885656292286868</v>
      </c>
      <c r="K55" s="15">
        <f t="shared" si="1"/>
        <v>61.372365825807115</v>
      </c>
      <c r="L55" s="16">
        <v>66.400000000000006</v>
      </c>
      <c r="M55" s="14">
        <v>1662</v>
      </c>
      <c r="N55" s="14">
        <v>82</v>
      </c>
      <c r="O55" s="15">
        <f t="shared" si="2"/>
        <v>172.53192151977578</v>
      </c>
      <c r="P55" s="15">
        <f t="shared" si="3"/>
        <v>119.70802919708029</v>
      </c>
      <c r="Q55" s="14">
        <v>3026</v>
      </c>
      <c r="R55" s="17">
        <f t="shared" si="4"/>
        <v>1.7350917431192661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46227</v>
      </c>
      <c r="B56" s="13">
        <f>IF(A56="","",IFERROR(INT((A56-C3)/7)+I4,""))</f>
        <v>51</v>
      </c>
      <c r="C56" s="14">
        <f t="shared" si="5"/>
        <v>9628</v>
      </c>
      <c r="D56" s="14">
        <f t="shared" si="6"/>
        <v>684</v>
      </c>
      <c r="E56" s="14">
        <v>5</v>
      </c>
      <c r="F56" s="14">
        <v>1</v>
      </c>
      <c r="G56" s="15">
        <f>IF(A56="","",IFERROR(SUM(E$7:E56)/C4*100,""))</f>
        <v>1.2944358578052551</v>
      </c>
      <c r="H56" s="14">
        <v>5914</v>
      </c>
      <c r="I56" s="14">
        <v>5793</v>
      </c>
      <c r="J56" s="15">
        <f t="shared" si="0"/>
        <v>97.954007439972941</v>
      </c>
      <c r="K56" s="15">
        <f t="shared" si="1"/>
        <v>61.425010386373081</v>
      </c>
      <c r="L56" s="16">
        <v>66.400000000000006</v>
      </c>
      <c r="M56" s="14">
        <v>1676</v>
      </c>
      <c r="N56" s="14">
        <v>82</v>
      </c>
      <c r="O56" s="15">
        <f t="shared" si="2"/>
        <v>174.07561279601163</v>
      </c>
      <c r="P56" s="15">
        <f t="shared" si="3"/>
        <v>119.88304093567251</v>
      </c>
      <c r="Q56" s="14">
        <v>2852</v>
      </c>
      <c r="R56" s="17">
        <f t="shared" si="4"/>
        <v>1.6222980659840729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46228</v>
      </c>
      <c r="B57" s="13">
        <f>IF(A57="","",IFERROR(INT((A57-C3)/7)+I4,""))</f>
        <v>51</v>
      </c>
      <c r="C57" s="14">
        <f t="shared" si="5"/>
        <v>9625</v>
      </c>
      <c r="D57" s="14">
        <f t="shared" si="6"/>
        <v>682</v>
      </c>
      <c r="E57" s="14">
        <v>3</v>
      </c>
      <c r="F57" s="14">
        <v>2</v>
      </c>
      <c r="G57" s="15">
        <f>IF(A57="","",IFERROR(SUM(E$7:E57)/C4*100,""))</f>
        <v>1.3234157650695517</v>
      </c>
      <c r="H57" s="14">
        <v>5919</v>
      </c>
      <c r="I57" s="14">
        <v>5771</v>
      </c>
      <c r="J57" s="15">
        <f t="shared" si="0"/>
        <v>97.499577631356644</v>
      </c>
      <c r="K57" s="15">
        <f t="shared" si="1"/>
        <v>61.496103896103889</v>
      </c>
      <c r="L57" s="16">
        <v>66.400000000000006</v>
      </c>
      <c r="M57" s="14">
        <v>1676</v>
      </c>
      <c r="N57" s="14">
        <v>82</v>
      </c>
      <c r="O57" s="15">
        <f t="shared" si="2"/>
        <v>174.12987012987014</v>
      </c>
      <c r="P57" s="15">
        <f t="shared" si="3"/>
        <v>120.23460410557185</v>
      </c>
      <c r="Q57" s="14">
        <v>3147</v>
      </c>
      <c r="R57" s="17">
        <f t="shared" si="4"/>
        <v>1.7901023890784984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46229</v>
      </c>
      <c r="B58" s="13">
        <f>IF(A58="","",IFERROR(INT((A58-C3)/7)+I4,""))</f>
        <v>51</v>
      </c>
      <c r="C58" s="14">
        <f t="shared" si="5"/>
        <v>9621</v>
      </c>
      <c r="D58" s="14">
        <f t="shared" si="6"/>
        <v>682</v>
      </c>
      <c r="E58" s="14">
        <v>4</v>
      </c>
      <c r="F58" s="14">
        <v>0</v>
      </c>
      <c r="G58" s="15">
        <f>IF(A58="","",IFERROR(SUM(E$7:E58)/C4*100,""))</f>
        <v>1.3620556414219473</v>
      </c>
      <c r="H58" s="14">
        <v>5808</v>
      </c>
      <c r="I58" s="14">
        <v>5755</v>
      </c>
      <c r="J58" s="15">
        <f t="shared" si="0"/>
        <v>99.087465564738295</v>
      </c>
      <c r="K58" s="15">
        <f t="shared" si="1"/>
        <v>60.367945120049896</v>
      </c>
      <c r="L58" s="16">
        <v>66.8</v>
      </c>
      <c r="M58" s="14">
        <v>1676</v>
      </c>
      <c r="N58" s="14">
        <v>82</v>
      </c>
      <c r="O58" s="15">
        <f t="shared" si="2"/>
        <v>174.20226587672798</v>
      </c>
      <c r="P58" s="15">
        <f t="shared" si="3"/>
        <v>120.23460410557185</v>
      </c>
      <c r="Q58" s="14">
        <v>3253</v>
      </c>
      <c r="R58" s="17">
        <f t="shared" si="4"/>
        <v>1.8503981797497155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46230</v>
      </c>
      <c r="B59" s="13">
        <f>IF(A59="","",IFERROR(INT((A59-C3)/7)+I4,""))</f>
        <v>51</v>
      </c>
      <c r="C59" s="14">
        <f t="shared" si="5"/>
        <v>9619</v>
      </c>
      <c r="D59" s="14">
        <f t="shared" si="6"/>
        <v>681</v>
      </c>
      <c r="E59" s="14">
        <v>2</v>
      </c>
      <c r="F59" s="14">
        <v>1</v>
      </c>
      <c r="G59" s="15">
        <f>IF(A59="","",IFERROR(SUM(E$7:E59)/C4*100,""))</f>
        <v>1.3813755795981453</v>
      </c>
      <c r="H59" s="14">
        <v>5671</v>
      </c>
      <c r="I59" s="14">
        <v>5523</v>
      </c>
      <c r="J59" s="15">
        <f t="shared" si="0"/>
        <v>97.390230999823672</v>
      </c>
      <c r="K59" s="15">
        <f t="shared" si="1"/>
        <v>58.956232456596325</v>
      </c>
      <c r="L59" s="16">
        <v>66.599999999999994</v>
      </c>
      <c r="M59" s="14">
        <v>1676</v>
      </c>
      <c r="N59" s="14">
        <v>82</v>
      </c>
      <c r="O59" s="15">
        <f t="shared" si="2"/>
        <v>174.23848632914024</v>
      </c>
      <c r="P59" s="15">
        <f t="shared" si="3"/>
        <v>120.41116005873715</v>
      </c>
      <c r="Q59" s="14">
        <v>3346</v>
      </c>
      <c r="R59" s="17">
        <f t="shared" si="4"/>
        <v>1.9032992036405005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46231</v>
      </c>
      <c r="B60" s="13">
        <f>IF(A60="","",IFERROR(INT((A60-C3)/7)+I4,""))</f>
        <v>51</v>
      </c>
      <c r="C60" s="14">
        <f t="shared" si="5"/>
        <v>9615</v>
      </c>
      <c r="D60" s="14">
        <f t="shared" si="6"/>
        <v>679</v>
      </c>
      <c r="E60" s="14">
        <v>4</v>
      </c>
      <c r="F60" s="14">
        <v>2</v>
      </c>
      <c r="G60" s="15">
        <f>IF(A60="","",IFERROR(SUM(E$7:E60)/C4*100,""))</f>
        <v>1.4200154559505411</v>
      </c>
      <c r="H60" s="14">
        <v>6011</v>
      </c>
      <c r="I60" s="14">
        <v>5849</v>
      </c>
      <c r="J60" s="15">
        <f t="shared" si="0"/>
        <v>97.304940941607057</v>
      </c>
      <c r="K60" s="15">
        <f t="shared" si="1"/>
        <v>62.516900676027042</v>
      </c>
      <c r="L60" s="16">
        <v>66.900000000000006</v>
      </c>
      <c r="M60" s="14">
        <v>1676</v>
      </c>
      <c r="N60" s="14">
        <v>82</v>
      </c>
      <c r="O60" s="15">
        <f t="shared" si="2"/>
        <v>174.31097243889758</v>
      </c>
      <c r="P60" s="15">
        <f t="shared" si="3"/>
        <v>120.76583210603829</v>
      </c>
      <c r="Q60" s="14">
        <v>3291</v>
      </c>
      <c r="R60" s="17">
        <f t="shared" si="4"/>
        <v>1.8720136518771331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46232</v>
      </c>
      <c r="B61" s="13">
        <f>IF(A61="","",IFERROR(INT((A61-C3)/7)+I4,""))</f>
        <v>51</v>
      </c>
      <c r="C61" s="14">
        <f t="shared" si="5"/>
        <v>9613</v>
      </c>
      <c r="D61" s="14">
        <f t="shared" si="6"/>
        <v>678</v>
      </c>
      <c r="E61" s="14">
        <v>2</v>
      </c>
      <c r="F61" s="14">
        <v>1</v>
      </c>
      <c r="G61" s="15">
        <f>IF(A61="","",IFERROR(SUM(E$7:E61)/C4*100,""))</f>
        <v>1.4393353941267388</v>
      </c>
      <c r="H61" s="14">
        <v>5737</v>
      </c>
      <c r="I61" s="14">
        <v>5590</v>
      </c>
      <c r="J61" s="15">
        <f t="shared" si="0"/>
        <v>97.437685201324726</v>
      </c>
      <c r="K61" s="15">
        <f t="shared" si="1"/>
        <v>59.679600540934153</v>
      </c>
      <c r="L61" s="16">
        <v>66.8</v>
      </c>
      <c r="M61" s="14">
        <v>1676</v>
      </c>
      <c r="N61" s="14">
        <v>82</v>
      </c>
      <c r="O61" s="15">
        <f t="shared" si="2"/>
        <v>174.34723811505253</v>
      </c>
      <c r="P61" s="15">
        <f t="shared" si="3"/>
        <v>120.94395280235987</v>
      </c>
      <c r="Q61" s="14">
        <v>3177</v>
      </c>
      <c r="R61" s="17">
        <f t="shared" si="4"/>
        <v>1.8071672354948805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46233</v>
      </c>
      <c r="B62" s="13">
        <f>IF(A62="","",IFERROR(INT((A62-C3)/7)+I4,""))</f>
        <v>51</v>
      </c>
      <c r="C62" s="14">
        <f t="shared" si="5"/>
        <v>9610</v>
      </c>
      <c r="D62" s="14">
        <f t="shared" si="6"/>
        <v>678</v>
      </c>
      <c r="E62" s="14">
        <v>3</v>
      </c>
      <c r="F62" s="14">
        <v>0</v>
      </c>
      <c r="G62" s="15">
        <f>IF(A62="","",IFERROR(SUM(E$7:E62)/C4*100,""))</f>
        <v>1.4683153013910355</v>
      </c>
      <c r="H62" s="14">
        <v>5778</v>
      </c>
      <c r="I62" s="14">
        <v>5615</v>
      </c>
      <c r="J62" s="15">
        <f t="shared" si="0"/>
        <v>97.178954655590161</v>
      </c>
      <c r="K62" s="15">
        <f t="shared" si="1"/>
        <v>60.12486992715921</v>
      </c>
      <c r="L62" s="16">
        <v>67</v>
      </c>
      <c r="M62" s="14">
        <v>1676</v>
      </c>
      <c r="N62" s="14">
        <v>82</v>
      </c>
      <c r="O62" s="15">
        <f t="shared" si="2"/>
        <v>174.40166493236211</v>
      </c>
      <c r="P62" s="15">
        <f t="shared" si="3"/>
        <v>120.94395280235987</v>
      </c>
      <c r="Q62" s="14">
        <v>3579</v>
      </c>
      <c r="R62" s="17">
        <f t="shared" si="4"/>
        <v>2.0358361774744029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46234</v>
      </c>
      <c r="B63" s="13">
        <f>IF(A63="","",IFERROR(INT((A63-C3)/7)+I4,""))</f>
        <v>52</v>
      </c>
      <c r="C63" s="14">
        <f t="shared" si="5"/>
        <v>9608</v>
      </c>
      <c r="D63" s="14">
        <f t="shared" si="6"/>
        <v>675</v>
      </c>
      <c r="E63" s="14">
        <v>2</v>
      </c>
      <c r="F63" s="14">
        <v>3</v>
      </c>
      <c r="G63" s="15">
        <f>IF(A63="","",IFERROR(SUM(E$7:E63)/C4*100,""))</f>
        <v>1.4876352395672334</v>
      </c>
      <c r="H63" s="14">
        <v>6074</v>
      </c>
      <c r="I63" s="14">
        <v>5890</v>
      </c>
      <c r="J63" s="15">
        <f t="shared" si="0"/>
        <v>96.970694764570297</v>
      </c>
      <c r="K63" s="15">
        <f t="shared" si="1"/>
        <v>63.218151540383019</v>
      </c>
      <c r="L63" s="16">
        <v>67</v>
      </c>
      <c r="M63" s="14">
        <v>1676</v>
      </c>
      <c r="N63" s="14">
        <v>82</v>
      </c>
      <c r="O63" s="15">
        <f t="shared" si="2"/>
        <v>174.43796835970025</v>
      </c>
      <c r="P63" s="15">
        <f t="shared" si="3"/>
        <v>121.48148148148148</v>
      </c>
      <c r="Q63" s="14">
        <v>3280</v>
      </c>
      <c r="R63" s="17">
        <f t="shared" si="4"/>
        <v>1.8657565415244597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46235</v>
      </c>
      <c r="B64" s="13">
        <f>IF(A64="","",IFERROR(INT((A64-C3)/7)+I4,""))</f>
        <v>52</v>
      </c>
      <c r="C64" s="14">
        <f t="shared" si="5"/>
        <v>9606</v>
      </c>
      <c r="D64" s="14">
        <f t="shared" si="6"/>
        <v>673</v>
      </c>
      <c r="E64" s="14">
        <v>2</v>
      </c>
      <c r="F64" s="14">
        <v>2</v>
      </c>
      <c r="G64" s="15">
        <f>IF(A64="","",IFERROR(SUM(E$7:E64)/C4*100,""))</f>
        <v>1.5069551777434311</v>
      </c>
      <c r="H64" s="14">
        <v>6217</v>
      </c>
      <c r="I64" s="14">
        <v>6041</v>
      </c>
      <c r="J64" s="15">
        <f t="shared" si="0"/>
        <v>97.169052597715947</v>
      </c>
      <c r="K64" s="15">
        <f t="shared" si="1"/>
        <v>64.719966687486988</v>
      </c>
      <c r="L64" s="16">
        <v>66.900000000000006</v>
      </c>
      <c r="M64" s="14">
        <v>1676</v>
      </c>
      <c r="N64" s="14">
        <v>82</v>
      </c>
      <c r="O64" s="15">
        <f t="shared" si="2"/>
        <v>174.4742869040183</v>
      </c>
      <c r="P64" s="15">
        <f t="shared" si="3"/>
        <v>121.84249628528974</v>
      </c>
      <c r="Q64" s="14">
        <v>3197</v>
      </c>
      <c r="R64" s="17">
        <f t="shared" si="4"/>
        <v>1.8185437997724687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46236</v>
      </c>
      <c r="B65" s="13">
        <f>IF(A65="","",IFERROR(INT((A65-C3)/7)+I4,""))</f>
        <v>52</v>
      </c>
      <c r="C65" s="14">
        <f t="shared" si="5"/>
        <v>9605</v>
      </c>
      <c r="D65" s="14">
        <f t="shared" si="6"/>
        <v>672</v>
      </c>
      <c r="E65" s="14">
        <v>1</v>
      </c>
      <c r="F65" s="14">
        <v>1</v>
      </c>
      <c r="G65" s="15">
        <f>IF(A65="","",IFERROR(SUM(E$7:E65)/C4*100,""))</f>
        <v>1.5166151468315301</v>
      </c>
      <c r="H65" s="14">
        <v>6042</v>
      </c>
      <c r="I65" s="14">
        <v>5903</v>
      </c>
      <c r="J65" s="15">
        <f t="shared" si="0"/>
        <v>97.699437272426351</v>
      </c>
      <c r="K65" s="15">
        <f t="shared" si="1"/>
        <v>62.904737116085371</v>
      </c>
      <c r="L65" s="16">
        <v>66.7</v>
      </c>
      <c r="M65" s="14">
        <v>1676</v>
      </c>
      <c r="N65" s="14">
        <v>82</v>
      </c>
      <c r="O65" s="15">
        <f t="shared" si="2"/>
        <v>174.49245184799582</v>
      </c>
      <c r="P65" s="15">
        <f t="shared" si="3"/>
        <v>122.02380952380952</v>
      </c>
      <c r="Q65" s="14">
        <v>3261</v>
      </c>
      <c r="R65" s="17">
        <f t="shared" si="4"/>
        <v>1.8549488054607508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46237</v>
      </c>
      <c r="B66" s="13">
        <f>IF(A66="","",IFERROR(INT((A66-C3)/7)+I4,""))</f>
        <v>52</v>
      </c>
      <c r="C66" s="14">
        <f t="shared" si="5"/>
        <v>9602</v>
      </c>
      <c r="D66" s="14">
        <f t="shared" si="6"/>
        <v>671</v>
      </c>
      <c r="E66" s="14">
        <v>3</v>
      </c>
      <c r="F66" s="14">
        <v>1</v>
      </c>
      <c r="G66" s="15">
        <f>IF(A66="","",IFERROR(SUM(E$7:E66)/C4*100,""))</f>
        <v>1.545595054095827</v>
      </c>
      <c r="H66" s="14">
        <v>6420</v>
      </c>
      <c r="I66" s="14">
        <v>5236</v>
      </c>
      <c r="J66" s="15">
        <f t="shared" si="0"/>
        <v>81.557632398753896</v>
      </c>
      <c r="K66" s="15">
        <f t="shared" si="1"/>
        <v>66.861070610289516</v>
      </c>
      <c r="L66" s="16">
        <v>66.8</v>
      </c>
      <c r="M66" s="14">
        <v>1671</v>
      </c>
      <c r="N66" s="14">
        <v>84</v>
      </c>
      <c r="O66" s="15">
        <f t="shared" si="2"/>
        <v>174.02624453238909</v>
      </c>
      <c r="P66" s="15">
        <f t="shared" si="3"/>
        <v>125.18628912071536</v>
      </c>
      <c r="Q66" s="14">
        <v>3085</v>
      </c>
      <c r="R66" s="17">
        <f t="shared" si="4"/>
        <v>1.7578347578347577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46238</v>
      </c>
      <c r="B67" s="13">
        <f>IF(A67="","",IFERROR(INT((A67-C3)/7)+I4,""))</f>
        <v>52</v>
      </c>
      <c r="C67" s="14">
        <f t="shared" si="5"/>
        <v>9600</v>
      </c>
      <c r="D67" s="14">
        <f t="shared" si="6"/>
        <v>669</v>
      </c>
      <c r="E67" s="14">
        <v>2</v>
      </c>
      <c r="F67" s="14">
        <v>2</v>
      </c>
      <c r="G67" s="15">
        <f>IF(A67="","",IFERROR(SUM(E$7:E67)/C4*100,""))</f>
        <v>1.5649149922720249</v>
      </c>
      <c r="H67" s="14">
        <v>5679</v>
      </c>
      <c r="I67" s="14">
        <v>5542</v>
      </c>
      <c r="J67" s="15">
        <f t="shared" si="0"/>
        <v>97.58760345131185</v>
      </c>
      <c r="K67" s="15">
        <f t="shared" si="1"/>
        <v>59.15625</v>
      </c>
      <c r="L67" s="16">
        <v>66.7</v>
      </c>
      <c r="M67" s="14">
        <v>1671</v>
      </c>
      <c r="N67" s="14">
        <v>84</v>
      </c>
      <c r="O67" s="15">
        <f t="shared" si="2"/>
        <v>174.0625</v>
      </c>
      <c r="P67" s="15">
        <f t="shared" si="3"/>
        <v>125.56053811659193</v>
      </c>
      <c r="Q67" s="14">
        <v>3195</v>
      </c>
      <c r="R67" s="17">
        <f t="shared" si="4"/>
        <v>1.8205128205128205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46239</v>
      </c>
      <c r="B68" s="13">
        <f>IF(A68="","",IFERROR(INT((A68-C3)/7)+I4,""))</f>
        <v>52</v>
      </c>
      <c r="C68" s="14">
        <f t="shared" si="5"/>
        <v>9593</v>
      </c>
      <c r="D68" s="14">
        <f t="shared" si="6"/>
        <v>667</v>
      </c>
      <c r="E68" s="14">
        <v>7</v>
      </c>
      <c r="F68" s="14">
        <v>2</v>
      </c>
      <c r="G68" s="15">
        <f>IF(A68="","",IFERROR(SUM(E$7:E68)/C4*100,""))</f>
        <v>1.6325347758887172</v>
      </c>
      <c r="H68" s="14">
        <v>5975</v>
      </c>
      <c r="I68" s="14">
        <v>5826</v>
      </c>
      <c r="J68" s="15">
        <f t="shared" si="0"/>
        <v>97.506276150627613</v>
      </c>
      <c r="K68" s="15">
        <f t="shared" si="1"/>
        <v>62.284999478786617</v>
      </c>
      <c r="L68" s="16">
        <v>66.5</v>
      </c>
      <c r="M68" s="14">
        <v>1671</v>
      </c>
      <c r="N68" s="14">
        <v>84</v>
      </c>
      <c r="O68" s="15">
        <f t="shared" si="2"/>
        <v>174.18951318669863</v>
      </c>
      <c r="P68" s="15">
        <f t="shared" si="3"/>
        <v>125.93703148425786</v>
      </c>
      <c r="Q68" s="14">
        <v>3377</v>
      </c>
      <c r="R68" s="17">
        <f t="shared" si="4"/>
        <v>1.9242165242165241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46240</v>
      </c>
      <c r="B69" s="13">
        <f>IF(A69="","",IFERROR(INT((A69-C3)/7)+I4,""))</f>
        <v>52</v>
      </c>
      <c r="C69" s="14">
        <f t="shared" si="5"/>
        <v>9591</v>
      </c>
      <c r="D69" s="14">
        <f t="shared" si="6"/>
        <v>667</v>
      </c>
      <c r="E69" s="14">
        <v>2</v>
      </c>
      <c r="F69" s="14">
        <v>0</v>
      </c>
      <c r="G69" s="15">
        <f>IF(A69="","",IFERROR(SUM(E$7:E69)/C4*100,""))</f>
        <v>1.6518547140649149</v>
      </c>
      <c r="H69" s="14">
        <v>6051</v>
      </c>
      <c r="I69" s="14">
        <v>5864</v>
      </c>
      <c r="J69" s="15">
        <f t="shared" si="0"/>
        <v>96.909601718724176</v>
      </c>
      <c r="K69" s="15">
        <f t="shared" si="1"/>
        <v>63.09039724741946</v>
      </c>
      <c r="L69" s="16">
        <v>66.400000000000006</v>
      </c>
      <c r="M69" s="14">
        <v>1671</v>
      </c>
      <c r="N69" s="14">
        <v>84</v>
      </c>
      <c r="O69" s="15">
        <f t="shared" si="2"/>
        <v>174.22583672192681</v>
      </c>
      <c r="P69" s="15">
        <f t="shared" si="3"/>
        <v>125.93703148425786</v>
      </c>
      <c r="Q69" s="14">
        <v>2999</v>
      </c>
      <c r="R69" s="17">
        <f t="shared" si="4"/>
        <v>1.7088319088319088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46241</v>
      </c>
      <c r="B70" s="13">
        <f>IF(A70="","",IFERROR(INT((A70-C3)/7)+I4,""))</f>
        <v>53</v>
      </c>
      <c r="C70" s="14">
        <f t="shared" si="5"/>
        <v>9589</v>
      </c>
      <c r="D70" s="14">
        <f t="shared" si="6"/>
        <v>666</v>
      </c>
      <c r="E70" s="14">
        <v>2</v>
      </c>
      <c r="F70" s="14">
        <v>1</v>
      </c>
      <c r="G70" s="15">
        <f>IF(A70="","",IFERROR(SUM(E$7:E70)/C4*100,""))</f>
        <v>1.6711746522411128</v>
      </c>
      <c r="H70" s="14">
        <v>6011</v>
      </c>
      <c r="I70" s="14">
        <v>5855</v>
      </c>
      <c r="J70" s="15">
        <f t="shared" si="0"/>
        <v>97.404757943769766</v>
      </c>
      <c r="K70" s="15">
        <f t="shared" si="1"/>
        <v>62.686411513192198</v>
      </c>
      <c r="L70" s="16">
        <v>66.400000000000006</v>
      </c>
      <c r="M70" s="14">
        <v>1671</v>
      </c>
      <c r="N70" s="14">
        <v>84</v>
      </c>
      <c r="O70" s="15">
        <f t="shared" si="2"/>
        <v>174.26217540932319</v>
      </c>
      <c r="P70" s="15">
        <f t="shared" si="3"/>
        <v>126.12612612612611</v>
      </c>
      <c r="Q70" s="14">
        <v>3241</v>
      </c>
      <c r="R70" s="17">
        <f t="shared" si="4"/>
        <v>1.8467236467236468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46242</v>
      </c>
      <c r="B71" s="13">
        <f>IF(A71="","",IFERROR(INT((A71-C3)/7)+I4,""))</f>
        <v>53</v>
      </c>
      <c r="C71" s="14">
        <f t="shared" si="5"/>
        <v>9586</v>
      </c>
      <c r="D71" s="14">
        <f t="shared" si="6"/>
        <v>664</v>
      </c>
      <c r="E71" s="14">
        <v>3</v>
      </c>
      <c r="F71" s="14">
        <v>2</v>
      </c>
      <c r="G71" s="15">
        <f>IF(A71="","",IFERROR(SUM(E$7:E71)/C4*100,""))</f>
        <v>1.7001545595054095</v>
      </c>
      <c r="H71" s="14">
        <v>5949</v>
      </c>
      <c r="I71" s="14">
        <v>5767</v>
      </c>
      <c r="J71" s="15">
        <f t="shared" ref="J71:J134" si="7">IF(OR(A71="",H71="",H71=0),"",I71/H71*100)</f>
        <v>96.940662296184229</v>
      </c>
      <c r="K71" s="15">
        <f t="shared" ref="K71:K134" si="8">IF(OR(A71="",C71="",C71=0),"",H71/C71*100)</f>
        <v>62.059253077404556</v>
      </c>
      <c r="L71" s="16">
        <v>66.2</v>
      </c>
      <c r="M71" s="14">
        <v>1671</v>
      </c>
      <c r="N71" s="14">
        <v>84</v>
      </c>
      <c r="O71" s="15">
        <f t="shared" ref="O71:O134" si="9">IF(OR(A71="",C71="",C71=0),"",M71/C71*1000)</f>
        <v>174.31671187147924</v>
      </c>
      <c r="P71" s="15">
        <f t="shared" ref="P71:P134" si="10">IF(OR(A71="",D71="",D71=0),"",N71/D71*1000)</f>
        <v>126.50602409638553</v>
      </c>
      <c r="Q71" s="14">
        <v>3264</v>
      </c>
      <c r="R71" s="17">
        <f t="shared" ref="R71:R134" si="11">IF(OR(A71="",M71="",M71+N71=0),"",Q71/(M71+N71))</f>
        <v>1.8598290598290599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46243</v>
      </c>
      <c r="B72" s="13">
        <f>IF(A72="","",IFERROR(INT((A72-C3)/7)+I4,""))</f>
        <v>53</v>
      </c>
      <c r="C72" s="14">
        <f t="shared" si="5"/>
        <v>9586</v>
      </c>
      <c r="D72" s="14">
        <f t="shared" si="6"/>
        <v>664</v>
      </c>
      <c r="E72" s="14">
        <v>0</v>
      </c>
      <c r="F72" s="14">
        <v>0</v>
      </c>
      <c r="G72" s="15">
        <f>IF(A72="","",IFERROR(SUM(E$7:E72)/C4*100,""))</f>
        <v>1.7001545595054095</v>
      </c>
      <c r="H72" s="14">
        <v>6052</v>
      </c>
      <c r="I72" s="14">
        <v>5894</v>
      </c>
      <c r="J72" s="15">
        <f t="shared" si="7"/>
        <v>97.38929279576999</v>
      </c>
      <c r="K72" s="15">
        <f t="shared" si="8"/>
        <v>63.133736699353229</v>
      </c>
      <c r="L72" s="16">
        <v>66.599999999999994</v>
      </c>
      <c r="M72" s="14">
        <v>1671</v>
      </c>
      <c r="N72" s="14">
        <v>84</v>
      </c>
      <c r="O72" s="15">
        <f t="shared" si="9"/>
        <v>174.31671187147924</v>
      </c>
      <c r="P72" s="15">
        <f t="shared" si="10"/>
        <v>126.50602409638553</v>
      </c>
      <c r="Q72" s="14">
        <v>3488</v>
      </c>
      <c r="R72" s="17">
        <f t="shared" si="11"/>
        <v>1.9874643874643874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46244</v>
      </c>
      <c r="B73" s="13">
        <f>IF(A73="","",IFERROR(INT((A73-C3)/7)+I4,""))</f>
        <v>53</v>
      </c>
      <c r="C73" s="14">
        <f t="shared" si="5"/>
        <v>9586</v>
      </c>
      <c r="D73" s="14">
        <f t="shared" si="6"/>
        <v>663</v>
      </c>
      <c r="E73" s="14">
        <v>0</v>
      </c>
      <c r="F73" s="14">
        <v>1</v>
      </c>
      <c r="G73" s="15">
        <f>IF(A73="","",IFERROR(SUM(E$7:E73)/C4*100,""))</f>
        <v>1.7001545595054095</v>
      </c>
      <c r="H73" s="14">
        <v>5533</v>
      </c>
      <c r="I73" s="14">
        <v>5371</v>
      </c>
      <c r="J73" s="15">
        <f t="shared" si="7"/>
        <v>97.072112777878189</v>
      </c>
      <c r="K73" s="15">
        <f t="shared" si="8"/>
        <v>57.719591070310869</v>
      </c>
      <c r="L73" s="16">
        <v>66.599999999999994</v>
      </c>
      <c r="M73" s="14">
        <v>1671</v>
      </c>
      <c r="N73" s="14">
        <v>84</v>
      </c>
      <c r="O73" s="15">
        <f t="shared" si="9"/>
        <v>174.31671187147924</v>
      </c>
      <c r="P73" s="15">
        <f t="shared" si="10"/>
        <v>126.69683257918551</v>
      </c>
      <c r="Q73" s="14">
        <v>3350</v>
      </c>
      <c r="R73" s="17">
        <f t="shared" si="11"/>
        <v>1.9088319088319088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46245</v>
      </c>
      <c r="B74" s="13">
        <f>IF(A74="","",IFERROR(INT((A74-C3)/7)+I4,""))</f>
        <v>53</v>
      </c>
      <c r="C74" s="14">
        <f t="shared" si="5"/>
        <v>9581</v>
      </c>
      <c r="D74" s="14">
        <f t="shared" si="6"/>
        <v>661</v>
      </c>
      <c r="E74" s="14">
        <v>5</v>
      </c>
      <c r="F74" s="14">
        <v>2</v>
      </c>
      <c r="G74" s="15">
        <f>IF(A74="","",IFERROR(SUM(E$7:E74)/C4*100,""))</f>
        <v>1.7484544049459043</v>
      </c>
      <c r="H74" s="14">
        <v>5740</v>
      </c>
      <c r="I74" s="14">
        <v>5565</v>
      </c>
      <c r="J74" s="15">
        <f t="shared" si="7"/>
        <v>96.951219512195124</v>
      </c>
      <c r="K74" s="15">
        <f t="shared" si="8"/>
        <v>59.910239014716623</v>
      </c>
      <c r="L74" s="16">
        <v>66.7</v>
      </c>
      <c r="M74" s="14">
        <v>1671</v>
      </c>
      <c r="N74" s="14">
        <v>84</v>
      </c>
      <c r="O74" s="15">
        <f t="shared" si="9"/>
        <v>174.40768187036844</v>
      </c>
      <c r="P74" s="15">
        <f t="shared" si="10"/>
        <v>127.08018154311648</v>
      </c>
      <c r="Q74" s="14">
        <v>3364</v>
      </c>
      <c r="R74" s="17">
        <f t="shared" si="11"/>
        <v>1.9168091168091168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46246</v>
      </c>
      <c r="B75" s="13">
        <f>IF(A75="","",IFERROR(INT((A75-C3)/7)+I4,""))</f>
        <v>53</v>
      </c>
      <c r="C75" s="14">
        <f t="shared" si="5"/>
        <v>9579</v>
      </c>
      <c r="D75" s="14">
        <f>D74-F75</f>
        <v>661</v>
      </c>
      <c r="E75" s="14">
        <v>2</v>
      </c>
      <c r="F75" s="14">
        <v>0</v>
      </c>
      <c r="G75" s="15">
        <f>IF(A75="","",IFERROR(SUM(E$7:E75)/C4*100,""))</f>
        <v>1.767774343122102</v>
      </c>
      <c r="H75" s="14">
        <v>5814</v>
      </c>
      <c r="I75" s="14">
        <v>5632</v>
      </c>
      <c r="J75" s="15">
        <f t="shared" si="7"/>
        <v>96.869625042999658</v>
      </c>
      <c r="K75" s="15">
        <f t="shared" si="8"/>
        <v>60.695270905104913</v>
      </c>
      <c r="L75" s="16">
        <v>66.7</v>
      </c>
      <c r="M75" s="14">
        <v>1671</v>
      </c>
      <c r="N75" s="14">
        <v>84</v>
      </c>
      <c r="O75" s="15">
        <f t="shared" si="9"/>
        <v>174.44409646100846</v>
      </c>
      <c r="P75" s="15">
        <f t="shared" si="10"/>
        <v>127.08018154311648</v>
      </c>
      <c r="Q75" s="14">
        <v>3282</v>
      </c>
      <c r="R75" s="17">
        <f t="shared" si="11"/>
        <v>1.8700854700854701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>
        <v>46247</v>
      </c>
      <c r="B76" s="13">
        <f>IF(A76="","",IFERROR(INT((A76-C3)/7)+I4,""))</f>
        <v>53</v>
      </c>
      <c r="C76" s="14">
        <f t="shared" si="5"/>
        <v>9573</v>
      </c>
      <c r="D76" s="14">
        <f>D75-F76</f>
        <v>661</v>
      </c>
      <c r="E76" s="14">
        <v>6</v>
      </c>
      <c r="F76" s="14">
        <v>0</v>
      </c>
      <c r="G76" s="15">
        <f>IF(A76="","",IFERROR(SUM(E$7:E76)/C4*100,""))</f>
        <v>1.8257341576506956</v>
      </c>
      <c r="H76" s="14">
        <v>5688</v>
      </c>
      <c r="I76" s="14">
        <v>5545</v>
      </c>
      <c r="J76" s="15">
        <f t="shared" si="7"/>
        <v>97.485935302390999</v>
      </c>
      <c r="K76" s="15">
        <f t="shared" si="8"/>
        <v>59.417110623628957</v>
      </c>
      <c r="L76" s="16">
        <v>66.900000000000006</v>
      </c>
      <c r="M76" s="14">
        <v>1671</v>
      </c>
      <c r="N76" s="14">
        <v>84</v>
      </c>
      <c r="O76" s="15">
        <f t="shared" si="9"/>
        <v>174.55343152616734</v>
      </c>
      <c r="P76" s="15">
        <f t="shared" si="10"/>
        <v>127.08018154311648</v>
      </c>
      <c r="Q76" s="14">
        <v>3323</v>
      </c>
      <c r="R76" s="17">
        <f t="shared" si="11"/>
        <v>1.8934472934472935</v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>
        <v>46248</v>
      </c>
      <c r="B77" s="13">
        <f>IF(A77="","",IFERROR(INT((A77-C3)/7)+I4,""))</f>
        <v>54</v>
      </c>
      <c r="C77" s="14">
        <f t="shared" si="5"/>
        <v>9569</v>
      </c>
      <c r="D77" s="14">
        <f>D76-F77</f>
        <v>661</v>
      </c>
      <c r="E77" s="14">
        <v>4</v>
      </c>
      <c r="F77" s="14">
        <v>0</v>
      </c>
      <c r="G77" s="15">
        <f>IF(A77="","",IFERROR(SUM(E$7:E77)/C4*100,""))</f>
        <v>1.8643740340030912</v>
      </c>
      <c r="H77" s="14">
        <v>5699</v>
      </c>
      <c r="I77" s="14">
        <v>5536</v>
      </c>
      <c r="J77" s="15">
        <f t="shared" si="7"/>
        <v>97.139849096332682</v>
      </c>
      <c r="K77" s="15">
        <f t="shared" si="8"/>
        <v>59.556902497648657</v>
      </c>
      <c r="L77" s="16">
        <v>67.2</v>
      </c>
      <c r="M77" s="14">
        <v>1671</v>
      </c>
      <c r="N77" s="14">
        <v>84</v>
      </c>
      <c r="O77" s="15">
        <f t="shared" si="9"/>
        <v>174.62639774271082</v>
      </c>
      <c r="P77" s="15">
        <f t="shared" si="10"/>
        <v>127.08018154311648</v>
      </c>
      <c r="Q77" s="14">
        <v>3282</v>
      </c>
      <c r="R77" s="17">
        <f t="shared" si="11"/>
        <v>1.8700854700854701</v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>
        <v>46249</v>
      </c>
      <c r="B78" s="13">
        <f>IF(A78="","",IFERROR(INT((A78-C3)/7)+I4,""))</f>
        <v>54</v>
      </c>
      <c r="C78" s="14">
        <f t="shared" si="5"/>
        <v>9567</v>
      </c>
      <c r="D78" s="14">
        <f>D77-F78</f>
        <v>661</v>
      </c>
      <c r="E78" s="14">
        <v>2</v>
      </c>
      <c r="F78" s="14">
        <v>0</v>
      </c>
      <c r="G78" s="15">
        <f>IF(A78="","",IFERROR(SUM(E$7:E78)/C4*100,""))</f>
        <v>1.8836939721792889</v>
      </c>
      <c r="H78" s="14">
        <v>5838</v>
      </c>
      <c r="I78" s="14">
        <v>5628</v>
      </c>
      <c r="J78" s="15">
        <f t="shared" si="7"/>
        <v>96.402877697841731</v>
      </c>
      <c r="K78" s="15">
        <f t="shared" si="8"/>
        <v>61.022264032612107</v>
      </c>
      <c r="L78" s="16">
        <v>64.400000000000006</v>
      </c>
      <c r="M78" s="14">
        <v>1671</v>
      </c>
      <c r="N78" s="14">
        <v>84</v>
      </c>
      <c r="O78" s="15">
        <f t="shared" si="9"/>
        <v>174.6629037315773</v>
      </c>
      <c r="P78" s="15">
        <f t="shared" si="10"/>
        <v>127.08018154311648</v>
      </c>
      <c r="Q78" s="14">
        <v>3441</v>
      </c>
      <c r="R78" s="17">
        <f t="shared" si="11"/>
        <v>1.9606837606837606</v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>
        <v>46250</v>
      </c>
      <c r="B79" s="13">
        <f>IF(A79="","",IFERROR(INT((A79-C3)/7)+I4,""))</f>
        <v>54</v>
      </c>
      <c r="C79" s="14">
        <f t="shared" si="5"/>
        <v>9566</v>
      </c>
      <c r="D79" s="14">
        <f>D78-F79</f>
        <v>659</v>
      </c>
      <c r="E79" s="14">
        <v>1</v>
      </c>
      <c r="F79" s="14">
        <v>2</v>
      </c>
      <c r="G79" s="15">
        <f>IF(A79="","",IFERROR(SUM(E$7:E79)/C4*100,""))</f>
        <v>1.8933539412673881</v>
      </c>
      <c r="H79" s="14">
        <v>5670</v>
      </c>
      <c r="I79" s="14">
        <v>5498</v>
      </c>
      <c r="J79" s="15">
        <f t="shared" si="7"/>
        <v>96.966490299823633</v>
      </c>
      <c r="K79" s="15">
        <f t="shared" si="8"/>
        <v>59.272423165377376</v>
      </c>
      <c r="L79" s="16">
        <v>67.3</v>
      </c>
      <c r="M79" s="14">
        <v>1671</v>
      </c>
      <c r="N79" s="14">
        <v>84</v>
      </c>
      <c r="O79" s="15">
        <f t="shared" si="9"/>
        <v>174.68116245034497</v>
      </c>
      <c r="P79" s="15">
        <f t="shared" si="10"/>
        <v>127.46585735963581</v>
      </c>
      <c r="Q79" s="14">
        <v>3228</v>
      </c>
      <c r="R79" s="17">
        <f t="shared" si="11"/>
        <v>1.8393162393162392</v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>
        <v>46251</v>
      </c>
      <c r="B80" s="13">
        <f>IF(A80="","",IFERROR(INT((A80-C3)/7)+I4,""))</f>
        <v>54</v>
      </c>
      <c r="C80" s="14">
        <f t="shared" si="5"/>
        <v>9560</v>
      </c>
      <c r="D80" s="14">
        <f t="shared" ref="D80:D103" si="12">D79-F80</f>
        <v>658</v>
      </c>
      <c r="E80" s="14">
        <v>6</v>
      </c>
      <c r="F80" s="14">
        <v>1</v>
      </c>
      <c r="G80" s="15">
        <f>IF(A80="","",IFERROR(SUM(E$7:E80)/C4*100,""))</f>
        <v>1.9513137557959814</v>
      </c>
      <c r="H80" s="14">
        <v>5911</v>
      </c>
      <c r="I80" s="14">
        <v>5738</v>
      </c>
      <c r="J80" s="15">
        <f t="shared" si="7"/>
        <v>97.073253256640157</v>
      </c>
      <c r="K80" s="15">
        <f t="shared" si="8"/>
        <v>61.830543933054393</v>
      </c>
      <c r="L80" s="16">
        <v>67.2</v>
      </c>
      <c r="M80" s="14">
        <v>1671</v>
      </c>
      <c r="N80" s="14">
        <v>84</v>
      </c>
      <c r="O80" s="15">
        <f t="shared" si="9"/>
        <v>174.79079497907952</v>
      </c>
      <c r="P80" s="15">
        <f t="shared" si="10"/>
        <v>127.6595744680851</v>
      </c>
      <c r="Q80" s="14">
        <v>3129</v>
      </c>
      <c r="R80" s="17">
        <f t="shared" si="11"/>
        <v>1.782905982905983</v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>
        <v>46252</v>
      </c>
      <c r="B81" s="13">
        <f>IF(A81="","",IFERROR(INT((A81-C3)/7)+I4,""))</f>
        <v>54</v>
      </c>
      <c r="C81" s="14">
        <f t="shared" si="5"/>
        <v>9558</v>
      </c>
      <c r="D81" s="14">
        <f t="shared" si="12"/>
        <v>657</v>
      </c>
      <c r="E81" s="14">
        <v>2</v>
      </c>
      <c r="F81" s="14">
        <v>1</v>
      </c>
      <c r="G81" s="15">
        <f>IF(A81="","",IFERROR(SUM(E$7:E81)/C4*100,""))</f>
        <v>1.9706336939721791</v>
      </c>
      <c r="H81" s="14">
        <v>5847</v>
      </c>
      <c r="I81" s="14">
        <v>5680</v>
      </c>
      <c r="J81" s="15">
        <f t="shared" si="7"/>
        <v>97.143834445014534</v>
      </c>
      <c r="K81" s="15">
        <f t="shared" si="8"/>
        <v>61.173885750156934</v>
      </c>
      <c r="L81" s="16">
        <v>67.2</v>
      </c>
      <c r="M81" s="14">
        <v>1671</v>
      </c>
      <c r="N81" s="14">
        <v>84</v>
      </c>
      <c r="O81" s="15">
        <f t="shared" si="9"/>
        <v>174.82736974262397</v>
      </c>
      <c r="P81" s="15">
        <f t="shared" si="10"/>
        <v>127.85388127853881</v>
      </c>
      <c r="Q81" s="14">
        <v>3234</v>
      </c>
      <c r="R81" s="17">
        <f t="shared" si="11"/>
        <v>1.8427350427350426</v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>
        <v>46253</v>
      </c>
      <c r="B82" s="13">
        <f>IF(A82="","",IFERROR(INT((A82-C3)/7)+I4,""))</f>
        <v>54</v>
      </c>
      <c r="C82" s="14">
        <f t="shared" si="5"/>
        <v>9554</v>
      </c>
      <c r="D82" s="14">
        <f t="shared" si="12"/>
        <v>656</v>
      </c>
      <c r="E82" s="14">
        <v>4</v>
      </c>
      <c r="F82" s="14">
        <v>1</v>
      </c>
      <c r="G82" s="15">
        <f>IF(A82="","",IFERROR(SUM(E$7:E82)/C4*100,""))</f>
        <v>2.009273570324575</v>
      </c>
      <c r="H82" s="14">
        <v>5878</v>
      </c>
      <c r="I82" s="14">
        <v>5702</v>
      </c>
      <c r="J82" s="15">
        <f t="shared" si="7"/>
        <v>97.005784280367465</v>
      </c>
      <c r="K82" s="15">
        <f t="shared" si="8"/>
        <v>61.523969018212263</v>
      </c>
      <c r="L82" s="16">
        <v>67.400000000000006</v>
      </c>
      <c r="M82" s="14">
        <v>1671</v>
      </c>
      <c r="N82" s="14">
        <v>84</v>
      </c>
      <c r="O82" s="15">
        <f t="shared" si="9"/>
        <v>174.90056520828972</v>
      </c>
      <c r="P82" s="15">
        <f t="shared" si="10"/>
        <v>128.04878048780489</v>
      </c>
      <c r="Q82" s="14">
        <v>3219</v>
      </c>
      <c r="R82" s="17">
        <f t="shared" si="11"/>
        <v>1.8341880341880341</v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>
        <v>46254</v>
      </c>
      <c r="B83" s="13">
        <f>IF(A83="","",IFERROR(INT((A83-C3)/7)+I4,""))</f>
        <v>54</v>
      </c>
      <c r="C83" s="14">
        <f t="shared" si="5"/>
        <v>9551</v>
      </c>
      <c r="D83" s="14">
        <f t="shared" si="12"/>
        <v>656</v>
      </c>
      <c r="E83" s="14">
        <v>3</v>
      </c>
      <c r="F83" s="14">
        <v>0</v>
      </c>
      <c r="G83" s="15">
        <f>IF(A83="","",IFERROR(SUM(E$7:E83)/C4*100,""))</f>
        <v>2.0382534775888717</v>
      </c>
      <c r="H83" s="14">
        <v>5816</v>
      </c>
      <c r="I83" s="14">
        <v>5633</v>
      </c>
      <c r="J83" s="15">
        <f t="shared" si="7"/>
        <v>96.853507565337011</v>
      </c>
      <c r="K83" s="15">
        <f t="shared" si="8"/>
        <v>60.894147209716266</v>
      </c>
      <c r="L83" s="16">
        <v>67.5</v>
      </c>
      <c r="M83" s="14">
        <v>1671</v>
      </c>
      <c r="N83" s="14">
        <v>84</v>
      </c>
      <c r="O83" s="15">
        <f t="shared" si="9"/>
        <v>174.95550204167105</v>
      </c>
      <c r="P83" s="15">
        <f t="shared" si="10"/>
        <v>128.04878048780489</v>
      </c>
      <c r="Q83" s="14">
        <v>3116</v>
      </c>
      <c r="R83" s="17">
        <f t="shared" si="11"/>
        <v>1.7754985754985755</v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>
        <v>46255</v>
      </c>
      <c r="B84" s="13">
        <f>IF(A84="","",IFERROR(INT((A84-C3)/7)+I4,""))</f>
        <v>55</v>
      </c>
      <c r="C84" s="14">
        <f t="shared" si="5"/>
        <v>9549</v>
      </c>
      <c r="D84" s="14">
        <f t="shared" si="12"/>
        <v>656</v>
      </c>
      <c r="E84" s="14">
        <v>2</v>
      </c>
      <c r="F84" s="14">
        <v>0</v>
      </c>
      <c r="G84" s="15">
        <f>IF(A84="","",IFERROR(SUM(E$7:E84)/C4*100,""))</f>
        <v>2.0575734157650696</v>
      </c>
      <c r="H84" s="14">
        <v>5943</v>
      </c>
      <c r="I84" s="14">
        <v>5743</v>
      </c>
      <c r="J84" s="15">
        <f t="shared" si="7"/>
        <v>96.634696281339387</v>
      </c>
      <c r="K84" s="15">
        <f t="shared" si="8"/>
        <v>62.236883443292491</v>
      </c>
      <c r="L84" s="16">
        <v>6.5</v>
      </c>
      <c r="M84" s="14">
        <v>1671</v>
      </c>
      <c r="N84" s="14">
        <v>84</v>
      </c>
      <c r="O84" s="15">
        <f t="shared" si="9"/>
        <v>174.99214577442666</v>
      </c>
      <c r="P84" s="15">
        <f t="shared" si="10"/>
        <v>128.04878048780489</v>
      </c>
      <c r="Q84" s="14">
        <v>3380</v>
      </c>
      <c r="R84" s="17">
        <f t="shared" si="11"/>
        <v>1.9259259259259258</v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>
        <v>46256</v>
      </c>
      <c r="B85" s="13">
        <f>IF(A85="","",IFERROR(INT((A85-C3)/7)+I4,""))</f>
        <v>55</v>
      </c>
      <c r="C85" s="14">
        <f t="shared" si="5"/>
        <v>9547</v>
      </c>
      <c r="D85" s="14">
        <f t="shared" si="12"/>
        <v>655</v>
      </c>
      <c r="E85" s="14">
        <v>2</v>
      </c>
      <c r="F85" s="14">
        <v>1</v>
      </c>
      <c r="G85" s="15">
        <f>IF(A85="","",IFERROR(SUM(E$7:E85)/C4*100,""))</f>
        <v>2.0768933539412675</v>
      </c>
      <c r="H85" s="14">
        <v>5746</v>
      </c>
      <c r="I85" s="14">
        <v>5573</v>
      </c>
      <c r="J85" s="15">
        <f t="shared" si="7"/>
        <v>96.989209885137484</v>
      </c>
      <c r="K85" s="15">
        <f t="shared" si="8"/>
        <v>60.186446003980308</v>
      </c>
      <c r="L85" s="16">
        <v>67.8</v>
      </c>
      <c r="M85" s="14">
        <v>1671</v>
      </c>
      <c r="N85" s="14">
        <v>84</v>
      </c>
      <c r="O85" s="15">
        <f t="shared" si="9"/>
        <v>175.02880486016551</v>
      </c>
      <c r="P85" s="15">
        <f t="shared" si="10"/>
        <v>128.24427480916032</v>
      </c>
      <c r="Q85" s="14">
        <v>3226</v>
      </c>
      <c r="R85" s="17">
        <f t="shared" si="11"/>
        <v>1.8381766381766382</v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>
        <v>46257</v>
      </c>
      <c r="B86" s="13">
        <f>IF(A86="","",IFERROR(INT((A86-C3)/7)+I4,""))</f>
        <v>55</v>
      </c>
      <c r="C86" s="14">
        <f t="shared" si="5"/>
        <v>9542</v>
      </c>
      <c r="D86" s="14">
        <f t="shared" si="12"/>
        <v>653</v>
      </c>
      <c r="E86" s="14">
        <v>5</v>
      </c>
      <c r="F86" s="14">
        <v>2</v>
      </c>
      <c r="G86" s="15">
        <f>IF(A86="","",IFERROR(SUM(E$7:E86)/C4*100,""))</f>
        <v>2.1251931993817621</v>
      </c>
      <c r="H86" s="14">
        <v>5704</v>
      </c>
      <c r="I86" s="14">
        <v>5514</v>
      </c>
      <c r="J86" s="15">
        <f t="shared" si="7"/>
        <v>96.669004207573622</v>
      </c>
      <c r="K86" s="15">
        <f t="shared" si="8"/>
        <v>59.777824355481037</v>
      </c>
      <c r="L86" s="16">
        <v>68</v>
      </c>
      <c r="M86" s="14">
        <v>1660</v>
      </c>
      <c r="N86" s="14">
        <v>82</v>
      </c>
      <c r="O86" s="15">
        <f t="shared" si="9"/>
        <v>173.96772165164538</v>
      </c>
      <c r="P86" s="15">
        <f t="shared" si="10"/>
        <v>125.57427258805512</v>
      </c>
      <c r="Q86" s="14">
        <v>3140</v>
      </c>
      <c r="R86" s="17">
        <f t="shared" si="11"/>
        <v>1.8025258323765787</v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>
        <v>46258</v>
      </c>
      <c r="B87" s="13">
        <f>IF(A87="","",IFERROR(INT((A87-C3)/7)+I4,""))</f>
        <v>55</v>
      </c>
      <c r="C87" s="14">
        <f t="shared" si="5"/>
        <v>9538</v>
      </c>
      <c r="D87" s="14">
        <f t="shared" si="12"/>
        <v>651</v>
      </c>
      <c r="E87" s="14">
        <v>4</v>
      </c>
      <c r="F87" s="14">
        <v>2</v>
      </c>
      <c r="G87" s="15">
        <f>IF(A87="","",IFERROR(SUM(E$7:E87)/C4*100,""))</f>
        <v>2.1638330757341575</v>
      </c>
      <c r="H87" s="14">
        <v>5561</v>
      </c>
      <c r="I87" s="14">
        <v>5327</v>
      </c>
      <c r="J87" s="15">
        <f t="shared" si="7"/>
        <v>95.792123718755619</v>
      </c>
      <c r="K87" s="15">
        <f t="shared" si="8"/>
        <v>58.303627594883622</v>
      </c>
      <c r="L87" s="16">
        <v>68.3</v>
      </c>
      <c r="M87" s="14">
        <v>1660</v>
      </c>
      <c r="N87" s="14">
        <v>82</v>
      </c>
      <c r="O87" s="15">
        <f t="shared" si="9"/>
        <v>174.04067938771232</v>
      </c>
      <c r="P87" s="15">
        <f t="shared" si="10"/>
        <v>125.9600614439324</v>
      </c>
      <c r="Q87" s="14">
        <v>3160</v>
      </c>
      <c r="R87" s="17">
        <f t="shared" si="11"/>
        <v>1.8140068886337544</v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>
        <v>46259</v>
      </c>
      <c r="B88" s="13">
        <f>IF(A88="","",IFERROR(INT((A88-C3)/7)+I4,""))</f>
        <v>55</v>
      </c>
      <c r="C88" s="14">
        <f t="shared" si="5"/>
        <v>9536</v>
      </c>
      <c r="D88" s="14">
        <f t="shared" si="12"/>
        <v>649</v>
      </c>
      <c r="E88" s="14">
        <v>2</v>
      </c>
      <c r="F88" s="14">
        <v>2</v>
      </c>
      <c r="G88" s="15">
        <f>IF(A88="","",IFERROR(SUM(E$7:E88)/C4*100,""))</f>
        <v>2.1831530139103554</v>
      </c>
      <c r="H88" s="14">
        <v>5716</v>
      </c>
      <c r="I88" s="14">
        <v>5508</v>
      </c>
      <c r="J88" s="15">
        <f t="shared" si="7"/>
        <v>96.361091672498262</v>
      </c>
      <c r="K88" s="15">
        <f t="shared" si="8"/>
        <v>59.941275167785236</v>
      </c>
      <c r="L88" s="16">
        <v>68.3</v>
      </c>
      <c r="M88" s="14">
        <v>1660</v>
      </c>
      <c r="N88" s="14">
        <v>82</v>
      </c>
      <c r="O88" s="15">
        <f t="shared" si="9"/>
        <v>174.07718120805367</v>
      </c>
      <c r="P88" s="15">
        <f t="shared" si="10"/>
        <v>126.34822804314331</v>
      </c>
      <c r="Q88" s="14">
        <v>3127</v>
      </c>
      <c r="R88" s="17">
        <f t="shared" si="11"/>
        <v>1.7950631458094144</v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>
        <v>46260</v>
      </c>
      <c r="B89" s="13">
        <f>IF(A89="","",IFERROR(INT((A89-C3)/7)+I4,""))</f>
        <v>55</v>
      </c>
      <c r="C89" s="14">
        <f t="shared" si="5"/>
        <v>9535</v>
      </c>
      <c r="D89" s="14">
        <f t="shared" si="12"/>
        <v>645</v>
      </c>
      <c r="E89" s="14">
        <v>1</v>
      </c>
      <c r="F89" s="14">
        <v>4</v>
      </c>
      <c r="G89" s="15">
        <f>IF(A89="","",IFERROR(SUM(E$7:E89)/C4*100,""))</f>
        <v>2.1928129829984542</v>
      </c>
      <c r="H89" s="14">
        <v>5700</v>
      </c>
      <c r="I89" s="14">
        <v>5542</v>
      </c>
      <c r="J89" s="15">
        <f t="shared" si="7"/>
        <v>97.228070175438603</v>
      </c>
      <c r="K89" s="15">
        <f t="shared" si="8"/>
        <v>59.779758783429472</v>
      </c>
      <c r="L89" s="16">
        <v>67.5</v>
      </c>
      <c r="M89" s="14">
        <v>1600</v>
      </c>
      <c r="N89" s="14">
        <v>82</v>
      </c>
      <c r="O89" s="15">
        <f t="shared" si="9"/>
        <v>167.80283167278449</v>
      </c>
      <c r="P89" s="15">
        <f t="shared" si="10"/>
        <v>127.13178294573643</v>
      </c>
      <c r="Q89" s="14">
        <v>3130</v>
      </c>
      <c r="R89" s="17">
        <f t="shared" si="11"/>
        <v>1.8608799048751485</v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>
        <v>46261</v>
      </c>
      <c r="B90" s="13">
        <f>IF(A90="","",IFERROR(INT((A90-C3)/7)+I4,""))</f>
        <v>55</v>
      </c>
      <c r="C90" s="14">
        <f t="shared" si="5"/>
        <v>9534</v>
      </c>
      <c r="D90" s="14">
        <f t="shared" si="12"/>
        <v>645</v>
      </c>
      <c r="E90" s="14">
        <v>1</v>
      </c>
      <c r="F90" s="14">
        <v>0</v>
      </c>
      <c r="G90" s="15">
        <f>IF(A90="","",IFERROR(SUM(E$7:E90)/C4*100,""))</f>
        <v>2.2024729520865534</v>
      </c>
      <c r="H90" s="14">
        <v>5702</v>
      </c>
      <c r="I90" s="14">
        <v>5478</v>
      </c>
      <c r="J90" s="15">
        <f t="shared" si="7"/>
        <v>96.07155384075763</v>
      </c>
      <c r="K90" s="15">
        <f t="shared" si="8"/>
        <v>59.807006503041748</v>
      </c>
      <c r="L90" s="16">
        <v>68.2</v>
      </c>
      <c r="M90" s="14">
        <v>1660</v>
      </c>
      <c r="N90" s="14">
        <v>82</v>
      </c>
      <c r="O90" s="15">
        <f t="shared" si="9"/>
        <v>174.11369834277323</v>
      </c>
      <c r="P90" s="15">
        <f t="shared" si="10"/>
        <v>127.13178294573643</v>
      </c>
      <c r="Q90" s="14">
        <v>3206</v>
      </c>
      <c r="R90" s="17">
        <f t="shared" si="11"/>
        <v>1.8404133180252584</v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>
        <v>46262</v>
      </c>
      <c r="B91" s="13">
        <f>IF(A91="","",IFERROR(INT((A91-C3)/7)+I4,""))</f>
        <v>56</v>
      </c>
      <c r="C91" s="14">
        <f t="shared" si="5"/>
        <v>9530</v>
      </c>
      <c r="D91" s="14">
        <f t="shared" si="12"/>
        <v>643</v>
      </c>
      <c r="E91" s="14">
        <v>4</v>
      </c>
      <c r="F91" s="14">
        <v>2</v>
      </c>
      <c r="G91" s="15">
        <f>IF(A91="","",IFERROR(SUM(E$7:E91)/C4*100,""))</f>
        <v>2.2411128284389492</v>
      </c>
      <c r="H91" s="14">
        <v>5693</v>
      </c>
      <c r="I91" s="14">
        <v>5504</v>
      </c>
      <c r="J91" s="15">
        <f t="shared" si="7"/>
        <v>96.680133497277353</v>
      </c>
      <c r="K91" s="15">
        <f t="shared" si="8"/>
        <v>59.737670514165799</v>
      </c>
      <c r="L91" s="16">
        <v>68.3</v>
      </c>
      <c r="M91" s="14">
        <v>1660</v>
      </c>
      <c r="N91" s="14">
        <v>82</v>
      </c>
      <c r="O91" s="15">
        <f t="shared" si="9"/>
        <v>174.18677859391397</v>
      </c>
      <c r="P91" s="15">
        <f t="shared" si="10"/>
        <v>127.52721617418352</v>
      </c>
      <c r="Q91" s="14">
        <v>327</v>
      </c>
      <c r="R91" s="17">
        <f t="shared" si="11"/>
        <v>0.18771526980482203</v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>
        <v>46263</v>
      </c>
      <c r="B92" s="13">
        <f>IF(A92="","",IFERROR(INT((A92-C3)/7)+I4,""))</f>
        <v>56</v>
      </c>
      <c r="C92" s="14">
        <f t="shared" si="5"/>
        <v>9528</v>
      </c>
      <c r="D92" s="14">
        <f t="shared" si="12"/>
        <v>639</v>
      </c>
      <c r="E92" s="14">
        <v>2</v>
      </c>
      <c r="F92" s="14">
        <v>4</v>
      </c>
      <c r="G92" s="15">
        <f>IF(A92="","",IFERROR(SUM(E$7:E92)/C4*100,""))</f>
        <v>2.2604327666151467</v>
      </c>
      <c r="H92" s="14">
        <v>5668</v>
      </c>
      <c r="I92" s="14">
        <v>5487</v>
      </c>
      <c r="J92" s="15">
        <f t="shared" si="7"/>
        <v>96.806633733239238</v>
      </c>
      <c r="K92" s="15">
        <f t="shared" si="8"/>
        <v>59.487825356842997</v>
      </c>
      <c r="L92" s="16">
        <v>68.2</v>
      </c>
      <c r="M92" s="14">
        <v>1660</v>
      </c>
      <c r="N92" s="14">
        <v>82</v>
      </c>
      <c r="O92" s="15">
        <f t="shared" si="9"/>
        <v>174.22334172963897</v>
      </c>
      <c r="P92" s="15">
        <f t="shared" si="10"/>
        <v>128.32550860719874</v>
      </c>
      <c r="Q92" s="14">
        <v>3242</v>
      </c>
      <c r="R92" s="17">
        <f t="shared" si="11"/>
        <v>1.8610792192881744</v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>
        <v>46264</v>
      </c>
      <c r="B93" s="13">
        <f>IF(A93="","",IFERROR(INT((A93-C3)/7)+I4,""))</f>
        <v>56</v>
      </c>
      <c r="C93" s="14">
        <f t="shared" si="5"/>
        <v>9524</v>
      </c>
      <c r="D93" s="14">
        <f t="shared" si="12"/>
        <v>638</v>
      </c>
      <c r="E93" s="14">
        <v>4</v>
      </c>
      <c r="F93" s="14">
        <v>1</v>
      </c>
      <c r="G93" s="15">
        <f>IF(A93="","",IFERROR(SUM(E$7:E93)/C4*100,""))</f>
        <v>2.2990726429675425</v>
      </c>
      <c r="H93" s="14"/>
      <c r="I93" s="14"/>
      <c r="J93" s="15" t="str">
        <f t="shared" si="7"/>
        <v/>
      </c>
      <c r="K93" s="15">
        <f t="shared" si="8"/>
        <v>0</v>
      </c>
      <c r="L93" s="16"/>
      <c r="M93" s="14"/>
      <c r="N93" s="14"/>
      <c r="O93" s="15">
        <f t="shared" si="9"/>
        <v>0</v>
      </c>
      <c r="P93" s="15">
        <f t="shared" si="10"/>
        <v>0</v>
      </c>
      <c r="Q93" s="14"/>
      <c r="R93" s="17" t="str">
        <f t="shared" si="11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>
        <v>46265</v>
      </c>
      <c r="B94" s="13">
        <f>IF(A94="","",IFERROR(INT((A94-C3)/7)+I4,""))</f>
        <v>56</v>
      </c>
      <c r="C94" s="14">
        <f t="shared" si="5"/>
        <v>9524</v>
      </c>
      <c r="D94" s="14">
        <f t="shared" si="12"/>
        <v>638</v>
      </c>
      <c r="E94" s="14"/>
      <c r="F94" s="14"/>
      <c r="G94" s="15">
        <f>IF(A94="","",IFERROR(SUM(E$7:E94)/C4*100,""))</f>
        <v>2.2990726429675425</v>
      </c>
      <c r="H94" s="14"/>
      <c r="I94" s="14"/>
      <c r="J94" s="15" t="str">
        <f t="shared" si="7"/>
        <v/>
      </c>
      <c r="K94" s="15">
        <f t="shared" si="8"/>
        <v>0</v>
      </c>
      <c r="L94" s="16"/>
      <c r="M94" s="14"/>
      <c r="N94" s="14"/>
      <c r="O94" s="15">
        <f t="shared" si="9"/>
        <v>0</v>
      </c>
      <c r="P94" s="15">
        <f t="shared" si="10"/>
        <v>0</v>
      </c>
      <c r="Q94" s="14"/>
      <c r="R94" s="17" t="str">
        <f t="shared" si="11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>
        <v>46266</v>
      </c>
      <c r="B95" s="13">
        <f>IF(A95="","",IFERROR(INT((A95-C3)/7)+I4,""))</f>
        <v>56</v>
      </c>
      <c r="C95" s="14">
        <f t="shared" si="5"/>
        <v>9524</v>
      </c>
      <c r="D95" s="14">
        <f t="shared" si="12"/>
        <v>638</v>
      </c>
      <c r="E95" s="14"/>
      <c r="F95" s="14"/>
      <c r="G95" s="15">
        <f>IF(A95="","",IFERROR(SUM(E$7:E95)/C4*100,""))</f>
        <v>2.2990726429675425</v>
      </c>
      <c r="H95" s="14"/>
      <c r="I95" s="14"/>
      <c r="J95" s="15" t="str">
        <f t="shared" si="7"/>
        <v/>
      </c>
      <c r="K95" s="15">
        <f t="shared" si="8"/>
        <v>0</v>
      </c>
      <c r="L95" s="16"/>
      <c r="M95" s="14"/>
      <c r="N95" s="14"/>
      <c r="O95" s="15">
        <f t="shared" si="9"/>
        <v>0</v>
      </c>
      <c r="P95" s="15">
        <f t="shared" si="10"/>
        <v>0</v>
      </c>
      <c r="Q95" s="14"/>
      <c r="R95" s="17" t="str">
        <f t="shared" si="11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>
        <v>46267</v>
      </c>
      <c r="B96" s="13">
        <f>IF(A96="","",IFERROR(INT((A96-C3)/7)+I4,""))</f>
        <v>56</v>
      </c>
      <c r="C96" s="14">
        <f t="shared" si="5"/>
        <v>9524</v>
      </c>
      <c r="D96" s="14">
        <f t="shared" si="12"/>
        <v>638</v>
      </c>
      <c r="E96" s="14"/>
      <c r="F96" s="14"/>
      <c r="G96" s="15">
        <f>IF(A96="","",IFERROR(SUM(E$7:E96)/C4*100,""))</f>
        <v>2.2990726429675425</v>
      </c>
      <c r="H96" s="14"/>
      <c r="I96" s="14"/>
      <c r="J96" s="15" t="str">
        <f t="shared" si="7"/>
        <v/>
      </c>
      <c r="K96" s="15">
        <f t="shared" si="8"/>
        <v>0</v>
      </c>
      <c r="L96" s="16"/>
      <c r="M96" s="14"/>
      <c r="N96" s="14"/>
      <c r="O96" s="15">
        <f t="shared" si="9"/>
        <v>0</v>
      </c>
      <c r="P96" s="15">
        <f t="shared" si="10"/>
        <v>0</v>
      </c>
      <c r="Q96" s="14"/>
      <c r="R96" s="17" t="str">
        <f t="shared" si="11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>
        <v>46268</v>
      </c>
      <c r="B97" s="13">
        <f>IF(A97="","",IFERROR(INT((A97-C3)/7)+I4,""))</f>
        <v>56</v>
      </c>
      <c r="C97" s="14">
        <f t="shared" si="5"/>
        <v>9524</v>
      </c>
      <c r="D97" s="14">
        <f t="shared" si="12"/>
        <v>638</v>
      </c>
      <c r="E97" s="14"/>
      <c r="F97" s="14"/>
      <c r="G97" s="15">
        <f>IF(A97="","",IFERROR(SUM(E$7:E97)/C4*100,""))</f>
        <v>2.2990726429675425</v>
      </c>
      <c r="H97" s="14"/>
      <c r="I97" s="14"/>
      <c r="J97" s="15" t="str">
        <f t="shared" si="7"/>
        <v/>
      </c>
      <c r="K97" s="15">
        <f t="shared" si="8"/>
        <v>0</v>
      </c>
      <c r="L97" s="16"/>
      <c r="M97" s="14"/>
      <c r="N97" s="14"/>
      <c r="O97" s="15">
        <f t="shared" si="9"/>
        <v>0</v>
      </c>
      <c r="P97" s="15">
        <f t="shared" si="10"/>
        <v>0</v>
      </c>
      <c r="Q97" s="14"/>
      <c r="R97" s="17" t="str">
        <f t="shared" si="11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>
        <v>46269</v>
      </c>
      <c r="B98" s="13">
        <f>IF(A98="","",IFERROR(INT((A98-C3)/7)+I4,""))</f>
        <v>57</v>
      </c>
      <c r="C98" s="14">
        <f t="shared" si="5"/>
        <v>9524</v>
      </c>
      <c r="D98" s="14">
        <f t="shared" si="12"/>
        <v>638</v>
      </c>
      <c r="E98" s="14"/>
      <c r="F98" s="14"/>
      <c r="G98" s="15">
        <f>IF(A98="","",IFERROR(SUM(E$7:E98)/C4*100,""))</f>
        <v>2.2990726429675425</v>
      </c>
      <c r="H98" s="14"/>
      <c r="I98" s="14"/>
      <c r="J98" s="15" t="str">
        <f t="shared" si="7"/>
        <v/>
      </c>
      <c r="K98" s="15">
        <f t="shared" si="8"/>
        <v>0</v>
      </c>
      <c r="L98" s="16"/>
      <c r="M98" s="14"/>
      <c r="N98" s="14"/>
      <c r="O98" s="15">
        <f t="shared" si="9"/>
        <v>0</v>
      </c>
      <c r="P98" s="15">
        <f t="shared" si="10"/>
        <v>0</v>
      </c>
      <c r="Q98" s="14"/>
      <c r="R98" s="17" t="str">
        <f t="shared" si="11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>
        <v>46270</v>
      </c>
      <c r="B99" s="13">
        <f>IF(A99="","",IFERROR(INT((A99-C3)/7)+I4,""))</f>
        <v>57</v>
      </c>
      <c r="C99" s="14">
        <f t="shared" si="5"/>
        <v>9524</v>
      </c>
      <c r="D99" s="14">
        <f t="shared" si="12"/>
        <v>638</v>
      </c>
      <c r="E99" s="14"/>
      <c r="F99" s="14"/>
      <c r="G99" s="15">
        <f>IF(A99="","",IFERROR(SUM(E$7:E99)/C4*100,""))</f>
        <v>2.2990726429675425</v>
      </c>
      <c r="H99" s="14"/>
      <c r="I99" s="14"/>
      <c r="J99" s="15" t="str">
        <f t="shared" si="7"/>
        <v/>
      </c>
      <c r="K99" s="15">
        <f t="shared" si="8"/>
        <v>0</v>
      </c>
      <c r="L99" s="16"/>
      <c r="M99" s="14"/>
      <c r="N99" s="14"/>
      <c r="O99" s="15">
        <f t="shared" si="9"/>
        <v>0</v>
      </c>
      <c r="P99" s="15">
        <f t="shared" si="10"/>
        <v>0</v>
      </c>
      <c r="Q99" s="14"/>
      <c r="R99" s="17" t="str">
        <f t="shared" si="11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>
        <v>46271</v>
      </c>
      <c r="B100" s="13">
        <f>IF(A100="","",IFERROR(INT((A100-C3)/7)+I4,""))</f>
        <v>57</v>
      </c>
      <c r="C100" s="14">
        <f t="shared" si="5"/>
        <v>9524</v>
      </c>
      <c r="D100" s="14">
        <f t="shared" si="12"/>
        <v>638</v>
      </c>
      <c r="E100" s="14"/>
      <c r="F100" s="14"/>
      <c r="G100" s="15">
        <f>IF(A100="","",IFERROR(SUM(E$7:E100)/C4*100,""))</f>
        <v>2.2990726429675425</v>
      </c>
      <c r="H100" s="14"/>
      <c r="I100" s="14"/>
      <c r="J100" s="15" t="str">
        <f t="shared" si="7"/>
        <v/>
      </c>
      <c r="K100" s="15">
        <f t="shared" si="8"/>
        <v>0</v>
      </c>
      <c r="L100" s="16"/>
      <c r="M100" s="14"/>
      <c r="N100" s="14"/>
      <c r="O100" s="15">
        <f t="shared" si="9"/>
        <v>0</v>
      </c>
      <c r="P100" s="15">
        <f t="shared" si="10"/>
        <v>0</v>
      </c>
      <c r="Q100" s="14"/>
      <c r="R100" s="17" t="str">
        <f t="shared" si="11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>
        <v>46272</v>
      </c>
      <c r="B101" s="13">
        <f>IF(A101="","",IFERROR(INT((A101-C3)/7)+I4,""))</f>
        <v>57</v>
      </c>
      <c r="C101" s="14">
        <f t="shared" si="5"/>
        <v>9524</v>
      </c>
      <c r="D101" s="14">
        <f t="shared" si="12"/>
        <v>638</v>
      </c>
      <c r="E101" s="14"/>
      <c r="F101" s="14"/>
      <c r="G101" s="15">
        <f>IF(A101="","",IFERROR(SUM(E$7:E101)/C4*100,""))</f>
        <v>2.2990726429675425</v>
      </c>
      <c r="H101" s="14"/>
      <c r="I101" s="14"/>
      <c r="J101" s="15" t="str">
        <f t="shared" si="7"/>
        <v/>
      </c>
      <c r="K101" s="15">
        <f t="shared" si="8"/>
        <v>0</v>
      </c>
      <c r="L101" s="16"/>
      <c r="M101" s="14"/>
      <c r="N101" s="14"/>
      <c r="O101" s="15">
        <f t="shared" si="9"/>
        <v>0</v>
      </c>
      <c r="P101" s="15">
        <f t="shared" si="10"/>
        <v>0</v>
      </c>
      <c r="Q101" s="14"/>
      <c r="R101" s="17" t="str">
        <f t="shared" si="11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>
        <v>46273</v>
      </c>
      <c r="B102" s="13">
        <f>IF(A102="","",IFERROR(INT((A102-C3)/7)+I4,""))</f>
        <v>57</v>
      </c>
      <c r="C102" s="14">
        <f t="shared" si="5"/>
        <v>9524</v>
      </c>
      <c r="D102" s="14">
        <f t="shared" si="12"/>
        <v>638</v>
      </c>
      <c r="E102" s="14"/>
      <c r="F102" s="14"/>
      <c r="G102" s="15">
        <f>IF(A102="","",IFERROR(SUM(E$7:E102)/C4*100,""))</f>
        <v>2.2990726429675425</v>
      </c>
      <c r="H102" s="14"/>
      <c r="I102" s="14"/>
      <c r="J102" s="15" t="str">
        <f t="shared" si="7"/>
        <v/>
      </c>
      <c r="K102" s="15">
        <f t="shared" si="8"/>
        <v>0</v>
      </c>
      <c r="L102" s="16"/>
      <c r="M102" s="14"/>
      <c r="N102" s="14"/>
      <c r="O102" s="15">
        <f t="shared" si="9"/>
        <v>0</v>
      </c>
      <c r="P102" s="15">
        <f t="shared" si="10"/>
        <v>0</v>
      </c>
      <c r="Q102" s="14"/>
      <c r="R102" s="17" t="str">
        <f t="shared" si="11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>
        <v>46274</v>
      </c>
      <c r="B103" s="13">
        <f>IF(A103="","",IFERROR(INT((A103-C3)/7)+I4,""))</f>
        <v>57</v>
      </c>
      <c r="C103" s="14">
        <f t="shared" si="5"/>
        <v>9524</v>
      </c>
      <c r="D103" s="14">
        <f t="shared" si="12"/>
        <v>638</v>
      </c>
      <c r="E103" s="14"/>
      <c r="F103" s="14"/>
      <c r="G103" s="15">
        <f>IF(A103="","",IFERROR(SUM(E$7:E103)/C4*100,""))</f>
        <v>2.2990726429675425</v>
      </c>
      <c r="H103" s="14"/>
      <c r="I103" s="14"/>
      <c r="J103" s="15" t="str">
        <f t="shared" si="7"/>
        <v/>
      </c>
      <c r="K103" s="15">
        <f t="shared" si="8"/>
        <v>0</v>
      </c>
      <c r="L103" s="16"/>
      <c r="M103" s="14"/>
      <c r="N103" s="14"/>
      <c r="O103" s="15">
        <f t="shared" si="9"/>
        <v>0</v>
      </c>
      <c r="P103" s="15">
        <f t="shared" si="10"/>
        <v>0</v>
      </c>
      <c r="Q103" s="14"/>
      <c r="R103" s="17" t="str">
        <f t="shared" si="11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7"/>
        <v/>
      </c>
      <c r="K104" s="15" t="str">
        <f t="shared" si="8"/>
        <v/>
      </c>
      <c r="L104" s="16"/>
      <c r="M104" s="14"/>
      <c r="N104" s="14"/>
      <c r="O104" s="15" t="str">
        <f t="shared" si="9"/>
        <v/>
      </c>
      <c r="P104" s="15" t="str">
        <f t="shared" si="10"/>
        <v/>
      </c>
      <c r="Q104" s="14"/>
      <c r="R104" s="17" t="str">
        <f t="shared" si="11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7"/>
        <v/>
      </c>
      <c r="K105" s="15" t="str">
        <f t="shared" si="8"/>
        <v/>
      </c>
      <c r="L105" s="16"/>
      <c r="M105" s="14"/>
      <c r="N105" s="14"/>
      <c r="O105" s="15" t="str">
        <f t="shared" si="9"/>
        <v/>
      </c>
      <c r="P105" s="15" t="str">
        <f t="shared" si="10"/>
        <v/>
      </c>
      <c r="Q105" s="14"/>
      <c r="R105" s="17" t="str">
        <f t="shared" si="11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7"/>
        <v/>
      </c>
      <c r="K106" s="15" t="str">
        <f t="shared" si="8"/>
        <v/>
      </c>
      <c r="L106" s="16"/>
      <c r="M106" s="14"/>
      <c r="N106" s="14"/>
      <c r="O106" s="15" t="str">
        <f t="shared" si="9"/>
        <v/>
      </c>
      <c r="P106" s="15" t="str">
        <f t="shared" si="10"/>
        <v/>
      </c>
      <c r="Q106" s="14"/>
      <c r="R106" s="17" t="str">
        <f t="shared" si="11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7"/>
        <v/>
      </c>
      <c r="K107" s="15" t="str">
        <f t="shared" si="8"/>
        <v/>
      </c>
      <c r="L107" s="16"/>
      <c r="M107" s="14"/>
      <c r="N107" s="14"/>
      <c r="O107" s="15" t="str">
        <f t="shared" si="9"/>
        <v/>
      </c>
      <c r="P107" s="15" t="str">
        <f t="shared" si="10"/>
        <v/>
      </c>
      <c r="Q107" s="14"/>
      <c r="R107" s="17" t="str">
        <f t="shared" si="11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7"/>
        <v/>
      </c>
      <c r="K108" s="15" t="str">
        <f t="shared" si="8"/>
        <v/>
      </c>
      <c r="L108" s="16"/>
      <c r="M108" s="14"/>
      <c r="N108" s="14"/>
      <c r="O108" s="15" t="str">
        <f t="shared" si="9"/>
        <v/>
      </c>
      <c r="P108" s="15" t="str">
        <f t="shared" si="10"/>
        <v/>
      </c>
      <c r="Q108" s="14"/>
      <c r="R108" s="17" t="str">
        <f t="shared" si="11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7"/>
        <v/>
      </c>
      <c r="K109" s="15" t="str">
        <f t="shared" si="8"/>
        <v/>
      </c>
      <c r="L109" s="16"/>
      <c r="M109" s="14"/>
      <c r="N109" s="14"/>
      <c r="O109" s="15" t="str">
        <f t="shared" si="9"/>
        <v/>
      </c>
      <c r="P109" s="15" t="str">
        <f t="shared" si="10"/>
        <v/>
      </c>
      <c r="Q109" s="14"/>
      <c r="R109" s="17" t="str">
        <f t="shared" si="11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7"/>
        <v/>
      </c>
      <c r="K110" s="15" t="str">
        <f t="shared" si="8"/>
        <v/>
      </c>
      <c r="L110" s="16"/>
      <c r="M110" s="14"/>
      <c r="N110" s="14"/>
      <c r="O110" s="15" t="str">
        <f t="shared" si="9"/>
        <v/>
      </c>
      <c r="P110" s="15" t="str">
        <f t="shared" si="10"/>
        <v/>
      </c>
      <c r="Q110" s="14"/>
      <c r="R110" s="17" t="str">
        <f t="shared" si="11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7"/>
        <v/>
      </c>
      <c r="K111" s="15" t="str">
        <f t="shared" si="8"/>
        <v/>
      </c>
      <c r="L111" s="16"/>
      <c r="M111" s="14"/>
      <c r="N111" s="14"/>
      <c r="O111" s="15" t="str">
        <f t="shared" si="9"/>
        <v/>
      </c>
      <c r="P111" s="15" t="str">
        <f t="shared" si="10"/>
        <v/>
      </c>
      <c r="Q111" s="14"/>
      <c r="R111" s="17" t="str">
        <f t="shared" si="11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7"/>
        <v/>
      </c>
      <c r="K112" s="15" t="str">
        <f t="shared" si="8"/>
        <v/>
      </c>
      <c r="L112" s="16"/>
      <c r="M112" s="14"/>
      <c r="N112" s="14"/>
      <c r="O112" s="15" t="str">
        <f t="shared" si="9"/>
        <v/>
      </c>
      <c r="P112" s="15" t="str">
        <f t="shared" si="10"/>
        <v/>
      </c>
      <c r="Q112" s="14"/>
      <c r="R112" s="17" t="str">
        <f t="shared" si="11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7"/>
        <v/>
      </c>
      <c r="K113" s="15" t="str">
        <f t="shared" si="8"/>
        <v/>
      </c>
      <c r="L113" s="16"/>
      <c r="M113" s="14"/>
      <c r="N113" s="14"/>
      <c r="O113" s="15" t="str">
        <f t="shared" si="9"/>
        <v/>
      </c>
      <c r="P113" s="15" t="str">
        <f t="shared" si="10"/>
        <v/>
      </c>
      <c r="Q113" s="14"/>
      <c r="R113" s="17" t="str">
        <f t="shared" si="11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7"/>
        <v/>
      </c>
      <c r="K114" s="15" t="str">
        <f t="shared" si="8"/>
        <v/>
      </c>
      <c r="L114" s="16"/>
      <c r="M114" s="14"/>
      <c r="N114" s="14"/>
      <c r="O114" s="15" t="str">
        <f t="shared" si="9"/>
        <v/>
      </c>
      <c r="P114" s="15" t="str">
        <f t="shared" si="10"/>
        <v/>
      </c>
      <c r="Q114" s="14"/>
      <c r="R114" s="17" t="str">
        <f t="shared" si="11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7"/>
        <v/>
      </c>
      <c r="K115" s="15" t="str">
        <f t="shared" si="8"/>
        <v/>
      </c>
      <c r="L115" s="16"/>
      <c r="M115" s="14"/>
      <c r="N115" s="14"/>
      <c r="O115" s="15" t="str">
        <f t="shared" si="9"/>
        <v/>
      </c>
      <c r="P115" s="15" t="str">
        <f t="shared" si="10"/>
        <v/>
      </c>
      <c r="Q115" s="14"/>
      <c r="R115" s="17" t="str">
        <f t="shared" si="11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7"/>
        <v/>
      </c>
      <c r="K116" s="15" t="str">
        <f t="shared" si="8"/>
        <v/>
      </c>
      <c r="L116" s="16"/>
      <c r="M116" s="14"/>
      <c r="N116" s="14"/>
      <c r="O116" s="15" t="str">
        <f t="shared" si="9"/>
        <v/>
      </c>
      <c r="P116" s="15" t="str">
        <f t="shared" si="10"/>
        <v/>
      </c>
      <c r="Q116" s="14"/>
      <c r="R116" s="17" t="str">
        <f t="shared" si="11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7"/>
        <v/>
      </c>
      <c r="K117" s="15" t="str">
        <f t="shared" si="8"/>
        <v/>
      </c>
      <c r="L117" s="16"/>
      <c r="M117" s="14"/>
      <c r="N117" s="14"/>
      <c r="O117" s="15" t="str">
        <f t="shared" si="9"/>
        <v/>
      </c>
      <c r="P117" s="15" t="str">
        <f t="shared" si="10"/>
        <v/>
      </c>
      <c r="Q117" s="14"/>
      <c r="R117" s="17" t="str">
        <f t="shared" si="11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7"/>
        <v/>
      </c>
      <c r="K118" s="15" t="str">
        <f t="shared" si="8"/>
        <v/>
      </c>
      <c r="L118" s="16"/>
      <c r="M118" s="14"/>
      <c r="N118" s="14"/>
      <c r="O118" s="15" t="str">
        <f t="shared" si="9"/>
        <v/>
      </c>
      <c r="P118" s="15" t="str">
        <f t="shared" si="10"/>
        <v/>
      </c>
      <c r="Q118" s="14"/>
      <c r="R118" s="17" t="str">
        <f t="shared" si="11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7"/>
        <v/>
      </c>
      <c r="K119" s="15" t="str">
        <f t="shared" si="8"/>
        <v/>
      </c>
      <c r="L119" s="16"/>
      <c r="M119" s="14"/>
      <c r="N119" s="14"/>
      <c r="O119" s="15" t="str">
        <f t="shared" si="9"/>
        <v/>
      </c>
      <c r="P119" s="15" t="str">
        <f t="shared" si="10"/>
        <v/>
      </c>
      <c r="Q119" s="14"/>
      <c r="R119" s="17" t="str">
        <f t="shared" si="11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7"/>
        <v/>
      </c>
      <c r="K120" s="15" t="str">
        <f t="shared" si="8"/>
        <v/>
      </c>
      <c r="L120" s="16"/>
      <c r="M120" s="14"/>
      <c r="N120" s="14"/>
      <c r="O120" s="15" t="str">
        <f t="shared" si="9"/>
        <v/>
      </c>
      <c r="P120" s="15" t="str">
        <f t="shared" si="10"/>
        <v/>
      </c>
      <c r="Q120" s="14"/>
      <c r="R120" s="17" t="str">
        <f t="shared" si="11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7"/>
        <v/>
      </c>
      <c r="K121" s="15" t="str">
        <f t="shared" si="8"/>
        <v/>
      </c>
      <c r="L121" s="16"/>
      <c r="M121" s="14"/>
      <c r="N121" s="14"/>
      <c r="O121" s="15" t="str">
        <f t="shared" si="9"/>
        <v/>
      </c>
      <c r="P121" s="15" t="str">
        <f t="shared" si="10"/>
        <v/>
      </c>
      <c r="Q121" s="14"/>
      <c r="R121" s="17" t="str">
        <f t="shared" si="11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7"/>
        <v/>
      </c>
      <c r="K122" s="15" t="str">
        <f t="shared" si="8"/>
        <v/>
      </c>
      <c r="L122" s="16"/>
      <c r="M122" s="14"/>
      <c r="N122" s="14"/>
      <c r="O122" s="15" t="str">
        <f t="shared" si="9"/>
        <v/>
      </c>
      <c r="P122" s="15" t="str">
        <f t="shared" si="10"/>
        <v/>
      </c>
      <c r="Q122" s="14"/>
      <c r="R122" s="17" t="str">
        <f t="shared" si="11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7"/>
        <v/>
      </c>
      <c r="K123" s="15" t="str">
        <f t="shared" si="8"/>
        <v/>
      </c>
      <c r="L123" s="16"/>
      <c r="M123" s="14"/>
      <c r="N123" s="14"/>
      <c r="O123" s="15" t="str">
        <f t="shared" si="9"/>
        <v/>
      </c>
      <c r="P123" s="15" t="str">
        <f t="shared" si="10"/>
        <v/>
      </c>
      <c r="Q123" s="14"/>
      <c r="R123" s="17" t="str">
        <f t="shared" si="11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7"/>
        <v/>
      </c>
      <c r="K124" s="15" t="str">
        <f t="shared" si="8"/>
        <v/>
      </c>
      <c r="L124" s="16"/>
      <c r="M124" s="14"/>
      <c r="N124" s="14"/>
      <c r="O124" s="15" t="str">
        <f t="shared" si="9"/>
        <v/>
      </c>
      <c r="P124" s="15" t="str">
        <f t="shared" si="10"/>
        <v/>
      </c>
      <c r="Q124" s="14"/>
      <c r="R124" s="17" t="str">
        <f t="shared" si="11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7"/>
        <v/>
      </c>
      <c r="K125" s="15" t="str">
        <f t="shared" si="8"/>
        <v/>
      </c>
      <c r="L125" s="16"/>
      <c r="M125" s="14"/>
      <c r="N125" s="14"/>
      <c r="O125" s="15" t="str">
        <f t="shared" si="9"/>
        <v/>
      </c>
      <c r="P125" s="15" t="str">
        <f t="shared" si="10"/>
        <v/>
      </c>
      <c r="Q125" s="14"/>
      <c r="R125" s="17" t="str">
        <f t="shared" si="11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7"/>
        <v/>
      </c>
      <c r="K126" s="15" t="str">
        <f t="shared" si="8"/>
        <v/>
      </c>
      <c r="L126" s="16"/>
      <c r="M126" s="14"/>
      <c r="N126" s="14"/>
      <c r="O126" s="15" t="str">
        <f t="shared" si="9"/>
        <v/>
      </c>
      <c r="P126" s="15" t="str">
        <f t="shared" si="10"/>
        <v/>
      </c>
      <c r="Q126" s="14"/>
      <c r="R126" s="17" t="str">
        <f t="shared" si="11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7"/>
        <v/>
      </c>
      <c r="K127" s="15" t="str">
        <f t="shared" si="8"/>
        <v/>
      </c>
      <c r="L127" s="16"/>
      <c r="M127" s="14"/>
      <c r="N127" s="14"/>
      <c r="O127" s="15" t="str">
        <f t="shared" si="9"/>
        <v/>
      </c>
      <c r="P127" s="15" t="str">
        <f t="shared" si="10"/>
        <v/>
      </c>
      <c r="Q127" s="14"/>
      <c r="R127" s="17" t="str">
        <f t="shared" si="11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7"/>
        <v/>
      </c>
      <c r="K128" s="15" t="str">
        <f t="shared" si="8"/>
        <v/>
      </c>
      <c r="L128" s="16"/>
      <c r="M128" s="14"/>
      <c r="N128" s="14"/>
      <c r="O128" s="15" t="str">
        <f t="shared" si="9"/>
        <v/>
      </c>
      <c r="P128" s="15" t="str">
        <f t="shared" si="10"/>
        <v/>
      </c>
      <c r="Q128" s="14"/>
      <c r="R128" s="17" t="str">
        <f t="shared" si="11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7"/>
        <v/>
      </c>
      <c r="K129" s="15" t="str">
        <f t="shared" si="8"/>
        <v/>
      </c>
      <c r="L129" s="16"/>
      <c r="M129" s="14"/>
      <c r="N129" s="14"/>
      <c r="O129" s="15" t="str">
        <f t="shared" si="9"/>
        <v/>
      </c>
      <c r="P129" s="15" t="str">
        <f t="shared" si="10"/>
        <v/>
      </c>
      <c r="Q129" s="14"/>
      <c r="R129" s="17" t="str">
        <f t="shared" si="11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7"/>
        <v/>
      </c>
      <c r="K130" s="15" t="str">
        <f t="shared" si="8"/>
        <v/>
      </c>
      <c r="L130" s="16"/>
      <c r="M130" s="14"/>
      <c r="N130" s="14"/>
      <c r="O130" s="15" t="str">
        <f t="shared" si="9"/>
        <v/>
      </c>
      <c r="P130" s="15" t="str">
        <f t="shared" si="10"/>
        <v/>
      </c>
      <c r="Q130" s="14"/>
      <c r="R130" s="17" t="str">
        <f t="shared" si="11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7"/>
        <v/>
      </c>
      <c r="K131" s="15" t="str">
        <f t="shared" si="8"/>
        <v/>
      </c>
      <c r="L131" s="16"/>
      <c r="M131" s="14"/>
      <c r="N131" s="14"/>
      <c r="O131" s="15" t="str">
        <f t="shared" si="9"/>
        <v/>
      </c>
      <c r="P131" s="15" t="str">
        <f t="shared" si="10"/>
        <v/>
      </c>
      <c r="Q131" s="14"/>
      <c r="R131" s="17" t="str">
        <f t="shared" si="11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7"/>
        <v/>
      </c>
      <c r="K132" s="15" t="str">
        <f t="shared" si="8"/>
        <v/>
      </c>
      <c r="L132" s="16"/>
      <c r="M132" s="14"/>
      <c r="N132" s="14"/>
      <c r="O132" s="15" t="str">
        <f t="shared" si="9"/>
        <v/>
      </c>
      <c r="P132" s="15" t="str">
        <f t="shared" si="10"/>
        <v/>
      </c>
      <c r="Q132" s="14"/>
      <c r="R132" s="17" t="str">
        <f t="shared" si="11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7"/>
        <v/>
      </c>
      <c r="K133" s="15" t="str">
        <f t="shared" si="8"/>
        <v/>
      </c>
      <c r="L133" s="16"/>
      <c r="M133" s="14"/>
      <c r="N133" s="14"/>
      <c r="O133" s="15" t="str">
        <f t="shared" si="9"/>
        <v/>
      </c>
      <c r="P133" s="15" t="str">
        <f t="shared" si="10"/>
        <v/>
      </c>
      <c r="Q133" s="14"/>
      <c r="R133" s="17" t="str">
        <f t="shared" si="11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7"/>
        <v/>
      </c>
      <c r="K134" s="15" t="str">
        <f t="shared" si="8"/>
        <v/>
      </c>
      <c r="L134" s="16"/>
      <c r="M134" s="14"/>
      <c r="N134" s="14"/>
      <c r="O134" s="15" t="str">
        <f t="shared" si="9"/>
        <v/>
      </c>
      <c r="P134" s="15" t="str">
        <f t="shared" si="10"/>
        <v/>
      </c>
      <c r="Q134" s="14"/>
      <c r="R134" s="17" t="str">
        <f t="shared" si="11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3">IF(OR(A135="",H135="",H135=0),"",I135/H135*100)</f>
        <v/>
      </c>
      <c r="K135" s="15" t="str">
        <f t="shared" ref="K135:K198" si="14">IF(OR(A135="",C135="",C135=0),"",H135/C135*100)</f>
        <v/>
      </c>
      <c r="L135" s="16"/>
      <c r="M135" s="14"/>
      <c r="N135" s="14"/>
      <c r="O135" s="15" t="str">
        <f t="shared" ref="O135:O198" si="15">IF(OR(A135="",C135="",C135=0),"",M135/C135*1000)</f>
        <v/>
      </c>
      <c r="P135" s="15" t="str">
        <f t="shared" ref="P135:P198" si="16">IF(OR(A135="",D135="",D135=0),"",N135/D135*1000)</f>
        <v/>
      </c>
      <c r="Q135" s="14"/>
      <c r="R135" s="17" t="str">
        <f t="shared" ref="R135:R198" si="17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3"/>
        <v/>
      </c>
      <c r="K136" s="15" t="str">
        <f t="shared" si="14"/>
        <v/>
      </c>
      <c r="L136" s="16"/>
      <c r="M136" s="14"/>
      <c r="N136" s="14"/>
      <c r="O136" s="15" t="str">
        <f t="shared" si="15"/>
        <v/>
      </c>
      <c r="P136" s="15" t="str">
        <f t="shared" si="16"/>
        <v/>
      </c>
      <c r="Q136" s="14"/>
      <c r="R136" s="17" t="str">
        <f t="shared" si="17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3"/>
        <v/>
      </c>
      <c r="K137" s="15" t="str">
        <f t="shared" si="14"/>
        <v/>
      </c>
      <c r="L137" s="16"/>
      <c r="M137" s="14"/>
      <c r="N137" s="14"/>
      <c r="O137" s="15" t="str">
        <f t="shared" si="15"/>
        <v/>
      </c>
      <c r="P137" s="15" t="str">
        <f t="shared" si="16"/>
        <v/>
      </c>
      <c r="Q137" s="14"/>
      <c r="R137" s="17" t="str">
        <f t="shared" si="17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3"/>
        <v/>
      </c>
      <c r="K138" s="15" t="str">
        <f t="shared" si="14"/>
        <v/>
      </c>
      <c r="L138" s="16"/>
      <c r="M138" s="14"/>
      <c r="N138" s="14"/>
      <c r="O138" s="15" t="str">
        <f t="shared" si="15"/>
        <v/>
      </c>
      <c r="P138" s="15" t="str">
        <f t="shared" si="16"/>
        <v/>
      </c>
      <c r="Q138" s="14"/>
      <c r="R138" s="17" t="str">
        <f t="shared" si="17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3"/>
        <v/>
      </c>
      <c r="K139" s="15" t="str">
        <f t="shared" si="14"/>
        <v/>
      </c>
      <c r="L139" s="16"/>
      <c r="M139" s="14"/>
      <c r="N139" s="14"/>
      <c r="O139" s="15" t="str">
        <f t="shared" si="15"/>
        <v/>
      </c>
      <c r="P139" s="15" t="str">
        <f t="shared" si="16"/>
        <v/>
      </c>
      <c r="Q139" s="14"/>
      <c r="R139" s="17" t="str">
        <f t="shared" si="17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3"/>
        <v/>
      </c>
      <c r="K140" s="15" t="str">
        <f t="shared" si="14"/>
        <v/>
      </c>
      <c r="L140" s="16"/>
      <c r="M140" s="14"/>
      <c r="N140" s="14"/>
      <c r="O140" s="15" t="str">
        <f t="shared" si="15"/>
        <v/>
      </c>
      <c r="P140" s="15" t="str">
        <f t="shared" si="16"/>
        <v/>
      </c>
      <c r="Q140" s="14"/>
      <c r="R140" s="17" t="str">
        <f t="shared" si="17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3"/>
        <v/>
      </c>
      <c r="K141" s="15" t="str">
        <f t="shared" si="14"/>
        <v/>
      </c>
      <c r="L141" s="16"/>
      <c r="M141" s="14"/>
      <c r="N141" s="14"/>
      <c r="O141" s="15" t="str">
        <f t="shared" si="15"/>
        <v/>
      </c>
      <c r="P141" s="15" t="str">
        <f t="shared" si="16"/>
        <v/>
      </c>
      <c r="Q141" s="14"/>
      <c r="R141" s="17" t="str">
        <f t="shared" si="17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3"/>
        <v/>
      </c>
      <c r="K142" s="15" t="str">
        <f t="shared" si="14"/>
        <v/>
      </c>
      <c r="L142" s="16"/>
      <c r="M142" s="14"/>
      <c r="N142" s="14"/>
      <c r="O142" s="15" t="str">
        <f t="shared" si="15"/>
        <v/>
      </c>
      <c r="P142" s="15" t="str">
        <f t="shared" si="16"/>
        <v/>
      </c>
      <c r="Q142" s="14"/>
      <c r="R142" s="17" t="str">
        <f t="shared" si="17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3"/>
        <v/>
      </c>
      <c r="K143" s="15" t="str">
        <f t="shared" si="14"/>
        <v/>
      </c>
      <c r="L143" s="16"/>
      <c r="M143" s="14"/>
      <c r="N143" s="14"/>
      <c r="O143" s="15" t="str">
        <f t="shared" si="15"/>
        <v/>
      </c>
      <c r="P143" s="15" t="str">
        <f t="shared" si="16"/>
        <v/>
      </c>
      <c r="Q143" s="14"/>
      <c r="R143" s="17" t="str">
        <f t="shared" si="17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3"/>
        <v/>
      </c>
      <c r="K144" s="15" t="str">
        <f t="shared" si="14"/>
        <v/>
      </c>
      <c r="L144" s="16"/>
      <c r="M144" s="14"/>
      <c r="N144" s="14"/>
      <c r="O144" s="15" t="str">
        <f t="shared" si="15"/>
        <v/>
      </c>
      <c r="P144" s="15" t="str">
        <f t="shared" si="16"/>
        <v/>
      </c>
      <c r="Q144" s="14"/>
      <c r="R144" s="17" t="str">
        <f t="shared" si="17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3"/>
        <v/>
      </c>
      <c r="K145" s="15" t="str">
        <f t="shared" si="14"/>
        <v/>
      </c>
      <c r="L145" s="16"/>
      <c r="M145" s="14"/>
      <c r="N145" s="14"/>
      <c r="O145" s="15" t="str">
        <f t="shared" si="15"/>
        <v/>
      </c>
      <c r="P145" s="15" t="str">
        <f t="shared" si="16"/>
        <v/>
      </c>
      <c r="Q145" s="14"/>
      <c r="R145" s="17" t="str">
        <f t="shared" si="17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3"/>
        <v/>
      </c>
      <c r="K146" s="15" t="str">
        <f t="shared" si="14"/>
        <v/>
      </c>
      <c r="L146" s="16"/>
      <c r="M146" s="14"/>
      <c r="N146" s="14"/>
      <c r="O146" s="15" t="str">
        <f t="shared" si="15"/>
        <v/>
      </c>
      <c r="P146" s="15" t="str">
        <f t="shared" si="16"/>
        <v/>
      </c>
      <c r="Q146" s="14"/>
      <c r="R146" s="17" t="str">
        <f t="shared" si="17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3"/>
        <v/>
      </c>
      <c r="K147" s="15" t="str">
        <f t="shared" si="14"/>
        <v/>
      </c>
      <c r="L147" s="16"/>
      <c r="M147" s="14"/>
      <c r="N147" s="14"/>
      <c r="O147" s="15" t="str">
        <f t="shared" si="15"/>
        <v/>
      </c>
      <c r="P147" s="15" t="str">
        <f t="shared" si="16"/>
        <v/>
      </c>
      <c r="Q147" s="14"/>
      <c r="R147" s="17" t="str">
        <f t="shared" si="17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3"/>
        <v/>
      </c>
      <c r="K148" s="15" t="str">
        <f t="shared" si="14"/>
        <v/>
      </c>
      <c r="L148" s="16"/>
      <c r="M148" s="14"/>
      <c r="N148" s="14"/>
      <c r="O148" s="15" t="str">
        <f t="shared" si="15"/>
        <v/>
      </c>
      <c r="P148" s="15" t="str">
        <f t="shared" si="16"/>
        <v/>
      </c>
      <c r="Q148" s="14"/>
      <c r="R148" s="17" t="str">
        <f t="shared" si="17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3"/>
        <v/>
      </c>
      <c r="K149" s="15" t="str">
        <f t="shared" si="14"/>
        <v/>
      </c>
      <c r="L149" s="16"/>
      <c r="M149" s="14"/>
      <c r="N149" s="14"/>
      <c r="O149" s="15" t="str">
        <f t="shared" si="15"/>
        <v/>
      </c>
      <c r="P149" s="15" t="str">
        <f t="shared" si="16"/>
        <v/>
      </c>
      <c r="Q149" s="14"/>
      <c r="R149" s="17" t="str">
        <f t="shared" si="17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3"/>
        <v/>
      </c>
      <c r="K150" s="15" t="str">
        <f t="shared" si="14"/>
        <v/>
      </c>
      <c r="L150" s="16"/>
      <c r="M150" s="14"/>
      <c r="N150" s="14"/>
      <c r="O150" s="15" t="str">
        <f t="shared" si="15"/>
        <v/>
      </c>
      <c r="P150" s="15" t="str">
        <f t="shared" si="16"/>
        <v/>
      </c>
      <c r="Q150" s="14"/>
      <c r="R150" s="17" t="str">
        <f t="shared" si="17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3"/>
        <v/>
      </c>
      <c r="K151" s="15" t="str">
        <f t="shared" si="14"/>
        <v/>
      </c>
      <c r="L151" s="16"/>
      <c r="M151" s="14"/>
      <c r="N151" s="14"/>
      <c r="O151" s="15" t="str">
        <f t="shared" si="15"/>
        <v/>
      </c>
      <c r="P151" s="15" t="str">
        <f t="shared" si="16"/>
        <v/>
      </c>
      <c r="Q151" s="14"/>
      <c r="R151" s="17" t="str">
        <f t="shared" si="17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3"/>
        <v/>
      </c>
      <c r="K152" s="15" t="str">
        <f t="shared" si="14"/>
        <v/>
      </c>
      <c r="L152" s="16"/>
      <c r="M152" s="14"/>
      <c r="N152" s="14"/>
      <c r="O152" s="15" t="str">
        <f t="shared" si="15"/>
        <v/>
      </c>
      <c r="P152" s="15" t="str">
        <f t="shared" si="16"/>
        <v/>
      </c>
      <c r="Q152" s="14"/>
      <c r="R152" s="17" t="str">
        <f t="shared" si="17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3"/>
        <v/>
      </c>
      <c r="K153" s="15" t="str">
        <f t="shared" si="14"/>
        <v/>
      </c>
      <c r="L153" s="16"/>
      <c r="M153" s="14"/>
      <c r="N153" s="14"/>
      <c r="O153" s="15" t="str">
        <f t="shared" si="15"/>
        <v/>
      </c>
      <c r="P153" s="15" t="str">
        <f t="shared" si="16"/>
        <v/>
      </c>
      <c r="Q153" s="14"/>
      <c r="R153" s="17" t="str">
        <f t="shared" si="17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3"/>
        <v/>
      </c>
      <c r="K154" s="15" t="str">
        <f t="shared" si="14"/>
        <v/>
      </c>
      <c r="L154" s="16"/>
      <c r="M154" s="14"/>
      <c r="N154" s="14"/>
      <c r="O154" s="15" t="str">
        <f t="shared" si="15"/>
        <v/>
      </c>
      <c r="P154" s="15" t="str">
        <f t="shared" si="16"/>
        <v/>
      </c>
      <c r="Q154" s="14"/>
      <c r="R154" s="17" t="str">
        <f t="shared" si="17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3"/>
        <v/>
      </c>
      <c r="K155" s="15" t="str">
        <f t="shared" si="14"/>
        <v/>
      </c>
      <c r="L155" s="16"/>
      <c r="M155" s="14"/>
      <c r="N155" s="14"/>
      <c r="O155" s="15" t="str">
        <f t="shared" si="15"/>
        <v/>
      </c>
      <c r="P155" s="15" t="str">
        <f t="shared" si="16"/>
        <v/>
      </c>
      <c r="Q155" s="14"/>
      <c r="R155" s="17" t="str">
        <f t="shared" si="17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3"/>
        <v/>
      </c>
      <c r="K156" s="15" t="str">
        <f t="shared" si="14"/>
        <v/>
      </c>
      <c r="L156" s="16"/>
      <c r="M156" s="14"/>
      <c r="N156" s="14"/>
      <c r="O156" s="15" t="str">
        <f t="shared" si="15"/>
        <v/>
      </c>
      <c r="P156" s="15" t="str">
        <f t="shared" si="16"/>
        <v/>
      </c>
      <c r="Q156" s="14"/>
      <c r="R156" s="17" t="str">
        <f t="shared" si="17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3"/>
        <v/>
      </c>
      <c r="K157" s="15" t="str">
        <f t="shared" si="14"/>
        <v/>
      </c>
      <c r="L157" s="16"/>
      <c r="M157" s="14"/>
      <c r="N157" s="14"/>
      <c r="O157" s="15" t="str">
        <f t="shared" si="15"/>
        <v/>
      </c>
      <c r="P157" s="15" t="str">
        <f t="shared" si="16"/>
        <v/>
      </c>
      <c r="Q157" s="14"/>
      <c r="R157" s="17" t="str">
        <f t="shared" si="17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3"/>
        <v/>
      </c>
      <c r="K158" s="15" t="str">
        <f t="shared" si="14"/>
        <v/>
      </c>
      <c r="L158" s="16"/>
      <c r="M158" s="14"/>
      <c r="N158" s="14"/>
      <c r="O158" s="15" t="str">
        <f t="shared" si="15"/>
        <v/>
      </c>
      <c r="P158" s="15" t="str">
        <f t="shared" si="16"/>
        <v/>
      </c>
      <c r="Q158" s="14"/>
      <c r="R158" s="17" t="str">
        <f t="shared" si="17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3"/>
        <v/>
      </c>
      <c r="K159" s="15" t="str">
        <f t="shared" si="14"/>
        <v/>
      </c>
      <c r="L159" s="16"/>
      <c r="M159" s="14"/>
      <c r="N159" s="14"/>
      <c r="O159" s="15" t="str">
        <f t="shared" si="15"/>
        <v/>
      </c>
      <c r="P159" s="15" t="str">
        <f t="shared" si="16"/>
        <v/>
      </c>
      <c r="Q159" s="14"/>
      <c r="R159" s="17" t="str">
        <f t="shared" si="17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3"/>
        <v/>
      </c>
      <c r="K160" s="15" t="str">
        <f t="shared" si="14"/>
        <v/>
      </c>
      <c r="L160" s="16"/>
      <c r="M160" s="14"/>
      <c r="N160" s="14"/>
      <c r="O160" s="15" t="str">
        <f t="shared" si="15"/>
        <v/>
      </c>
      <c r="P160" s="15" t="str">
        <f t="shared" si="16"/>
        <v/>
      </c>
      <c r="Q160" s="14"/>
      <c r="R160" s="17" t="str">
        <f t="shared" si="17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3"/>
        <v/>
      </c>
      <c r="K161" s="15" t="str">
        <f t="shared" si="14"/>
        <v/>
      </c>
      <c r="L161" s="16"/>
      <c r="M161" s="14"/>
      <c r="N161" s="14"/>
      <c r="O161" s="15" t="str">
        <f t="shared" si="15"/>
        <v/>
      </c>
      <c r="P161" s="15" t="str">
        <f t="shared" si="16"/>
        <v/>
      </c>
      <c r="Q161" s="14"/>
      <c r="R161" s="17" t="str">
        <f t="shared" si="17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3"/>
        <v/>
      </c>
      <c r="K162" s="15" t="str">
        <f t="shared" si="14"/>
        <v/>
      </c>
      <c r="L162" s="16"/>
      <c r="M162" s="14"/>
      <c r="N162" s="14"/>
      <c r="O162" s="15" t="str">
        <f t="shared" si="15"/>
        <v/>
      </c>
      <c r="P162" s="15" t="str">
        <f t="shared" si="16"/>
        <v/>
      </c>
      <c r="Q162" s="14"/>
      <c r="R162" s="17" t="str">
        <f t="shared" si="17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3"/>
        <v/>
      </c>
      <c r="K163" s="15" t="str">
        <f t="shared" si="14"/>
        <v/>
      </c>
      <c r="L163" s="16"/>
      <c r="M163" s="14"/>
      <c r="N163" s="14"/>
      <c r="O163" s="15" t="str">
        <f t="shared" si="15"/>
        <v/>
      </c>
      <c r="P163" s="15" t="str">
        <f t="shared" si="16"/>
        <v/>
      </c>
      <c r="Q163" s="14"/>
      <c r="R163" s="17" t="str">
        <f t="shared" si="17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3"/>
        <v/>
      </c>
      <c r="K164" s="15" t="str">
        <f t="shared" si="14"/>
        <v/>
      </c>
      <c r="L164" s="16"/>
      <c r="M164" s="14"/>
      <c r="N164" s="14"/>
      <c r="O164" s="15" t="str">
        <f t="shared" si="15"/>
        <v/>
      </c>
      <c r="P164" s="15" t="str">
        <f t="shared" si="16"/>
        <v/>
      </c>
      <c r="Q164" s="14"/>
      <c r="R164" s="17" t="str">
        <f t="shared" si="17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3"/>
        <v/>
      </c>
      <c r="K165" s="15" t="str">
        <f t="shared" si="14"/>
        <v/>
      </c>
      <c r="L165" s="16"/>
      <c r="M165" s="14"/>
      <c r="N165" s="14"/>
      <c r="O165" s="15" t="str">
        <f t="shared" si="15"/>
        <v/>
      </c>
      <c r="P165" s="15" t="str">
        <f t="shared" si="16"/>
        <v/>
      </c>
      <c r="Q165" s="14"/>
      <c r="R165" s="17" t="str">
        <f t="shared" si="17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3"/>
        <v/>
      </c>
      <c r="K166" s="15" t="str">
        <f t="shared" si="14"/>
        <v/>
      </c>
      <c r="L166" s="16"/>
      <c r="M166" s="14"/>
      <c r="N166" s="14"/>
      <c r="O166" s="15" t="str">
        <f t="shared" si="15"/>
        <v/>
      </c>
      <c r="P166" s="15" t="str">
        <f t="shared" si="16"/>
        <v/>
      </c>
      <c r="Q166" s="14"/>
      <c r="R166" s="17" t="str">
        <f t="shared" si="17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3"/>
        <v/>
      </c>
      <c r="K167" s="15" t="str">
        <f t="shared" si="14"/>
        <v/>
      </c>
      <c r="L167" s="16"/>
      <c r="M167" s="14"/>
      <c r="N167" s="14"/>
      <c r="O167" s="15" t="str">
        <f t="shared" si="15"/>
        <v/>
      </c>
      <c r="P167" s="15" t="str">
        <f t="shared" si="16"/>
        <v/>
      </c>
      <c r="Q167" s="14"/>
      <c r="R167" s="17" t="str">
        <f t="shared" si="17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3"/>
        <v/>
      </c>
      <c r="K168" s="15" t="str">
        <f t="shared" si="14"/>
        <v/>
      </c>
      <c r="L168" s="16"/>
      <c r="M168" s="14"/>
      <c r="N168" s="14"/>
      <c r="O168" s="15" t="str">
        <f t="shared" si="15"/>
        <v/>
      </c>
      <c r="P168" s="15" t="str">
        <f t="shared" si="16"/>
        <v/>
      </c>
      <c r="Q168" s="14"/>
      <c r="R168" s="17" t="str">
        <f t="shared" si="17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3"/>
        <v/>
      </c>
      <c r="K169" s="15" t="str">
        <f t="shared" si="14"/>
        <v/>
      </c>
      <c r="L169" s="16"/>
      <c r="M169" s="14"/>
      <c r="N169" s="14"/>
      <c r="O169" s="15" t="str">
        <f t="shared" si="15"/>
        <v/>
      </c>
      <c r="P169" s="15" t="str">
        <f t="shared" si="16"/>
        <v/>
      </c>
      <c r="Q169" s="14"/>
      <c r="R169" s="17" t="str">
        <f t="shared" si="17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3"/>
        <v/>
      </c>
      <c r="K170" s="15" t="str">
        <f t="shared" si="14"/>
        <v/>
      </c>
      <c r="L170" s="16"/>
      <c r="M170" s="14"/>
      <c r="N170" s="14"/>
      <c r="O170" s="15" t="str">
        <f t="shared" si="15"/>
        <v/>
      </c>
      <c r="P170" s="15" t="str">
        <f t="shared" si="16"/>
        <v/>
      </c>
      <c r="Q170" s="14"/>
      <c r="R170" s="17" t="str">
        <f t="shared" si="17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3"/>
        <v/>
      </c>
      <c r="K171" s="15" t="str">
        <f t="shared" si="14"/>
        <v/>
      </c>
      <c r="L171" s="16"/>
      <c r="M171" s="14"/>
      <c r="N171" s="14"/>
      <c r="O171" s="15" t="str">
        <f t="shared" si="15"/>
        <v/>
      </c>
      <c r="P171" s="15" t="str">
        <f t="shared" si="16"/>
        <v/>
      </c>
      <c r="Q171" s="14"/>
      <c r="R171" s="17" t="str">
        <f t="shared" si="17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3"/>
        <v/>
      </c>
      <c r="K172" s="15" t="str">
        <f t="shared" si="14"/>
        <v/>
      </c>
      <c r="L172" s="16"/>
      <c r="M172" s="14"/>
      <c r="N172" s="14"/>
      <c r="O172" s="15" t="str">
        <f t="shared" si="15"/>
        <v/>
      </c>
      <c r="P172" s="15" t="str">
        <f t="shared" si="16"/>
        <v/>
      </c>
      <c r="Q172" s="14"/>
      <c r="R172" s="17" t="str">
        <f t="shared" si="17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3"/>
        <v/>
      </c>
      <c r="K173" s="15" t="str">
        <f t="shared" si="14"/>
        <v/>
      </c>
      <c r="L173" s="16"/>
      <c r="M173" s="14"/>
      <c r="N173" s="14"/>
      <c r="O173" s="15" t="str">
        <f t="shared" si="15"/>
        <v/>
      </c>
      <c r="P173" s="15" t="str">
        <f t="shared" si="16"/>
        <v/>
      </c>
      <c r="Q173" s="14"/>
      <c r="R173" s="17" t="str">
        <f t="shared" si="17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3"/>
        <v/>
      </c>
      <c r="K174" s="15" t="str">
        <f t="shared" si="14"/>
        <v/>
      </c>
      <c r="L174" s="16"/>
      <c r="M174" s="14"/>
      <c r="N174" s="14"/>
      <c r="O174" s="15" t="str">
        <f t="shared" si="15"/>
        <v/>
      </c>
      <c r="P174" s="15" t="str">
        <f t="shared" si="16"/>
        <v/>
      </c>
      <c r="Q174" s="14"/>
      <c r="R174" s="17" t="str">
        <f t="shared" si="17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3"/>
        <v/>
      </c>
      <c r="K175" s="15" t="str">
        <f t="shared" si="14"/>
        <v/>
      </c>
      <c r="L175" s="16"/>
      <c r="M175" s="14"/>
      <c r="N175" s="14"/>
      <c r="O175" s="15" t="str">
        <f t="shared" si="15"/>
        <v/>
      </c>
      <c r="P175" s="15" t="str">
        <f t="shared" si="16"/>
        <v/>
      </c>
      <c r="Q175" s="14"/>
      <c r="R175" s="17" t="str">
        <f t="shared" si="17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3"/>
        <v/>
      </c>
      <c r="K176" s="15" t="str">
        <f t="shared" si="14"/>
        <v/>
      </c>
      <c r="L176" s="16"/>
      <c r="M176" s="14"/>
      <c r="N176" s="14"/>
      <c r="O176" s="15" t="str">
        <f t="shared" si="15"/>
        <v/>
      </c>
      <c r="P176" s="15" t="str">
        <f t="shared" si="16"/>
        <v/>
      </c>
      <c r="Q176" s="14"/>
      <c r="R176" s="17" t="str">
        <f t="shared" si="17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3"/>
        <v/>
      </c>
      <c r="K177" s="15" t="str">
        <f t="shared" si="14"/>
        <v/>
      </c>
      <c r="L177" s="16"/>
      <c r="M177" s="14"/>
      <c r="N177" s="14"/>
      <c r="O177" s="15" t="str">
        <f t="shared" si="15"/>
        <v/>
      </c>
      <c r="P177" s="15" t="str">
        <f t="shared" si="16"/>
        <v/>
      </c>
      <c r="Q177" s="14"/>
      <c r="R177" s="17" t="str">
        <f t="shared" si="17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3"/>
        <v/>
      </c>
      <c r="K178" s="15" t="str">
        <f t="shared" si="14"/>
        <v/>
      </c>
      <c r="L178" s="16"/>
      <c r="M178" s="14"/>
      <c r="N178" s="14"/>
      <c r="O178" s="15" t="str">
        <f t="shared" si="15"/>
        <v/>
      </c>
      <c r="P178" s="15" t="str">
        <f t="shared" si="16"/>
        <v/>
      </c>
      <c r="Q178" s="14"/>
      <c r="R178" s="17" t="str">
        <f t="shared" si="17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3"/>
        <v/>
      </c>
      <c r="K179" s="15" t="str">
        <f t="shared" si="14"/>
        <v/>
      </c>
      <c r="L179" s="16"/>
      <c r="M179" s="14"/>
      <c r="N179" s="14"/>
      <c r="O179" s="15" t="str">
        <f t="shared" si="15"/>
        <v/>
      </c>
      <c r="P179" s="15" t="str">
        <f t="shared" si="16"/>
        <v/>
      </c>
      <c r="Q179" s="14"/>
      <c r="R179" s="17" t="str">
        <f t="shared" si="17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3"/>
        <v/>
      </c>
      <c r="K180" s="15" t="str">
        <f t="shared" si="14"/>
        <v/>
      </c>
      <c r="L180" s="16"/>
      <c r="M180" s="14"/>
      <c r="N180" s="14"/>
      <c r="O180" s="15" t="str">
        <f t="shared" si="15"/>
        <v/>
      </c>
      <c r="P180" s="15" t="str">
        <f t="shared" si="16"/>
        <v/>
      </c>
      <c r="Q180" s="14"/>
      <c r="R180" s="17" t="str">
        <f t="shared" si="17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3"/>
        <v/>
      </c>
      <c r="K181" s="15" t="str">
        <f t="shared" si="14"/>
        <v/>
      </c>
      <c r="L181" s="16"/>
      <c r="M181" s="14"/>
      <c r="N181" s="14"/>
      <c r="O181" s="15" t="str">
        <f t="shared" si="15"/>
        <v/>
      </c>
      <c r="P181" s="15" t="str">
        <f t="shared" si="16"/>
        <v/>
      </c>
      <c r="Q181" s="14"/>
      <c r="R181" s="17" t="str">
        <f t="shared" si="17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3"/>
        <v/>
      </c>
      <c r="K182" s="15" t="str">
        <f t="shared" si="14"/>
        <v/>
      </c>
      <c r="L182" s="16"/>
      <c r="M182" s="14"/>
      <c r="N182" s="14"/>
      <c r="O182" s="15" t="str">
        <f t="shared" si="15"/>
        <v/>
      </c>
      <c r="P182" s="15" t="str">
        <f t="shared" si="16"/>
        <v/>
      </c>
      <c r="Q182" s="14"/>
      <c r="R182" s="17" t="str">
        <f t="shared" si="17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3"/>
        <v/>
      </c>
      <c r="K183" s="15" t="str">
        <f t="shared" si="14"/>
        <v/>
      </c>
      <c r="L183" s="16"/>
      <c r="M183" s="14"/>
      <c r="N183" s="14"/>
      <c r="O183" s="15" t="str">
        <f t="shared" si="15"/>
        <v/>
      </c>
      <c r="P183" s="15" t="str">
        <f t="shared" si="16"/>
        <v/>
      </c>
      <c r="Q183" s="14"/>
      <c r="R183" s="17" t="str">
        <f t="shared" si="17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3"/>
        <v/>
      </c>
      <c r="K184" s="15" t="str">
        <f t="shared" si="14"/>
        <v/>
      </c>
      <c r="L184" s="16"/>
      <c r="M184" s="14"/>
      <c r="N184" s="14"/>
      <c r="O184" s="15" t="str">
        <f t="shared" si="15"/>
        <v/>
      </c>
      <c r="P184" s="15" t="str">
        <f t="shared" si="16"/>
        <v/>
      </c>
      <c r="Q184" s="14"/>
      <c r="R184" s="17" t="str">
        <f t="shared" si="17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3"/>
        <v/>
      </c>
      <c r="K185" s="15" t="str">
        <f t="shared" si="14"/>
        <v/>
      </c>
      <c r="L185" s="16"/>
      <c r="M185" s="14"/>
      <c r="N185" s="14"/>
      <c r="O185" s="15" t="str">
        <f t="shared" si="15"/>
        <v/>
      </c>
      <c r="P185" s="15" t="str">
        <f t="shared" si="16"/>
        <v/>
      </c>
      <c r="Q185" s="14"/>
      <c r="R185" s="17" t="str">
        <f t="shared" si="17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3"/>
        <v/>
      </c>
      <c r="K186" s="15" t="str">
        <f t="shared" si="14"/>
        <v/>
      </c>
      <c r="L186" s="16"/>
      <c r="M186" s="14"/>
      <c r="N186" s="14"/>
      <c r="O186" s="15" t="str">
        <f t="shared" si="15"/>
        <v/>
      </c>
      <c r="P186" s="15" t="str">
        <f t="shared" si="16"/>
        <v/>
      </c>
      <c r="Q186" s="14"/>
      <c r="R186" s="17" t="str">
        <f t="shared" si="17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3"/>
        <v/>
      </c>
      <c r="K187" s="15" t="str">
        <f t="shared" si="14"/>
        <v/>
      </c>
      <c r="L187" s="16"/>
      <c r="M187" s="14"/>
      <c r="N187" s="14"/>
      <c r="O187" s="15" t="str">
        <f t="shared" si="15"/>
        <v/>
      </c>
      <c r="P187" s="15" t="str">
        <f t="shared" si="16"/>
        <v/>
      </c>
      <c r="Q187" s="14"/>
      <c r="R187" s="17" t="str">
        <f t="shared" si="17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3"/>
        <v/>
      </c>
      <c r="K188" s="15" t="str">
        <f t="shared" si="14"/>
        <v/>
      </c>
      <c r="L188" s="16"/>
      <c r="M188" s="14"/>
      <c r="N188" s="14"/>
      <c r="O188" s="15" t="str">
        <f t="shared" si="15"/>
        <v/>
      </c>
      <c r="P188" s="15" t="str">
        <f t="shared" si="16"/>
        <v/>
      </c>
      <c r="Q188" s="14"/>
      <c r="R188" s="17" t="str">
        <f t="shared" si="17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3"/>
        <v/>
      </c>
      <c r="K189" s="15" t="str">
        <f t="shared" si="14"/>
        <v/>
      </c>
      <c r="L189" s="16"/>
      <c r="M189" s="14"/>
      <c r="N189" s="14"/>
      <c r="O189" s="15" t="str">
        <f t="shared" si="15"/>
        <v/>
      </c>
      <c r="P189" s="15" t="str">
        <f t="shared" si="16"/>
        <v/>
      </c>
      <c r="Q189" s="14"/>
      <c r="R189" s="17" t="str">
        <f t="shared" si="17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3"/>
        <v/>
      </c>
      <c r="K190" s="15" t="str">
        <f t="shared" si="14"/>
        <v/>
      </c>
      <c r="L190" s="16"/>
      <c r="M190" s="14"/>
      <c r="N190" s="14"/>
      <c r="O190" s="15" t="str">
        <f t="shared" si="15"/>
        <v/>
      </c>
      <c r="P190" s="15" t="str">
        <f t="shared" si="16"/>
        <v/>
      </c>
      <c r="Q190" s="14"/>
      <c r="R190" s="17" t="str">
        <f t="shared" si="17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3"/>
        <v/>
      </c>
      <c r="K191" s="15" t="str">
        <f t="shared" si="14"/>
        <v/>
      </c>
      <c r="L191" s="16"/>
      <c r="M191" s="14"/>
      <c r="N191" s="14"/>
      <c r="O191" s="15" t="str">
        <f t="shared" si="15"/>
        <v/>
      </c>
      <c r="P191" s="15" t="str">
        <f t="shared" si="16"/>
        <v/>
      </c>
      <c r="Q191" s="14"/>
      <c r="R191" s="17" t="str">
        <f t="shared" si="17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3"/>
        <v/>
      </c>
      <c r="K192" s="15" t="str">
        <f t="shared" si="14"/>
        <v/>
      </c>
      <c r="L192" s="16"/>
      <c r="M192" s="14"/>
      <c r="N192" s="14"/>
      <c r="O192" s="15" t="str">
        <f t="shared" si="15"/>
        <v/>
      </c>
      <c r="P192" s="15" t="str">
        <f t="shared" si="16"/>
        <v/>
      </c>
      <c r="Q192" s="14"/>
      <c r="R192" s="17" t="str">
        <f t="shared" si="17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3"/>
        <v/>
      </c>
      <c r="K193" s="15" t="str">
        <f t="shared" si="14"/>
        <v/>
      </c>
      <c r="L193" s="16"/>
      <c r="M193" s="14"/>
      <c r="N193" s="14"/>
      <c r="O193" s="15" t="str">
        <f t="shared" si="15"/>
        <v/>
      </c>
      <c r="P193" s="15" t="str">
        <f t="shared" si="16"/>
        <v/>
      </c>
      <c r="Q193" s="14"/>
      <c r="R193" s="17" t="str">
        <f t="shared" si="17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3"/>
        <v/>
      </c>
      <c r="K194" s="15" t="str">
        <f t="shared" si="14"/>
        <v/>
      </c>
      <c r="L194" s="16"/>
      <c r="M194" s="14"/>
      <c r="N194" s="14"/>
      <c r="O194" s="15" t="str">
        <f t="shared" si="15"/>
        <v/>
      </c>
      <c r="P194" s="15" t="str">
        <f t="shared" si="16"/>
        <v/>
      </c>
      <c r="Q194" s="14"/>
      <c r="R194" s="17" t="str">
        <f t="shared" si="17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3"/>
        <v/>
      </c>
      <c r="K195" s="15" t="str">
        <f t="shared" si="14"/>
        <v/>
      </c>
      <c r="L195" s="16"/>
      <c r="M195" s="14"/>
      <c r="N195" s="14"/>
      <c r="O195" s="15" t="str">
        <f t="shared" si="15"/>
        <v/>
      </c>
      <c r="P195" s="15" t="str">
        <f t="shared" si="16"/>
        <v/>
      </c>
      <c r="Q195" s="14"/>
      <c r="R195" s="17" t="str">
        <f t="shared" si="17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3"/>
        <v/>
      </c>
      <c r="K196" s="15" t="str">
        <f t="shared" si="14"/>
        <v/>
      </c>
      <c r="L196" s="16"/>
      <c r="M196" s="14"/>
      <c r="N196" s="14"/>
      <c r="O196" s="15" t="str">
        <f t="shared" si="15"/>
        <v/>
      </c>
      <c r="P196" s="15" t="str">
        <f t="shared" si="16"/>
        <v/>
      </c>
      <c r="Q196" s="14"/>
      <c r="R196" s="17" t="str">
        <f t="shared" si="17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3"/>
        <v/>
      </c>
      <c r="K197" s="15" t="str">
        <f t="shared" si="14"/>
        <v/>
      </c>
      <c r="L197" s="16"/>
      <c r="M197" s="14"/>
      <c r="N197" s="14"/>
      <c r="O197" s="15" t="str">
        <f t="shared" si="15"/>
        <v/>
      </c>
      <c r="P197" s="15" t="str">
        <f t="shared" si="16"/>
        <v/>
      </c>
      <c r="Q197" s="14"/>
      <c r="R197" s="17" t="str">
        <f t="shared" si="17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3"/>
        <v/>
      </c>
      <c r="K198" s="15" t="str">
        <f t="shared" si="14"/>
        <v/>
      </c>
      <c r="L198" s="16"/>
      <c r="M198" s="14"/>
      <c r="N198" s="14"/>
      <c r="O198" s="15" t="str">
        <f t="shared" si="15"/>
        <v/>
      </c>
      <c r="P198" s="15" t="str">
        <f t="shared" si="16"/>
        <v/>
      </c>
      <c r="Q198" s="14"/>
      <c r="R198" s="17" t="str">
        <f t="shared" si="17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18">IF(OR(A199="",H199="",H199=0),"",I199/H199*100)</f>
        <v/>
      </c>
      <c r="K199" s="15" t="str">
        <f t="shared" ref="K199:K262" si="19">IF(OR(A199="",C199="",C199=0),"",H199/C199*100)</f>
        <v/>
      </c>
      <c r="L199" s="16"/>
      <c r="M199" s="14"/>
      <c r="N199" s="14"/>
      <c r="O199" s="15" t="str">
        <f t="shared" ref="O199:O262" si="20">IF(OR(A199="",C199="",C199=0),"",M199/C199*1000)</f>
        <v/>
      </c>
      <c r="P199" s="15" t="str">
        <f t="shared" ref="P199:P262" si="21">IF(OR(A199="",D199="",D199=0),"",N199/D199*1000)</f>
        <v/>
      </c>
      <c r="Q199" s="14"/>
      <c r="R199" s="17" t="str">
        <f t="shared" ref="R199:R262" si="22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18"/>
        <v/>
      </c>
      <c r="K200" s="15" t="str">
        <f t="shared" si="19"/>
        <v/>
      </c>
      <c r="L200" s="16"/>
      <c r="M200" s="14"/>
      <c r="N200" s="14"/>
      <c r="O200" s="15" t="str">
        <f t="shared" si="20"/>
        <v/>
      </c>
      <c r="P200" s="15" t="str">
        <f t="shared" si="21"/>
        <v/>
      </c>
      <c r="Q200" s="14"/>
      <c r="R200" s="17" t="str">
        <f t="shared" si="22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18"/>
        <v/>
      </c>
      <c r="K201" s="15" t="str">
        <f t="shared" si="19"/>
        <v/>
      </c>
      <c r="L201" s="16"/>
      <c r="M201" s="14"/>
      <c r="N201" s="14"/>
      <c r="O201" s="15" t="str">
        <f t="shared" si="20"/>
        <v/>
      </c>
      <c r="P201" s="15" t="str">
        <f t="shared" si="21"/>
        <v/>
      </c>
      <c r="Q201" s="14"/>
      <c r="R201" s="17" t="str">
        <f t="shared" si="22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18"/>
        <v/>
      </c>
      <c r="K202" s="15" t="str">
        <f t="shared" si="19"/>
        <v/>
      </c>
      <c r="L202" s="16"/>
      <c r="M202" s="14"/>
      <c r="N202" s="14"/>
      <c r="O202" s="15" t="str">
        <f t="shared" si="20"/>
        <v/>
      </c>
      <c r="P202" s="15" t="str">
        <f t="shared" si="21"/>
        <v/>
      </c>
      <c r="Q202" s="14"/>
      <c r="R202" s="17" t="str">
        <f t="shared" si="22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18"/>
        <v/>
      </c>
      <c r="K203" s="15" t="str">
        <f t="shared" si="19"/>
        <v/>
      </c>
      <c r="L203" s="16"/>
      <c r="M203" s="14"/>
      <c r="N203" s="14"/>
      <c r="O203" s="15" t="str">
        <f t="shared" si="20"/>
        <v/>
      </c>
      <c r="P203" s="15" t="str">
        <f t="shared" si="21"/>
        <v/>
      </c>
      <c r="Q203" s="14"/>
      <c r="R203" s="17" t="str">
        <f t="shared" si="22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18"/>
        <v/>
      </c>
      <c r="K204" s="15" t="str">
        <f t="shared" si="19"/>
        <v/>
      </c>
      <c r="L204" s="16"/>
      <c r="M204" s="14"/>
      <c r="N204" s="14"/>
      <c r="O204" s="15" t="str">
        <f t="shared" si="20"/>
        <v/>
      </c>
      <c r="P204" s="15" t="str">
        <f t="shared" si="21"/>
        <v/>
      </c>
      <c r="Q204" s="14"/>
      <c r="R204" s="17" t="str">
        <f t="shared" si="22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18"/>
        <v/>
      </c>
      <c r="K205" s="15" t="str">
        <f t="shared" si="19"/>
        <v/>
      </c>
      <c r="L205" s="16"/>
      <c r="M205" s="14"/>
      <c r="N205" s="14"/>
      <c r="O205" s="15" t="str">
        <f t="shared" si="20"/>
        <v/>
      </c>
      <c r="P205" s="15" t="str">
        <f t="shared" si="21"/>
        <v/>
      </c>
      <c r="Q205" s="14"/>
      <c r="R205" s="17" t="str">
        <f t="shared" si="22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18"/>
        <v/>
      </c>
      <c r="K206" s="15" t="str">
        <f t="shared" si="19"/>
        <v/>
      </c>
      <c r="L206" s="16"/>
      <c r="M206" s="14"/>
      <c r="N206" s="14"/>
      <c r="O206" s="15" t="str">
        <f t="shared" si="20"/>
        <v/>
      </c>
      <c r="P206" s="15" t="str">
        <f t="shared" si="21"/>
        <v/>
      </c>
      <c r="Q206" s="14"/>
      <c r="R206" s="17" t="str">
        <f t="shared" si="22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18"/>
        <v/>
      </c>
      <c r="K207" s="15" t="str">
        <f t="shared" si="19"/>
        <v/>
      </c>
      <c r="L207" s="16"/>
      <c r="M207" s="14"/>
      <c r="N207" s="14"/>
      <c r="O207" s="15" t="str">
        <f t="shared" si="20"/>
        <v/>
      </c>
      <c r="P207" s="15" t="str">
        <f t="shared" si="21"/>
        <v/>
      </c>
      <c r="Q207" s="14"/>
      <c r="R207" s="17" t="str">
        <f t="shared" si="22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18"/>
        <v/>
      </c>
      <c r="K208" s="15" t="str">
        <f t="shared" si="19"/>
        <v/>
      </c>
      <c r="L208" s="16"/>
      <c r="M208" s="14"/>
      <c r="N208" s="14"/>
      <c r="O208" s="15" t="str">
        <f t="shared" si="20"/>
        <v/>
      </c>
      <c r="P208" s="15" t="str">
        <f t="shared" si="21"/>
        <v/>
      </c>
      <c r="Q208" s="14"/>
      <c r="R208" s="17" t="str">
        <f t="shared" si="22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18"/>
        <v/>
      </c>
      <c r="K209" s="15" t="str">
        <f t="shared" si="19"/>
        <v/>
      </c>
      <c r="L209" s="16"/>
      <c r="M209" s="14"/>
      <c r="N209" s="14"/>
      <c r="O209" s="15" t="str">
        <f t="shared" si="20"/>
        <v/>
      </c>
      <c r="P209" s="15" t="str">
        <f t="shared" si="21"/>
        <v/>
      </c>
      <c r="Q209" s="14"/>
      <c r="R209" s="17" t="str">
        <f t="shared" si="22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18"/>
        <v/>
      </c>
      <c r="K210" s="15" t="str">
        <f t="shared" si="19"/>
        <v/>
      </c>
      <c r="L210" s="16"/>
      <c r="M210" s="14"/>
      <c r="N210" s="14"/>
      <c r="O210" s="15" t="str">
        <f t="shared" si="20"/>
        <v/>
      </c>
      <c r="P210" s="15" t="str">
        <f t="shared" si="21"/>
        <v/>
      </c>
      <c r="Q210" s="14"/>
      <c r="R210" s="17" t="str">
        <f t="shared" si="22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18"/>
        <v/>
      </c>
      <c r="K211" s="15" t="str">
        <f t="shared" si="19"/>
        <v/>
      </c>
      <c r="L211" s="16"/>
      <c r="M211" s="14"/>
      <c r="N211" s="14"/>
      <c r="O211" s="15" t="str">
        <f t="shared" si="20"/>
        <v/>
      </c>
      <c r="P211" s="15" t="str">
        <f t="shared" si="21"/>
        <v/>
      </c>
      <c r="Q211" s="14"/>
      <c r="R211" s="17" t="str">
        <f t="shared" si="22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18"/>
        <v/>
      </c>
      <c r="K212" s="15" t="str">
        <f t="shared" si="19"/>
        <v/>
      </c>
      <c r="L212" s="16"/>
      <c r="M212" s="14"/>
      <c r="N212" s="14"/>
      <c r="O212" s="15" t="str">
        <f t="shared" si="20"/>
        <v/>
      </c>
      <c r="P212" s="15" t="str">
        <f t="shared" si="21"/>
        <v/>
      </c>
      <c r="Q212" s="14"/>
      <c r="R212" s="17" t="str">
        <f t="shared" si="22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18"/>
        <v/>
      </c>
      <c r="K213" s="15" t="str">
        <f t="shared" si="19"/>
        <v/>
      </c>
      <c r="L213" s="16"/>
      <c r="M213" s="14"/>
      <c r="N213" s="14"/>
      <c r="O213" s="15" t="str">
        <f t="shared" si="20"/>
        <v/>
      </c>
      <c r="P213" s="15" t="str">
        <f t="shared" si="21"/>
        <v/>
      </c>
      <c r="Q213" s="14"/>
      <c r="R213" s="17" t="str">
        <f t="shared" si="22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18"/>
        <v/>
      </c>
      <c r="K214" s="15" t="str">
        <f t="shared" si="19"/>
        <v/>
      </c>
      <c r="L214" s="16"/>
      <c r="M214" s="14"/>
      <c r="N214" s="14"/>
      <c r="O214" s="15" t="str">
        <f t="shared" si="20"/>
        <v/>
      </c>
      <c r="P214" s="15" t="str">
        <f t="shared" si="21"/>
        <v/>
      </c>
      <c r="Q214" s="14"/>
      <c r="R214" s="17" t="str">
        <f t="shared" si="22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18"/>
        <v/>
      </c>
      <c r="K215" s="15" t="str">
        <f t="shared" si="19"/>
        <v/>
      </c>
      <c r="L215" s="16"/>
      <c r="M215" s="14"/>
      <c r="N215" s="14"/>
      <c r="O215" s="15" t="str">
        <f t="shared" si="20"/>
        <v/>
      </c>
      <c r="P215" s="15" t="str">
        <f t="shared" si="21"/>
        <v/>
      </c>
      <c r="Q215" s="14"/>
      <c r="R215" s="17" t="str">
        <f t="shared" si="22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18"/>
        <v/>
      </c>
      <c r="K216" s="15" t="str">
        <f t="shared" si="19"/>
        <v/>
      </c>
      <c r="L216" s="16"/>
      <c r="M216" s="14"/>
      <c r="N216" s="14"/>
      <c r="O216" s="15" t="str">
        <f t="shared" si="20"/>
        <v/>
      </c>
      <c r="P216" s="15" t="str">
        <f t="shared" si="21"/>
        <v/>
      </c>
      <c r="Q216" s="14"/>
      <c r="R216" s="17" t="str">
        <f t="shared" si="22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18"/>
        <v/>
      </c>
      <c r="K217" s="15" t="str">
        <f t="shared" si="19"/>
        <v/>
      </c>
      <c r="L217" s="16"/>
      <c r="M217" s="14"/>
      <c r="N217" s="14"/>
      <c r="O217" s="15" t="str">
        <f t="shared" si="20"/>
        <v/>
      </c>
      <c r="P217" s="15" t="str">
        <f t="shared" si="21"/>
        <v/>
      </c>
      <c r="Q217" s="14"/>
      <c r="R217" s="17" t="str">
        <f t="shared" si="22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18"/>
        <v/>
      </c>
      <c r="K218" s="15" t="str">
        <f t="shared" si="19"/>
        <v/>
      </c>
      <c r="L218" s="16"/>
      <c r="M218" s="14"/>
      <c r="N218" s="14"/>
      <c r="O218" s="15" t="str">
        <f t="shared" si="20"/>
        <v/>
      </c>
      <c r="P218" s="15" t="str">
        <f t="shared" si="21"/>
        <v/>
      </c>
      <c r="Q218" s="14"/>
      <c r="R218" s="17" t="str">
        <f t="shared" si="22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18"/>
        <v/>
      </c>
      <c r="K219" s="15" t="str">
        <f t="shared" si="19"/>
        <v/>
      </c>
      <c r="L219" s="16"/>
      <c r="M219" s="14"/>
      <c r="N219" s="14"/>
      <c r="O219" s="15" t="str">
        <f t="shared" si="20"/>
        <v/>
      </c>
      <c r="P219" s="15" t="str">
        <f t="shared" si="21"/>
        <v/>
      </c>
      <c r="Q219" s="14"/>
      <c r="R219" s="17" t="str">
        <f t="shared" si="22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18"/>
        <v/>
      </c>
      <c r="K220" s="15" t="str">
        <f t="shared" si="19"/>
        <v/>
      </c>
      <c r="L220" s="16"/>
      <c r="M220" s="14"/>
      <c r="N220" s="14"/>
      <c r="O220" s="15" t="str">
        <f t="shared" si="20"/>
        <v/>
      </c>
      <c r="P220" s="15" t="str">
        <f t="shared" si="21"/>
        <v/>
      </c>
      <c r="Q220" s="14"/>
      <c r="R220" s="17" t="str">
        <f t="shared" si="22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18"/>
        <v/>
      </c>
      <c r="K221" s="15" t="str">
        <f t="shared" si="19"/>
        <v/>
      </c>
      <c r="L221" s="16"/>
      <c r="M221" s="14"/>
      <c r="N221" s="14"/>
      <c r="O221" s="15" t="str">
        <f t="shared" si="20"/>
        <v/>
      </c>
      <c r="P221" s="15" t="str">
        <f t="shared" si="21"/>
        <v/>
      </c>
      <c r="Q221" s="14"/>
      <c r="R221" s="17" t="str">
        <f t="shared" si="22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18"/>
        <v/>
      </c>
      <c r="K222" s="15" t="str">
        <f t="shared" si="19"/>
        <v/>
      </c>
      <c r="L222" s="16"/>
      <c r="M222" s="14"/>
      <c r="N222" s="14"/>
      <c r="O222" s="15" t="str">
        <f t="shared" si="20"/>
        <v/>
      </c>
      <c r="P222" s="15" t="str">
        <f t="shared" si="21"/>
        <v/>
      </c>
      <c r="Q222" s="14"/>
      <c r="R222" s="17" t="str">
        <f t="shared" si="22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18"/>
        <v/>
      </c>
      <c r="K223" s="15" t="str">
        <f t="shared" si="19"/>
        <v/>
      </c>
      <c r="L223" s="16"/>
      <c r="M223" s="14"/>
      <c r="N223" s="14"/>
      <c r="O223" s="15" t="str">
        <f t="shared" si="20"/>
        <v/>
      </c>
      <c r="P223" s="15" t="str">
        <f t="shared" si="21"/>
        <v/>
      </c>
      <c r="Q223" s="14"/>
      <c r="R223" s="17" t="str">
        <f t="shared" si="22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18"/>
        <v/>
      </c>
      <c r="K224" s="15" t="str">
        <f t="shared" si="19"/>
        <v/>
      </c>
      <c r="L224" s="16"/>
      <c r="M224" s="14"/>
      <c r="N224" s="14"/>
      <c r="O224" s="15" t="str">
        <f t="shared" si="20"/>
        <v/>
      </c>
      <c r="P224" s="15" t="str">
        <f t="shared" si="21"/>
        <v/>
      </c>
      <c r="Q224" s="14"/>
      <c r="R224" s="17" t="str">
        <f t="shared" si="22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18"/>
        <v/>
      </c>
      <c r="K225" s="15" t="str">
        <f t="shared" si="19"/>
        <v/>
      </c>
      <c r="L225" s="16"/>
      <c r="M225" s="14"/>
      <c r="N225" s="14"/>
      <c r="O225" s="15" t="str">
        <f t="shared" si="20"/>
        <v/>
      </c>
      <c r="P225" s="15" t="str">
        <f t="shared" si="21"/>
        <v/>
      </c>
      <c r="Q225" s="14"/>
      <c r="R225" s="17" t="str">
        <f t="shared" si="22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18"/>
        <v/>
      </c>
      <c r="K226" s="15" t="str">
        <f t="shared" si="19"/>
        <v/>
      </c>
      <c r="L226" s="16"/>
      <c r="M226" s="14"/>
      <c r="N226" s="14"/>
      <c r="O226" s="15" t="str">
        <f t="shared" si="20"/>
        <v/>
      </c>
      <c r="P226" s="15" t="str">
        <f t="shared" si="21"/>
        <v/>
      </c>
      <c r="Q226" s="14"/>
      <c r="R226" s="17" t="str">
        <f t="shared" si="22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18"/>
        <v/>
      </c>
      <c r="K227" s="15" t="str">
        <f t="shared" si="19"/>
        <v/>
      </c>
      <c r="L227" s="16"/>
      <c r="M227" s="14"/>
      <c r="N227" s="14"/>
      <c r="O227" s="15" t="str">
        <f t="shared" si="20"/>
        <v/>
      </c>
      <c r="P227" s="15" t="str">
        <f t="shared" si="21"/>
        <v/>
      </c>
      <c r="Q227" s="14"/>
      <c r="R227" s="17" t="str">
        <f t="shared" si="22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18"/>
        <v/>
      </c>
      <c r="K228" s="15" t="str">
        <f t="shared" si="19"/>
        <v/>
      </c>
      <c r="L228" s="16"/>
      <c r="M228" s="14"/>
      <c r="N228" s="14"/>
      <c r="O228" s="15" t="str">
        <f t="shared" si="20"/>
        <v/>
      </c>
      <c r="P228" s="15" t="str">
        <f t="shared" si="21"/>
        <v/>
      </c>
      <c r="Q228" s="14"/>
      <c r="R228" s="17" t="str">
        <f t="shared" si="22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18"/>
        <v/>
      </c>
      <c r="K229" s="15" t="str">
        <f t="shared" si="19"/>
        <v/>
      </c>
      <c r="L229" s="16"/>
      <c r="M229" s="14"/>
      <c r="N229" s="14"/>
      <c r="O229" s="15" t="str">
        <f t="shared" si="20"/>
        <v/>
      </c>
      <c r="P229" s="15" t="str">
        <f t="shared" si="21"/>
        <v/>
      </c>
      <c r="Q229" s="14"/>
      <c r="R229" s="17" t="str">
        <f t="shared" si="22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18"/>
        <v/>
      </c>
      <c r="K230" s="15" t="str">
        <f t="shared" si="19"/>
        <v/>
      </c>
      <c r="L230" s="16"/>
      <c r="M230" s="14"/>
      <c r="N230" s="14"/>
      <c r="O230" s="15" t="str">
        <f t="shared" si="20"/>
        <v/>
      </c>
      <c r="P230" s="15" t="str">
        <f t="shared" si="21"/>
        <v/>
      </c>
      <c r="Q230" s="14"/>
      <c r="R230" s="17" t="str">
        <f t="shared" si="22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18"/>
        <v/>
      </c>
      <c r="K231" s="15" t="str">
        <f t="shared" si="19"/>
        <v/>
      </c>
      <c r="L231" s="16"/>
      <c r="M231" s="14"/>
      <c r="N231" s="14"/>
      <c r="O231" s="15" t="str">
        <f t="shared" si="20"/>
        <v/>
      </c>
      <c r="P231" s="15" t="str">
        <f t="shared" si="21"/>
        <v/>
      </c>
      <c r="Q231" s="14"/>
      <c r="R231" s="17" t="str">
        <f t="shared" si="22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18"/>
        <v/>
      </c>
      <c r="K232" s="15" t="str">
        <f t="shared" si="19"/>
        <v/>
      </c>
      <c r="L232" s="16"/>
      <c r="M232" s="14"/>
      <c r="N232" s="14"/>
      <c r="O232" s="15" t="str">
        <f t="shared" si="20"/>
        <v/>
      </c>
      <c r="P232" s="15" t="str">
        <f t="shared" si="21"/>
        <v/>
      </c>
      <c r="Q232" s="14"/>
      <c r="R232" s="17" t="str">
        <f t="shared" si="22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18"/>
        <v/>
      </c>
      <c r="K233" s="15" t="str">
        <f t="shared" si="19"/>
        <v/>
      </c>
      <c r="L233" s="16"/>
      <c r="M233" s="14"/>
      <c r="N233" s="14"/>
      <c r="O233" s="15" t="str">
        <f t="shared" si="20"/>
        <v/>
      </c>
      <c r="P233" s="15" t="str">
        <f t="shared" si="21"/>
        <v/>
      </c>
      <c r="Q233" s="14"/>
      <c r="R233" s="17" t="str">
        <f t="shared" si="22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18"/>
        <v/>
      </c>
      <c r="K234" s="15" t="str">
        <f t="shared" si="19"/>
        <v/>
      </c>
      <c r="L234" s="16"/>
      <c r="M234" s="14"/>
      <c r="N234" s="14"/>
      <c r="O234" s="15" t="str">
        <f t="shared" si="20"/>
        <v/>
      </c>
      <c r="P234" s="15" t="str">
        <f t="shared" si="21"/>
        <v/>
      </c>
      <c r="Q234" s="14"/>
      <c r="R234" s="17" t="str">
        <f t="shared" si="22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18"/>
        <v/>
      </c>
      <c r="K235" s="15" t="str">
        <f t="shared" si="19"/>
        <v/>
      </c>
      <c r="L235" s="16"/>
      <c r="M235" s="14"/>
      <c r="N235" s="14"/>
      <c r="O235" s="15" t="str">
        <f t="shared" si="20"/>
        <v/>
      </c>
      <c r="P235" s="15" t="str">
        <f t="shared" si="21"/>
        <v/>
      </c>
      <c r="Q235" s="14"/>
      <c r="R235" s="17" t="str">
        <f t="shared" si="22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18"/>
        <v/>
      </c>
      <c r="K236" s="15" t="str">
        <f t="shared" si="19"/>
        <v/>
      </c>
      <c r="L236" s="16"/>
      <c r="M236" s="14"/>
      <c r="N236" s="14"/>
      <c r="O236" s="15" t="str">
        <f t="shared" si="20"/>
        <v/>
      </c>
      <c r="P236" s="15" t="str">
        <f t="shared" si="21"/>
        <v/>
      </c>
      <c r="Q236" s="14"/>
      <c r="R236" s="17" t="str">
        <f t="shared" si="22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18"/>
        <v/>
      </c>
      <c r="K237" s="15" t="str">
        <f t="shared" si="19"/>
        <v/>
      </c>
      <c r="L237" s="16"/>
      <c r="M237" s="14"/>
      <c r="N237" s="14"/>
      <c r="O237" s="15" t="str">
        <f t="shared" si="20"/>
        <v/>
      </c>
      <c r="P237" s="15" t="str">
        <f t="shared" si="21"/>
        <v/>
      </c>
      <c r="Q237" s="14"/>
      <c r="R237" s="17" t="str">
        <f t="shared" si="22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18"/>
        <v/>
      </c>
      <c r="K238" s="15" t="str">
        <f t="shared" si="19"/>
        <v/>
      </c>
      <c r="L238" s="16"/>
      <c r="M238" s="14"/>
      <c r="N238" s="14"/>
      <c r="O238" s="15" t="str">
        <f t="shared" si="20"/>
        <v/>
      </c>
      <c r="P238" s="15" t="str">
        <f t="shared" si="21"/>
        <v/>
      </c>
      <c r="Q238" s="14"/>
      <c r="R238" s="17" t="str">
        <f t="shared" si="22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18"/>
        <v/>
      </c>
      <c r="K239" s="15" t="str">
        <f t="shared" si="19"/>
        <v/>
      </c>
      <c r="L239" s="16"/>
      <c r="M239" s="14"/>
      <c r="N239" s="14"/>
      <c r="O239" s="15" t="str">
        <f t="shared" si="20"/>
        <v/>
      </c>
      <c r="P239" s="15" t="str">
        <f t="shared" si="21"/>
        <v/>
      </c>
      <c r="Q239" s="14"/>
      <c r="R239" s="17" t="str">
        <f t="shared" si="22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18"/>
        <v/>
      </c>
      <c r="K240" s="15" t="str">
        <f t="shared" si="19"/>
        <v/>
      </c>
      <c r="L240" s="16"/>
      <c r="M240" s="14"/>
      <c r="N240" s="14"/>
      <c r="O240" s="15" t="str">
        <f t="shared" si="20"/>
        <v/>
      </c>
      <c r="P240" s="15" t="str">
        <f t="shared" si="21"/>
        <v/>
      </c>
      <c r="Q240" s="14"/>
      <c r="R240" s="17" t="str">
        <f t="shared" si="22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18"/>
        <v/>
      </c>
      <c r="K241" s="15" t="str">
        <f t="shared" si="19"/>
        <v/>
      </c>
      <c r="L241" s="16"/>
      <c r="M241" s="14"/>
      <c r="N241" s="14"/>
      <c r="O241" s="15" t="str">
        <f t="shared" si="20"/>
        <v/>
      </c>
      <c r="P241" s="15" t="str">
        <f t="shared" si="21"/>
        <v/>
      </c>
      <c r="Q241" s="14"/>
      <c r="R241" s="17" t="str">
        <f t="shared" si="22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18"/>
        <v/>
      </c>
      <c r="K242" s="15" t="str">
        <f t="shared" si="19"/>
        <v/>
      </c>
      <c r="L242" s="16"/>
      <c r="M242" s="14"/>
      <c r="N242" s="14"/>
      <c r="O242" s="15" t="str">
        <f t="shared" si="20"/>
        <v/>
      </c>
      <c r="P242" s="15" t="str">
        <f t="shared" si="21"/>
        <v/>
      </c>
      <c r="Q242" s="14"/>
      <c r="R242" s="17" t="str">
        <f t="shared" si="22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18"/>
        <v/>
      </c>
      <c r="K243" s="15" t="str">
        <f t="shared" si="19"/>
        <v/>
      </c>
      <c r="L243" s="16"/>
      <c r="M243" s="14"/>
      <c r="N243" s="14"/>
      <c r="O243" s="15" t="str">
        <f t="shared" si="20"/>
        <v/>
      </c>
      <c r="P243" s="15" t="str">
        <f t="shared" si="21"/>
        <v/>
      </c>
      <c r="Q243" s="14"/>
      <c r="R243" s="17" t="str">
        <f t="shared" si="22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18"/>
        <v/>
      </c>
      <c r="K244" s="15" t="str">
        <f t="shared" si="19"/>
        <v/>
      </c>
      <c r="L244" s="16"/>
      <c r="M244" s="14"/>
      <c r="N244" s="14"/>
      <c r="O244" s="15" t="str">
        <f t="shared" si="20"/>
        <v/>
      </c>
      <c r="P244" s="15" t="str">
        <f t="shared" si="21"/>
        <v/>
      </c>
      <c r="Q244" s="14"/>
      <c r="R244" s="17" t="str">
        <f t="shared" si="22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18"/>
        <v/>
      </c>
      <c r="K245" s="15" t="str">
        <f t="shared" si="19"/>
        <v/>
      </c>
      <c r="L245" s="16"/>
      <c r="M245" s="14"/>
      <c r="N245" s="14"/>
      <c r="O245" s="15" t="str">
        <f t="shared" si="20"/>
        <v/>
      </c>
      <c r="P245" s="15" t="str">
        <f t="shared" si="21"/>
        <v/>
      </c>
      <c r="Q245" s="14"/>
      <c r="R245" s="17" t="str">
        <f t="shared" si="22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18"/>
        <v/>
      </c>
      <c r="K246" s="15" t="str">
        <f t="shared" si="19"/>
        <v/>
      </c>
      <c r="L246" s="16"/>
      <c r="M246" s="14"/>
      <c r="N246" s="14"/>
      <c r="O246" s="15" t="str">
        <f t="shared" si="20"/>
        <v/>
      </c>
      <c r="P246" s="15" t="str">
        <f t="shared" si="21"/>
        <v/>
      </c>
      <c r="Q246" s="14"/>
      <c r="R246" s="17" t="str">
        <f t="shared" si="22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18"/>
        <v/>
      </c>
      <c r="K247" s="15" t="str">
        <f t="shared" si="19"/>
        <v/>
      </c>
      <c r="L247" s="16"/>
      <c r="M247" s="14"/>
      <c r="N247" s="14"/>
      <c r="O247" s="15" t="str">
        <f t="shared" si="20"/>
        <v/>
      </c>
      <c r="P247" s="15" t="str">
        <f t="shared" si="21"/>
        <v/>
      </c>
      <c r="Q247" s="14"/>
      <c r="R247" s="17" t="str">
        <f t="shared" si="22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18"/>
        <v/>
      </c>
      <c r="K248" s="15" t="str">
        <f t="shared" si="19"/>
        <v/>
      </c>
      <c r="L248" s="16"/>
      <c r="M248" s="14"/>
      <c r="N248" s="14"/>
      <c r="O248" s="15" t="str">
        <f t="shared" si="20"/>
        <v/>
      </c>
      <c r="P248" s="15" t="str">
        <f t="shared" si="21"/>
        <v/>
      </c>
      <c r="Q248" s="14"/>
      <c r="R248" s="17" t="str">
        <f t="shared" si="22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18"/>
        <v/>
      </c>
      <c r="K249" s="15" t="str">
        <f t="shared" si="19"/>
        <v/>
      </c>
      <c r="L249" s="16"/>
      <c r="M249" s="14"/>
      <c r="N249" s="14"/>
      <c r="O249" s="15" t="str">
        <f t="shared" si="20"/>
        <v/>
      </c>
      <c r="P249" s="15" t="str">
        <f t="shared" si="21"/>
        <v/>
      </c>
      <c r="Q249" s="14"/>
      <c r="R249" s="17" t="str">
        <f t="shared" si="22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18"/>
        <v/>
      </c>
      <c r="K250" s="15" t="str">
        <f t="shared" si="19"/>
        <v/>
      </c>
      <c r="L250" s="16"/>
      <c r="M250" s="14"/>
      <c r="N250" s="14"/>
      <c r="O250" s="15" t="str">
        <f t="shared" si="20"/>
        <v/>
      </c>
      <c r="P250" s="15" t="str">
        <f t="shared" si="21"/>
        <v/>
      </c>
      <c r="Q250" s="14"/>
      <c r="R250" s="17" t="str">
        <f t="shared" si="22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18"/>
        <v/>
      </c>
      <c r="K251" s="15" t="str">
        <f t="shared" si="19"/>
        <v/>
      </c>
      <c r="L251" s="16"/>
      <c r="M251" s="14"/>
      <c r="N251" s="14"/>
      <c r="O251" s="15" t="str">
        <f t="shared" si="20"/>
        <v/>
      </c>
      <c r="P251" s="15" t="str">
        <f t="shared" si="21"/>
        <v/>
      </c>
      <c r="Q251" s="14"/>
      <c r="R251" s="17" t="str">
        <f t="shared" si="22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18"/>
        <v/>
      </c>
      <c r="K252" s="15" t="str">
        <f t="shared" si="19"/>
        <v/>
      </c>
      <c r="L252" s="16"/>
      <c r="M252" s="14"/>
      <c r="N252" s="14"/>
      <c r="O252" s="15" t="str">
        <f t="shared" si="20"/>
        <v/>
      </c>
      <c r="P252" s="15" t="str">
        <f t="shared" si="21"/>
        <v/>
      </c>
      <c r="Q252" s="14"/>
      <c r="R252" s="17" t="str">
        <f t="shared" si="22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18"/>
        <v/>
      </c>
      <c r="K253" s="15" t="str">
        <f t="shared" si="19"/>
        <v/>
      </c>
      <c r="L253" s="16"/>
      <c r="M253" s="14"/>
      <c r="N253" s="14"/>
      <c r="O253" s="15" t="str">
        <f t="shared" si="20"/>
        <v/>
      </c>
      <c r="P253" s="15" t="str">
        <f t="shared" si="21"/>
        <v/>
      </c>
      <c r="Q253" s="14"/>
      <c r="R253" s="17" t="str">
        <f t="shared" si="22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18"/>
        <v/>
      </c>
      <c r="K254" s="15" t="str">
        <f t="shared" si="19"/>
        <v/>
      </c>
      <c r="L254" s="16"/>
      <c r="M254" s="14"/>
      <c r="N254" s="14"/>
      <c r="O254" s="15" t="str">
        <f t="shared" si="20"/>
        <v/>
      </c>
      <c r="P254" s="15" t="str">
        <f t="shared" si="21"/>
        <v/>
      </c>
      <c r="Q254" s="14"/>
      <c r="R254" s="17" t="str">
        <f t="shared" si="22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18"/>
        <v/>
      </c>
      <c r="K255" s="15" t="str">
        <f t="shared" si="19"/>
        <v/>
      </c>
      <c r="L255" s="16"/>
      <c r="M255" s="14"/>
      <c r="N255" s="14"/>
      <c r="O255" s="15" t="str">
        <f t="shared" si="20"/>
        <v/>
      </c>
      <c r="P255" s="15" t="str">
        <f t="shared" si="21"/>
        <v/>
      </c>
      <c r="Q255" s="14"/>
      <c r="R255" s="17" t="str">
        <f t="shared" si="22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18"/>
        <v/>
      </c>
      <c r="K256" s="15" t="str">
        <f t="shared" si="19"/>
        <v/>
      </c>
      <c r="L256" s="16"/>
      <c r="M256" s="14"/>
      <c r="N256" s="14"/>
      <c r="O256" s="15" t="str">
        <f t="shared" si="20"/>
        <v/>
      </c>
      <c r="P256" s="15" t="str">
        <f t="shared" si="21"/>
        <v/>
      </c>
      <c r="Q256" s="14"/>
      <c r="R256" s="17" t="str">
        <f t="shared" si="22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18"/>
        <v/>
      </c>
      <c r="K257" s="15" t="str">
        <f t="shared" si="19"/>
        <v/>
      </c>
      <c r="L257" s="16"/>
      <c r="M257" s="14"/>
      <c r="N257" s="14"/>
      <c r="O257" s="15" t="str">
        <f t="shared" si="20"/>
        <v/>
      </c>
      <c r="P257" s="15" t="str">
        <f t="shared" si="21"/>
        <v/>
      </c>
      <c r="Q257" s="14"/>
      <c r="R257" s="17" t="str">
        <f t="shared" si="22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18"/>
        <v/>
      </c>
      <c r="K258" s="15" t="str">
        <f t="shared" si="19"/>
        <v/>
      </c>
      <c r="L258" s="16"/>
      <c r="M258" s="14"/>
      <c r="N258" s="14"/>
      <c r="O258" s="15" t="str">
        <f t="shared" si="20"/>
        <v/>
      </c>
      <c r="P258" s="15" t="str">
        <f t="shared" si="21"/>
        <v/>
      </c>
      <c r="Q258" s="14"/>
      <c r="R258" s="17" t="str">
        <f t="shared" si="22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18"/>
        <v/>
      </c>
      <c r="K259" s="15" t="str">
        <f t="shared" si="19"/>
        <v/>
      </c>
      <c r="L259" s="16"/>
      <c r="M259" s="14"/>
      <c r="N259" s="14"/>
      <c r="O259" s="15" t="str">
        <f t="shared" si="20"/>
        <v/>
      </c>
      <c r="P259" s="15" t="str">
        <f t="shared" si="21"/>
        <v/>
      </c>
      <c r="Q259" s="14"/>
      <c r="R259" s="17" t="str">
        <f t="shared" si="22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18"/>
        <v/>
      </c>
      <c r="K260" s="15" t="str">
        <f t="shared" si="19"/>
        <v/>
      </c>
      <c r="L260" s="16"/>
      <c r="M260" s="14"/>
      <c r="N260" s="14"/>
      <c r="O260" s="15" t="str">
        <f t="shared" si="20"/>
        <v/>
      </c>
      <c r="P260" s="15" t="str">
        <f t="shared" si="21"/>
        <v/>
      </c>
      <c r="Q260" s="14"/>
      <c r="R260" s="17" t="str">
        <f t="shared" si="22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18"/>
        <v/>
      </c>
      <c r="K261" s="15" t="str">
        <f t="shared" si="19"/>
        <v/>
      </c>
      <c r="L261" s="16"/>
      <c r="M261" s="14"/>
      <c r="N261" s="14"/>
      <c r="O261" s="15" t="str">
        <f t="shared" si="20"/>
        <v/>
      </c>
      <c r="P261" s="15" t="str">
        <f t="shared" si="21"/>
        <v/>
      </c>
      <c r="Q261" s="14"/>
      <c r="R261" s="17" t="str">
        <f t="shared" si="22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18"/>
        <v/>
      </c>
      <c r="K262" s="15" t="str">
        <f t="shared" si="19"/>
        <v/>
      </c>
      <c r="L262" s="16"/>
      <c r="M262" s="14"/>
      <c r="N262" s="14"/>
      <c r="O262" s="15" t="str">
        <f t="shared" si="20"/>
        <v/>
      </c>
      <c r="P262" s="15" t="str">
        <f t="shared" si="21"/>
        <v/>
      </c>
      <c r="Q262" s="14"/>
      <c r="R262" s="17" t="str">
        <f t="shared" si="22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3">IF(OR(A263="",H263="",H263=0),"",I263/H263*100)</f>
        <v/>
      </c>
      <c r="K263" s="15" t="str">
        <f t="shared" ref="K263:K306" si="24">IF(OR(A263="",C263="",C263=0),"",H263/C263*100)</f>
        <v/>
      </c>
      <c r="L263" s="16"/>
      <c r="M263" s="14"/>
      <c r="N263" s="14"/>
      <c r="O263" s="15" t="str">
        <f t="shared" ref="O263:O306" si="25">IF(OR(A263="",C263="",C263=0),"",M263/C263*1000)</f>
        <v/>
      </c>
      <c r="P263" s="15" t="str">
        <f t="shared" ref="P263:P306" si="26">IF(OR(A263="",D263="",D263=0),"",N263/D263*1000)</f>
        <v/>
      </c>
      <c r="Q263" s="14"/>
      <c r="R263" s="17" t="str">
        <f t="shared" ref="R263:R306" si="27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3"/>
        <v/>
      </c>
      <c r="K264" s="15" t="str">
        <f t="shared" si="24"/>
        <v/>
      </c>
      <c r="L264" s="16"/>
      <c r="M264" s="14"/>
      <c r="N264" s="14"/>
      <c r="O264" s="15" t="str">
        <f t="shared" si="25"/>
        <v/>
      </c>
      <c r="P264" s="15" t="str">
        <f t="shared" si="26"/>
        <v/>
      </c>
      <c r="Q264" s="14"/>
      <c r="R264" s="17" t="str">
        <f t="shared" si="27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3"/>
        <v/>
      </c>
      <c r="K265" s="15" t="str">
        <f t="shared" si="24"/>
        <v/>
      </c>
      <c r="L265" s="16"/>
      <c r="M265" s="14"/>
      <c r="N265" s="14"/>
      <c r="O265" s="15" t="str">
        <f t="shared" si="25"/>
        <v/>
      </c>
      <c r="P265" s="15" t="str">
        <f t="shared" si="26"/>
        <v/>
      </c>
      <c r="Q265" s="14"/>
      <c r="R265" s="17" t="str">
        <f t="shared" si="27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3"/>
        <v/>
      </c>
      <c r="K266" s="15" t="str">
        <f t="shared" si="24"/>
        <v/>
      </c>
      <c r="L266" s="16"/>
      <c r="M266" s="14"/>
      <c r="N266" s="14"/>
      <c r="O266" s="15" t="str">
        <f t="shared" si="25"/>
        <v/>
      </c>
      <c r="P266" s="15" t="str">
        <f t="shared" si="26"/>
        <v/>
      </c>
      <c r="Q266" s="14"/>
      <c r="R266" s="17" t="str">
        <f t="shared" si="27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3"/>
        <v/>
      </c>
      <c r="K267" s="15" t="str">
        <f t="shared" si="24"/>
        <v/>
      </c>
      <c r="L267" s="16"/>
      <c r="M267" s="14"/>
      <c r="N267" s="14"/>
      <c r="O267" s="15" t="str">
        <f t="shared" si="25"/>
        <v/>
      </c>
      <c r="P267" s="15" t="str">
        <f t="shared" si="26"/>
        <v/>
      </c>
      <c r="Q267" s="14"/>
      <c r="R267" s="17" t="str">
        <f t="shared" si="27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3"/>
        <v/>
      </c>
      <c r="K268" s="15" t="str">
        <f t="shared" si="24"/>
        <v/>
      </c>
      <c r="L268" s="16"/>
      <c r="M268" s="14"/>
      <c r="N268" s="14"/>
      <c r="O268" s="15" t="str">
        <f t="shared" si="25"/>
        <v/>
      </c>
      <c r="P268" s="15" t="str">
        <f t="shared" si="26"/>
        <v/>
      </c>
      <c r="Q268" s="14"/>
      <c r="R268" s="17" t="str">
        <f t="shared" si="27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3"/>
        <v/>
      </c>
      <c r="K269" s="15" t="str">
        <f t="shared" si="24"/>
        <v/>
      </c>
      <c r="L269" s="16"/>
      <c r="M269" s="14"/>
      <c r="N269" s="14"/>
      <c r="O269" s="15" t="str">
        <f t="shared" si="25"/>
        <v/>
      </c>
      <c r="P269" s="15" t="str">
        <f t="shared" si="26"/>
        <v/>
      </c>
      <c r="Q269" s="14"/>
      <c r="R269" s="17" t="str">
        <f t="shared" si="27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3"/>
        <v/>
      </c>
      <c r="K270" s="15" t="str">
        <f t="shared" si="24"/>
        <v/>
      </c>
      <c r="L270" s="16"/>
      <c r="M270" s="14"/>
      <c r="N270" s="14"/>
      <c r="O270" s="15" t="str">
        <f t="shared" si="25"/>
        <v/>
      </c>
      <c r="P270" s="15" t="str">
        <f t="shared" si="26"/>
        <v/>
      </c>
      <c r="Q270" s="14"/>
      <c r="R270" s="17" t="str">
        <f t="shared" si="27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3"/>
        <v/>
      </c>
      <c r="K271" s="15" t="str">
        <f t="shared" si="24"/>
        <v/>
      </c>
      <c r="L271" s="16"/>
      <c r="M271" s="14"/>
      <c r="N271" s="14"/>
      <c r="O271" s="15" t="str">
        <f t="shared" si="25"/>
        <v/>
      </c>
      <c r="P271" s="15" t="str">
        <f t="shared" si="26"/>
        <v/>
      </c>
      <c r="Q271" s="14"/>
      <c r="R271" s="17" t="str">
        <f t="shared" si="27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3"/>
        <v/>
      </c>
      <c r="K272" s="15" t="str">
        <f t="shared" si="24"/>
        <v/>
      </c>
      <c r="L272" s="16"/>
      <c r="M272" s="14"/>
      <c r="N272" s="14"/>
      <c r="O272" s="15" t="str">
        <f t="shared" si="25"/>
        <v/>
      </c>
      <c r="P272" s="15" t="str">
        <f t="shared" si="26"/>
        <v/>
      </c>
      <c r="Q272" s="14"/>
      <c r="R272" s="17" t="str">
        <f t="shared" si="27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3"/>
        <v/>
      </c>
      <c r="K273" s="15" t="str">
        <f t="shared" si="24"/>
        <v/>
      </c>
      <c r="L273" s="16"/>
      <c r="M273" s="14"/>
      <c r="N273" s="14"/>
      <c r="O273" s="15" t="str">
        <f t="shared" si="25"/>
        <v/>
      </c>
      <c r="P273" s="15" t="str">
        <f t="shared" si="26"/>
        <v/>
      </c>
      <c r="Q273" s="14"/>
      <c r="R273" s="17" t="str">
        <f t="shared" si="27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3"/>
        <v/>
      </c>
      <c r="K274" s="15" t="str">
        <f t="shared" si="24"/>
        <v/>
      </c>
      <c r="L274" s="16"/>
      <c r="M274" s="14"/>
      <c r="N274" s="14"/>
      <c r="O274" s="15" t="str">
        <f t="shared" si="25"/>
        <v/>
      </c>
      <c r="P274" s="15" t="str">
        <f t="shared" si="26"/>
        <v/>
      </c>
      <c r="Q274" s="14"/>
      <c r="R274" s="17" t="str">
        <f t="shared" si="27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3"/>
        <v/>
      </c>
      <c r="K275" s="15" t="str">
        <f t="shared" si="24"/>
        <v/>
      </c>
      <c r="L275" s="16"/>
      <c r="M275" s="14"/>
      <c r="N275" s="14"/>
      <c r="O275" s="15" t="str">
        <f t="shared" si="25"/>
        <v/>
      </c>
      <c r="P275" s="15" t="str">
        <f t="shared" si="26"/>
        <v/>
      </c>
      <c r="Q275" s="14"/>
      <c r="R275" s="17" t="str">
        <f t="shared" si="27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3"/>
        <v/>
      </c>
      <c r="K276" s="15" t="str">
        <f t="shared" si="24"/>
        <v/>
      </c>
      <c r="L276" s="16"/>
      <c r="M276" s="14"/>
      <c r="N276" s="14"/>
      <c r="O276" s="15" t="str">
        <f t="shared" si="25"/>
        <v/>
      </c>
      <c r="P276" s="15" t="str">
        <f t="shared" si="26"/>
        <v/>
      </c>
      <c r="Q276" s="14"/>
      <c r="R276" s="17" t="str">
        <f t="shared" si="27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3"/>
        <v/>
      </c>
      <c r="K277" s="15" t="str">
        <f t="shared" si="24"/>
        <v/>
      </c>
      <c r="L277" s="16"/>
      <c r="M277" s="14"/>
      <c r="N277" s="14"/>
      <c r="O277" s="15" t="str">
        <f t="shared" si="25"/>
        <v/>
      </c>
      <c r="P277" s="15" t="str">
        <f t="shared" si="26"/>
        <v/>
      </c>
      <c r="Q277" s="14"/>
      <c r="R277" s="17" t="str">
        <f t="shared" si="27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3"/>
        <v/>
      </c>
      <c r="K278" s="15" t="str">
        <f t="shared" si="24"/>
        <v/>
      </c>
      <c r="L278" s="16"/>
      <c r="M278" s="14"/>
      <c r="N278" s="14"/>
      <c r="O278" s="15" t="str">
        <f t="shared" si="25"/>
        <v/>
      </c>
      <c r="P278" s="15" t="str">
        <f t="shared" si="26"/>
        <v/>
      </c>
      <c r="Q278" s="14"/>
      <c r="R278" s="17" t="str">
        <f t="shared" si="27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3"/>
        <v/>
      </c>
      <c r="K279" s="15" t="str">
        <f t="shared" si="24"/>
        <v/>
      </c>
      <c r="L279" s="16"/>
      <c r="M279" s="14"/>
      <c r="N279" s="14"/>
      <c r="O279" s="15" t="str">
        <f t="shared" si="25"/>
        <v/>
      </c>
      <c r="P279" s="15" t="str">
        <f t="shared" si="26"/>
        <v/>
      </c>
      <c r="Q279" s="14"/>
      <c r="R279" s="17" t="str">
        <f t="shared" si="27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3"/>
        <v/>
      </c>
      <c r="K280" s="15" t="str">
        <f t="shared" si="24"/>
        <v/>
      </c>
      <c r="L280" s="16"/>
      <c r="M280" s="14"/>
      <c r="N280" s="14"/>
      <c r="O280" s="15" t="str">
        <f t="shared" si="25"/>
        <v/>
      </c>
      <c r="P280" s="15" t="str">
        <f t="shared" si="26"/>
        <v/>
      </c>
      <c r="Q280" s="14"/>
      <c r="R280" s="17" t="str">
        <f t="shared" si="27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3"/>
        <v/>
      </c>
      <c r="K281" s="15" t="str">
        <f t="shared" si="24"/>
        <v/>
      </c>
      <c r="L281" s="16"/>
      <c r="M281" s="14"/>
      <c r="N281" s="14"/>
      <c r="O281" s="15" t="str">
        <f t="shared" si="25"/>
        <v/>
      </c>
      <c r="P281" s="15" t="str">
        <f t="shared" si="26"/>
        <v/>
      </c>
      <c r="Q281" s="14"/>
      <c r="R281" s="17" t="str">
        <f t="shared" si="27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3"/>
        <v/>
      </c>
      <c r="K282" s="15" t="str">
        <f t="shared" si="24"/>
        <v/>
      </c>
      <c r="L282" s="16"/>
      <c r="M282" s="14"/>
      <c r="N282" s="14"/>
      <c r="O282" s="15" t="str">
        <f t="shared" si="25"/>
        <v/>
      </c>
      <c r="P282" s="15" t="str">
        <f t="shared" si="26"/>
        <v/>
      </c>
      <c r="Q282" s="14"/>
      <c r="R282" s="17" t="str">
        <f t="shared" si="27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3"/>
        <v/>
      </c>
      <c r="K283" s="15" t="str">
        <f t="shared" si="24"/>
        <v/>
      </c>
      <c r="L283" s="16"/>
      <c r="M283" s="14"/>
      <c r="N283" s="14"/>
      <c r="O283" s="15" t="str">
        <f t="shared" si="25"/>
        <v/>
      </c>
      <c r="P283" s="15" t="str">
        <f t="shared" si="26"/>
        <v/>
      </c>
      <c r="Q283" s="14"/>
      <c r="R283" s="17" t="str">
        <f t="shared" si="27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3"/>
        <v/>
      </c>
      <c r="K284" s="15" t="str">
        <f t="shared" si="24"/>
        <v/>
      </c>
      <c r="L284" s="16"/>
      <c r="M284" s="14"/>
      <c r="N284" s="14"/>
      <c r="O284" s="15" t="str">
        <f t="shared" si="25"/>
        <v/>
      </c>
      <c r="P284" s="15" t="str">
        <f t="shared" si="26"/>
        <v/>
      </c>
      <c r="Q284" s="14"/>
      <c r="R284" s="17" t="str">
        <f t="shared" si="27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3"/>
        <v/>
      </c>
      <c r="K285" s="15" t="str">
        <f t="shared" si="24"/>
        <v/>
      </c>
      <c r="L285" s="16"/>
      <c r="M285" s="14"/>
      <c r="N285" s="14"/>
      <c r="O285" s="15" t="str">
        <f t="shared" si="25"/>
        <v/>
      </c>
      <c r="P285" s="15" t="str">
        <f t="shared" si="26"/>
        <v/>
      </c>
      <c r="Q285" s="14"/>
      <c r="R285" s="17" t="str">
        <f t="shared" si="27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3"/>
        <v/>
      </c>
      <c r="K286" s="15" t="str">
        <f t="shared" si="24"/>
        <v/>
      </c>
      <c r="L286" s="16"/>
      <c r="M286" s="14"/>
      <c r="N286" s="14"/>
      <c r="O286" s="15" t="str">
        <f t="shared" si="25"/>
        <v/>
      </c>
      <c r="P286" s="15" t="str">
        <f t="shared" si="26"/>
        <v/>
      </c>
      <c r="Q286" s="14"/>
      <c r="R286" s="17" t="str">
        <f t="shared" si="27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3"/>
        <v/>
      </c>
      <c r="K287" s="15" t="str">
        <f t="shared" si="24"/>
        <v/>
      </c>
      <c r="L287" s="16"/>
      <c r="M287" s="14"/>
      <c r="N287" s="14"/>
      <c r="O287" s="15" t="str">
        <f t="shared" si="25"/>
        <v/>
      </c>
      <c r="P287" s="15" t="str">
        <f t="shared" si="26"/>
        <v/>
      </c>
      <c r="Q287" s="14"/>
      <c r="R287" s="17" t="str">
        <f t="shared" si="27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3"/>
        <v/>
      </c>
      <c r="K288" s="15" t="str">
        <f t="shared" si="24"/>
        <v/>
      </c>
      <c r="L288" s="16"/>
      <c r="M288" s="14"/>
      <c r="N288" s="14"/>
      <c r="O288" s="15" t="str">
        <f t="shared" si="25"/>
        <v/>
      </c>
      <c r="P288" s="15" t="str">
        <f t="shared" si="26"/>
        <v/>
      </c>
      <c r="Q288" s="14"/>
      <c r="R288" s="17" t="str">
        <f t="shared" si="27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3"/>
        <v/>
      </c>
      <c r="K289" s="15" t="str">
        <f t="shared" si="24"/>
        <v/>
      </c>
      <c r="L289" s="16"/>
      <c r="M289" s="14"/>
      <c r="N289" s="14"/>
      <c r="O289" s="15" t="str">
        <f t="shared" si="25"/>
        <v/>
      </c>
      <c r="P289" s="15" t="str">
        <f t="shared" si="26"/>
        <v/>
      </c>
      <c r="Q289" s="14"/>
      <c r="R289" s="17" t="str">
        <f t="shared" si="27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3"/>
        <v/>
      </c>
      <c r="K290" s="15" t="str">
        <f t="shared" si="24"/>
        <v/>
      </c>
      <c r="L290" s="16"/>
      <c r="M290" s="14"/>
      <c r="N290" s="14"/>
      <c r="O290" s="15" t="str">
        <f t="shared" si="25"/>
        <v/>
      </c>
      <c r="P290" s="15" t="str">
        <f t="shared" si="26"/>
        <v/>
      </c>
      <c r="Q290" s="14"/>
      <c r="R290" s="17" t="str">
        <f t="shared" si="27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3"/>
        <v/>
      </c>
      <c r="K291" s="15" t="str">
        <f t="shared" si="24"/>
        <v/>
      </c>
      <c r="L291" s="16"/>
      <c r="M291" s="14"/>
      <c r="N291" s="14"/>
      <c r="O291" s="15" t="str">
        <f t="shared" si="25"/>
        <v/>
      </c>
      <c r="P291" s="15" t="str">
        <f t="shared" si="26"/>
        <v/>
      </c>
      <c r="Q291" s="14"/>
      <c r="R291" s="17" t="str">
        <f t="shared" si="27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3"/>
        <v/>
      </c>
      <c r="K292" s="15" t="str">
        <f t="shared" si="24"/>
        <v/>
      </c>
      <c r="L292" s="16"/>
      <c r="M292" s="14"/>
      <c r="N292" s="14"/>
      <c r="O292" s="15" t="str">
        <f t="shared" si="25"/>
        <v/>
      </c>
      <c r="P292" s="15" t="str">
        <f t="shared" si="26"/>
        <v/>
      </c>
      <c r="Q292" s="14"/>
      <c r="R292" s="17" t="str">
        <f t="shared" si="27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3"/>
        <v/>
      </c>
      <c r="K293" s="15" t="str">
        <f t="shared" si="24"/>
        <v/>
      </c>
      <c r="L293" s="16"/>
      <c r="M293" s="14"/>
      <c r="N293" s="14"/>
      <c r="O293" s="15" t="str">
        <f t="shared" si="25"/>
        <v/>
      </c>
      <c r="P293" s="15" t="str">
        <f t="shared" si="26"/>
        <v/>
      </c>
      <c r="Q293" s="14"/>
      <c r="R293" s="17" t="str">
        <f t="shared" si="27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3"/>
        <v/>
      </c>
      <c r="K294" s="15" t="str">
        <f t="shared" si="24"/>
        <v/>
      </c>
      <c r="L294" s="16"/>
      <c r="M294" s="14"/>
      <c r="N294" s="14"/>
      <c r="O294" s="15" t="str">
        <f t="shared" si="25"/>
        <v/>
      </c>
      <c r="P294" s="15" t="str">
        <f t="shared" si="26"/>
        <v/>
      </c>
      <c r="Q294" s="14"/>
      <c r="R294" s="17" t="str">
        <f t="shared" si="27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3"/>
        <v/>
      </c>
      <c r="K295" s="15" t="str">
        <f t="shared" si="24"/>
        <v/>
      </c>
      <c r="L295" s="16"/>
      <c r="M295" s="14"/>
      <c r="N295" s="14"/>
      <c r="O295" s="15" t="str">
        <f t="shared" si="25"/>
        <v/>
      </c>
      <c r="P295" s="15" t="str">
        <f t="shared" si="26"/>
        <v/>
      </c>
      <c r="Q295" s="14"/>
      <c r="R295" s="17" t="str">
        <f t="shared" si="27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3"/>
        <v/>
      </c>
      <c r="K296" s="15" t="str">
        <f t="shared" si="24"/>
        <v/>
      </c>
      <c r="L296" s="16"/>
      <c r="M296" s="14"/>
      <c r="N296" s="14"/>
      <c r="O296" s="15" t="str">
        <f t="shared" si="25"/>
        <v/>
      </c>
      <c r="P296" s="15" t="str">
        <f t="shared" si="26"/>
        <v/>
      </c>
      <c r="Q296" s="14"/>
      <c r="R296" s="17" t="str">
        <f t="shared" si="27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3"/>
        <v/>
      </c>
      <c r="K297" s="15" t="str">
        <f t="shared" si="24"/>
        <v/>
      </c>
      <c r="L297" s="16"/>
      <c r="M297" s="14"/>
      <c r="N297" s="14"/>
      <c r="O297" s="15" t="str">
        <f t="shared" si="25"/>
        <v/>
      </c>
      <c r="P297" s="15" t="str">
        <f t="shared" si="26"/>
        <v/>
      </c>
      <c r="Q297" s="14"/>
      <c r="R297" s="17" t="str">
        <f t="shared" si="27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3"/>
        <v/>
      </c>
      <c r="K298" s="15" t="str">
        <f t="shared" si="24"/>
        <v/>
      </c>
      <c r="L298" s="16"/>
      <c r="M298" s="14"/>
      <c r="N298" s="14"/>
      <c r="O298" s="15" t="str">
        <f t="shared" si="25"/>
        <v/>
      </c>
      <c r="P298" s="15" t="str">
        <f t="shared" si="26"/>
        <v/>
      </c>
      <c r="Q298" s="14"/>
      <c r="R298" s="17" t="str">
        <f t="shared" si="27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3"/>
        <v/>
      </c>
      <c r="K299" s="15" t="str">
        <f t="shared" si="24"/>
        <v/>
      </c>
      <c r="L299" s="16"/>
      <c r="M299" s="14"/>
      <c r="N299" s="14"/>
      <c r="O299" s="15" t="str">
        <f t="shared" si="25"/>
        <v/>
      </c>
      <c r="P299" s="15" t="str">
        <f t="shared" si="26"/>
        <v/>
      </c>
      <c r="Q299" s="14"/>
      <c r="R299" s="17" t="str">
        <f t="shared" si="27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3"/>
        <v/>
      </c>
      <c r="K300" s="15" t="str">
        <f t="shared" si="24"/>
        <v/>
      </c>
      <c r="L300" s="16"/>
      <c r="M300" s="14"/>
      <c r="N300" s="14"/>
      <c r="O300" s="15" t="str">
        <f t="shared" si="25"/>
        <v/>
      </c>
      <c r="P300" s="15" t="str">
        <f t="shared" si="26"/>
        <v/>
      </c>
      <c r="Q300" s="14"/>
      <c r="R300" s="17" t="str">
        <f t="shared" si="27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3"/>
        <v/>
      </c>
      <c r="K301" s="15" t="str">
        <f t="shared" si="24"/>
        <v/>
      </c>
      <c r="L301" s="16"/>
      <c r="M301" s="14"/>
      <c r="N301" s="14"/>
      <c r="O301" s="15" t="str">
        <f t="shared" si="25"/>
        <v/>
      </c>
      <c r="P301" s="15" t="str">
        <f t="shared" si="26"/>
        <v/>
      </c>
      <c r="Q301" s="14"/>
      <c r="R301" s="17" t="str">
        <f t="shared" si="27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3"/>
        <v/>
      </c>
      <c r="K302" s="15" t="str">
        <f t="shared" si="24"/>
        <v/>
      </c>
      <c r="L302" s="16"/>
      <c r="M302" s="14"/>
      <c r="N302" s="14"/>
      <c r="O302" s="15" t="str">
        <f t="shared" si="25"/>
        <v/>
      </c>
      <c r="P302" s="15" t="str">
        <f t="shared" si="26"/>
        <v/>
      </c>
      <c r="Q302" s="14"/>
      <c r="R302" s="17" t="str">
        <f t="shared" si="27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3"/>
        <v/>
      </c>
      <c r="K303" s="15" t="str">
        <f t="shared" si="24"/>
        <v/>
      </c>
      <c r="L303" s="16"/>
      <c r="M303" s="14"/>
      <c r="N303" s="14"/>
      <c r="O303" s="15" t="str">
        <f t="shared" si="25"/>
        <v/>
      </c>
      <c r="P303" s="15" t="str">
        <f t="shared" si="26"/>
        <v/>
      </c>
      <c r="Q303" s="14"/>
      <c r="R303" s="17" t="str">
        <f t="shared" si="27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3"/>
        <v/>
      </c>
      <c r="K304" s="15" t="str">
        <f t="shared" si="24"/>
        <v/>
      </c>
      <c r="L304" s="16"/>
      <c r="M304" s="14"/>
      <c r="N304" s="14"/>
      <c r="O304" s="15" t="str">
        <f t="shared" si="25"/>
        <v/>
      </c>
      <c r="P304" s="15" t="str">
        <f t="shared" si="26"/>
        <v/>
      </c>
      <c r="Q304" s="14"/>
      <c r="R304" s="17" t="str">
        <f t="shared" si="27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3"/>
        <v/>
      </c>
      <c r="K305" s="15" t="str">
        <f t="shared" si="24"/>
        <v/>
      </c>
      <c r="L305" s="16"/>
      <c r="M305" s="14"/>
      <c r="N305" s="14"/>
      <c r="O305" s="15" t="str">
        <f t="shared" si="25"/>
        <v/>
      </c>
      <c r="P305" s="15" t="str">
        <f t="shared" si="26"/>
        <v/>
      </c>
      <c r="Q305" s="14"/>
      <c r="R305" s="17" t="str">
        <f t="shared" si="27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3"/>
        <v/>
      </c>
      <c r="K306" s="15" t="str">
        <f t="shared" si="24"/>
        <v/>
      </c>
      <c r="L306" s="16"/>
      <c r="M306" s="14"/>
      <c r="N306" s="14"/>
      <c r="O306" s="15" t="str">
        <f t="shared" si="25"/>
        <v/>
      </c>
      <c r="P306" s="15" t="str">
        <f t="shared" si="26"/>
        <v/>
      </c>
      <c r="Q306" s="14"/>
      <c r="R306" s="17" t="str">
        <f t="shared" si="27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06"/>
  <sheetViews>
    <sheetView zoomScale="130" zoomScaleNormal="130" workbookViewId="0">
      <pane xSplit="2" ySplit="6" topLeftCell="C75" activePane="bottomRight" state="frozen"/>
      <selection pane="topRight" activeCell="C1" sqref="C1"/>
      <selection pane="bottomLeft" activeCell="A7" sqref="A7"/>
      <selection pane="bottomRight" activeCell="R94" sqref="R94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56</v>
      </c>
      <c r="D1" s="45"/>
    </row>
    <row r="2" spans="1:24" ht="15" customHeight="1" x14ac:dyDescent="0.25">
      <c r="A2" s="9" t="s">
        <v>2</v>
      </c>
      <c r="B2" s="10"/>
      <c r="C2" s="44" t="s">
        <v>3</v>
      </c>
      <c r="D2" s="45"/>
    </row>
    <row r="3" spans="1:24" ht="15" customHeight="1" x14ac:dyDescent="0.25">
      <c r="A3" s="9" t="s">
        <v>4</v>
      </c>
      <c r="B3" s="10"/>
      <c r="C3" s="46">
        <v>45870</v>
      </c>
      <c r="D3" s="45"/>
    </row>
    <row r="4" spans="1:24" ht="15" customHeight="1" x14ac:dyDescent="0.25">
      <c r="A4" s="9" t="s">
        <v>5</v>
      </c>
      <c r="B4" s="10"/>
      <c r="C4" s="1">
        <v>10352</v>
      </c>
      <c r="E4" s="9" t="s">
        <v>6</v>
      </c>
      <c r="F4" s="10"/>
      <c r="G4" s="1">
        <v>1102</v>
      </c>
      <c r="H4" s="9" t="s">
        <v>7</v>
      </c>
      <c r="I4" s="1">
        <v>0</v>
      </c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46178</v>
      </c>
      <c r="B7" s="13">
        <f>IF(A7="","",IFERROR(INT((A7-C3)/7)+I4,""))</f>
        <v>44</v>
      </c>
      <c r="C7" s="14">
        <v>9999</v>
      </c>
      <c r="D7" s="14">
        <v>866</v>
      </c>
      <c r="E7" s="14">
        <v>1</v>
      </c>
      <c r="F7" s="14"/>
      <c r="G7" s="15">
        <f>IF(A7="","",IFERROR(SUM(E$7:E7)/C4*100,""))</f>
        <v>9.6599690880989179E-3</v>
      </c>
      <c r="H7" s="14">
        <v>7076</v>
      </c>
      <c r="I7" s="14">
        <v>6955</v>
      </c>
      <c r="J7" s="15">
        <f t="shared" ref="J7:J70" si="0">IF(OR(A7="",H7="",H7=0),"",I7/H7*100)</f>
        <v>98.289994347088751</v>
      </c>
      <c r="K7" s="15">
        <f t="shared" ref="K7:K70" si="1">IF(OR(A7="",C7="",C7=0),"",H7/C7*100)</f>
        <v>70.767076707670768</v>
      </c>
      <c r="L7" s="16" t="s">
        <v>57</v>
      </c>
      <c r="M7" s="14">
        <v>1630</v>
      </c>
      <c r="N7" s="14">
        <v>82</v>
      </c>
      <c r="O7" s="15">
        <f t="shared" ref="O7:O70" si="2">IF(OR(A7="",C7="",C7=0),"",M7/C7*1000)</f>
        <v>163.01630163016301</v>
      </c>
      <c r="P7" s="15">
        <f t="shared" ref="P7:P70" si="3">IF(OR(A7="",D7="",D7=0),"",N7/D7*1000)</f>
        <v>94.688221709006925</v>
      </c>
      <c r="Q7" s="14">
        <v>3576</v>
      </c>
      <c r="R7" s="17">
        <f t="shared" ref="R7:R70" si="4">IF(OR(A7="",M7="",M7+N7=0),"",Q7/(M7+N7))</f>
        <v>2.0887850467289719</v>
      </c>
      <c r="S7" s="14"/>
      <c r="T7" s="14"/>
      <c r="U7" s="14"/>
      <c r="V7" s="14"/>
      <c r="W7" s="14"/>
      <c r="X7" s="14"/>
    </row>
    <row r="8" spans="1:24" ht="15" customHeight="1" x14ac:dyDescent="0.25">
      <c r="A8" s="12">
        <v>46179</v>
      </c>
      <c r="B8" s="13">
        <f>IF(A8="","",IFERROR(INT((A8-C3)/7)+I4,""))</f>
        <v>44</v>
      </c>
      <c r="C8" s="14">
        <v>9994</v>
      </c>
      <c r="D8" s="14">
        <v>863</v>
      </c>
      <c r="E8" s="14">
        <v>5</v>
      </c>
      <c r="F8" s="14">
        <v>3</v>
      </c>
      <c r="G8" s="15">
        <f>IF(A8="","",IFERROR(SUM(E$7:E8)/C4*100,""))</f>
        <v>5.7959814528593508E-2</v>
      </c>
      <c r="H8" s="14">
        <v>7050</v>
      </c>
      <c r="I8" s="14">
        <v>6875</v>
      </c>
      <c r="J8" s="15">
        <f t="shared" si="0"/>
        <v>97.517730496453908</v>
      </c>
      <c r="K8" s="15">
        <f t="shared" si="1"/>
        <v>70.542325395237143</v>
      </c>
      <c r="L8" s="16" t="s">
        <v>58</v>
      </c>
      <c r="M8" s="14">
        <v>1630</v>
      </c>
      <c r="N8" s="14">
        <v>82</v>
      </c>
      <c r="O8" s="15">
        <f t="shared" si="2"/>
        <v>163.09785871522914</v>
      </c>
      <c r="P8" s="15">
        <f t="shared" si="3"/>
        <v>95.017381228273464</v>
      </c>
      <c r="Q8" s="14">
        <v>3492</v>
      </c>
      <c r="R8" s="17">
        <f t="shared" si="4"/>
        <v>2.0397196261682242</v>
      </c>
      <c r="S8" s="14"/>
      <c r="T8" s="14"/>
      <c r="U8" s="14"/>
      <c r="V8" s="14"/>
      <c r="W8" s="14"/>
      <c r="X8" s="14"/>
    </row>
    <row r="9" spans="1:24" ht="15" customHeight="1" x14ac:dyDescent="0.25">
      <c r="A9" s="12">
        <v>46180</v>
      </c>
      <c r="B9" s="13">
        <f>IF(A9="","",IFERROR(INT((A9-C3)/7)+I4,""))</f>
        <v>44</v>
      </c>
      <c r="C9" s="14">
        <v>9988</v>
      </c>
      <c r="D9" s="14">
        <v>860</v>
      </c>
      <c r="E9" s="14">
        <v>6</v>
      </c>
      <c r="F9" s="14">
        <v>3</v>
      </c>
      <c r="G9" s="15">
        <f>IF(A9="","",IFERROR(SUM(E$7:E9)/C4*100,""))</f>
        <v>0.11591962905718702</v>
      </c>
      <c r="H9" s="14">
        <v>6976</v>
      </c>
      <c r="I9" s="14">
        <v>6787</v>
      </c>
      <c r="J9" s="15">
        <f t="shared" si="0"/>
        <v>97.290711009174316</v>
      </c>
      <c r="K9" s="15">
        <f t="shared" si="1"/>
        <v>69.843812575090098</v>
      </c>
      <c r="L9" s="16" t="s">
        <v>58</v>
      </c>
      <c r="M9" s="14">
        <v>1629</v>
      </c>
      <c r="N9" s="14">
        <v>82</v>
      </c>
      <c r="O9" s="15">
        <f t="shared" si="2"/>
        <v>163.09571485782939</v>
      </c>
      <c r="P9" s="15">
        <f t="shared" si="3"/>
        <v>95.348837209302332</v>
      </c>
      <c r="Q9" s="14">
        <v>3395</v>
      </c>
      <c r="R9" s="17">
        <f t="shared" si="4"/>
        <v>1.9842197545295148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46181</v>
      </c>
      <c r="B10" s="13">
        <f>IF(A10="","",IFERROR(INT((A10-C3)/7)+I4,""))</f>
        <v>44</v>
      </c>
      <c r="C10" s="14">
        <v>9985</v>
      </c>
      <c r="D10" s="14">
        <v>858</v>
      </c>
      <c r="E10" s="14">
        <v>3</v>
      </c>
      <c r="F10" s="14">
        <v>2</v>
      </c>
      <c r="G10" s="15">
        <f>IF(A10="","",IFERROR(SUM(E$7:E10)/C4*100,""))</f>
        <v>0.14489953632148378</v>
      </c>
      <c r="H10" s="14">
        <v>7050</v>
      </c>
      <c r="I10" s="14">
        <v>6927</v>
      </c>
      <c r="J10" s="15">
        <f t="shared" si="0"/>
        <v>98.255319148936167</v>
      </c>
      <c r="K10" s="15">
        <f t="shared" si="1"/>
        <v>70.605908863294943</v>
      </c>
      <c r="L10" s="16" t="s">
        <v>58</v>
      </c>
      <c r="M10" s="14">
        <v>1628</v>
      </c>
      <c r="N10" s="14">
        <v>82</v>
      </c>
      <c r="O10" s="15">
        <f t="shared" si="2"/>
        <v>163.0445668502754</v>
      </c>
      <c r="P10" s="15">
        <f t="shared" si="3"/>
        <v>95.571095571095569</v>
      </c>
      <c r="Q10" s="14">
        <v>3464</v>
      </c>
      <c r="R10" s="17">
        <f t="shared" si="4"/>
        <v>2.0257309941520467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46182</v>
      </c>
      <c r="B11" s="13">
        <f>IF(A11="","",IFERROR(INT((A11-C3)/7)+I4,""))</f>
        <v>44</v>
      </c>
      <c r="C11" s="14">
        <v>9983</v>
      </c>
      <c r="D11" s="14">
        <v>857</v>
      </c>
      <c r="E11" s="14">
        <v>2</v>
      </c>
      <c r="F11" s="14">
        <v>1</v>
      </c>
      <c r="G11" s="15">
        <f>IF(A11="","",IFERROR(SUM(E$7:E11)/C4*100,""))</f>
        <v>0.16421947449768162</v>
      </c>
      <c r="H11" s="14">
        <v>7052</v>
      </c>
      <c r="I11" s="14">
        <v>6915</v>
      </c>
      <c r="J11" s="15">
        <f t="shared" si="0"/>
        <v>98.057288712422007</v>
      </c>
      <c r="K11" s="15">
        <f t="shared" si="1"/>
        <v>70.640088149854748</v>
      </c>
      <c r="L11" s="16" t="s">
        <v>57</v>
      </c>
      <c r="M11" s="14">
        <v>1628</v>
      </c>
      <c r="N11" s="14">
        <v>82</v>
      </c>
      <c r="O11" s="15">
        <f t="shared" si="2"/>
        <v>163.07723129319842</v>
      </c>
      <c r="P11" s="15">
        <f t="shared" si="3"/>
        <v>95.682613768961488</v>
      </c>
      <c r="Q11" s="14">
        <v>3690</v>
      </c>
      <c r="R11" s="17">
        <f t="shared" si="4"/>
        <v>2.1578947368421053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46183</v>
      </c>
      <c r="B12" s="13">
        <f>IF(A12="","",IFERROR(INT((A12-C3)/7)+I4,""))</f>
        <v>44</v>
      </c>
      <c r="C12" s="14">
        <v>9976</v>
      </c>
      <c r="D12" s="14">
        <v>828</v>
      </c>
      <c r="E12" s="14">
        <v>7</v>
      </c>
      <c r="F12" s="14">
        <v>29</v>
      </c>
      <c r="G12" s="15">
        <f>IF(A12="","",IFERROR(SUM(E$7:E12)/C4*100,""))</f>
        <v>0.23183925811437403</v>
      </c>
      <c r="H12" s="14">
        <v>7021</v>
      </c>
      <c r="I12" s="14">
        <v>6908</v>
      </c>
      <c r="J12" s="15">
        <f t="shared" si="0"/>
        <v>98.390542657741065</v>
      </c>
      <c r="K12" s="15">
        <f t="shared" si="1"/>
        <v>70.378909382518046</v>
      </c>
      <c r="L12" s="16" t="s">
        <v>57</v>
      </c>
      <c r="M12" s="14">
        <v>1628</v>
      </c>
      <c r="N12" s="14">
        <v>82</v>
      </c>
      <c r="O12" s="15">
        <f t="shared" si="2"/>
        <v>163.1916599839615</v>
      </c>
      <c r="P12" s="15">
        <f t="shared" si="3"/>
        <v>99.033816425120762</v>
      </c>
      <c r="Q12" s="14">
        <v>3504</v>
      </c>
      <c r="R12" s="17">
        <f t="shared" si="4"/>
        <v>2.049122807017544</v>
      </c>
      <c r="S12" s="14"/>
      <c r="T12" s="14"/>
      <c r="U12" s="14"/>
      <c r="V12" s="14"/>
      <c r="W12" s="14" t="s">
        <v>51</v>
      </c>
      <c r="X12" s="14"/>
    </row>
    <row r="13" spans="1:24" ht="15" customHeight="1" x14ac:dyDescent="0.25">
      <c r="A13" s="12">
        <v>46184</v>
      </c>
      <c r="B13" s="13">
        <f>IF(A13="","",IFERROR(INT((A13-C3)/7)+I4,""))</f>
        <v>44</v>
      </c>
      <c r="C13" s="14">
        <v>9976</v>
      </c>
      <c r="D13" s="14">
        <v>827</v>
      </c>
      <c r="E13" s="14"/>
      <c r="F13" s="14">
        <v>1</v>
      </c>
      <c r="G13" s="15">
        <f>IF(A13="","",IFERROR(SUM(E$7:E13)/C4*100,""))</f>
        <v>0.23183925811437403</v>
      </c>
      <c r="H13" s="14">
        <v>6940</v>
      </c>
      <c r="I13" s="14">
        <v>6800</v>
      </c>
      <c r="J13" s="15">
        <f t="shared" si="0"/>
        <v>97.982708933717575</v>
      </c>
      <c r="K13" s="15">
        <f t="shared" si="1"/>
        <v>69.566960705693674</v>
      </c>
      <c r="L13" s="16" t="s">
        <v>59</v>
      </c>
      <c r="M13" s="14">
        <v>1628</v>
      </c>
      <c r="N13" s="14">
        <v>82</v>
      </c>
      <c r="O13" s="15">
        <f t="shared" si="2"/>
        <v>163.1916599839615</v>
      </c>
      <c r="P13" s="15">
        <f t="shared" si="3"/>
        <v>99.153567110036263</v>
      </c>
      <c r="Q13" s="14">
        <v>3284</v>
      </c>
      <c r="R13" s="17">
        <f t="shared" si="4"/>
        <v>1.92046783625731</v>
      </c>
      <c r="S13" s="14"/>
      <c r="T13" s="14"/>
      <c r="U13" s="14">
        <v>4185</v>
      </c>
      <c r="V13" s="14">
        <v>4585</v>
      </c>
      <c r="W13" s="14" t="s">
        <v>51</v>
      </c>
      <c r="X13" s="14"/>
    </row>
    <row r="14" spans="1:24" ht="15" customHeight="1" x14ac:dyDescent="0.25">
      <c r="A14" s="12">
        <v>46185</v>
      </c>
      <c r="B14" s="13">
        <f>IF(A14="","",IFERROR(INT((A14-C3)/7)+I4,""))</f>
        <v>45</v>
      </c>
      <c r="C14" s="14">
        <v>9974</v>
      </c>
      <c r="D14" s="14">
        <v>827</v>
      </c>
      <c r="E14" s="14">
        <v>2</v>
      </c>
      <c r="F14" s="14"/>
      <c r="G14" s="15">
        <f>IF(A14="","",IFERROR(SUM(E$7:E14)/C4*100,""))</f>
        <v>0.25115919629057187</v>
      </c>
      <c r="H14" s="14">
        <v>6900</v>
      </c>
      <c r="I14" s="14">
        <v>6760</v>
      </c>
      <c r="J14" s="15">
        <f t="shared" si="0"/>
        <v>97.971014492753625</v>
      </c>
      <c r="K14" s="15">
        <f t="shared" si="1"/>
        <v>69.179867655905355</v>
      </c>
      <c r="L14" s="16" t="s">
        <v>60</v>
      </c>
      <c r="M14" s="14">
        <v>1626</v>
      </c>
      <c r="N14" s="14">
        <v>78</v>
      </c>
      <c r="O14" s="15">
        <f t="shared" si="2"/>
        <v>163.02386204130738</v>
      </c>
      <c r="P14" s="15">
        <f t="shared" si="3"/>
        <v>94.316807738815001</v>
      </c>
      <c r="Q14" s="14">
        <v>3467</v>
      </c>
      <c r="R14" s="17">
        <f t="shared" si="4"/>
        <v>2.03462441314554</v>
      </c>
      <c r="S14" s="14"/>
      <c r="T14" s="14"/>
      <c r="U14" s="14"/>
      <c r="V14" s="14"/>
      <c r="W14" s="14" t="s">
        <v>51</v>
      </c>
      <c r="X14" s="14"/>
    </row>
    <row r="15" spans="1:24" ht="15" customHeight="1" x14ac:dyDescent="0.25">
      <c r="A15" s="12">
        <v>46186</v>
      </c>
      <c r="B15" s="13">
        <f>IF(A15="","",IFERROR(INT((A15-C3)/7)+I4,""))</f>
        <v>45</v>
      </c>
      <c r="C15" s="14">
        <v>9969</v>
      </c>
      <c r="D15" s="14">
        <v>825</v>
      </c>
      <c r="E15" s="14">
        <v>5</v>
      </c>
      <c r="F15" s="14">
        <v>2</v>
      </c>
      <c r="G15" s="15">
        <f>IF(A15="","",IFERROR(SUM(E$7:E15)/C4*100,""))</f>
        <v>0.29945904173106647</v>
      </c>
      <c r="H15" s="14">
        <v>6820</v>
      </c>
      <c r="I15" s="14">
        <v>6676</v>
      </c>
      <c r="J15" s="15">
        <f t="shared" si="0"/>
        <v>97.888563049853374</v>
      </c>
      <c r="K15" s="15">
        <f t="shared" si="1"/>
        <v>68.412077440064195</v>
      </c>
      <c r="L15" s="16" t="s">
        <v>59</v>
      </c>
      <c r="M15" s="14">
        <v>1626</v>
      </c>
      <c r="N15" s="14">
        <v>78</v>
      </c>
      <c r="O15" s="15">
        <f t="shared" si="2"/>
        <v>163.10562744507976</v>
      </c>
      <c r="P15" s="15">
        <f t="shared" si="3"/>
        <v>94.545454545454547</v>
      </c>
      <c r="Q15" s="14">
        <v>3392</v>
      </c>
      <c r="R15" s="17">
        <f t="shared" si="4"/>
        <v>1.9906103286384977</v>
      </c>
      <c r="S15" s="14"/>
      <c r="T15" s="14"/>
      <c r="U15" s="14"/>
      <c r="V15" s="14"/>
      <c r="W15" s="14" t="s">
        <v>51</v>
      </c>
      <c r="X15" s="14"/>
    </row>
    <row r="16" spans="1:24" ht="15" customHeight="1" x14ac:dyDescent="0.25">
      <c r="A16" s="12">
        <v>46187</v>
      </c>
      <c r="B16" s="13">
        <f>IF(A16="","",IFERROR(INT((A16-C3)/7)+I4,""))</f>
        <v>45</v>
      </c>
      <c r="C16" s="14">
        <v>9967</v>
      </c>
      <c r="D16" s="14">
        <v>825</v>
      </c>
      <c r="E16" s="14">
        <v>2</v>
      </c>
      <c r="F16" s="14"/>
      <c r="G16" s="15">
        <f>IF(A16="","",IFERROR(SUM(E$7:E16)/C4*100,""))</f>
        <v>0.31877897990726428</v>
      </c>
      <c r="H16" s="14">
        <v>7007</v>
      </c>
      <c r="I16" s="14">
        <v>6853</v>
      </c>
      <c r="J16" s="15">
        <f t="shared" si="0"/>
        <v>97.802197802197796</v>
      </c>
      <c r="K16" s="15">
        <f t="shared" si="1"/>
        <v>70.301996588742853</v>
      </c>
      <c r="L16" s="16" t="s">
        <v>61</v>
      </c>
      <c r="M16" s="14">
        <v>1626</v>
      </c>
      <c r="N16" s="14">
        <v>78</v>
      </c>
      <c r="O16" s="15">
        <f t="shared" si="2"/>
        <v>163.1383565767031</v>
      </c>
      <c r="P16" s="15">
        <f t="shared" si="3"/>
        <v>94.545454545454547</v>
      </c>
      <c r="Q16" s="14">
        <v>3278</v>
      </c>
      <c r="R16" s="17">
        <f t="shared" si="4"/>
        <v>1.9237089201877935</v>
      </c>
      <c r="S16" s="14"/>
      <c r="T16" s="14"/>
      <c r="U16" s="14"/>
      <c r="V16" s="14"/>
      <c r="W16" s="14" t="s">
        <v>51</v>
      </c>
      <c r="X16" s="14"/>
    </row>
    <row r="17" spans="1:24" ht="15" customHeight="1" x14ac:dyDescent="0.25">
      <c r="A17" s="12">
        <v>46188</v>
      </c>
      <c r="B17" s="13">
        <f>IF(A17="","",IFERROR(INT((A17-C3)/7)+I4,""))</f>
        <v>45</v>
      </c>
      <c r="C17" s="14">
        <v>9965</v>
      </c>
      <c r="D17" s="14">
        <v>825</v>
      </c>
      <c r="E17" s="14">
        <v>2</v>
      </c>
      <c r="F17" s="14"/>
      <c r="G17" s="15">
        <f>IF(A17="","",IFERROR(SUM(E$7:E17)/C4*100,""))</f>
        <v>0.3380989180834621</v>
      </c>
      <c r="H17" s="14">
        <v>6921</v>
      </c>
      <c r="I17" s="14">
        <v>6785</v>
      </c>
      <c r="J17" s="15">
        <f t="shared" si="0"/>
        <v>98.03496604536916</v>
      </c>
      <c r="K17" s="15">
        <f t="shared" si="1"/>
        <v>69.453085800301054</v>
      </c>
      <c r="L17" s="16" t="s">
        <v>60</v>
      </c>
      <c r="M17" s="14">
        <v>1626</v>
      </c>
      <c r="N17" s="14">
        <v>78</v>
      </c>
      <c r="O17" s="15">
        <f t="shared" si="2"/>
        <v>163.17109884596087</v>
      </c>
      <c r="P17" s="15">
        <f t="shared" si="3"/>
        <v>94.545454545454547</v>
      </c>
      <c r="Q17" s="14">
        <v>3390</v>
      </c>
      <c r="R17" s="17">
        <f t="shared" si="4"/>
        <v>1.9894366197183098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46189</v>
      </c>
      <c r="B18" s="13">
        <f>IF(A18="","",IFERROR(INT((A18-C3)/7)+I4,""))</f>
        <v>45</v>
      </c>
      <c r="C18" s="14">
        <v>9959</v>
      </c>
      <c r="D18" s="14">
        <v>822</v>
      </c>
      <c r="E18" s="14">
        <v>6</v>
      </c>
      <c r="F18" s="14">
        <v>3</v>
      </c>
      <c r="G18" s="15">
        <f>IF(A18="","",IFERROR(SUM(E$7:E18)/C4*100,""))</f>
        <v>0.39605873261205565</v>
      </c>
      <c r="H18" s="14">
        <v>6890</v>
      </c>
      <c r="I18" s="14">
        <v>6751</v>
      </c>
      <c r="J18" s="15">
        <f t="shared" si="0"/>
        <v>97.982583454281567</v>
      </c>
      <c r="K18" s="15">
        <f t="shared" si="1"/>
        <v>69.183652977206549</v>
      </c>
      <c r="L18" s="16">
        <v>66.5</v>
      </c>
      <c r="M18" s="14">
        <v>1626</v>
      </c>
      <c r="N18" s="14">
        <v>78</v>
      </c>
      <c r="O18" s="15">
        <f t="shared" si="2"/>
        <v>163.26940455869064</v>
      </c>
      <c r="P18" s="15">
        <f t="shared" si="3"/>
        <v>94.890510948905103</v>
      </c>
      <c r="Q18" s="14">
        <v>3476</v>
      </c>
      <c r="R18" s="17">
        <f t="shared" si="4"/>
        <v>2.039906103286385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46190</v>
      </c>
      <c r="B19" s="13">
        <f>IF(A19="","",IFERROR(INT((A19-C3)/7)+I4,""))</f>
        <v>45</v>
      </c>
      <c r="C19" s="14">
        <v>9953</v>
      </c>
      <c r="D19" s="14">
        <v>819</v>
      </c>
      <c r="E19" s="14">
        <v>6</v>
      </c>
      <c r="F19" s="14">
        <v>3</v>
      </c>
      <c r="G19" s="15">
        <f>IF(A19="","",IFERROR(SUM(E$7:E19)/C4*100,""))</f>
        <v>0.45401854714064915</v>
      </c>
      <c r="H19" s="14">
        <v>6834</v>
      </c>
      <c r="I19" s="14">
        <v>6689</v>
      </c>
      <c r="J19" s="15">
        <f t="shared" si="0"/>
        <v>97.878255779923904</v>
      </c>
      <c r="K19" s="15">
        <f t="shared" si="1"/>
        <v>68.662714759369038</v>
      </c>
      <c r="L19" s="16">
        <v>66.5</v>
      </c>
      <c r="M19" s="14">
        <v>1626</v>
      </c>
      <c r="N19" s="14">
        <v>78</v>
      </c>
      <c r="O19" s="15">
        <f t="shared" si="2"/>
        <v>163.36782879533808</v>
      </c>
      <c r="P19" s="15">
        <f t="shared" si="3"/>
        <v>95.238095238095227</v>
      </c>
      <c r="Q19" s="14">
        <v>3495</v>
      </c>
      <c r="R19" s="17">
        <f t="shared" si="4"/>
        <v>2.051056338028169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46191</v>
      </c>
      <c r="B20" s="13">
        <f>IF(A20="","",IFERROR(INT((A20-C3)/7)+I4,""))</f>
        <v>45</v>
      </c>
      <c r="C20" s="14">
        <v>9950</v>
      </c>
      <c r="D20" s="14">
        <v>818</v>
      </c>
      <c r="E20" s="14">
        <v>3</v>
      </c>
      <c r="F20" s="14">
        <v>1</v>
      </c>
      <c r="G20" s="15">
        <f>IF(A20="","",IFERROR(SUM(E$7:E20)/C4*100,""))</f>
        <v>0.48299845440494588</v>
      </c>
      <c r="H20" s="14">
        <v>6839</v>
      </c>
      <c r="I20" s="14">
        <v>6685</v>
      </c>
      <c r="J20" s="15">
        <f t="shared" si="0"/>
        <v>97.748208802456503</v>
      </c>
      <c r="K20" s="15">
        <f t="shared" si="1"/>
        <v>68.733668341708537</v>
      </c>
      <c r="L20" s="16">
        <v>66.5</v>
      </c>
      <c r="M20" s="14">
        <v>1626</v>
      </c>
      <c r="N20" s="14">
        <v>78</v>
      </c>
      <c r="O20" s="15">
        <f t="shared" si="2"/>
        <v>163.41708542713567</v>
      </c>
      <c r="P20" s="15">
        <f t="shared" si="3"/>
        <v>95.354523227383865</v>
      </c>
      <c r="Q20" s="14">
        <v>3522</v>
      </c>
      <c r="R20" s="17">
        <f t="shared" si="4"/>
        <v>2.066901408450704</v>
      </c>
      <c r="S20" s="14"/>
      <c r="T20" s="14"/>
      <c r="U20" s="14">
        <v>4374</v>
      </c>
      <c r="V20" s="14">
        <v>4449</v>
      </c>
      <c r="W20" s="14"/>
      <c r="X20" s="14"/>
    </row>
    <row r="21" spans="1:24" ht="15" customHeight="1" x14ac:dyDescent="0.25">
      <c r="A21" s="12">
        <v>46192</v>
      </c>
      <c r="B21" s="13">
        <f>IF(A21="","",IFERROR(INT((A21-C3)/7)+I4,""))</f>
        <v>46</v>
      </c>
      <c r="C21" s="14">
        <v>9942</v>
      </c>
      <c r="D21" s="14">
        <v>816</v>
      </c>
      <c r="E21" s="14">
        <v>8</v>
      </c>
      <c r="F21" s="14">
        <v>2</v>
      </c>
      <c r="G21" s="15">
        <f>IF(A21="","",IFERROR(SUM(E$7:E21)/C4*100,""))</f>
        <v>0.5602782071097373</v>
      </c>
      <c r="H21" s="14">
        <v>6869</v>
      </c>
      <c r="I21" s="14">
        <v>6720</v>
      </c>
      <c r="J21" s="15">
        <f t="shared" si="0"/>
        <v>97.830834182559329</v>
      </c>
      <c r="K21" s="15">
        <f t="shared" si="1"/>
        <v>69.090726212029779</v>
      </c>
      <c r="L21" s="16">
        <v>66.5</v>
      </c>
      <c r="M21" s="14">
        <v>1602</v>
      </c>
      <c r="N21" s="14">
        <v>86</v>
      </c>
      <c r="O21" s="15">
        <f t="shared" si="2"/>
        <v>161.13458056729027</v>
      </c>
      <c r="P21" s="15">
        <f t="shared" si="3"/>
        <v>105.3921568627451</v>
      </c>
      <c r="Q21" s="14">
        <v>3594</v>
      </c>
      <c r="R21" s="17">
        <f t="shared" si="4"/>
        <v>2.1291469194312795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>
        <v>46193</v>
      </c>
      <c r="B22" s="13">
        <f>IF(A22="","",IFERROR(INT((A22-C3)/7)+I4,""))</f>
        <v>46</v>
      </c>
      <c r="C22" s="14">
        <v>9936</v>
      </c>
      <c r="D22" s="14">
        <v>815</v>
      </c>
      <c r="E22" s="14">
        <v>6</v>
      </c>
      <c r="F22" s="14">
        <v>1</v>
      </c>
      <c r="G22" s="15">
        <f>IF(A22="","",IFERROR(SUM(E$7:E22)/C4*100,""))</f>
        <v>0.61823802163833075</v>
      </c>
      <c r="H22" s="14">
        <v>6725</v>
      </c>
      <c r="I22" s="14">
        <v>6569</v>
      </c>
      <c r="J22" s="15">
        <f t="shared" si="0"/>
        <v>97.680297397769522</v>
      </c>
      <c r="K22" s="15">
        <f t="shared" si="1"/>
        <v>67.683172302737518</v>
      </c>
      <c r="L22" s="16">
        <v>66.400000000000006</v>
      </c>
      <c r="M22" s="14">
        <v>1600</v>
      </c>
      <c r="N22" s="14">
        <v>86</v>
      </c>
      <c r="O22" s="15">
        <f t="shared" si="2"/>
        <v>161.03059581320451</v>
      </c>
      <c r="P22" s="15">
        <f t="shared" si="3"/>
        <v>105.52147239263803</v>
      </c>
      <c r="Q22" s="14">
        <v>3588</v>
      </c>
      <c r="R22" s="17">
        <f t="shared" si="4"/>
        <v>2.1281138790035588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>
        <v>46194</v>
      </c>
      <c r="B23" s="13">
        <f>IF(A23="","",IFERROR(INT((A23-C3)/7)+I4,""))</f>
        <v>46</v>
      </c>
      <c r="C23" s="14">
        <v>9934</v>
      </c>
      <c r="D23" s="14">
        <v>814</v>
      </c>
      <c r="E23" s="14">
        <v>2</v>
      </c>
      <c r="F23" s="14">
        <v>1</v>
      </c>
      <c r="G23" s="15">
        <f>IF(A23="","",IFERROR(SUM(E$7:E23)/C4*100,""))</f>
        <v>0.63755795981452856</v>
      </c>
      <c r="H23" s="14">
        <v>6834</v>
      </c>
      <c r="I23" s="14">
        <v>6719</v>
      </c>
      <c r="J23" s="15">
        <f t="shared" si="0"/>
        <v>98.317237342698277</v>
      </c>
      <c r="K23" s="15">
        <f t="shared" si="1"/>
        <v>68.794040668411512</v>
      </c>
      <c r="L23" s="16">
        <v>66.599999999999994</v>
      </c>
      <c r="M23" s="14">
        <v>1600</v>
      </c>
      <c r="N23" s="14">
        <v>86</v>
      </c>
      <c r="O23" s="15">
        <f t="shared" si="2"/>
        <v>161.06301590497281</v>
      </c>
      <c r="P23" s="15">
        <f t="shared" si="3"/>
        <v>105.65110565110565</v>
      </c>
      <c r="Q23" s="14">
        <v>3233</v>
      </c>
      <c r="R23" s="17">
        <f t="shared" si="4"/>
        <v>1.9175563463819691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46195</v>
      </c>
      <c r="B24" s="13">
        <f>IF(A24="","",IFERROR(INT((A24-C3)/7)+I4,""))</f>
        <v>46</v>
      </c>
      <c r="C24" s="14">
        <v>9930</v>
      </c>
      <c r="D24" s="14">
        <v>813</v>
      </c>
      <c r="E24" s="14">
        <v>4</v>
      </c>
      <c r="F24" s="14">
        <v>1</v>
      </c>
      <c r="G24" s="15">
        <f>IF(A24="","",IFERROR(SUM(E$7:E24)/C4*100,""))</f>
        <v>0.67619783616692419</v>
      </c>
      <c r="H24" s="14">
        <v>6887</v>
      </c>
      <c r="I24" s="14">
        <v>6750</v>
      </c>
      <c r="J24" s="15">
        <f t="shared" si="0"/>
        <v>98.010744881661111</v>
      </c>
      <c r="K24" s="15">
        <f t="shared" si="1"/>
        <v>69.355488418932538</v>
      </c>
      <c r="L24" s="16">
        <v>66.599999999999994</v>
      </c>
      <c r="M24" s="14">
        <v>1600</v>
      </c>
      <c r="N24" s="14">
        <v>105</v>
      </c>
      <c r="O24" s="15">
        <f t="shared" si="2"/>
        <v>161.12789526686808</v>
      </c>
      <c r="P24" s="15">
        <f t="shared" si="3"/>
        <v>129.15129151291512</v>
      </c>
      <c r="Q24" s="14">
        <v>3051</v>
      </c>
      <c r="R24" s="17">
        <f t="shared" si="4"/>
        <v>1.789442815249267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>
        <v>46196</v>
      </c>
      <c r="B25" s="13">
        <f>IF(A25="","",IFERROR(INT((A25-C3)/7)+I4,""))</f>
        <v>46</v>
      </c>
      <c r="C25" s="14">
        <v>9928</v>
      </c>
      <c r="D25" s="14">
        <v>812</v>
      </c>
      <c r="E25" s="14">
        <v>2</v>
      </c>
      <c r="F25" s="14">
        <v>1</v>
      </c>
      <c r="G25" s="15">
        <f>IF(A25="","",IFERROR(SUM(E$7:E25)/C4*100,""))</f>
        <v>0.69551777434312212</v>
      </c>
      <c r="H25" s="14">
        <v>6706</v>
      </c>
      <c r="I25" s="14">
        <v>6528</v>
      </c>
      <c r="J25" s="15">
        <f t="shared" si="0"/>
        <v>97.345660602445577</v>
      </c>
      <c r="K25" s="15">
        <f t="shared" si="1"/>
        <v>67.546333601933924</v>
      </c>
      <c r="L25" s="16">
        <v>66.7</v>
      </c>
      <c r="M25" s="14">
        <v>1600</v>
      </c>
      <c r="N25" s="14">
        <v>105</v>
      </c>
      <c r="O25" s="15">
        <f t="shared" si="2"/>
        <v>161.16035455278003</v>
      </c>
      <c r="P25" s="15">
        <f t="shared" si="3"/>
        <v>129.31034482758622</v>
      </c>
      <c r="Q25" s="14">
        <v>3223</v>
      </c>
      <c r="R25" s="17">
        <f t="shared" si="4"/>
        <v>1.8903225806451613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>
        <v>46197</v>
      </c>
      <c r="B26" s="13">
        <f>IF(A26="","",IFERROR(INT((A26-C3)/7)+I4,""))</f>
        <v>46</v>
      </c>
      <c r="C26" s="14">
        <v>9926</v>
      </c>
      <c r="D26" s="14">
        <v>812</v>
      </c>
      <c r="E26" s="14">
        <v>2</v>
      </c>
      <c r="F26" s="14"/>
      <c r="G26" s="15">
        <f>IF(A26="","",IFERROR(SUM(E$7:E26)/C4*100,""))</f>
        <v>0.71483771251931993</v>
      </c>
      <c r="H26" s="14">
        <v>6860</v>
      </c>
      <c r="I26" s="14">
        <v>6722</v>
      </c>
      <c r="J26" s="15">
        <f t="shared" si="0"/>
        <v>97.988338192419818</v>
      </c>
      <c r="K26" s="15">
        <f t="shared" si="1"/>
        <v>69.111424541607903</v>
      </c>
      <c r="L26" s="16">
        <v>66.7</v>
      </c>
      <c r="M26" s="14">
        <v>1600</v>
      </c>
      <c r="N26" s="14">
        <v>105</v>
      </c>
      <c r="O26" s="15">
        <f t="shared" si="2"/>
        <v>161.19282691920208</v>
      </c>
      <c r="P26" s="15">
        <f t="shared" si="3"/>
        <v>129.31034482758622</v>
      </c>
      <c r="Q26" s="14">
        <v>3469</v>
      </c>
      <c r="R26" s="17">
        <f t="shared" si="4"/>
        <v>2.0346041055718476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>
        <v>46198</v>
      </c>
      <c r="B27" s="13">
        <f>IF(A27="","",IFERROR(INT((A27-C3)/7)+I4,""))</f>
        <v>46</v>
      </c>
      <c r="C27" s="14">
        <v>9923</v>
      </c>
      <c r="D27" s="14">
        <v>811</v>
      </c>
      <c r="E27" s="14">
        <v>3</v>
      </c>
      <c r="F27" s="14">
        <v>1</v>
      </c>
      <c r="G27" s="15">
        <f>IF(A27="","",IFERROR(SUM(E$7:E27)/C4*100,""))</f>
        <v>0.74381761978361671</v>
      </c>
      <c r="H27" s="14">
        <v>6630</v>
      </c>
      <c r="I27" s="14">
        <v>6511</v>
      </c>
      <c r="J27" s="15">
        <f t="shared" si="0"/>
        <v>98.205128205128204</v>
      </c>
      <c r="K27" s="15">
        <f t="shared" si="1"/>
        <v>66.814471430011096</v>
      </c>
      <c r="L27" s="16">
        <v>66.7</v>
      </c>
      <c r="M27" s="14">
        <v>1600</v>
      </c>
      <c r="N27" s="14">
        <v>105</v>
      </c>
      <c r="O27" s="15">
        <f t="shared" si="2"/>
        <v>161.24156001209312</v>
      </c>
      <c r="P27" s="15">
        <f t="shared" si="3"/>
        <v>129.46979038224416</v>
      </c>
      <c r="Q27" s="14">
        <v>3803</v>
      </c>
      <c r="R27" s="17">
        <f t="shared" si="4"/>
        <v>2.2304985337243401</v>
      </c>
      <c r="S27" s="14"/>
      <c r="T27" s="14"/>
      <c r="U27" s="14">
        <v>4330</v>
      </c>
      <c r="V27" s="14">
        <v>4587</v>
      </c>
      <c r="W27" s="14"/>
      <c r="X27" s="14"/>
    </row>
    <row r="28" spans="1:24" ht="15" customHeight="1" x14ac:dyDescent="0.25">
      <c r="A28" s="12">
        <v>46199</v>
      </c>
      <c r="B28" s="13">
        <f>IF(A28="","",IFERROR(INT((A28-C3)/7)+I4,""))</f>
        <v>47</v>
      </c>
      <c r="C28" s="14">
        <v>9921</v>
      </c>
      <c r="D28" s="14">
        <v>811</v>
      </c>
      <c r="E28" s="14">
        <v>2</v>
      </c>
      <c r="F28" s="14"/>
      <c r="G28" s="15">
        <f>IF(A28="","",IFERROR(SUM(E$7:E28)/C4*100,""))</f>
        <v>0.76313755795981453</v>
      </c>
      <c r="H28" s="14">
        <v>6387</v>
      </c>
      <c r="I28" s="14">
        <v>6256</v>
      </c>
      <c r="J28" s="15">
        <f t="shared" si="0"/>
        <v>97.948958822608418</v>
      </c>
      <c r="K28" s="15">
        <f t="shared" si="1"/>
        <v>64.378590867856062</v>
      </c>
      <c r="L28" s="16">
        <v>66.599999999999994</v>
      </c>
      <c r="M28" s="14">
        <v>1598</v>
      </c>
      <c r="N28" s="14">
        <v>103</v>
      </c>
      <c r="O28" s="15">
        <f t="shared" si="2"/>
        <v>161.0724725330108</v>
      </c>
      <c r="P28" s="15">
        <f t="shared" si="3"/>
        <v>127.00369913686806</v>
      </c>
      <c r="Q28" s="14">
        <v>3604</v>
      </c>
      <c r="R28" s="17">
        <f t="shared" si="4"/>
        <v>2.1187536743092297</v>
      </c>
      <c r="S28" s="14"/>
      <c r="T28" s="14"/>
      <c r="U28" s="14"/>
      <c r="V28" s="14"/>
      <c r="W28" s="14" t="s">
        <v>62</v>
      </c>
      <c r="X28" s="14"/>
    </row>
    <row r="29" spans="1:24" ht="15" customHeight="1" x14ac:dyDescent="0.25">
      <c r="A29" s="12">
        <v>46200</v>
      </c>
      <c r="B29" s="13">
        <f>IF(A29="","",IFERROR(INT((A29-C3)/7)+I4,""))</f>
        <v>47</v>
      </c>
      <c r="C29" s="14">
        <v>9918</v>
      </c>
      <c r="D29" s="14">
        <v>811</v>
      </c>
      <c r="E29" s="14">
        <v>3</v>
      </c>
      <c r="F29" s="14"/>
      <c r="G29" s="15">
        <f>IF(A29="","",IFERROR(SUM(E$7:E29)/C4*100,""))</f>
        <v>0.79211746522411131</v>
      </c>
      <c r="H29" s="14">
        <v>6569</v>
      </c>
      <c r="I29" s="14">
        <v>6458</v>
      </c>
      <c r="J29" s="15">
        <f t="shared" si="0"/>
        <v>98.310245090576956</v>
      </c>
      <c r="K29" s="15">
        <f t="shared" si="1"/>
        <v>66.233111514418226</v>
      </c>
      <c r="L29" s="16">
        <v>66.8</v>
      </c>
      <c r="M29" s="14">
        <v>1598</v>
      </c>
      <c r="N29" s="14">
        <v>103</v>
      </c>
      <c r="O29" s="15">
        <f t="shared" si="2"/>
        <v>161.12119378907039</v>
      </c>
      <c r="P29" s="15">
        <f t="shared" si="3"/>
        <v>127.00369913686806</v>
      </c>
      <c r="Q29" s="14">
        <v>4014</v>
      </c>
      <c r="R29" s="17">
        <f t="shared" si="4"/>
        <v>2.35978835978836</v>
      </c>
      <c r="S29" s="14"/>
      <c r="T29" s="14"/>
      <c r="U29" s="14"/>
      <c r="V29" s="14"/>
      <c r="W29" s="14" t="s">
        <v>62</v>
      </c>
      <c r="X29" s="14"/>
    </row>
    <row r="30" spans="1:24" ht="15" customHeight="1" x14ac:dyDescent="0.25">
      <c r="A30" s="12">
        <v>46201</v>
      </c>
      <c r="B30" s="13">
        <f>IF(A30="","",IFERROR(INT((A30-C3)/7)+I4,""))</f>
        <v>47</v>
      </c>
      <c r="C30" s="14">
        <v>9917</v>
      </c>
      <c r="D30" s="14">
        <v>810</v>
      </c>
      <c r="E30" s="14">
        <v>1</v>
      </c>
      <c r="F30" s="14">
        <v>1</v>
      </c>
      <c r="G30" s="15">
        <f>IF(A30="","",IFERROR(SUM(E$7:E30)/C4*100,""))</f>
        <v>0.80177743431221016</v>
      </c>
      <c r="H30" s="14">
        <v>6684</v>
      </c>
      <c r="I30" s="14">
        <v>6574</v>
      </c>
      <c r="J30" s="15">
        <f t="shared" si="0"/>
        <v>98.3542788749252</v>
      </c>
      <c r="K30" s="15">
        <f t="shared" si="1"/>
        <v>67.399415145709384</v>
      </c>
      <c r="L30" s="16">
        <v>66.8</v>
      </c>
      <c r="M30" s="14">
        <v>1598</v>
      </c>
      <c r="N30" s="14">
        <v>103</v>
      </c>
      <c r="O30" s="15">
        <f t="shared" si="2"/>
        <v>161.13744075829385</v>
      </c>
      <c r="P30" s="15">
        <f t="shared" si="3"/>
        <v>127.16049382716049</v>
      </c>
      <c r="Q30" s="14">
        <v>4098</v>
      </c>
      <c r="R30" s="17">
        <f t="shared" si="4"/>
        <v>2.4091710758377425</v>
      </c>
      <c r="S30" s="14"/>
      <c r="T30" s="14"/>
      <c r="U30" s="14"/>
      <c r="V30" s="14"/>
      <c r="W30" s="14" t="s">
        <v>62</v>
      </c>
      <c r="X30" s="14"/>
    </row>
    <row r="31" spans="1:24" ht="15" customHeight="1" x14ac:dyDescent="0.25">
      <c r="A31" s="12">
        <v>46202</v>
      </c>
      <c r="B31" s="13">
        <f>IF(A31="","",IFERROR(INT((A31-C3)/7)+I4,""))</f>
        <v>47</v>
      </c>
      <c r="C31" s="14">
        <v>9902</v>
      </c>
      <c r="D31" s="14">
        <v>805</v>
      </c>
      <c r="E31" s="14">
        <v>15</v>
      </c>
      <c r="F31" s="14">
        <v>5</v>
      </c>
      <c r="G31" s="15">
        <f>IF(A31="","",IFERROR(SUM(E$7:E31)/C4*100,""))</f>
        <v>0.94667697063369405</v>
      </c>
      <c r="H31" s="14">
        <v>6371</v>
      </c>
      <c r="I31" s="14">
        <v>6238</v>
      </c>
      <c r="J31" s="15">
        <f t="shared" si="0"/>
        <v>97.912415633338568</v>
      </c>
      <c r="K31" s="15">
        <f t="shared" si="1"/>
        <v>64.340537265198947</v>
      </c>
      <c r="L31" s="16">
        <v>67</v>
      </c>
      <c r="M31" s="14">
        <v>1594</v>
      </c>
      <c r="N31" s="14">
        <v>103</v>
      </c>
      <c r="O31" s="15">
        <f t="shared" si="2"/>
        <v>160.97758028681076</v>
      </c>
      <c r="P31" s="15">
        <f t="shared" si="3"/>
        <v>127.95031055900621</v>
      </c>
      <c r="Q31" s="14">
        <v>4201</v>
      </c>
      <c r="R31" s="17">
        <f t="shared" si="4"/>
        <v>2.475545079552151</v>
      </c>
      <c r="S31" s="14"/>
      <c r="T31" s="14"/>
      <c r="U31" s="14"/>
      <c r="V31" s="14"/>
      <c r="W31" s="14" t="s">
        <v>62</v>
      </c>
      <c r="X31" s="14"/>
    </row>
    <row r="32" spans="1:24" ht="15" customHeight="1" x14ac:dyDescent="0.25">
      <c r="A32" s="12">
        <v>46203</v>
      </c>
      <c r="B32" s="13">
        <f>IF(A32="","",IFERROR(INT((A32-C3)/7)+I4,""))</f>
        <v>47</v>
      </c>
      <c r="C32" s="14">
        <v>9896</v>
      </c>
      <c r="D32" s="14">
        <v>803</v>
      </c>
      <c r="E32" s="14">
        <v>6</v>
      </c>
      <c r="F32" s="14">
        <v>2</v>
      </c>
      <c r="G32" s="15">
        <f>IF(A32="","",IFERROR(SUM(E$7:E32)/C4*100,""))</f>
        <v>1.0046367851622875</v>
      </c>
      <c r="H32" s="14">
        <v>6123</v>
      </c>
      <c r="I32" s="14">
        <v>6009</v>
      </c>
      <c r="J32" s="15">
        <f t="shared" si="0"/>
        <v>98.138167564919158</v>
      </c>
      <c r="K32" s="15">
        <f t="shared" si="1"/>
        <v>61.873484236054978</v>
      </c>
      <c r="L32" s="16">
        <v>67</v>
      </c>
      <c r="M32" s="14">
        <v>1594</v>
      </c>
      <c r="N32" s="14">
        <v>103</v>
      </c>
      <c r="O32" s="15">
        <f t="shared" si="2"/>
        <v>161.07518189167342</v>
      </c>
      <c r="P32" s="15">
        <f t="shared" si="3"/>
        <v>128.26899128268994</v>
      </c>
      <c r="Q32" s="14">
        <v>3410</v>
      </c>
      <c r="R32" s="17">
        <f t="shared" si="4"/>
        <v>2.0094284030642311</v>
      </c>
      <c r="S32" s="14"/>
      <c r="T32" s="14"/>
      <c r="U32" s="14"/>
      <c r="V32" s="14"/>
      <c r="W32" s="14" t="s">
        <v>62</v>
      </c>
      <c r="X32" s="14"/>
    </row>
    <row r="33" spans="1:24" ht="15" customHeight="1" x14ac:dyDescent="0.25">
      <c r="A33" s="12">
        <v>46204</v>
      </c>
      <c r="B33" s="13">
        <f>IF(A33="","",IFERROR(INT((A33-C3)/7)+I4,""))</f>
        <v>47</v>
      </c>
      <c r="C33" s="14">
        <v>9887</v>
      </c>
      <c r="D33" s="14">
        <v>800</v>
      </c>
      <c r="E33" s="14">
        <v>9</v>
      </c>
      <c r="F33" s="14">
        <v>3</v>
      </c>
      <c r="G33" s="15">
        <f>IF(A33="","",IFERROR(SUM(E$7:E33)/C4*100,""))</f>
        <v>1.0915765069551777</v>
      </c>
      <c r="H33" s="14">
        <v>6045</v>
      </c>
      <c r="I33" s="14">
        <v>5881</v>
      </c>
      <c r="J33" s="15">
        <f t="shared" si="0"/>
        <v>97.287014061207614</v>
      </c>
      <c r="K33" s="15">
        <f t="shared" si="1"/>
        <v>61.140892080509758</v>
      </c>
      <c r="L33" s="16">
        <v>67</v>
      </c>
      <c r="M33" s="14">
        <v>1594</v>
      </c>
      <c r="N33" s="14">
        <v>103</v>
      </c>
      <c r="O33" s="15">
        <f t="shared" si="2"/>
        <v>161.22180641246081</v>
      </c>
      <c r="P33" s="15">
        <f t="shared" si="3"/>
        <v>128.75</v>
      </c>
      <c r="Q33" s="14">
        <v>2614</v>
      </c>
      <c r="R33" s="17">
        <f t="shared" si="4"/>
        <v>1.5403653506187389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46205</v>
      </c>
      <c r="B34" s="13">
        <f>IF(A34="","",IFERROR(INT((A34-C3)/7)+I4,""))</f>
        <v>47</v>
      </c>
      <c r="C34" s="14">
        <v>9877</v>
      </c>
      <c r="D34" s="14">
        <v>796</v>
      </c>
      <c r="E34" s="14">
        <v>10</v>
      </c>
      <c r="F34" s="14">
        <v>4</v>
      </c>
      <c r="G34" s="15">
        <f>IF(A34="","",IFERROR(SUM(E$7:E34)/C4*100,""))</f>
        <v>1.1881761978361669</v>
      </c>
      <c r="H34" s="14">
        <v>6318</v>
      </c>
      <c r="I34" s="14">
        <v>6158</v>
      </c>
      <c r="J34" s="15">
        <f t="shared" si="0"/>
        <v>97.467553023108579</v>
      </c>
      <c r="K34" s="15">
        <f t="shared" si="1"/>
        <v>63.966791535891467</v>
      </c>
      <c r="L34" s="16">
        <v>63.9</v>
      </c>
      <c r="M34" s="14">
        <v>1591</v>
      </c>
      <c r="N34" s="14">
        <v>82</v>
      </c>
      <c r="O34" s="15">
        <f t="shared" si="2"/>
        <v>161.08129998987548</v>
      </c>
      <c r="P34" s="15">
        <f t="shared" si="3"/>
        <v>103.01507537688443</v>
      </c>
      <c r="Q34" s="14">
        <v>3615</v>
      </c>
      <c r="R34" s="17">
        <f t="shared" si="4"/>
        <v>2.1607890017931859</v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>
        <v>46206</v>
      </c>
      <c r="B35" s="13">
        <f>IF(A35="","",IFERROR(INT((A35-C3)/7)+I4,""))</f>
        <v>48</v>
      </c>
      <c r="C35" s="14">
        <v>9875</v>
      </c>
      <c r="D35" s="14">
        <v>765</v>
      </c>
      <c r="E35" s="14">
        <v>2</v>
      </c>
      <c r="F35" s="14">
        <v>1</v>
      </c>
      <c r="G35" s="15">
        <f>IF(A35="","",IFERROR(SUM(E$7:E35)/C4*100,""))</f>
        <v>1.2074961360123648</v>
      </c>
      <c r="H35" s="14">
        <v>6505</v>
      </c>
      <c r="I35" s="14">
        <v>6325</v>
      </c>
      <c r="J35" s="15">
        <f t="shared" si="0"/>
        <v>97.232897770945428</v>
      </c>
      <c r="K35" s="15">
        <f t="shared" si="1"/>
        <v>65.87341772151899</v>
      </c>
      <c r="L35" s="16">
        <v>65.8</v>
      </c>
      <c r="M35" s="14">
        <v>1590</v>
      </c>
      <c r="N35" s="14">
        <v>82</v>
      </c>
      <c r="O35" s="15">
        <f t="shared" si="2"/>
        <v>161.01265822784811</v>
      </c>
      <c r="P35" s="15">
        <f t="shared" si="3"/>
        <v>107.18954248366012</v>
      </c>
      <c r="Q35" s="14">
        <v>3321</v>
      </c>
      <c r="R35" s="17">
        <f t="shared" si="4"/>
        <v>1.986244019138756</v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>
        <v>46207</v>
      </c>
      <c r="B36" s="13">
        <f>IF(A36="","",IFERROR(INT((A36-C3)/7)+I4,""))</f>
        <v>48</v>
      </c>
      <c r="C36" s="14">
        <v>9872</v>
      </c>
      <c r="D36" s="14">
        <v>795</v>
      </c>
      <c r="E36" s="14">
        <v>3</v>
      </c>
      <c r="F36" s="14">
        <v>0</v>
      </c>
      <c r="G36" s="15">
        <f>IF(A36="","",IFERROR(SUM(E$7:E36)/C4*100,""))</f>
        <v>1.2364760432766615</v>
      </c>
      <c r="H36" s="14">
        <v>6584</v>
      </c>
      <c r="I36" s="14">
        <v>6431</v>
      </c>
      <c r="J36" s="15">
        <f t="shared" si="0"/>
        <v>97.676184690157967</v>
      </c>
      <c r="K36" s="15">
        <f t="shared" si="1"/>
        <v>66.693679092382496</v>
      </c>
      <c r="L36" s="16">
        <v>66.599999999999994</v>
      </c>
      <c r="M36" s="14">
        <v>1590</v>
      </c>
      <c r="N36" s="14">
        <v>84</v>
      </c>
      <c r="O36" s="15">
        <f t="shared" si="2"/>
        <v>161.06158833063208</v>
      </c>
      <c r="P36" s="15">
        <f t="shared" si="3"/>
        <v>105.66037735849056</v>
      </c>
      <c r="Q36" s="14">
        <v>3016</v>
      </c>
      <c r="R36" s="17">
        <f t="shared" si="4"/>
        <v>1.8016726403823178</v>
      </c>
      <c r="S36" s="14"/>
      <c r="T36" s="14"/>
      <c r="U36" s="14"/>
      <c r="V36" s="14"/>
      <c r="W36" s="14" t="s">
        <v>55</v>
      </c>
      <c r="X36" s="14"/>
    </row>
    <row r="37" spans="1:24" ht="15" customHeight="1" x14ac:dyDescent="0.25">
      <c r="A37" s="12">
        <v>46208</v>
      </c>
      <c r="B37" s="13">
        <f>IF(A37="","",IFERROR(INT((A37-C3)/7)+I4,""))</f>
        <v>48</v>
      </c>
      <c r="C37" s="14">
        <v>9865</v>
      </c>
      <c r="D37" s="14">
        <v>795</v>
      </c>
      <c r="E37" s="14">
        <v>7</v>
      </c>
      <c r="F37" s="14">
        <v>1</v>
      </c>
      <c r="G37" s="15">
        <f>IF(A37="","",IFERROR(SUM(E$7:E37)/C4*100,""))</f>
        <v>1.3040958268933538</v>
      </c>
      <c r="H37" s="14">
        <v>6512</v>
      </c>
      <c r="I37" s="14">
        <v>6341</v>
      </c>
      <c r="J37" s="15">
        <f t="shared" si="0"/>
        <v>97.374078624078621</v>
      </c>
      <c r="K37" s="15">
        <f t="shared" si="1"/>
        <v>66.011150532184487</v>
      </c>
      <c r="L37" s="16">
        <v>65.900000000000006</v>
      </c>
      <c r="M37" s="14">
        <v>1589</v>
      </c>
      <c r="N37" s="14">
        <v>84</v>
      </c>
      <c r="O37" s="15">
        <f t="shared" si="2"/>
        <v>161.07450582868725</v>
      </c>
      <c r="P37" s="15">
        <f t="shared" si="3"/>
        <v>105.66037735849056</v>
      </c>
      <c r="Q37" s="14">
        <v>3082</v>
      </c>
      <c r="R37" s="17">
        <f t="shared" si="4"/>
        <v>1.8421996413628212</v>
      </c>
      <c r="S37" s="14"/>
      <c r="T37" s="14"/>
      <c r="U37" s="14"/>
      <c r="V37" s="14"/>
      <c r="W37" s="14" t="s">
        <v>55</v>
      </c>
      <c r="X37" s="14"/>
    </row>
    <row r="38" spans="1:24" ht="15" customHeight="1" x14ac:dyDescent="0.25">
      <c r="A38" s="12">
        <v>46209</v>
      </c>
      <c r="B38" s="13">
        <f>IF(A38="","",IFERROR(INT((A38-C3)/7)+I4,""))</f>
        <v>48</v>
      </c>
      <c r="C38" s="14">
        <v>9862</v>
      </c>
      <c r="D38" s="14">
        <v>794</v>
      </c>
      <c r="E38" s="14">
        <v>3</v>
      </c>
      <c r="F38" s="14">
        <v>0</v>
      </c>
      <c r="G38" s="15">
        <f>IF(A38="","",IFERROR(SUM(E$7:E38)/C4*100,""))</f>
        <v>1.3330757341576507</v>
      </c>
      <c r="H38" s="14">
        <v>6625</v>
      </c>
      <c r="I38" s="14">
        <v>6489</v>
      </c>
      <c r="J38" s="15">
        <f t="shared" si="0"/>
        <v>97.947169811320762</v>
      </c>
      <c r="K38" s="15">
        <f t="shared" si="1"/>
        <v>67.177043196106268</v>
      </c>
      <c r="L38" s="16">
        <v>67.099999999999994</v>
      </c>
      <c r="M38" s="14">
        <v>1588</v>
      </c>
      <c r="N38" s="14">
        <v>84</v>
      </c>
      <c r="O38" s="15">
        <f t="shared" si="2"/>
        <v>161.02210504968568</v>
      </c>
      <c r="P38" s="15">
        <f t="shared" si="3"/>
        <v>105.79345088161209</v>
      </c>
      <c r="Q38" s="14">
        <v>3071</v>
      </c>
      <c r="R38" s="17">
        <f t="shared" si="4"/>
        <v>1.8367224880382775</v>
      </c>
      <c r="S38" s="14"/>
      <c r="T38" s="14"/>
      <c r="U38" s="14"/>
      <c r="V38" s="14"/>
      <c r="W38" s="14" t="s">
        <v>55</v>
      </c>
      <c r="X38" s="14"/>
    </row>
    <row r="39" spans="1:24" ht="15" customHeight="1" x14ac:dyDescent="0.25">
      <c r="A39" s="12">
        <v>46210</v>
      </c>
      <c r="B39" s="13">
        <f>IF(A39="","",IFERROR(INT((A39-C3)/7)+I4,""))</f>
        <v>48</v>
      </c>
      <c r="C39" s="14">
        <v>9860</v>
      </c>
      <c r="D39" s="14">
        <v>794</v>
      </c>
      <c r="E39" s="14">
        <v>2</v>
      </c>
      <c r="F39" s="14">
        <v>0</v>
      </c>
      <c r="G39" s="15">
        <f>IF(A39="","",IFERROR(SUM(E$7:E39)/C4*100,""))</f>
        <v>1.3523956723338484</v>
      </c>
      <c r="H39" s="14">
        <v>6491</v>
      </c>
      <c r="I39" s="14">
        <v>6276</v>
      </c>
      <c r="J39" s="15">
        <f t="shared" si="0"/>
        <v>96.687721460483743</v>
      </c>
      <c r="K39" s="15">
        <f t="shared" si="1"/>
        <v>65.8316430020284</v>
      </c>
      <c r="L39" s="16">
        <v>65.8</v>
      </c>
      <c r="M39" s="14">
        <v>1588</v>
      </c>
      <c r="N39" s="14">
        <v>84</v>
      </c>
      <c r="O39" s="15">
        <f t="shared" si="2"/>
        <v>161.05476673427992</v>
      </c>
      <c r="P39" s="15">
        <f t="shared" si="3"/>
        <v>105.79345088161209</v>
      </c>
      <c r="Q39" s="14">
        <v>3072</v>
      </c>
      <c r="R39" s="17">
        <f t="shared" si="4"/>
        <v>1.8373205741626795</v>
      </c>
      <c r="S39" s="14"/>
      <c r="T39" s="14"/>
      <c r="U39" s="14"/>
      <c r="V39" s="14"/>
      <c r="W39" s="14" t="s">
        <v>55</v>
      </c>
      <c r="X39" s="14"/>
    </row>
    <row r="40" spans="1:24" ht="15" customHeight="1" x14ac:dyDescent="0.25">
      <c r="A40" s="12">
        <v>46211</v>
      </c>
      <c r="B40" s="13">
        <f>IF(A40="","",IFERROR(INT((A40-C3)/7)+I4,""))</f>
        <v>48</v>
      </c>
      <c r="C40" s="14">
        <v>9859</v>
      </c>
      <c r="D40" s="14">
        <v>794</v>
      </c>
      <c r="E40" s="14">
        <v>1</v>
      </c>
      <c r="F40" s="14">
        <v>1</v>
      </c>
      <c r="G40" s="15">
        <f>IF(A40="","",IFERROR(SUM(E$7:E40)/C4*100,""))</f>
        <v>1.3620556414219473</v>
      </c>
      <c r="H40" s="14">
        <v>6382</v>
      </c>
      <c r="I40" s="14">
        <v>6239</v>
      </c>
      <c r="J40" s="15">
        <f t="shared" si="0"/>
        <v>97.759323096208078</v>
      </c>
      <c r="K40" s="15">
        <f t="shared" si="1"/>
        <v>64.732731514352366</v>
      </c>
      <c r="L40" s="16">
        <v>64.7</v>
      </c>
      <c r="M40" s="14">
        <v>1587</v>
      </c>
      <c r="N40" s="14">
        <v>84</v>
      </c>
      <c r="O40" s="15">
        <f t="shared" si="2"/>
        <v>160.96967238056598</v>
      </c>
      <c r="P40" s="15">
        <f t="shared" si="3"/>
        <v>105.79345088161209</v>
      </c>
      <c r="Q40" s="14">
        <v>3008</v>
      </c>
      <c r="R40" s="17">
        <f t="shared" si="4"/>
        <v>1.8001196888090965</v>
      </c>
      <c r="S40" s="14"/>
      <c r="T40" s="14"/>
      <c r="U40" s="14"/>
      <c r="V40" s="14"/>
      <c r="W40" s="14" t="s">
        <v>55</v>
      </c>
      <c r="X40" s="14"/>
    </row>
    <row r="41" spans="1:24" ht="15" customHeight="1" x14ac:dyDescent="0.25">
      <c r="A41" s="12">
        <v>46304</v>
      </c>
      <c r="B41" s="13">
        <f>IF(A41="","",IFERROR(INT((A41-C3)/7)+I4,""))</f>
        <v>62</v>
      </c>
      <c r="C41" s="14">
        <v>9857</v>
      </c>
      <c r="D41" s="14">
        <v>793</v>
      </c>
      <c r="E41" s="14">
        <v>2</v>
      </c>
      <c r="F41" s="14">
        <v>0</v>
      </c>
      <c r="G41" s="15">
        <f>IF(A41="","",IFERROR(SUM(E$7:E41)/C4*100,""))</f>
        <v>1.3813755795981453</v>
      </c>
      <c r="H41" s="14">
        <v>6409</v>
      </c>
      <c r="I41" s="14">
        <v>6260</v>
      </c>
      <c r="J41" s="15">
        <f t="shared" si="0"/>
        <v>97.67514432828834</v>
      </c>
      <c r="K41" s="15">
        <f t="shared" si="1"/>
        <v>65.019782895404276</v>
      </c>
      <c r="L41" s="16">
        <v>65</v>
      </c>
      <c r="M41" s="14">
        <v>1587</v>
      </c>
      <c r="N41" s="14">
        <v>84</v>
      </c>
      <c r="O41" s="15">
        <f t="shared" si="2"/>
        <v>161.00233336715024</v>
      </c>
      <c r="P41" s="15">
        <f t="shared" si="3"/>
        <v>105.92686002522069</v>
      </c>
      <c r="Q41" s="14">
        <v>3294</v>
      </c>
      <c r="R41" s="17">
        <f t="shared" si="4"/>
        <v>1.9712746858168761</v>
      </c>
      <c r="S41" s="14"/>
      <c r="T41" s="14"/>
      <c r="U41" s="14">
        <v>4274</v>
      </c>
      <c r="V41" s="14">
        <v>4551</v>
      </c>
      <c r="W41" s="14" t="s">
        <v>55</v>
      </c>
      <c r="X41" s="14"/>
    </row>
    <row r="42" spans="1:24" ht="15" customHeight="1" x14ac:dyDescent="0.25">
      <c r="A42" s="12">
        <v>46213</v>
      </c>
      <c r="B42" s="13">
        <f>IF(A42="","",IFERROR(INT((A42-C3)/7)+I4,""))</f>
        <v>49</v>
      </c>
      <c r="C42" s="14">
        <v>9855</v>
      </c>
      <c r="D42" s="14">
        <v>792</v>
      </c>
      <c r="E42" s="14">
        <v>2</v>
      </c>
      <c r="F42" s="14">
        <v>1</v>
      </c>
      <c r="G42" s="15">
        <f>IF(A42="","",IFERROR(SUM(E$7:E42)/C4*100,""))</f>
        <v>1.400695517774343</v>
      </c>
      <c r="H42" s="14">
        <v>6283</v>
      </c>
      <c r="I42" s="14">
        <v>6112</v>
      </c>
      <c r="J42" s="15">
        <f t="shared" si="0"/>
        <v>97.278370205315937</v>
      </c>
      <c r="K42" s="15">
        <f t="shared" si="1"/>
        <v>63.754439370877726</v>
      </c>
      <c r="L42" s="16">
        <v>63.7</v>
      </c>
      <c r="M42" s="14">
        <v>1387</v>
      </c>
      <c r="N42" s="14">
        <v>84</v>
      </c>
      <c r="O42" s="15">
        <f t="shared" si="2"/>
        <v>140.74074074074076</v>
      </c>
      <c r="P42" s="15">
        <f t="shared" si="3"/>
        <v>106.06060606060606</v>
      </c>
      <c r="Q42" s="14">
        <v>3359</v>
      </c>
      <c r="R42" s="17">
        <f t="shared" si="4"/>
        <v>2.2834806254248812</v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>
        <v>46214</v>
      </c>
      <c r="B43" s="13">
        <f>IF(A43="","",IFERROR(INT((A43-C3)/7)+I4,""))</f>
        <v>49</v>
      </c>
      <c r="C43" s="14">
        <v>9853</v>
      </c>
      <c r="D43" s="14">
        <v>792</v>
      </c>
      <c r="E43" s="14">
        <v>2</v>
      </c>
      <c r="F43" s="14">
        <v>0</v>
      </c>
      <c r="G43" s="15">
        <f>IF(A43="","",IFERROR(SUM(E$7:E43)/C4*100,""))</f>
        <v>1.4200154559505411</v>
      </c>
      <c r="H43" s="14">
        <v>6450</v>
      </c>
      <c r="I43" s="14">
        <v>6286</v>
      </c>
      <c r="J43" s="15">
        <f t="shared" si="0"/>
        <v>97.457364341085267</v>
      </c>
      <c r="K43" s="15">
        <f t="shared" si="1"/>
        <v>65.462295747488071</v>
      </c>
      <c r="L43" s="16">
        <v>65.400000000000006</v>
      </c>
      <c r="M43" s="14">
        <v>1586</v>
      </c>
      <c r="N43" s="14">
        <v>84</v>
      </c>
      <c r="O43" s="15">
        <f t="shared" si="2"/>
        <v>160.96620318684666</v>
      </c>
      <c r="P43" s="15">
        <f t="shared" si="3"/>
        <v>106.06060606060606</v>
      </c>
      <c r="Q43" s="14">
        <v>3384</v>
      </c>
      <c r="R43" s="17">
        <f t="shared" si="4"/>
        <v>2.0263473053892214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46215</v>
      </c>
      <c r="B44" s="13">
        <f>IF(A44="","",IFERROR(INT((A44-C3)/7)+I4,""))</f>
        <v>49</v>
      </c>
      <c r="C44" s="14">
        <v>9847</v>
      </c>
      <c r="D44" s="14">
        <v>791</v>
      </c>
      <c r="E44" s="14">
        <v>6</v>
      </c>
      <c r="F44" s="14">
        <v>1</v>
      </c>
      <c r="G44" s="15">
        <f>IF(A44="","",IFERROR(SUM(E$7:E44)/C4*100,""))</f>
        <v>1.4779752704791345</v>
      </c>
      <c r="H44" s="14">
        <v>6372</v>
      </c>
      <c r="I44" s="14">
        <v>6216</v>
      </c>
      <c r="J44" s="15">
        <f t="shared" si="0"/>
        <v>97.551789077212803</v>
      </c>
      <c r="K44" s="15">
        <f t="shared" si="1"/>
        <v>64.710063978876818</v>
      </c>
      <c r="L44" s="16">
        <v>64.7</v>
      </c>
      <c r="M44" s="14">
        <v>1586</v>
      </c>
      <c r="N44" s="14">
        <v>84</v>
      </c>
      <c r="O44" s="15">
        <f t="shared" si="2"/>
        <v>161.06428353813342</v>
      </c>
      <c r="P44" s="15">
        <f t="shared" si="3"/>
        <v>106.19469026548673</v>
      </c>
      <c r="Q44" s="14">
        <v>3186</v>
      </c>
      <c r="R44" s="17">
        <f t="shared" si="4"/>
        <v>1.9077844311377246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46216</v>
      </c>
      <c r="B45" s="13">
        <f>IF(A45="","",IFERROR(INT((A45-C3)/7)+I4,""))</f>
        <v>49</v>
      </c>
      <c r="C45" s="14">
        <f t="shared" ref="C45:C76" si="5">C44-E45</f>
        <v>9841</v>
      </c>
      <c r="D45" s="14">
        <f t="shared" ref="D45:D76" si="6">D44-F45</f>
        <v>790</v>
      </c>
      <c r="E45" s="14">
        <v>6</v>
      </c>
      <c r="F45" s="14">
        <v>1</v>
      </c>
      <c r="G45" s="15">
        <f>IF(A45="","",IFERROR(SUM(E$7:E45)/C4*100,""))</f>
        <v>1.535935085007728</v>
      </c>
      <c r="H45" s="14">
        <v>6320</v>
      </c>
      <c r="I45" s="14">
        <v>6175</v>
      </c>
      <c r="J45" s="15">
        <f t="shared" si="0"/>
        <v>97.705696202531641</v>
      </c>
      <c r="K45" s="15">
        <f t="shared" si="1"/>
        <v>64.221115740270292</v>
      </c>
      <c r="L45" s="16">
        <v>66.8</v>
      </c>
      <c r="M45" s="14">
        <v>1586</v>
      </c>
      <c r="N45" s="14">
        <v>84</v>
      </c>
      <c r="O45" s="15">
        <f t="shared" si="2"/>
        <v>161.16248348745046</v>
      </c>
      <c r="P45" s="15">
        <f t="shared" si="3"/>
        <v>106.32911392405063</v>
      </c>
      <c r="Q45" s="14">
        <v>3317</v>
      </c>
      <c r="R45" s="17">
        <f t="shared" si="4"/>
        <v>1.9862275449101796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46217</v>
      </c>
      <c r="B46" s="13">
        <f>IF(A46="","",IFERROR(INT((A46-C3)/7)+I4,""))</f>
        <v>49</v>
      </c>
      <c r="C46" s="14">
        <f t="shared" si="5"/>
        <v>9840</v>
      </c>
      <c r="D46" s="14">
        <f t="shared" si="6"/>
        <v>790</v>
      </c>
      <c r="E46" s="14">
        <v>1</v>
      </c>
      <c r="F46" s="14">
        <v>0</v>
      </c>
      <c r="G46" s="15">
        <f>IF(A46="","",IFERROR(SUM(E$7:E46)/C4*100,""))</f>
        <v>1.545595054095827</v>
      </c>
      <c r="H46" s="14">
        <v>6343</v>
      </c>
      <c r="I46" s="14">
        <v>6220</v>
      </c>
      <c r="J46" s="15">
        <f t="shared" si="0"/>
        <v>98.060854485259341</v>
      </c>
      <c r="K46" s="15">
        <f t="shared" si="1"/>
        <v>64.461382113821145</v>
      </c>
      <c r="L46" s="16">
        <v>66.900000000000006</v>
      </c>
      <c r="M46" s="14">
        <v>1568</v>
      </c>
      <c r="N46" s="14">
        <v>84</v>
      </c>
      <c r="O46" s="15">
        <f t="shared" si="2"/>
        <v>159.34959349593498</v>
      </c>
      <c r="P46" s="15">
        <f t="shared" si="3"/>
        <v>106.32911392405063</v>
      </c>
      <c r="Q46" s="14">
        <v>3192</v>
      </c>
      <c r="R46" s="17">
        <f t="shared" si="4"/>
        <v>1.9322033898305084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46218</v>
      </c>
      <c r="B47" s="13">
        <f>IF(A47="","",IFERROR(INT((A47-C3)/7)+I4,""))</f>
        <v>49</v>
      </c>
      <c r="C47" s="14">
        <f t="shared" si="5"/>
        <v>9837</v>
      </c>
      <c r="D47" s="14">
        <f t="shared" si="6"/>
        <v>789</v>
      </c>
      <c r="E47" s="14">
        <v>3</v>
      </c>
      <c r="F47" s="14">
        <v>1</v>
      </c>
      <c r="G47" s="15">
        <f>IF(A47="","",IFERROR(SUM(E$7:E47)/C4*100,""))</f>
        <v>1.5745749613601236</v>
      </c>
      <c r="H47" s="14">
        <v>6325</v>
      </c>
      <c r="I47" s="14">
        <v>6200</v>
      </c>
      <c r="J47" s="15">
        <f t="shared" si="0"/>
        <v>98.023715415019765</v>
      </c>
      <c r="K47" s="15">
        <f t="shared" si="1"/>
        <v>64.298058351123316</v>
      </c>
      <c r="L47" s="16">
        <v>66.900000000000006</v>
      </c>
      <c r="M47" s="14">
        <v>1568</v>
      </c>
      <c r="N47" s="14">
        <v>84</v>
      </c>
      <c r="O47" s="15">
        <f t="shared" si="2"/>
        <v>159.39819050523536</v>
      </c>
      <c r="P47" s="15">
        <f t="shared" si="3"/>
        <v>106.46387832699619</v>
      </c>
      <c r="Q47" s="14">
        <v>3209</v>
      </c>
      <c r="R47" s="17">
        <f t="shared" si="4"/>
        <v>1.9424939467312348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46219</v>
      </c>
      <c r="B48" s="13">
        <f>IF(A48="","",IFERROR(INT((A48-C3)/7)+I4,""))</f>
        <v>49</v>
      </c>
      <c r="C48" s="14">
        <f t="shared" si="5"/>
        <v>9834</v>
      </c>
      <c r="D48" s="14">
        <f t="shared" si="6"/>
        <v>788</v>
      </c>
      <c r="E48" s="14">
        <v>3</v>
      </c>
      <c r="F48" s="14">
        <v>1</v>
      </c>
      <c r="G48" s="15">
        <f>IF(A48="","",IFERROR(SUM(E$7:E48)/C4*100,""))</f>
        <v>1.6035548686244203</v>
      </c>
      <c r="H48" s="14">
        <v>6452</v>
      </c>
      <c r="I48" s="14">
        <v>6271</v>
      </c>
      <c r="J48" s="15">
        <f t="shared" si="0"/>
        <v>97.194668319900799</v>
      </c>
      <c r="K48" s="15">
        <f t="shared" si="1"/>
        <v>65.609111246695136</v>
      </c>
      <c r="L48" s="16">
        <v>66.8</v>
      </c>
      <c r="M48" s="14">
        <v>1568</v>
      </c>
      <c r="N48" s="14">
        <v>84</v>
      </c>
      <c r="O48" s="15">
        <f t="shared" si="2"/>
        <v>159.44681716493798</v>
      </c>
      <c r="P48" s="15">
        <f t="shared" si="3"/>
        <v>106.5989847715736</v>
      </c>
      <c r="Q48" s="14">
        <v>3587</v>
      </c>
      <c r="R48" s="17">
        <f t="shared" si="4"/>
        <v>2.1713075060532687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46220</v>
      </c>
      <c r="B49" s="13">
        <f>IF(A49="","",IFERROR(INT((A49-C3)/7)+I4,""))</f>
        <v>50</v>
      </c>
      <c r="C49" s="14">
        <f t="shared" si="5"/>
        <v>9832</v>
      </c>
      <c r="D49" s="14">
        <f t="shared" si="6"/>
        <v>788</v>
      </c>
      <c r="E49" s="14">
        <v>2</v>
      </c>
      <c r="F49" s="14">
        <v>0</v>
      </c>
      <c r="G49" s="15">
        <f>IF(A49="","",IFERROR(SUM(E$7:E49)/C4*100,""))</f>
        <v>1.6228748068006182</v>
      </c>
      <c r="H49" s="14">
        <v>6352</v>
      </c>
      <c r="I49" s="14">
        <v>6164</v>
      </c>
      <c r="J49" s="15">
        <f t="shared" si="0"/>
        <v>97.040302267002517</v>
      </c>
      <c r="K49" s="15">
        <f t="shared" si="1"/>
        <v>64.605370219690812</v>
      </c>
      <c r="L49" s="16">
        <v>66.8</v>
      </c>
      <c r="M49" s="14">
        <v>1568</v>
      </c>
      <c r="N49" s="14">
        <v>84</v>
      </c>
      <c r="O49" s="15">
        <f t="shared" si="2"/>
        <v>159.47925142392188</v>
      </c>
      <c r="P49" s="15">
        <f t="shared" si="3"/>
        <v>106.5989847715736</v>
      </c>
      <c r="Q49" s="14">
        <v>3827</v>
      </c>
      <c r="R49" s="17">
        <f t="shared" si="4"/>
        <v>2.316585956416465</v>
      </c>
      <c r="S49" s="14"/>
      <c r="T49" s="14"/>
      <c r="U49" s="14">
        <v>4131</v>
      </c>
      <c r="V49" s="14"/>
      <c r="W49" s="14"/>
      <c r="X49" s="14"/>
    </row>
    <row r="50" spans="1:24" ht="15" customHeight="1" x14ac:dyDescent="0.25">
      <c r="A50" s="12">
        <v>46221</v>
      </c>
      <c r="B50" s="13">
        <f>IF(A50="","",IFERROR(INT((A50-C3)/7)+I4,""))</f>
        <v>50</v>
      </c>
      <c r="C50" s="14">
        <f t="shared" si="5"/>
        <v>9830</v>
      </c>
      <c r="D50" s="14">
        <f t="shared" si="6"/>
        <v>788</v>
      </c>
      <c r="E50" s="14">
        <v>2</v>
      </c>
      <c r="F50" s="14">
        <v>0</v>
      </c>
      <c r="G50" s="15">
        <f>IF(A50="","",IFERROR(SUM(E$7:E50)/C4*100,""))</f>
        <v>1.6421947449768159</v>
      </c>
      <c r="H50" s="14">
        <v>6294</v>
      </c>
      <c r="I50" s="14">
        <v>6140</v>
      </c>
      <c r="J50" s="15">
        <f t="shared" si="0"/>
        <v>97.553225293930723</v>
      </c>
      <c r="K50" s="15">
        <f t="shared" si="1"/>
        <v>64.028484231943025</v>
      </c>
      <c r="L50" s="16">
        <v>66.7</v>
      </c>
      <c r="M50" s="14">
        <v>1568</v>
      </c>
      <c r="N50" s="14">
        <v>84</v>
      </c>
      <c r="O50" s="15">
        <f t="shared" si="2"/>
        <v>159.51169888097661</v>
      </c>
      <c r="P50" s="15">
        <f t="shared" si="3"/>
        <v>106.5989847715736</v>
      </c>
      <c r="Q50" s="14">
        <v>3442</v>
      </c>
      <c r="R50" s="17">
        <f t="shared" si="4"/>
        <v>2.0835351089588379</v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>
        <v>46222</v>
      </c>
      <c r="B51" s="13">
        <f>IF(A51="","",IFERROR(INT((A51-C3)/7)+I4,""))</f>
        <v>50</v>
      </c>
      <c r="C51" s="14">
        <f t="shared" si="5"/>
        <v>9826</v>
      </c>
      <c r="D51" s="14">
        <f t="shared" si="6"/>
        <v>787</v>
      </c>
      <c r="E51" s="14">
        <v>4</v>
      </c>
      <c r="F51" s="14">
        <v>1</v>
      </c>
      <c r="G51" s="15">
        <f>IF(A51="","",IFERROR(SUM(E$7:E51)/C4*100,""))</f>
        <v>1.6808346213292118</v>
      </c>
      <c r="H51" s="14">
        <v>6339</v>
      </c>
      <c r="I51" s="14">
        <v>6198</v>
      </c>
      <c r="J51" s="15">
        <f t="shared" si="0"/>
        <v>97.775674396592521</v>
      </c>
      <c r="K51" s="15">
        <f t="shared" si="1"/>
        <v>64.512517809892117</v>
      </c>
      <c r="L51" s="16">
        <v>66.599999999999994</v>
      </c>
      <c r="M51" s="14">
        <v>1568</v>
      </c>
      <c r="N51" s="14">
        <v>84</v>
      </c>
      <c r="O51" s="15">
        <f t="shared" si="2"/>
        <v>159.57663342153469</v>
      </c>
      <c r="P51" s="15">
        <f t="shared" si="3"/>
        <v>106.73443456162643</v>
      </c>
      <c r="Q51" s="14">
        <v>3374</v>
      </c>
      <c r="R51" s="17">
        <f t="shared" si="4"/>
        <v>2.0423728813559321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46223</v>
      </c>
      <c r="B52" s="13">
        <f>IF(A52="","",IFERROR(INT((A52-C3)/7)+I4,""))</f>
        <v>50</v>
      </c>
      <c r="C52" s="14">
        <f t="shared" si="5"/>
        <v>9824</v>
      </c>
      <c r="D52" s="14">
        <f t="shared" si="6"/>
        <v>787</v>
      </c>
      <c r="E52" s="14">
        <v>2</v>
      </c>
      <c r="F52" s="14">
        <v>0</v>
      </c>
      <c r="G52" s="15">
        <f>IF(A52="","",IFERROR(SUM(E$7:E52)/C4*100,""))</f>
        <v>1.7001545595054095</v>
      </c>
      <c r="H52" s="14">
        <v>6203</v>
      </c>
      <c r="I52" s="14">
        <v>6035</v>
      </c>
      <c r="J52" s="15">
        <f t="shared" si="0"/>
        <v>97.291633080767369</v>
      </c>
      <c r="K52" s="15">
        <f t="shared" si="1"/>
        <v>63.141286644951144</v>
      </c>
      <c r="L52" s="16">
        <v>66.7</v>
      </c>
      <c r="M52" s="14">
        <v>1581</v>
      </c>
      <c r="N52" s="14">
        <v>84</v>
      </c>
      <c r="O52" s="15">
        <f t="shared" si="2"/>
        <v>160.93241042345278</v>
      </c>
      <c r="P52" s="15">
        <f t="shared" si="3"/>
        <v>106.73443456162643</v>
      </c>
      <c r="Q52" s="14">
        <v>3333</v>
      </c>
      <c r="R52" s="17">
        <f t="shared" si="4"/>
        <v>2.0018018018018018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46224</v>
      </c>
      <c r="B53" s="13">
        <f>IF(A53="","",IFERROR(INT((A53-C3)/7)+I4,""))</f>
        <v>50</v>
      </c>
      <c r="C53" s="14">
        <f t="shared" si="5"/>
        <v>9821</v>
      </c>
      <c r="D53" s="14">
        <f t="shared" si="6"/>
        <v>786</v>
      </c>
      <c r="E53" s="14">
        <v>3</v>
      </c>
      <c r="F53" s="14">
        <v>1</v>
      </c>
      <c r="G53" s="15">
        <f>IF(A53="","",IFERROR(SUM(E$7:E53)/C4*100,""))</f>
        <v>1.7291344667697064</v>
      </c>
      <c r="H53" s="14">
        <v>6265</v>
      </c>
      <c r="I53" s="14">
        <v>6291</v>
      </c>
      <c r="J53" s="15">
        <f t="shared" si="0"/>
        <v>100.41500399042297</v>
      </c>
      <c r="K53" s="15">
        <f t="shared" si="1"/>
        <v>63.791874554526018</v>
      </c>
      <c r="L53" s="16">
        <v>66.8</v>
      </c>
      <c r="M53" s="14">
        <v>1581</v>
      </c>
      <c r="N53" s="14">
        <v>84</v>
      </c>
      <c r="O53" s="15">
        <f t="shared" si="2"/>
        <v>160.98157010487728</v>
      </c>
      <c r="P53" s="15">
        <f t="shared" si="3"/>
        <v>106.87022900763358</v>
      </c>
      <c r="Q53" s="14">
        <v>3237</v>
      </c>
      <c r="R53" s="17">
        <f t="shared" si="4"/>
        <v>1.944144144144144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46225</v>
      </c>
      <c r="B54" s="13">
        <f>IF(A54="","",IFERROR(INT((A54-C3)/7)+I4,""))</f>
        <v>50</v>
      </c>
      <c r="C54" s="14">
        <f t="shared" si="5"/>
        <v>9817</v>
      </c>
      <c r="D54" s="14">
        <f t="shared" si="6"/>
        <v>785</v>
      </c>
      <c r="E54" s="14">
        <v>4</v>
      </c>
      <c r="F54" s="14">
        <v>1</v>
      </c>
      <c r="G54" s="15">
        <f>IF(A54="","",IFERROR(SUM(E$7:E54)/C4*100,""))</f>
        <v>1.767774343122102</v>
      </c>
      <c r="H54" s="14">
        <v>6487</v>
      </c>
      <c r="I54" s="14">
        <v>6128</v>
      </c>
      <c r="J54" s="15">
        <f t="shared" si="0"/>
        <v>94.465854786496067</v>
      </c>
      <c r="K54" s="15">
        <f t="shared" si="1"/>
        <v>66.079250280126317</v>
      </c>
      <c r="L54" s="16">
        <v>66.8</v>
      </c>
      <c r="M54" s="14">
        <v>1581</v>
      </c>
      <c r="N54" s="14">
        <v>84</v>
      </c>
      <c r="O54" s="15">
        <f t="shared" si="2"/>
        <v>161.04716308444537</v>
      </c>
      <c r="P54" s="15">
        <f t="shared" si="3"/>
        <v>107.00636942675159</v>
      </c>
      <c r="Q54" s="14">
        <v>3133</v>
      </c>
      <c r="R54" s="17">
        <f t="shared" si="4"/>
        <v>1.8816816816816817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46226</v>
      </c>
      <c r="B55" s="13">
        <f>IF(A55="","",IFERROR(INT((A55-C3)/7)+I4,""))</f>
        <v>50</v>
      </c>
      <c r="C55" s="14">
        <f t="shared" si="5"/>
        <v>9814</v>
      </c>
      <c r="D55" s="14">
        <f t="shared" si="6"/>
        <v>785</v>
      </c>
      <c r="E55" s="14">
        <v>3</v>
      </c>
      <c r="F55" s="14">
        <v>0</v>
      </c>
      <c r="G55" s="15">
        <f>IF(A55="","",IFERROR(SUM(E$7:E55)/C4*100,""))</f>
        <v>1.7967542503863989</v>
      </c>
      <c r="H55" s="14">
        <v>6335</v>
      </c>
      <c r="I55" s="14">
        <v>5959</v>
      </c>
      <c r="J55" s="15">
        <f t="shared" si="0"/>
        <v>94.064719810576165</v>
      </c>
      <c r="K55" s="15">
        <f t="shared" si="1"/>
        <v>64.550641940085598</v>
      </c>
      <c r="L55" s="16">
        <v>67</v>
      </c>
      <c r="M55" s="14">
        <v>1581</v>
      </c>
      <c r="N55" s="14">
        <v>86</v>
      </c>
      <c r="O55" s="15">
        <f t="shared" si="2"/>
        <v>161.09639290809051</v>
      </c>
      <c r="P55" s="15">
        <f t="shared" si="3"/>
        <v>109.55414012738854</v>
      </c>
      <c r="Q55" s="14">
        <v>3133</v>
      </c>
      <c r="R55" s="17">
        <f t="shared" si="4"/>
        <v>1.8794241151769646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46227</v>
      </c>
      <c r="B56" s="13">
        <f>IF(A56="","",IFERROR(INT((A56-C3)/7)+I4,""))</f>
        <v>51</v>
      </c>
      <c r="C56" s="14">
        <f t="shared" si="5"/>
        <v>9809</v>
      </c>
      <c r="D56" s="14">
        <f t="shared" si="6"/>
        <v>783</v>
      </c>
      <c r="E56" s="14">
        <v>5</v>
      </c>
      <c r="F56" s="14">
        <v>2</v>
      </c>
      <c r="G56" s="15">
        <f>IF(A56="","",IFERROR(SUM(E$7:E56)/C4*100,""))</f>
        <v>1.8450540958268935</v>
      </c>
      <c r="H56" s="14">
        <v>6134</v>
      </c>
      <c r="I56" s="14">
        <v>6026</v>
      </c>
      <c r="J56" s="15">
        <f t="shared" si="0"/>
        <v>98.239321812846427</v>
      </c>
      <c r="K56" s="15">
        <f t="shared" si="1"/>
        <v>62.534407177082272</v>
      </c>
      <c r="L56" s="16">
        <v>67.099999999999994</v>
      </c>
      <c r="M56" s="14">
        <v>1589</v>
      </c>
      <c r="N56" s="14">
        <v>86</v>
      </c>
      <c r="O56" s="15">
        <f t="shared" si="2"/>
        <v>161.99408706290143</v>
      </c>
      <c r="P56" s="15">
        <f t="shared" si="3"/>
        <v>109.83397190293742</v>
      </c>
      <c r="Q56" s="14">
        <v>3218</v>
      </c>
      <c r="R56" s="17">
        <f t="shared" si="4"/>
        <v>1.9211940298507462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46228</v>
      </c>
      <c r="B57" s="13">
        <f>IF(A57="","",IFERROR(INT((A57-C3)/7)+I4,""))</f>
        <v>51</v>
      </c>
      <c r="C57" s="14">
        <f t="shared" si="5"/>
        <v>9805</v>
      </c>
      <c r="D57" s="14">
        <f t="shared" si="6"/>
        <v>780</v>
      </c>
      <c r="E57" s="14">
        <v>4</v>
      </c>
      <c r="F57" s="14">
        <v>3</v>
      </c>
      <c r="G57" s="15">
        <f>IF(A57="","",IFERROR(SUM(E$7:E57)/C4*100,""))</f>
        <v>1.8836939721792889</v>
      </c>
      <c r="H57" s="14">
        <v>6191</v>
      </c>
      <c r="I57" s="14">
        <v>6203</v>
      </c>
      <c r="J57" s="15">
        <f t="shared" si="0"/>
        <v>100.19382975286706</v>
      </c>
      <c r="K57" s="15">
        <f t="shared" si="1"/>
        <v>63.141254462009179</v>
      </c>
      <c r="L57" s="16">
        <v>67.099999999999994</v>
      </c>
      <c r="M57" s="14">
        <v>1589</v>
      </c>
      <c r="N57" s="14">
        <v>86</v>
      </c>
      <c r="O57" s="15">
        <f t="shared" si="2"/>
        <v>162.06017338092809</v>
      </c>
      <c r="P57" s="15">
        <f t="shared" si="3"/>
        <v>110.25641025641025</v>
      </c>
      <c r="Q57" s="14">
        <v>3359</v>
      </c>
      <c r="R57" s="17">
        <f t="shared" si="4"/>
        <v>2.0053731343283583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46229</v>
      </c>
      <c r="B58" s="13">
        <f>IF(A58="","",IFERROR(INT((A58-C3)/7)+I4,""))</f>
        <v>51</v>
      </c>
      <c r="C58" s="14">
        <f t="shared" si="5"/>
        <v>9802</v>
      </c>
      <c r="D58" s="14">
        <f t="shared" si="6"/>
        <v>780</v>
      </c>
      <c r="E58" s="14">
        <v>3</v>
      </c>
      <c r="F58" s="14">
        <v>0</v>
      </c>
      <c r="G58" s="15">
        <f>IF(A58="","",IFERROR(SUM(E$7:E58)/C4*100,""))</f>
        <v>1.9126738794435858</v>
      </c>
      <c r="H58" s="14">
        <v>6360</v>
      </c>
      <c r="I58" s="14">
        <v>6043</v>
      </c>
      <c r="J58" s="15">
        <f t="shared" si="0"/>
        <v>95.015723270440262</v>
      </c>
      <c r="K58" s="15">
        <f t="shared" si="1"/>
        <v>64.884717404611308</v>
      </c>
      <c r="L58" s="16">
        <v>67.099999999999994</v>
      </c>
      <c r="M58" s="14">
        <v>1589</v>
      </c>
      <c r="N58" s="14">
        <v>86</v>
      </c>
      <c r="O58" s="15">
        <f t="shared" si="2"/>
        <v>162.10977351560908</v>
      </c>
      <c r="P58" s="15">
        <f t="shared" si="3"/>
        <v>110.25641025641025</v>
      </c>
      <c r="Q58" s="14">
        <v>3546</v>
      </c>
      <c r="R58" s="17">
        <f t="shared" si="4"/>
        <v>2.1170149253731343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46230</v>
      </c>
      <c r="B59" s="13">
        <f>IF(A59="","",IFERROR(INT((A59-C3)/7)+I4,""))</f>
        <v>51</v>
      </c>
      <c r="C59" s="14">
        <f t="shared" si="5"/>
        <v>9799</v>
      </c>
      <c r="D59" s="14">
        <f t="shared" si="6"/>
        <v>778</v>
      </c>
      <c r="E59" s="14">
        <v>3</v>
      </c>
      <c r="F59" s="14">
        <v>2</v>
      </c>
      <c r="G59" s="15">
        <f>IF(A59="","",IFERROR(SUM(E$7:E59)/C4*100,""))</f>
        <v>1.9416537867078827</v>
      </c>
      <c r="H59" s="14">
        <v>6235</v>
      </c>
      <c r="I59" s="14">
        <v>6016</v>
      </c>
      <c r="J59" s="15">
        <f t="shared" si="0"/>
        <v>96.487570168404176</v>
      </c>
      <c r="K59" s="15">
        <f t="shared" si="1"/>
        <v>63.628941728747833</v>
      </c>
      <c r="L59" s="16">
        <v>67.099999999999994</v>
      </c>
      <c r="M59" s="14">
        <v>1589</v>
      </c>
      <c r="N59" s="14">
        <v>86</v>
      </c>
      <c r="O59" s="15">
        <f t="shared" si="2"/>
        <v>162.15940402081844</v>
      </c>
      <c r="P59" s="15">
        <f t="shared" si="3"/>
        <v>110.53984575835476</v>
      </c>
      <c r="Q59" s="14">
        <v>3280</v>
      </c>
      <c r="R59" s="17">
        <f t="shared" si="4"/>
        <v>1.9582089552238806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46231</v>
      </c>
      <c r="B60" s="13">
        <f>IF(A60="","",IFERROR(INT((A60-C3)/7)+I4,""))</f>
        <v>51</v>
      </c>
      <c r="C60" s="14">
        <f t="shared" si="5"/>
        <v>9797</v>
      </c>
      <c r="D60" s="14">
        <f t="shared" si="6"/>
        <v>777</v>
      </c>
      <c r="E60" s="14">
        <v>2</v>
      </c>
      <c r="F60" s="14">
        <v>1</v>
      </c>
      <c r="G60" s="15">
        <f>IF(A60="","",IFERROR(SUM(E$7:E60)/C4*100,""))</f>
        <v>1.9609737248840804</v>
      </c>
      <c r="H60" s="14">
        <v>6187</v>
      </c>
      <c r="I60" s="14">
        <v>5755</v>
      </c>
      <c r="J60" s="15">
        <f t="shared" si="0"/>
        <v>93.017617585259416</v>
      </c>
      <c r="K60" s="15">
        <f t="shared" si="1"/>
        <v>63.15198530162295</v>
      </c>
      <c r="L60" s="16">
        <v>67.3</v>
      </c>
      <c r="M60" s="14">
        <v>1589</v>
      </c>
      <c r="N60" s="14">
        <v>86</v>
      </c>
      <c r="O60" s="15">
        <f t="shared" si="2"/>
        <v>162.19250791058488</v>
      </c>
      <c r="P60" s="15">
        <f t="shared" si="3"/>
        <v>110.68211068211069</v>
      </c>
      <c r="Q60" s="14">
        <v>3242</v>
      </c>
      <c r="R60" s="17">
        <f t="shared" si="4"/>
        <v>1.9355223880597014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46232</v>
      </c>
      <c r="B61" s="13">
        <f>IF(A61="","",IFERROR(INT((A61-C3)/7)+I4,""))</f>
        <v>51</v>
      </c>
      <c r="C61" s="14">
        <f t="shared" si="5"/>
        <v>9793</v>
      </c>
      <c r="D61" s="14">
        <f t="shared" si="6"/>
        <v>773</v>
      </c>
      <c r="E61" s="14">
        <v>4</v>
      </c>
      <c r="F61" s="14">
        <v>4</v>
      </c>
      <c r="G61" s="15">
        <f>IF(A61="","",IFERROR(SUM(E$7:E61)/C4*100,""))</f>
        <v>1.999613601236476</v>
      </c>
      <c r="H61" s="14">
        <v>5973</v>
      </c>
      <c r="I61" s="14">
        <v>6078</v>
      </c>
      <c r="J61" s="15">
        <f t="shared" si="0"/>
        <v>101.75791059768959</v>
      </c>
      <c r="K61" s="15">
        <f t="shared" si="1"/>
        <v>60.992545695905243</v>
      </c>
      <c r="L61" s="16">
        <v>67.400000000000006</v>
      </c>
      <c r="M61" s="14">
        <v>1589</v>
      </c>
      <c r="N61" s="14">
        <v>86</v>
      </c>
      <c r="O61" s="15">
        <f t="shared" si="2"/>
        <v>162.25875625446747</v>
      </c>
      <c r="P61" s="15">
        <f t="shared" si="3"/>
        <v>111.25485122897801</v>
      </c>
      <c r="Q61" s="14">
        <v>3246</v>
      </c>
      <c r="R61" s="17">
        <f t="shared" si="4"/>
        <v>1.9379104477611939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46233</v>
      </c>
      <c r="B62" s="13">
        <f>IF(A62="","",IFERROR(INT((A62-C3)/7)+I4,""))</f>
        <v>51</v>
      </c>
      <c r="C62" s="14">
        <f t="shared" si="5"/>
        <v>9790</v>
      </c>
      <c r="D62" s="14">
        <f t="shared" si="6"/>
        <v>772</v>
      </c>
      <c r="E62" s="14">
        <v>3</v>
      </c>
      <c r="F62" s="14">
        <v>1</v>
      </c>
      <c r="G62" s="15">
        <f>IF(A62="","",IFERROR(SUM(E$7:E62)/C4*100,""))</f>
        <v>2.0285935085007729</v>
      </c>
      <c r="H62" s="14">
        <v>6246</v>
      </c>
      <c r="I62" s="14">
        <v>6007</v>
      </c>
      <c r="J62" s="15">
        <f t="shared" si="0"/>
        <v>96.173551072686507</v>
      </c>
      <c r="K62" s="15">
        <f t="shared" si="1"/>
        <v>63.799795709908068</v>
      </c>
      <c r="L62" s="16">
        <v>67.3</v>
      </c>
      <c r="M62" s="14">
        <v>1589</v>
      </c>
      <c r="N62" s="14">
        <v>86</v>
      </c>
      <c r="O62" s="15">
        <f t="shared" si="2"/>
        <v>162.30847803881511</v>
      </c>
      <c r="P62" s="15">
        <f t="shared" si="3"/>
        <v>111.39896373056995</v>
      </c>
      <c r="Q62" s="14">
        <v>3514</v>
      </c>
      <c r="R62" s="17">
        <f t="shared" si="4"/>
        <v>2.0979104477611941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46234</v>
      </c>
      <c r="B63" s="13">
        <f>IF(A63="","",IFERROR(INT((A63-C3)/7)+I4,""))</f>
        <v>52</v>
      </c>
      <c r="C63" s="14">
        <f t="shared" si="5"/>
        <v>9786</v>
      </c>
      <c r="D63" s="14">
        <f t="shared" si="6"/>
        <v>769</v>
      </c>
      <c r="E63" s="14">
        <v>4</v>
      </c>
      <c r="F63" s="14">
        <v>3</v>
      </c>
      <c r="G63" s="15">
        <f>IF(A63="","",IFERROR(SUM(E$7:E63)/C4*100,""))</f>
        <v>2.0672333848531683</v>
      </c>
      <c r="H63" s="14">
        <v>6179</v>
      </c>
      <c r="I63" s="14">
        <v>6008</v>
      </c>
      <c r="J63" s="15">
        <f t="shared" si="0"/>
        <v>97.232561903220585</v>
      </c>
      <c r="K63" s="15">
        <f t="shared" si="1"/>
        <v>63.14122215409769</v>
      </c>
      <c r="L63" s="16">
        <v>67.599999999999994</v>
      </c>
      <c r="M63" s="14">
        <v>1589</v>
      </c>
      <c r="N63" s="14">
        <v>86</v>
      </c>
      <c r="O63" s="15">
        <f t="shared" si="2"/>
        <v>162.37482117310441</v>
      </c>
      <c r="P63" s="15">
        <f t="shared" si="3"/>
        <v>111.83355006501951</v>
      </c>
      <c r="Q63" s="14">
        <v>3836</v>
      </c>
      <c r="R63" s="17">
        <f t="shared" si="4"/>
        <v>2.2901492537313435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46235</v>
      </c>
      <c r="B64" s="13">
        <f>IF(A64="","",IFERROR(INT((A64-C3)/7)+I4,""))</f>
        <v>52</v>
      </c>
      <c r="C64" s="14">
        <f t="shared" si="5"/>
        <v>9784</v>
      </c>
      <c r="D64" s="14">
        <f t="shared" si="6"/>
        <v>769</v>
      </c>
      <c r="E64" s="14">
        <v>2</v>
      </c>
      <c r="F64" s="14">
        <v>0</v>
      </c>
      <c r="G64" s="15">
        <f>IF(A64="","",IFERROR(SUM(E$7:E64)/C4*100,""))</f>
        <v>2.0865533230293662</v>
      </c>
      <c r="H64" s="14">
        <v>6190</v>
      </c>
      <c r="I64" s="14">
        <v>6120</v>
      </c>
      <c r="J64" s="15">
        <f t="shared" si="0"/>
        <v>98.869143780290784</v>
      </c>
      <c r="K64" s="15">
        <f t="shared" si="1"/>
        <v>63.26655764513491</v>
      </c>
      <c r="L64" s="16">
        <v>67.5</v>
      </c>
      <c r="M64" s="14">
        <v>1589</v>
      </c>
      <c r="N64" s="14">
        <v>86</v>
      </c>
      <c r="O64" s="15">
        <f t="shared" si="2"/>
        <v>162.40801308258381</v>
      </c>
      <c r="P64" s="15">
        <f t="shared" si="3"/>
        <v>111.83355006501951</v>
      </c>
      <c r="Q64" s="14">
        <v>3035</v>
      </c>
      <c r="R64" s="17">
        <f t="shared" si="4"/>
        <v>1.8119402985074626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46236</v>
      </c>
      <c r="B65" s="13">
        <f>IF(A65="","",IFERROR(INT((A65-C3)/7)+I4,""))</f>
        <v>52</v>
      </c>
      <c r="C65" s="14">
        <f t="shared" si="5"/>
        <v>9781</v>
      </c>
      <c r="D65" s="14">
        <f t="shared" si="6"/>
        <v>767</v>
      </c>
      <c r="E65" s="14">
        <v>3</v>
      </c>
      <c r="F65" s="14">
        <v>2</v>
      </c>
      <c r="G65" s="15">
        <f>IF(A65="","",IFERROR(SUM(E$7:E65)/C4*100,""))</f>
        <v>2.1155332302936629</v>
      </c>
      <c r="H65" s="14">
        <v>6372</v>
      </c>
      <c r="I65" s="14">
        <v>6093</v>
      </c>
      <c r="J65" s="15">
        <f t="shared" si="0"/>
        <v>95.621468926553675</v>
      </c>
      <c r="K65" s="15">
        <f t="shared" si="1"/>
        <v>65.146713015029135</v>
      </c>
      <c r="L65" s="16">
        <v>67.3</v>
      </c>
      <c r="M65" s="14">
        <v>1589</v>
      </c>
      <c r="N65" s="14">
        <v>86</v>
      </c>
      <c r="O65" s="15">
        <f t="shared" si="2"/>
        <v>162.45782639811881</v>
      </c>
      <c r="P65" s="15">
        <f t="shared" si="3"/>
        <v>112.1251629726206</v>
      </c>
      <c r="Q65" s="14">
        <v>2956</v>
      </c>
      <c r="R65" s="17">
        <f t="shared" si="4"/>
        <v>1.7647761194029852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46237</v>
      </c>
      <c r="B66" s="13">
        <f>IF(A66="","",IFERROR(INT((A66-C3)/7)+I4,""))</f>
        <v>52</v>
      </c>
      <c r="C66" s="14">
        <f t="shared" si="5"/>
        <v>9769</v>
      </c>
      <c r="D66" s="14">
        <f t="shared" si="6"/>
        <v>763</v>
      </c>
      <c r="E66" s="14">
        <v>12</v>
      </c>
      <c r="F66" s="14">
        <v>4</v>
      </c>
      <c r="G66" s="15">
        <f>IF(A66="","",IFERROR(SUM(E$7:E66)/C4*100,""))</f>
        <v>2.23145285935085</v>
      </c>
      <c r="H66" s="14">
        <v>6017</v>
      </c>
      <c r="I66" s="14">
        <v>5793</v>
      </c>
      <c r="J66" s="15">
        <f t="shared" si="0"/>
        <v>96.277214558750217</v>
      </c>
      <c r="K66" s="15">
        <f t="shared" si="1"/>
        <v>61.592793530555845</v>
      </c>
      <c r="L66" s="16">
        <v>67.2</v>
      </c>
      <c r="M66" s="14">
        <v>1589</v>
      </c>
      <c r="N66" s="14">
        <v>86</v>
      </c>
      <c r="O66" s="15">
        <f t="shared" si="2"/>
        <v>162.65738560753402</v>
      </c>
      <c r="P66" s="15">
        <f t="shared" si="3"/>
        <v>112.7129750982962</v>
      </c>
      <c r="Q66" s="14">
        <v>3510</v>
      </c>
      <c r="R66" s="17">
        <f t="shared" si="4"/>
        <v>2.0955223880597016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46238</v>
      </c>
      <c r="B67" s="13">
        <f>IF(A67="","",IFERROR(INT((A67-C3)/7)+I4,""))</f>
        <v>52</v>
      </c>
      <c r="C67" s="14">
        <f t="shared" si="5"/>
        <v>9767</v>
      </c>
      <c r="D67" s="14">
        <f t="shared" si="6"/>
        <v>762</v>
      </c>
      <c r="E67" s="14">
        <v>2</v>
      </c>
      <c r="F67" s="14">
        <v>1</v>
      </c>
      <c r="G67" s="15">
        <f>IF(A67="","",IFERROR(SUM(E$7:E67)/C4*100,""))</f>
        <v>2.250772797527048</v>
      </c>
      <c r="H67" s="14">
        <v>5869</v>
      </c>
      <c r="I67" s="14">
        <v>5715</v>
      </c>
      <c r="J67" s="15">
        <f t="shared" si="0"/>
        <v>97.376043619015164</v>
      </c>
      <c r="K67" s="15">
        <f t="shared" si="1"/>
        <v>60.090099314016584</v>
      </c>
      <c r="L67" s="16">
        <v>67.400000000000006</v>
      </c>
      <c r="M67" s="14">
        <v>1589</v>
      </c>
      <c r="N67" s="14">
        <v>88</v>
      </c>
      <c r="O67" s="15">
        <f t="shared" si="2"/>
        <v>162.69069315040443</v>
      </c>
      <c r="P67" s="15">
        <f t="shared" si="3"/>
        <v>115.48556430446195</v>
      </c>
      <c r="Q67" s="14">
        <v>3347</v>
      </c>
      <c r="R67" s="17">
        <f t="shared" si="4"/>
        <v>1.9958258795468098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46239</v>
      </c>
      <c r="B68" s="13">
        <f>IF(A68="","",IFERROR(INT((A68-C3)/7)+I4,""))</f>
        <v>52</v>
      </c>
      <c r="C68" s="14">
        <f t="shared" si="5"/>
        <v>9763</v>
      </c>
      <c r="D68" s="14">
        <f t="shared" si="6"/>
        <v>760</v>
      </c>
      <c r="E68" s="14">
        <v>4</v>
      </c>
      <c r="F68" s="14">
        <v>2</v>
      </c>
      <c r="G68" s="15">
        <f>IF(A68="","",IFERROR(SUM(E$7:E68)/C4*100,""))</f>
        <v>2.2894126738794438</v>
      </c>
      <c r="H68" s="14">
        <v>5382</v>
      </c>
      <c r="I68" s="14">
        <v>6184</v>
      </c>
      <c r="J68" s="15">
        <f t="shared" si="0"/>
        <v>114.90152359717578</v>
      </c>
      <c r="K68" s="15">
        <f t="shared" si="1"/>
        <v>55.126498002663112</v>
      </c>
      <c r="L68" s="16">
        <v>67.2</v>
      </c>
      <c r="M68" s="14">
        <v>1574</v>
      </c>
      <c r="N68" s="14">
        <v>88</v>
      </c>
      <c r="O68" s="15">
        <f t="shared" si="2"/>
        <v>161.22093618764725</v>
      </c>
      <c r="P68" s="15">
        <f t="shared" si="3"/>
        <v>115.78947368421052</v>
      </c>
      <c r="Q68" s="14">
        <v>3351</v>
      </c>
      <c r="R68" s="17">
        <f t="shared" si="4"/>
        <v>2.0162454873646207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46240</v>
      </c>
      <c r="B69" s="13">
        <f>IF(A69="","",IFERROR(INT((A69-C3)/7)+I4,""))</f>
        <v>52</v>
      </c>
      <c r="C69" s="14">
        <f t="shared" si="5"/>
        <v>9755</v>
      </c>
      <c r="D69" s="14">
        <f t="shared" si="6"/>
        <v>758</v>
      </c>
      <c r="E69" s="14">
        <v>8</v>
      </c>
      <c r="F69" s="14">
        <v>2</v>
      </c>
      <c r="G69" s="15">
        <f>IF(A69="","",IFERROR(SUM(E$7:E69)/C4*100,""))</f>
        <v>2.3666924265842351</v>
      </c>
      <c r="H69" s="14">
        <v>6425</v>
      </c>
      <c r="I69" s="14">
        <v>6233</v>
      </c>
      <c r="J69" s="15">
        <f t="shared" si="0"/>
        <v>97.011673151750983</v>
      </c>
      <c r="K69" s="15">
        <f t="shared" si="1"/>
        <v>65.863659661711935</v>
      </c>
      <c r="L69" s="16">
        <v>66.7</v>
      </c>
      <c r="M69" s="14">
        <v>1574</v>
      </c>
      <c r="N69" s="14">
        <v>88</v>
      </c>
      <c r="O69" s="15">
        <f t="shared" si="2"/>
        <v>161.35315222962583</v>
      </c>
      <c r="P69" s="15">
        <f t="shared" si="3"/>
        <v>116.09498680738787</v>
      </c>
      <c r="Q69" s="14">
        <v>3694</v>
      </c>
      <c r="R69" s="17">
        <f t="shared" si="4"/>
        <v>2.2226233453670279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46241</v>
      </c>
      <c r="B70" s="13">
        <f>IF(A70="","",IFERROR(INT((A70-C3)/7)+I4,""))</f>
        <v>53</v>
      </c>
      <c r="C70" s="14">
        <f t="shared" si="5"/>
        <v>9752</v>
      </c>
      <c r="D70" s="14">
        <f t="shared" si="6"/>
        <v>757</v>
      </c>
      <c r="E70" s="14">
        <v>3</v>
      </c>
      <c r="F70" s="14">
        <v>1</v>
      </c>
      <c r="G70" s="15">
        <f>IF(A70="","",IFERROR(SUM(E$7:E70)/C4*100,""))</f>
        <v>2.3956723338485317</v>
      </c>
      <c r="H70" s="14">
        <v>6162</v>
      </c>
      <c r="I70" s="14">
        <v>5965</v>
      </c>
      <c r="J70" s="15">
        <f t="shared" si="0"/>
        <v>96.802986043492368</v>
      </c>
      <c r="K70" s="15">
        <f t="shared" si="1"/>
        <v>63.187038556193599</v>
      </c>
      <c r="L70" s="16">
        <v>67.5</v>
      </c>
      <c r="M70" s="14">
        <v>1574</v>
      </c>
      <c r="N70" s="14">
        <v>88</v>
      </c>
      <c r="O70" s="15">
        <f t="shared" si="2"/>
        <v>161.40278917145201</v>
      </c>
      <c r="P70" s="15">
        <f t="shared" si="3"/>
        <v>116.24834874504623</v>
      </c>
      <c r="Q70" s="14">
        <v>3241</v>
      </c>
      <c r="R70" s="17">
        <f t="shared" si="4"/>
        <v>1.9500601684717209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46242</v>
      </c>
      <c r="B71" s="13">
        <f>IF(A71="","",IFERROR(INT((A71-C3)/7)+I4,""))</f>
        <v>53</v>
      </c>
      <c r="C71" s="14">
        <f t="shared" si="5"/>
        <v>9748</v>
      </c>
      <c r="D71" s="14">
        <f t="shared" si="6"/>
        <v>754</v>
      </c>
      <c r="E71" s="14">
        <v>4</v>
      </c>
      <c r="F71" s="14">
        <v>3</v>
      </c>
      <c r="G71" s="15">
        <f>IF(A71="","",IFERROR(SUM(E$7:E71)/C4*100,""))</f>
        <v>2.4343122102009276</v>
      </c>
      <c r="H71" s="14">
        <v>5958</v>
      </c>
      <c r="I71" s="14">
        <v>5755</v>
      </c>
      <c r="J71" s="15">
        <f t="shared" ref="J71:J134" si="7">IF(OR(A71="",H71="",H71=0),"",I71/H71*100)</f>
        <v>96.592816381336021</v>
      </c>
      <c r="K71" s="15">
        <f t="shared" ref="K71:K134" si="8">IF(OR(A71="",C71="",C71=0),"",H71/C71*100)</f>
        <v>61.120229790726299</v>
      </c>
      <c r="L71" s="16">
        <v>67.3</v>
      </c>
      <c r="M71" s="14">
        <v>1574</v>
      </c>
      <c r="N71" s="14">
        <v>88</v>
      </c>
      <c r="O71" s="15">
        <f t="shared" ref="O71:O134" si="9">IF(OR(A71="",C71="",C71=0),"",M71/C71*1000)</f>
        <v>161.46901928600738</v>
      </c>
      <c r="P71" s="15">
        <f t="shared" ref="P71:P134" si="10">IF(OR(A71="",D71="",D71=0),"",N71/D71*1000)</f>
        <v>116.71087533156499</v>
      </c>
      <c r="Q71" s="14">
        <v>3478</v>
      </c>
      <c r="R71" s="17">
        <f t="shared" ref="R71:R134" si="11">IF(OR(A71="",M71="",M71+N71=0),"",Q71/(M71+N71))</f>
        <v>2.0926594464500603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46243</v>
      </c>
      <c r="B72" s="13">
        <f>IF(A72="","",IFERROR(INT((A72-C3)/7)+I4,""))</f>
        <v>53</v>
      </c>
      <c r="C72" s="14">
        <f t="shared" si="5"/>
        <v>9745</v>
      </c>
      <c r="D72" s="14">
        <f t="shared" si="6"/>
        <v>754</v>
      </c>
      <c r="E72" s="14">
        <v>3</v>
      </c>
      <c r="F72" s="14">
        <v>0</v>
      </c>
      <c r="G72" s="15">
        <f>IF(A72="","",IFERROR(SUM(E$7:E72)/C4*100,""))</f>
        <v>2.4632921174652243</v>
      </c>
      <c r="H72" s="14">
        <v>5956</v>
      </c>
      <c r="I72" s="14">
        <v>5744</v>
      </c>
      <c r="J72" s="15">
        <f t="shared" si="7"/>
        <v>96.440564137004699</v>
      </c>
      <c r="K72" s="15">
        <f t="shared" si="8"/>
        <v>61.118522319138023</v>
      </c>
      <c r="L72" s="16">
        <v>67.8</v>
      </c>
      <c r="M72" s="14">
        <v>1574</v>
      </c>
      <c r="N72" s="14">
        <v>88</v>
      </c>
      <c r="O72" s="15">
        <f t="shared" si="9"/>
        <v>161.51872755259109</v>
      </c>
      <c r="P72" s="15">
        <f t="shared" si="10"/>
        <v>116.71087533156499</v>
      </c>
      <c r="Q72" s="14">
        <v>3482</v>
      </c>
      <c r="R72" s="17">
        <f t="shared" si="11"/>
        <v>2.0950661853188928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46244</v>
      </c>
      <c r="B73" s="13">
        <f>IF(A73="","",IFERROR(INT((A73-C3)/7)+I4,""))</f>
        <v>53</v>
      </c>
      <c r="C73" s="14">
        <f t="shared" si="5"/>
        <v>9743</v>
      </c>
      <c r="D73" s="14">
        <f t="shared" si="6"/>
        <v>752</v>
      </c>
      <c r="E73" s="14">
        <v>2</v>
      </c>
      <c r="F73" s="14">
        <v>2</v>
      </c>
      <c r="G73" s="15">
        <f>IF(A73="","",IFERROR(SUM(E$7:E73)/C4*100,""))</f>
        <v>2.4826120556414222</v>
      </c>
      <c r="H73" s="14">
        <v>6066</v>
      </c>
      <c r="I73" s="14">
        <v>5859</v>
      </c>
      <c r="J73" s="15">
        <f t="shared" si="7"/>
        <v>96.587537091988125</v>
      </c>
      <c r="K73" s="15">
        <f t="shared" si="8"/>
        <v>62.260084162988818</v>
      </c>
      <c r="L73" s="16">
        <v>67.900000000000006</v>
      </c>
      <c r="M73" s="14">
        <v>1574</v>
      </c>
      <c r="N73" s="14">
        <v>88</v>
      </c>
      <c r="O73" s="15">
        <f t="shared" si="9"/>
        <v>161.55188340346916</v>
      </c>
      <c r="P73" s="15">
        <f t="shared" si="10"/>
        <v>117.02127659574468</v>
      </c>
      <c r="Q73" s="14">
        <v>3469</v>
      </c>
      <c r="R73" s="17">
        <f t="shared" si="11"/>
        <v>2.0872442839951866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46245</v>
      </c>
      <c r="B74" s="13">
        <f>IF(A74="","",IFERROR(INT((A74-C3)/7)+I4,""))</f>
        <v>53</v>
      </c>
      <c r="C74" s="14">
        <f t="shared" si="5"/>
        <v>9737</v>
      </c>
      <c r="D74" s="14">
        <f t="shared" si="6"/>
        <v>751</v>
      </c>
      <c r="E74" s="14">
        <v>6</v>
      </c>
      <c r="F74" s="14">
        <v>1</v>
      </c>
      <c r="G74" s="15">
        <f>IF(A74="","",IFERROR(SUM(E$7:E74)/C4*100,""))</f>
        <v>2.5405718701700155</v>
      </c>
      <c r="H74" s="14">
        <v>6214</v>
      </c>
      <c r="I74" s="14">
        <v>5985</v>
      </c>
      <c r="J74" s="15">
        <f t="shared" si="7"/>
        <v>96.314773093015773</v>
      </c>
      <c r="K74" s="15">
        <f t="shared" si="8"/>
        <v>63.818424566088119</v>
      </c>
      <c r="L74" s="16">
        <v>67.7</v>
      </c>
      <c r="M74" s="14">
        <v>1574</v>
      </c>
      <c r="N74" s="14">
        <v>88</v>
      </c>
      <c r="O74" s="15">
        <f t="shared" si="9"/>
        <v>161.65143267947008</v>
      </c>
      <c r="P74" s="15">
        <f t="shared" si="10"/>
        <v>117.17709720372837</v>
      </c>
      <c r="Q74" s="14">
        <v>3161</v>
      </c>
      <c r="R74" s="17">
        <f t="shared" si="11"/>
        <v>1.9019253910950662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46246</v>
      </c>
      <c r="B75" s="13">
        <f>IF(A75="","",IFERROR(INT((A75-C3)/7)+I4,""))</f>
        <v>53</v>
      </c>
      <c r="C75" s="14">
        <f t="shared" si="5"/>
        <v>9732</v>
      </c>
      <c r="D75" s="14">
        <f t="shared" si="6"/>
        <v>750</v>
      </c>
      <c r="E75" s="14">
        <v>5</v>
      </c>
      <c r="F75" s="14">
        <v>1</v>
      </c>
      <c r="G75" s="15">
        <f>IF(A75="","",IFERROR(SUM(E$7:E75)/C4*100,""))</f>
        <v>2.5888717156105101</v>
      </c>
      <c r="H75" s="14">
        <v>6061</v>
      </c>
      <c r="I75" s="14">
        <v>5868</v>
      </c>
      <c r="J75" s="15">
        <f t="shared" si="7"/>
        <v>96.815706979046354</v>
      </c>
      <c r="K75" s="15">
        <f t="shared" si="8"/>
        <v>62.279079325935058</v>
      </c>
      <c r="L75" s="16">
        <v>67.8</v>
      </c>
      <c r="M75" s="14">
        <v>1566</v>
      </c>
      <c r="N75" s="14">
        <v>88</v>
      </c>
      <c r="O75" s="15">
        <f t="shared" si="9"/>
        <v>160.91245376078913</v>
      </c>
      <c r="P75" s="15">
        <f t="shared" si="10"/>
        <v>117.33333333333333</v>
      </c>
      <c r="Q75" s="14">
        <v>3203</v>
      </c>
      <c r="R75" s="17">
        <f t="shared" si="11"/>
        <v>1.9365175332527207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>
        <v>46247</v>
      </c>
      <c r="B76" s="13">
        <f>IF(A76="","",IFERROR(INT((A76-C3)/7)+I4,""))</f>
        <v>53</v>
      </c>
      <c r="C76" s="14">
        <f t="shared" si="5"/>
        <v>9731</v>
      </c>
      <c r="D76" s="14">
        <f t="shared" si="6"/>
        <v>749</v>
      </c>
      <c r="E76" s="14">
        <v>1</v>
      </c>
      <c r="F76" s="14">
        <v>1</v>
      </c>
      <c r="G76" s="15">
        <f>IF(A76="","",IFERROR(SUM(E$7:E76)/C4*100,""))</f>
        <v>2.5985316846986088</v>
      </c>
      <c r="H76" s="14">
        <v>6114</v>
      </c>
      <c r="I76" s="14">
        <v>5912</v>
      </c>
      <c r="J76" s="15">
        <f t="shared" si="7"/>
        <v>96.696107294733409</v>
      </c>
      <c r="K76" s="15">
        <f t="shared" si="8"/>
        <v>62.830130510738883</v>
      </c>
      <c r="L76" s="16">
        <v>67.400000000000006</v>
      </c>
      <c r="M76" s="14">
        <v>1566</v>
      </c>
      <c r="N76" s="14">
        <v>88</v>
      </c>
      <c r="O76" s="15">
        <f t="shared" si="9"/>
        <v>160.92898982632823</v>
      </c>
      <c r="P76" s="15">
        <f t="shared" si="10"/>
        <v>117.48998664886514</v>
      </c>
      <c r="Q76" s="14">
        <v>3238</v>
      </c>
      <c r="R76" s="17">
        <f t="shared" si="11"/>
        <v>1.9576783555018138</v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>
        <v>46248</v>
      </c>
      <c r="B77" s="13">
        <f>IF(A77="","",IFERROR(INT((A77-C3)/7)+I4,""))</f>
        <v>54</v>
      </c>
      <c r="C77" s="14">
        <f t="shared" ref="C77:C96" si="12">C76-E77</f>
        <v>9727</v>
      </c>
      <c r="D77" s="14">
        <f t="shared" ref="D77:D96" si="13">D76-F77</f>
        <v>748</v>
      </c>
      <c r="E77" s="14">
        <v>4</v>
      </c>
      <c r="F77" s="14">
        <v>1</v>
      </c>
      <c r="G77" s="15">
        <f>IF(A77="","",IFERROR(SUM(E$7:E77)/C4*100,""))</f>
        <v>2.6371715610510047</v>
      </c>
      <c r="H77" s="14">
        <v>6203</v>
      </c>
      <c r="I77" s="14">
        <v>5997</v>
      </c>
      <c r="J77" s="15">
        <f t="shared" si="7"/>
        <v>96.679026277607605</v>
      </c>
      <c r="K77" s="15">
        <f t="shared" si="8"/>
        <v>63.770946848977076</v>
      </c>
      <c r="L77" s="16">
        <v>67.599999999999994</v>
      </c>
      <c r="M77" s="14">
        <v>1566</v>
      </c>
      <c r="N77" s="14">
        <v>88</v>
      </c>
      <c r="O77" s="15">
        <f t="shared" si="9"/>
        <v>160.99516808882493</v>
      </c>
      <c r="P77" s="15">
        <f t="shared" si="10"/>
        <v>117.64705882352941</v>
      </c>
      <c r="Q77" s="14">
        <v>3404</v>
      </c>
      <c r="R77" s="17">
        <f t="shared" si="11"/>
        <v>2.0580411124546556</v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>
        <v>46249</v>
      </c>
      <c r="B78" s="13">
        <f>IF(A78="","",IFERROR(INT((A78-C3)/7)+I4,""))</f>
        <v>54</v>
      </c>
      <c r="C78" s="14">
        <f t="shared" si="12"/>
        <v>9726</v>
      </c>
      <c r="D78" s="14">
        <f t="shared" si="13"/>
        <v>748</v>
      </c>
      <c r="E78" s="14">
        <v>1</v>
      </c>
      <c r="F78" s="14">
        <v>0</v>
      </c>
      <c r="G78" s="15">
        <f>IF(A78="","",IFERROR(SUM(E$7:E78)/C4*100,""))</f>
        <v>2.6468315301391034</v>
      </c>
      <c r="H78" s="14">
        <v>6202</v>
      </c>
      <c r="I78" s="14">
        <v>6013</v>
      </c>
      <c r="J78" s="15">
        <f t="shared" si="7"/>
        <v>96.95259593679458</v>
      </c>
      <c r="K78" s="15">
        <f t="shared" si="8"/>
        <v>63.767221879498251</v>
      </c>
      <c r="L78" s="16">
        <v>67.8</v>
      </c>
      <c r="M78" s="14">
        <v>1566</v>
      </c>
      <c r="N78" s="14">
        <v>88</v>
      </c>
      <c r="O78" s="15">
        <f t="shared" si="9"/>
        <v>161.01172115977792</v>
      </c>
      <c r="P78" s="15">
        <f t="shared" si="10"/>
        <v>117.64705882352941</v>
      </c>
      <c r="Q78" s="14">
        <v>3565</v>
      </c>
      <c r="R78" s="17">
        <f t="shared" si="11"/>
        <v>2.1553808948004836</v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>
        <v>46250</v>
      </c>
      <c r="B79" s="13">
        <f>IF(A79="","",IFERROR(INT((A79-C3)/7)+I4,""))</f>
        <v>54</v>
      </c>
      <c r="C79" s="14">
        <f t="shared" si="12"/>
        <v>9723</v>
      </c>
      <c r="D79" s="14">
        <f t="shared" si="13"/>
        <v>748</v>
      </c>
      <c r="E79" s="14">
        <v>3</v>
      </c>
      <c r="F79" s="14">
        <v>0</v>
      </c>
      <c r="G79" s="15">
        <f>IF(A79="","",IFERROR(SUM(E$7:E79)/C4*100,""))</f>
        <v>2.6758114374034006</v>
      </c>
      <c r="H79" s="14">
        <v>6109</v>
      </c>
      <c r="I79" s="14">
        <v>5910</v>
      </c>
      <c r="J79" s="15">
        <f t="shared" si="7"/>
        <v>96.742511049271556</v>
      </c>
      <c r="K79" s="15">
        <f t="shared" si="8"/>
        <v>62.830402139257437</v>
      </c>
      <c r="L79" s="16">
        <v>67.7</v>
      </c>
      <c r="M79" s="14">
        <v>1566</v>
      </c>
      <c r="N79" s="14">
        <v>88</v>
      </c>
      <c r="O79" s="15">
        <f t="shared" si="9"/>
        <v>161.06140080222153</v>
      </c>
      <c r="P79" s="15">
        <f t="shared" si="10"/>
        <v>117.64705882352941</v>
      </c>
      <c r="Q79" s="14">
        <v>3224</v>
      </c>
      <c r="R79" s="17">
        <f t="shared" si="11"/>
        <v>1.9492140266021765</v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>
        <v>46251</v>
      </c>
      <c r="B80" s="13">
        <f>IF(A80="","",IFERROR(INT((A80-C3)/7)+I4,""))</f>
        <v>54</v>
      </c>
      <c r="C80" s="14">
        <f t="shared" si="12"/>
        <v>9720</v>
      </c>
      <c r="D80" s="14">
        <f t="shared" si="13"/>
        <v>746</v>
      </c>
      <c r="E80" s="14">
        <v>3</v>
      </c>
      <c r="F80" s="14">
        <v>2</v>
      </c>
      <c r="G80" s="15">
        <f>IF(A80="","",IFERROR(SUM(E$7:E80)/C4*100,""))</f>
        <v>2.7047913446676968</v>
      </c>
      <c r="H80" s="14">
        <v>6131</v>
      </c>
      <c r="I80" s="14">
        <v>5928</v>
      </c>
      <c r="J80" s="15">
        <f t="shared" si="7"/>
        <v>96.688957755667914</v>
      </c>
      <c r="K80" s="15">
        <f t="shared" si="8"/>
        <v>63.0761316872428</v>
      </c>
      <c r="L80" s="16">
        <v>67.900000000000006</v>
      </c>
      <c r="M80" s="14">
        <v>1566</v>
      </c>
      <c r="N80" s="14">
        <v>88</v>
      </c>
      <c r="O80" s="15">
        <f t="shared" si="9"/>
        <v>161.11111111111111</v>
      </c>
      <c r="P80" s="15">
        <f t="shared" si="10"/>
        <v>117.96246648793566</v>
      </c>
      <c r="Q80" s="14">
        <v>3467</v>
      </c>
      <c r="R80" s="17">
        <f t="shared" si="11"/>
        <v>2.0961305925030231</v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>
        <v>46252</v>
      </c>
      <c r="B81" s="13">
        <f>IF(A81="","",IFERROR(INT((A81-C3)/7)+I4,""))</f>
        <v>54</v>
      </c>
      <c r="C81" s="14">
        <f t="shared" si="12"/>
        <v>9720</v>
      </c>
      <c r="D81" s="14">
        <f t="shared" si="13"/>
        <v>745</v>
      </c>
      <c r="E81" s="14">
        <v>0</v>
      </c>
      <c r="F81" s="14">
        <v>1</v>
      </c>
      <c r="G81" s="15">
        <f>IF(A81="","",IFERROR(SUM(E$7:E81)/C4*100,""))</f>
        <v>2.7047913446676968</v>
      </c>
      <c r="H81" s="14">
        <v>6074</v>
      </c>
      <c r="I81" s="14">
        <v>5865</v>
      </c>
      <c r="J81" s="15">
        <f t="shared" si="7"/>
        <v>96.55910437932171</v>
      </c>
      <c r="K81" s="15">
        <f t="shared" si="8"/>
        <v>62.489711934156375</v>
      </c>
      <c r="L81" s="16">
        <v>68.3</v>
      </c>
      <c r="M81" s="14">
        <v>1566</v>
      </c>
      <c r="N81" s="14">
        <v>88</v>
      </c>
      <c r="O81" s="15">
        <f t="shared" si="9"/>
        <v>161.11111111111111</v>
      </c>
      <c r="P81" s="15">
        <f t="shared" si="10"/>
        <v>118.12080536912751</v>
      </c>
      <c r="Q81" s="14">
        <v>3553</v>
      </c>
      <c r="R81" s="17">
        <f t="shared" si="11"/>
        <v>2.1481257557436519</v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>
        <v>46253</v>
      </c>
      <c r="B82" s="13">
        <f>IF(A82="","",IFERROR(INT((A82-C3)/7)+I4,""))</f>
        <v>54</v>
      </c>
      <c r="C82" s="14">
        <f t="shared" si="12"/>
        <v>9719</v>
      </c>
      <c r="D82" s="14">
        <f t="shared" si="13"/>
        <v>744</v>
      </c>
      <c r="E82" s="14">
        <v>1</v>
      </c>
      <c r="F82" s="14">
        <v>1</v>
      </c>
      <c r="G82" s="15">
        <f>IF(A82="","",IFERROR(SUM(E$7:E82)/C4*100,""))</f>
        <v>2.714451313755796</v>
      </c>
      <c r="H82" s="14">
        <v>5955</v>
      </c>
      <c r="I82" s="14">
        <v>5778</v>
      </c>
      <c r="J82" s="15">
        <f t="shared" si="7"/>
        <v>97.02770780856423</v>
      </c>
      <c r="K82" s="15">
        <f t="shared" si="8"/>
        <v>61.271735775285521</v>
      </c>
      <c r="L82" s="16">
        <v>68.3</v>
      </c>
      <c r="M82" s="14">
        <v>1566</v>
      </c>
      <c r="N82" s="14">
        <v>88</v>
      </c>
      <c r="O82" s="15">
        <f t="shared" si="9"/>
        <v>161.12768803374834</v>
      </c>
      <c r="P82" s="15">
        <f t="shared" si="10"/>
        <v>118.27956989247312</v>
      </c>
      <c r="Q82" s="14">
        <v>3419</v>
      </c>
      <c r="R82" s="17">
        <f t="shared" si="11"/>
        <v>2.0671100362756953</v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>
        <v>46254</v>
      </c>
      <c r="B83" s="13">
        <f>IF(A83="","",IFERROR(INT((A83-C3)/7)+I4,""))</f>
        <v>54</v>
      </c>
      <c r="C83" s="14">
        <f t="shared" si="12"/>
        <v>9713</v>
      </c>
      <c r="D83" s="14">
        <f t="shared" si="13"/>
        <v>741</v>
      </c>
      <c r="E83" s="14">
        <v>6</v>
      </c>
      <c r="F83" s="14">
        <v>3</v>
      </c>
      <c r="G83" s="15">
        <f>IF(A83="","",IFERROR(SUM(E$7:E83)/C4*100,""))</f>
        <v>2.7724111282843893</v>
      </c>
      <c r="H83" s="14">
        <v>5842</v>
      </c>
      <c r="I83" s="14">
        <v>5639</v>
      </c>
      <c r="J83" s="15">
        <f t="shared" si="7"/>
        <v>96.525162615542627</v>
      </c>
      <c r="K83" s="15">
        <f t="shared" si="8"/>
        <v>60.146195820035011</v>
      </c>
      <c r="L83" s="16">
        <v>68.400000000000006</v>
      </c>
      <c r="M83" s="14">
        <v>1566</v>
      </c>
      <c r="N83" s="14">
        <v>88</v>
      </c>
      <c r="O83" s="15">
        <f t="shared" si="9"/>
        <v>161.22722124987129</v>
      </c>
      <c r="P83" s="15">
        <f t="shared" si="10"/>
        <v>118.75843454790822</v>
      </c>
      <c r="Q83" s="14">
        <v>3119</v>
      </c>
      <c r="R83" s="17">
        <f t="shared" si="11"/>
        <v>1.8857315598548972</v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>
        <v>46255</v>
      </c>
      <c r="B84" s="13">
        <f>IF(A84="","",IFERROR(INT((A84-C3)/7)+I4,""))</f>
        <v>55</v>
      </c>
      <c r="C84" s="14">
        <f t="shared" si="12"/>
        <v>9712</v>
      </c>
      <c r="D84" s="14">
        <f t="shared" si="13"/>
        <v>739</v>
      </c>
      <c r="E84" s="14">
        <v>1</v>
      </c>
      <c r="F84" s="14">
        <v>2</v>
      </c>
      <c r="G84" s="15">
        <f>IF(A84="","",IFERROR(SUM(E$7:E84)/C4*100,""))</f>
        <v>2.7820710973724885</v>
      </c>
      <c r="H84" s="14">
        <v>6012</v>
      </c>
      <c r="I84" s="14">
        <v>5828</v>
      </c>
      <c r="J84" s="15">
        <f t="shared" si="7"/>
        <v>96.939454424484367</v>
      </c>
      <c r="K84" s="15">
        <f t="shared" si="8"/>
        <v>61.902800658978585</v>
      </c>
      <c r="L84" s="16">
        <v>68.400000000000006</v>
      </c>
      <c r="M84" s="14">
        <v>1566</v>
      </c>
      <c r="N84" s="14">
        <v>88</v>
      </c>
      <c r="O84" s="15">
        <f t="shared" si="9"/>
        <v>161.24382207578253</v>
      </c>
      <c r="P84" s="15">
        <f t="shared" si="10"/>
        <v>119.07983761840325</v>
      </c>
      <c r="Q84" s="14">
        <v>3339</v>
      </c>
      <c r="R84" s="17">
        <f t="shared" si="11"/>
        <v>2.0187424425634823</v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>
        <v>46256</v>
      </c>
      <c r="B85" s="13">
        <f>IF(A85="","",IFERROR(INT((A85-C3)/7)+I4,""))</f>
        <v>55</v>
      </c>
      <c r="C85" s="14">
        <f t="shared" si="12"/>
        <v>9711</v>
      </c>
      <c r="D85" s="14">
        <f t="shared" si="13"/>
        <v>738</v>
      </c>
      <c r="E85" s="14">
        <v>1</v>
      </c>
      <c r="F85" s="14">
        <v>1</v>
      </c>
      <c r="G85" s="15">
        <f>IF(A85="","",IFERROR(SUM(E$7:E85)/C4*100,""))</f>
        <v>2.7917310664605877</v>
      </c>
      <c r="H85" s="14">
        <v>6144</v>
      </c>
      <c r="I85" s="14">
        <v>5865</v>
      </c>
      <c r="J85" s="15">
        <f t="shared" si="7"/>
        <v>95.458984375</v>
      </c>
      <c r="K85" s="15">
        <f t="shared" si="8"/>
        <v>63.268458449181338</v>
      </c>
      <c r="L85" s="16">
        <v>68.3</v>
      </c>
      <c r="M85" s="14">
        <v>1566</v>
      </c>
      <c r="N85" s="14">
        <v>88</v>
      </c>
      <c r="O85" s="15">
        <f t="shared" si="9"/>
        <v>161.26042632066728</v>
      </c>
      <c r="P85" s="15">
        <f t="shared" si="10"/>
        <v>119.24119241192412</v>
      </c>
      <c r="Q85" s="14">
        <v>3102</v>
      </c>
      <c r="R85" s="17">
        <f t="shared" si="11"/>
        <v>1.8754534461910519</v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>
        <v>46257</v>
      </c>
      <c r="B86" s="13">
        <f>IF(A86="","",IFERROR(INT((A86-C3)/7)+I4,""))</f>
        <v>55</v>
      </c>
      <c r="C86" s="14">
        <f t="shared" si="12"/>
        <v>9709</v>
      </c>
      <c r="D86" s="14">
        <f t="shared" si="13"/>
        <v>738</v>
      </c>
      <c r="E86" s="14">
        <v>2</v>
      </c>
      <c r="F86" s="14">
        <v>0</v>
      </c>
      <c r="G86" s="15">
        <f>IF(A86="","",IFERROR(SUM(E$7:E86)/C4*100,""))</f>
        <v>2.8110510046367851</v>
      </c>
      <c r="H86" s="14">
        <v>5789</v>
      </c>
      <c r="I86" s="14">
        <v>5597</v>
      </c>
      <c r="J86" s="15">
        <f t="shared" si="7"/>
        <v>96.683365002591131</v>
      </c>
      <c r="K86" s="15">
        <f t="shared" si="8"/>
        <v>59.625090122566689</v>
      </c>
      <c r="L86" s="16">
        <v>68.400000000000006</v>
      </c>
      <c r="M86" s="14">
        <v>1566</v>
      </c>
      <c r="N86" s="14">
        <v>88</v>
      </c>
      <c r="O86" s="15">
        <f t="shared" si="9"/>
        <v>161.29364507158306</v>
      </c>
      <c r="P86" s="15">
        <f t="shared" si="10"/>
        <v>119.24119241192412</v>
      </c>
      <c r="Q86" s="14">
        <v>3135</v>
      </c>
      <c r="R86" s="17">
        <f t="shared" si="11"/>
        <v>1.8954050785973398</v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>
        <v>46258</v>
      </c>
      <c r="B87" s="13">
        <f>IF(A87="","",IFERROR(INT((A87-C3)/7)+I4,""))</f>
        <v>55</v>
      </c>
      <c r="C87" s="14">
        <f t="shared" si="12"/>
        <v>9706</v>
      </c>
      <c r="D87" s="14">
        <f t="shared" si="13"/>
        <v>737</v>
      </c>
      <c r="E87" s="14">
        <v>3</v>
      </c>
      <c r="F87" s="14">
        <v>1</v>
      </c>
      <c r="G87" s="15">
        <f>IF(A87="","",IFERROR(SUM(E$7:E87)/C4*100,""))</f>
        <v>2.8400309119010823</v>
      </c>
      <c r="H87" s="14">
        <v>6209</v>
      </c>
      <c r="I87" s="14">
        <v>5925</v>
      </c>
      <c r="J87" s="15">
        <f t="shared" si="7"/>
        <v>95.42599452407795</v>
      </c>
      <c r="K87" s="15">
        <f t="shared" si="8"/>
        <v>63.970739748609105</v>
      </c>
      <c r="L87" s="16">
        <v>59.6</v>
      </c>
      <c r="M87" s="14">
        <v>1566</v>
      </c>
      <c r="N87" s="14">
        <v>84</v>
      </c>
      <c r="O87" s="15">
        <f t="shared" si="9"/>
        <v>161.34349886668039</v>
      </c>
      <c r="P87" s="15">
        <f t="shared" si="10"/>
        <v>113.97557666214382</v>
      </c>
      <c r="Q87" s="14">
        <v>3255</v>
      </c>
      <c r="R87" s="17">
        <f t="shared" si="11"/>
        <v>1.9727272727272727</v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>
        <v>46259</v>
      </c>
      <c r="B88" s="13">
        <f>IF(A88="","",IFERROR(INT((A88-C3)/7)+I4,""))</f>
        <v>55</v>
      </c>
      <c r="C88" s="14">
        <f t="shared" si="12"/>
        <v>9705</v>
      </c>
      <c r="D88" s="14">
        <f t="shared" si="13"/>
        <v>735</v>
      </c>
      <c r="E88" s="14">
        <v>1</v>
      </c>
      <c r="F88" s="14">
        <v>2</v>
      </c>
      <c r="G88" s="15">
        <f>IF(A88="","",IFERROR(SUM(E$7:E88)/C4*100,""))</f>
        <v>2.849690880989181</v>
      </c>
      <c r="H88" s="14">
        <v>6052</v>
      </c>
      <c r="I88" s="14">
        <v>5794</v>
      </c>
      <c r="J88" s="15">
        <f t="shared" si="7"/>
        <v>95.736946463978839</v>
      </c>
      <c r="K88" s="15">
        <f t="shared" si="8"/>
        <v>62.359608449252967</v>
      </c>
      <c r="L88" s="16">
        <v>63.9</v>
      </c>
      <c r="M88" s="14">
        <v>1566</v>
      </c>
      <c r="N88" s="14">
        <v>84</v>
      </c>
      <c r="O88" s="15">
        <f t="shared" si="9"/>
        <v>161.36012364760433</v>
      </c>
      <c r="P88" s="15">
        <f t="shared" si="10"/>
        <v>114.28571428571428</v>
      </c>
      <c r="Q88" s="14">
        <v>3202</v>
      </c>
      <c r="R88" s="17">
        <f t="shared" si="11"/>
        <v>1.9406060606060607</v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>
        <v>46260</v>
      </c>
      <c r="B89" s="13">
        <f>IF(A89="","",IFERROR(INT((A89-C3)/7)+I4,""))</f>
        <v>55</v>
      </c>
      <c r="C89" s="14">
        <f t="shared" si="12"/>
        <v>9703</v>
      </c>
      <c r="D89" s="14">
        <f t="shared" si="13"/>
        <v>734</v>
      </c>
      <c r="E89" s="14">
        <v>2</v>
      </c>
      <c r="F89" s="14">
        <v>1</v>
      </c>
      <c r="G89" s="15">
        <f>IF(A89="","",IFERROR(SUM(E$7:E89)/C4*100,""))</f>
        <v>2.8690108191653785</v>
      </c>
      <c r="H89" s="14">
        <v>5768</v>
      </c>
      <c r="I89" s="14">
        <v>5558</v>
      </c>
      <c r="J89" s="15">
        <f t="shared" si="7"/>
        <v>96.359223300970882</v>
      </c>
      <c r="K89" s="15">
        <f t="shared" si="8"/>
        <v>59.445532309594974</v>
      </c>
      <c r="L89" s="16">
        <v>62.3</v>
      </c>
      <c r="M89" s="14">
        <v>1566</v>
      </c>
      <c r="N89" s="14">
        <v>84</v>
      </c>
      <c r="O89" s="15">
        <f t="shared" si="9"/>
        <v>161.39338348964239</v>
      </c>
      <c r="P89" s="15">
        <f t="shared" si="10"/>
        <v>114.44141689373296</v>
      </c>
      <c r="Q89" s="14">
        <v>3127</v>
      </c>
      <c r="R89" s="17">
        <f t="shared" si="11"/>
        <v>1.8951515151515153</v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>
        <v>46261</v>
      </c>
      <c r="B90" s="13">
        <f>IF(A90="","",IFERROR(INT((A90-C3)/7)+I4,""))</f>
        <v>55</v>
      </c>
      <c r="C90" s="14">
        <f t="shared" si="12"/>
        <v>9701</v>
      </c>
      <c r="D90" s="14">
        <f t="shared" si="13"/>
        <v>734</v>
      </c>
      <c r="E90" s="14">
        <v>2</v>
      </c>
      <c r="F90" s="14">
        <v>0</v>
      </c>
      <c r="G90" s="15">
        <f>IF(A90="","",IFERROR(SUM(E$7:E90)/C4*100,""))</f>
        <v>2.8883307573415768</v>
      </c>
      <c r="H90" s="14">
        <v>6118</v>
      </c>
      <c r="I90" s="14">
        <v>5829</v>
      </c>
      <c r="J90" s="15">
        <f t="shared" si="7"/>
        <v>95.276234063419423</v>
      </c>
      <c r="K90" s="15">
        <f t="shared" si="8"/>
        <v>63.065663333676937</v>
      </c>
      <c r="L90" s="16">
        <v>59.4</v>
      </c>
      <c r="M90" s="14">
        <v>1566</v>
      </c>
      <c r="N90" s="14">
        <v>84</v>
      </c>
      <c r="O90" s="15">
        <f t="shared" si="9"/>
        <v>161.42665704566539</v>
      </c>
      <c r="P90" s="15">
        <f t="shared" si="10"/>
        <v>114.44141689373296</v>
      </c>
      <c r="Q90" s="14">
        <v>3240</v>
      </c>
      <c r="R90" s="17">
        <f t="shared" si="11"/>
        <v>1.9636363636363636</v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>
        <v>46262</v>
      </c>
      <c r="B91" s="13">
        <f>IF(A91="","",IFERROR(INT((A91-C3)/7)+I4,""))</f>
        <v>56</v>
      </c>
      <c r="C91" s="14">
        <f t="shared" si="12"/>
        <v>9698</v>
      </c>
      <c r="D91" s="14">
        <f t="shared" si="13"/>
        <v>734</v>
      </c>
      <c r="E91" s="14">
        <v>3</v>
      </c>
      <c r="F91" s="14">
        <v>0</v>
      </c>
      <c r="G91" s="15">
        <f>IF(A91="","",IFERROR(SUM(E$7:E91)/C4*100,""))</f>
        <v>2.9173106646058731</v>
      </c>
      <c r="H91" s="14">
        <v>5966</v>
      </c>
      <c r="I91" s="14">
        <v>5770</v>
      </c>
      <c r="J91" s="15">
        <f t="shared" si="7"/>
        <v>96.714716728126049</v>
      </c>
      <c r="K91" s="15">
        <f t="shared" si="8"/>
        <v>61.517838729634974</v>
      </c>
      <c r="L91" s="16">
        <v>63</v>
      </c>
      <c r="M91" s="14">
        <v>1566</v>
      </c>
      <c r="N91" s="14">
        <v>84</v>
      </c>
      <c r="O91" s="15">
        <f t="shared" si="9"/>
        <v>161.47659311198186</v>
      </c>
      <c r="P91" s="15">
        <f t="shared" si="10"/>
        <v>114.44141689373296</v>
      </c>
      <c r="Q91" s="14">
        <v>3349</v>
      </c>
      <c r="R91" s="17">
        <f t="shared" si="11"/>
        <v>2.0296969696969698</v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>
        <v>46263</v>
      </c>
      <c r="B92" s="13">
        <f>IF(A92="","",IFERROR(INT((A92-C3)/7)+I4,""))</f>
        <v>56</v>
      </c>
      <c r="C92" s="14">
        <f t="shared" si="12"/>
        <v>9693</v>
      </c>
      <c r="D92" s="14">
        <f t="shared" si="13"/>
        <v>733</v>
      </c>
      <c r="E92" s="14">
        <v>5</v>
      </c>
      <c r="F92" s="14">
        <v>1</v>
      </c>
      <c r="G92" s="15">
        <f>IF(A92="","",IFERROR(SUM(E$7:E92)/C4*100,""))</f>
        <v>2.9656105100463677</v>
      </c>
      <c r="H92" s="14">
        <v>5902</v>
      </c>
      <c r="I92" s="14">
        <v>5730</v>
      </c>
      <c r="J92" s="15">
        <f t="shared" si="7"/>
        <v>97.085733649610304</v>
      </c>
      <c r="K92" s="15">
        <f t="shared" si="8"/>
        <v>60.889301557825235</v>
      </c>
      <c r="L92" s="16">
        <v>61.4</v>
      </c>
      <c r="M92" s="14">
        <v>1566</v>
      </c>
      <c r="N92" s="14">
        <v>84</v>
      </c>
      <c r="O92" s="15">
        <f t="shared" si="9"/>
        <v>161.55988857938718</v>
      </c>
      <c r="P92" s="15">
        <f t="shared" si="10"/>
        <v>114.59754433833561</v>
      </c>
      <c r="Q92" s="14">
        <v>3374</v>
      </c>
      <c r="R92" s="17">
        <f t="shared" si="11"/>
        <v>2.0448484848484849</v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>
        <v>46264</v>
      </c>
      <c r="B93" s="13">
        <f>IF(A93="","",IFERROR(INT((A93-C3)/7)+I4,""))</f>
        <v>56</v>
      </c>
      <c r="C93" s="14">
        <f t="shared" si="12"/>
        <v>9692</v>
      </c>
      <c r="D93" s="14">
        <f t="shared" si="13"/>
        <v>732</v>
      </c>
      <c r="E93" s="14">
        <v>1</v>
      </c>
      <c r="F93" s="14">
        <v>1</v>
      </c>
      <c r="G93" s="15">
        <f>IF(A93="","",IFERROR(SUM(E$7:E93)/C4*100,""))</f>
        <v>2.9752704791344669</v>
      </c>
      <c r="H93" s="14">
        <v>6042</v>
      </c>
      <c r="I93" s="14">
        <v>5892</v>
      </c>
      <c r="J93" s="15">
        <f t="shared" si="7"/>
        <v>97.517378351539236</v>
      </c>
      <c r="K93" s="15">
        <f t="shared" si="8"/>
        <v>62.340074288072636</v>
      </c>
      <c r="L93" s="16">
        <v>62.3</v>
      </c>
      <c r="M93" s="14">
        <v>1566</v>
      </c>
      <c r="N93" s="14">
        <v>84</v>
      </c>
      <c r="O93" s="15">
        <f t="shared" si="9"/>
        <v>161.57655798596781</v>
      </c>
      <c r="P93" s="15">
        <f t="shared" si="10"/>
        <v>114.75409836065575</v>
      </c>
      <c r="Q93" s="14">
        <v>3366</v>
      </c>
      <c r="R93" s="17">
        <f t="shared" si="11"/>
        <v>2.04</v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>
        <f t="shared" si="12"/>
        <v>9692</v>
      </c>
      <c r="D94" s="14">
        <f t="shared" si="13"/>
        <v>732</v>
      </c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7"/>
        <v/>
      </c>
      <c r="K94" s="15" t="str">
        <f t="shared" si="8"/>
        <v/>
      </c>
      <c r="L94" s="16"/>
      <c r="M94" s="14"/>
      <c r="N94" s="14"/>
      <c r="O94" s="15" t="str">
        <f t="shared" si="9"/>
        <v/>
      </c>
      <c r="P94" s="15" t="str">
        <f t="shared" si="10"/>
        <v/>
      </c>
      <c r="Q94" s="14"/>
      <c r="R94" s="17" t="str">
        <f t="shared" si="11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>
        <f t="shared" si="12"/>
        <v>9692</v>
      </c>
      <c r="D95" s="14">
        <f t="shared" si="13"/>
        <v>732</v>
      </c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7"/>
        <v/>
      </c>
      <c r="K95" s="15" t="str">
        <f t="shared" si="8"/>
        <v/>
      </c>
      <c r="L95" s="16"/>
      <c r="M95" s="14"/>
      <c r="N95" s="14"/>
      <c r="O95" s="15" t="str">
        <f t="shared" si="9"/>
        <v/>
      </c>
      <c r="P95" s="15" t="str">
        <f t="shared" si="10"/>
        <v/>
      </c>
      <c r="Q95" s="14"/>
      <c r="R95" s="17" t="str">
        <f t="shared" si="11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>
        <f t="shared" si="12"/>
        <v>9692</v>
      </c>
      <c r="D96" s="14">
        <f t="shared" si="13"/>
        <v>732</v>
      </c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7"/>
        <v/>
      </c>
      <c r="K96" s="15" t="str">
        <f t="shared" si="8"/>
        <v/>
      </c>
      <c r="L96" s="16"/>
      <c r="M96" s="14"/>
      <c r="N96" s="14"/>
      <c r="O96" s="15" t="str">
        <f t="shared" si="9"/>
        <v/>
      </c>
      <c r="P96" s="15" t="str">
        <f t="shared" si="10"/>
        <v/>
      </c>
      <c r="Q96" s="14"/>
      <c r="R96" s="17" t="str">
        <f t="shared" si="11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>
        <f t="shared" ref="C97:C128" si="14">C96-E97</f>
        <v>9692</v>
      </c>
      <c r="D97" s="14"/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7"/>
        <v/>
      </c>
      <c r="K97" s="15" t="str">
        <f t="shared" si="8"/>
        <v/>
      </c>
      <c r="L97" s="16"/>
      <c r="M97" s="14"/>
      <c r="N97" s="14"/>
      <c r="O97" s="15" t="str">
        <f t="shared" si="9"/>
        <v/>
      </c>
      <c r="P97" s="15" t="str">
        <f t="shared" si="10"/>
        <v/>
      </c>
      <c r="Q97" s="14"/>
      <c r="R97" s="17" t="str">
        <f t="shared" si="11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>
        <f t="shared" si="14"/>
        <v>9692</v>
      </c>
      <c r="D98" s="14"/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7"/>
        <v/>
      </c>
      <c r="K98" s="15" t="str">
        <f t="shared" si="8"/>
        <v/>
      </c>
      <c r="L98" s="16"/>
      <c r="M98" s="14"/>
      <c r="N98" s="14"/>
      <c r="O98" s="15" t="str">
        <f t="shared" si="9"/>
        <v/>
      </c>
      <c r="P98" s="15" t="str">
        <f t="shared" si="10"/>
        <v/>
      </c>
      <c r="Q98" s="14"/>
      <c r="R98" s="17" t="str">
        <f t="shared" si="11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>
        <f t="shared" si="14"/>
        <v>9692</v>
      </c>
      <c r="D99" s="14"/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7"/>
        <v/>
      </c>
      <c r="K99" s="15" t="str">
        <f t="shared" si="8"/>
        <v/>
      </c>
      <c r="L99" s="16"/>
      <c r="M99" s="14"/>
      <c r="N99" s="14"/>
      <c r="O99" s="15" t="str">
        <f t="shared" si="9"/>
        <v/>
      </c>
      <c r="P99" s="15" t="str">
        <f t="shared" si="10"/>
        <v/>
      </c>
      <c r="Q99" s="14"/>
      <c r="R99" s="17" t="str">
        <f t="shared" si="11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>
        <f t="shared" si="14"/>
        <v>9692</v>
      </c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7"/>
        <v/>
      </c>
      <c r="K100" s="15" t="str">
        <f t="shared" si="8"/>
        <v/>
      </c>
      <c r="L100" s="16"/>
      <c r="M100" s="14"/>
      <c r="N100" s="14"/>
      <c r="O100" s="15" t="str">
        <f t="shared" si="9"/>
        <v/>
      </c>
      <c r="P100" s="15" t="str">
        <f t="shared" si="10"/>
        <v/>
      </c>
      <c r="Q100" s="14"/>
      <c r="R100" s="17" t="str">
        <f t="shared" si="11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>
        <f t="shared" si="14"/>
        <v>9692</v>
      </c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7"/>
        <v/>
      </c>
      <c r="K101" s="15" t="str">
        <f t="shared" si="8"/>
        <v/>
      </c>
      <c r="L101" s="16"/>
      <c r="M101" s="14"/>
      <c r="N101" s="14"/>
      <c r="O101" s="15" t="str">
        <f t="shared" si="9"/>
        <v/>
      </c>
      <c r="P101" s="15" t="str">
        <f t="shared" si="10"/>
        <v/>
      </c>
      <c r="Q101" s="14"/>
      <c r="R101" s="17" t="str">
        <f t="shared" si="11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>
        <f t="shared" si="14"/>
        <v>9692</v>
      </c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7"/>
        <v/>
      </c>
      <c r="K102" s="15" t="str">
        <f t="shared" si="8"/>
        <v/>
      </c>
      <c r="L102" s="16"/>
      <c r="M102" s="14"/>
      <c r="N102" s="14"/>
      <c r="O102" s="15" t="str">
        <f t="shared" si="9"/>
        <v/>
      </c>
      <c r="P102" s="15" t="str">
        <f t="shared" si="10"/>
        <v/>
      </c>
      <c r="Q102" s="14"/>
      <c r="R102" s="17" t="str">
        <f t="shared" si="11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>
        <f t="shared" si="14"/>
        <v>9692</v>
      </c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7"/>
        <v/>
      </c>
      <c r="K103" s="15" t="str">
        <f t="shared" si="8"/>
        <v/>
      </c>
      <c r="L103" s="16"/>
      <c r="M103" s="14"/>
      <c r="N103" s="14"/>
      <c r="O103" s="15" t="str">
        <f t="shared" si="9"/>
        <v/>
      </c>
      <c r="P103" s="15" t="str">
        <f t="shared" si="10"/>
        <v/>
      </c>
      <c r="Q103" s="14"/>
      <c r="R103" s="17" t="str">
        <f t="shared" si="11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>
        <f t="shared" si="14"/>
        <v>9692</v>
      </c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7"/>
        <v/>
      </c>
      <c r="K104" s="15" t="str">
        <f t="shared" si="8"/>
        <v/>
      </c>
      <c r="L104" s="16"/>
      <c r="M104" s="14"/>
      <c r="N104" s="14"/>
      <c r="O104" s="15" t="str">
        <f t="shared" si="9"/>
        <v/>
      </c>
      <c r="P104" s="15" t="str">
        <f t="shared" si="10"/>
        <v/>
      </c>
      <c r="Q104" s="14"/>
      <c r="R104" s="17" t="str">
        <f t="shared" si="11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>
        <f t="shared" si="14"/>
        <v>9692</v>
      </c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7"/>
        <v/>
      </c>
      <c r="K105" s="15" t="str">
        <f t="shared" si="8"/>
        <v/>
      </c>
      <c r="L105" s="16"/>
      <c r="M105" s="14"/>
      <c r="N105" s="14"/>
      <c r="O105" s="15" t="str">
        <f t="shared" si="9"/>
        <v/>
      </c>
      <c r="P105" s="15" t="str">
        <f t="shared" si="10"/>
        <v/>
      </c>
      <c r="Q105" s="14"/>
      <c r="R105" s="17" t="str">
        <f t="shared" si="11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>
        <f t="shared" si="14"/>
        <v>9692</v>
      </c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7"/>
        <v/>
      </c>
      <c r="K106" s="15" t="str">
        <f t="shared" si="8"/>
        <v/>
      </c>
      <c r="L106" s="16"/>
      <c r="M106" s="14"/>
      <c r="N106" s="14"/>
      <c r="O106" s="15" t="str">
        <f t="shared" si="9"/>
        <v/>
      </c>
      <c r="P106" s="15" t="str">
        <f t="shared" si="10"/>
        <v/>
      </c>
      <c r="Q106" s="14"/>
      <c r="R106" s="17" t="str">
        <f t="shared" si="11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>
        <f t="shared" si="14"/>
        <v>9692</v>
      </c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7"/>
        <v/>
      </c>
      <c r="K107" s="15" t="str">
        <f t="shared" si="8"/>
        <v/>
      </c>
      <c r="L107" s="16"/>
      <c r="M107" s="14"/>
      <c r="N107" s="14"/>
      <c r="O107" s="15" t="str">
        <f t="shared" si="9"/>
        <v/>
      </c>
      <c r="P107" s="15" t="str">
        <f t="shared" si="10"/>
        <v/>
      </c>
      <c r="Q107" s="14"/>
      <c r="R107" s="17" t="str">
        <f t="shared" si="11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>
        <f t="shared" si="14"/>
        <v>9692</v>
      </c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7"/>
        <v/>
      </c>
      <c r="K108" s="15" t="str">
        <f t="shared" si="8"/>
        <v/>
      </c>
      <c r="L108" s="16"/>
      <c r="M108" s="14"/>
      <c r="N108" s="14"/>
      <c r="O108" s="15" t="str">
        <f t="shared" si="9"/>
        <v/>
      </c>
      <c r="P108" s="15" t="str">
        <f t="shared" si="10"/>
        <v/>
      </c>
      <c r="Q108" s="14"/>
      <c r="R108" s="17" t="str">
        <f t="shared" si="11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>
        <f t="shared" si="14"/>
        <v>9692</v>
      </c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7"/>
        <v/>
      </c>
      <c r="K109" s="15" t="str">
        <f t="shared" si="8"/>
        <v/>
      </c>
      <c r="L109" s="16"/>
      <c r="M109" s="14"/>
      <c r="N109" s="14"/>
      <c r="O109" s="15" t="str">
        <f t="shared" si="9"/>
        <v/>
      </c>
      <c r="P109" s="15" t="str">
        <f t="shared" si="10"/>
        <v/>
      </c>
      <c r="Q109" s="14"/>
      <c r="R109" s="17" t="str">
        <f t="shared" si="11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>
        <f t="shared" si="14"/>
        <v>9692</v>
      </c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7"/>
        <v/>
      </c>
      <c r="K110" s="15" t="str">
        <f t="shared" si="8"/>
        <v/>
      </c>
      <c r="L110" s="16"/>
      <c r="M110" s="14"/>
      <c r="N110" s="14"/>
      <c r="O110" s="15" t="str">
        <f t="shared" si="9"/>
        <v/>
      </c>
      <c r="P110" s="15" t="str">
        <f t="shared" si="10"/>
        <v/>
      </c>
      <c r="Q110" s="14"/>
      <c r="R110" s="17" t="str">
        <f t="shared" si="11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>
        <f t="shared" si="14"/>
        <v>9692</v>
      </c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7"/>
        <v/>
      </c>
      <c r="K111" s="15" t="str">
        <f t="shared" si="8"/>
        <v/>
      </c>
      <c r="L111" s="16"/>
      <c r="M111" s="14"/>
      <c r="N111" s="14"/>
      <c r="O111" s="15" t="str">
        <f t="shared" si="9"/>
        <v/>
      </c>
      <c r="P111" s="15" t="str">
        <f t="shared" si="10"/>
        <v/>
      </c>
      <c r="Q111" s="14"/>
      <c r="R111" s="17" t="str">
        <f t="shared" si="11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>
        <f t="shared" si="14"/>
        <v>9692</v>
      </c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7"/>
        <v/>
      </c>
      <c r="K112" s="15" t="str">
        <f t="shared" si="8"/>
        <v/>
      </c>
      <c r="L112" s="16"/>
      <c r="M112" s="14"/>
      <c r="N112" s="14"/>
      <c r="O112" s="15" t="str">
        <f t="shared" si="9"/>
        <v/>
      </c>
      <c r="P112" s="15" t="str">
        <f t="shared" si="10"/>
        <v/>
      </c>
      <c r="Q112" s="14"/>
      <c r="R112" s="17" t="str">
        <f t="shared" si="11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>
        <f t="shared" si="14"/>
        <v>9692</v>
      </c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7"/>
        <v/>
      </c>
      <c r="K113" s="15" t="str">
        <f t="shared" si="8"/>
        <v/>
      </c>
      <c r="L113" s="16"/>
      <c r="M113" s="14"/>
      <c r="N113" s="14"/>
      <c r="O113" s="15" t="str">
        <f t="shared" si="9"/>
        <v/>
      </c>
      <c r="P113" s="15" t="str">
        <f t="shared" si="10"/>
        <v/>
      </c>
      <c r="Q113" s="14"/>
      <c r="R113" s="17" t="str">
        <f t="shared" si="11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>
        <f t="shared" si="14"/>
        <v>9692</v>
      </c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7"/>
        <v/>
      </c>
      <c r="K114" s="15" t="str">
        <f t="shared" si="8"/>
        <v/>
      </c>
      <c r="L114" s="16"/>
      <c r="M114" s="14"/>
      <c r="N114" s="14"/>
      <c r="O114" s="15" t="str">
        <f t="shared" si="9"/>
        <v/>
      </c>
      <c r="P114" s="15" t="str">
        <f t="shared" si="10"/>
        <v/>
      </c>
      <c r="Q114" s="14"/>
      <c r="R114" s="17" t="str">
        <f t="shared" si="11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>
        <f t="shared" si="14"/>
        <v>9692</v>
      </c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7"/>
        <v/>
      </c>
      <c r="K115" s="15" t="str">
        <f t="shared" si="8"/>
        <v/>
      </c>
      <c r="L115" s="16"/>
      <c r="M115" s="14"/>
      <c r="N115" s="14"/>
      <c r="O115" s="15" t="str">
        <f t="shared" si="9"/>
        <v/>
      </c>
      <c r="P115" s="15" t="str">
        <f t="shared" si="10"/>
        <v/>
      </c>
      <c r="Q115" s="14"/>
      <c r="R115" s="17" t="str">
        <f t="shared" si="11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>
        <f t="shared" si="14"/>
        <v>9692</v>
      </c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7"/>
        <v/>
      </c>
      <c r="K116" s="15" t="str">
        <f t="shared" si="8"/>
        <v/>
      </c>
      <c r="L116" s="16"/>
      <c r="M116" s="14"/>
      <c r="N116" s="14"/>
      <c r="O116" s="15" t="str">
        <f t="shared" si="9"/>
        <v/>
      </c>
      <c r="P116" s="15" t="str">
        <f t="shared" si="10"/>
        <v/>
      </c>
      <c r="Q116" s="14"/>
      <c r="R116" s="17" t="str">
        <f t="shared" si="11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>
        <f t="shared" si="14"/>
        <v>9692</v>
      </c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7"/>
        <v/>
      </c>
      <c r="K117" s="15" t="str">
        <f t="shared" si="8"/>
        <v/>
      </c>
      <c r="L117" s="16"/>
      <c r="M117" s="14"/>
      <c r="N117" s="14"/>
      <c r="O117" s="15" t="str">
        <f t="shared" si="9"/>
        <v/>
      </c>
      <c r="P117" s="15" t="str">
        <f t="shared" si="10"/>
        <v/>
      </c>
      <c r="Q117" s="14"/>
      <c r="R117" s="17" t="str">
        <f t="shared" si="11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>
        <f t="shared" si="14"/>
        <v>9692</v>
      </c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7"/>
        <v/>
      </c>
      <c r="K118" s="15" t="str">
        <f t="shared" si="8"/>
        <v/>
      </c>
      <c r="L118" s="16"/>
      <c r="M118" s="14"/>
      <c r="N118" s="14"/>
      <c r="O118" s="15" t="str">
        <f t="shared" si="9"/>
        <v/>
      </c>
      <c r="P118" s="15" t="str">
        <f t="shared" si="10"/>
        <v/>
      </c>
      <c r="Q118" s="14"/>
      <c r="R118" s="17" t="str">
        <f t="shared" si="11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>
        <f t="shared" si="14"/>
        <v>9692</v>
      </c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7"/>
        <v/>
      </c>
      <c r="K119" s="15" t="str">
        <f t="shared" si="8"/>
        <v/>
      </c>
      <c r="L119" s="16"/>
      <c r="M119" s="14"/>
      <c r="N119" s="14"/>
      <c r="O119" s="15" t="str">
        <f t="shared" si="9"/>
        <v/>
      </c>
      <c r="P119" s="15" t="str">
        <f t="shared" si="10"/>
        <v/>
      </c>
      <c r="Q119" s="14"/>
      <c r="R119" s="17" t="str">
        <f t="shared" si="11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>
        <f t="shared" si="14"/>
        <v>9692</v>
      </c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7"/>
        <v/>
      </c>
      <c r="K120" s="15" t="str">
        <f t="shared" si="8"/>
        <v/>
      </c>
      <c r="L120" s="16"/>
      <c r="M120" s="14"/>
      <c r="N120" s="14"/>
      <c r="O120" s="15" t="str">
        <f t="shared" si="9"/>
        <v/>
      </c>
      <c r="P120" s="15" t="str">
        <f t="shared" si="10"/>
        <v/>
      </c>
      <c r="Q120" s="14"/>
      <c r="R120" s="17" t="str">
        <f t="shared" si="11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>
        <f t="shared" si="14"/>
        <v>9692</v>
      </c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7"/>
        <v/>
      </c>
      <c r="K121" s="15" t="str">
        <f t="shared" si="8"/>
        <v/>
      </c>
      <c r="L121" s="16"/>
      <c r="M121" s="14"/>
      <c r="N121" s="14"/>
      <c r="O121" s="15" t="str">
        <f t="shared" si="9"/>
        <v/>
      </c>
      <c r="P121" s="15" t="str">
        <f t="shared" si="10"/>
        <v/>
      </c>
      <c r="Q121" s="14"/>
      <c r="R121" s="17" t="str">
        <f t="shared" si="11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>
        <f t="shared" si="14"/>
        <v>9692</v>
      </c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7"/>
        <v/>
      </c>
      <c r="K122" s="15" t="str">
        <f t="shared" si="8"/>
        <v/>
      </c>
      <c r="L122" s="16"/>
      <c r="M122" s="14"/>
      <c r="N122" s="14"/>
      <c r="O122" s="15" t="str">
        <f t="shared" si="9"/>
        <v/>
      </c>
      <c r="P122" s="15" t="str">
        <f t="shared" si="10"/>
        <v/>
      </c>
      <c r="Q122" s="14"/>
      <c r="R122" s="17" t="str">
        <f t="shared" si="11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>
        <f t="shared" si="14"/>
        <v>9692</v>
      </c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7"/>
        <v/>
      </c>
      <c r="K123" s="15" t="str">
        <f t="shared" si="8"/>
        <v/>
      </c>
      <c r="L123" s="16"/>
      <c r="M123" s="14"/>
      <c r="N123" s="14"/>
      <c r="O123" s="15" t="str">
        <f t="shared" si="9"/>
        <v/>
      </c>
      <c r="P123" s="15" t="str">
        <f t="shared" si="10"/>
        <v/>
      </c>
      <c r="Q123" s="14"/>
      <c r="R123" s="17" t="str">
        <f t="shared" si="11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>
        <f t="shared" si="14"/>
        <v>9692</v>
      </c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7"/>
        <v/>
      </c>
      <c r="K124" s="15" t="str">
        <f t="shared" si="8"/>
        <v/>
      </c>
      <c r="L124" s="16"/>
      <c r="M124" s="14"/>
      <c r="N124" s="14"/>
      <c r="O124" s="15" t="str">
        <f t="shared" si="9"/>
        <v/>
      </c>
      <c r="P124" s="15" t="str">
        <f t="shared" si="10"/>
        <v/>
      </c>
      <c r="Q124" s="14"/>
      <c r="R124" s="17" t="str">
        <f t="shared" si="11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>
        <f t="shared" si="14"/>
        <v>9692</v>
      </c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7"/>
        <v/>
      </c>
      <c r="K125" s="15" t="str">
        <f t="shared" si="8"/>
        <v/>
      </c>
      <c r="L125" s="16"/>
      <c r="M125" s="14"/>
      <c r="N125" s="14"/>
      <c r="O125" s="15" t="str">
        <f t="shared" si="9"/>
        <v/>
      </c>
      <c r="P125" s="15" t="str">
        <f t="shared" si="10"/>
        <v/>
      </c>
      <c r="Q125" s="14"/>
      <c r="R125" s="17" t="str">
        <f t="shared" si="11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>
        <f t="shared" si="14"/>
        <v>9692</v>
      </c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7"/>
        <v/>
      </c>
      <c r="K126" s="15" t="str">
        <f t="shared" si="8"/>
        <v/>
      </c>
      <c r="L126" s="16"/>
      <c r="M126" s="14"/>
      <c r="N126" s="14"/>
      <c r="O126" s="15" t="str">
        <f t="shared" si="9"/>
        <v/>
      </c>
      <c r="P126" s="15" t="str">
        <f t="shared" si="10"/>
        <v/>
      </c>
      <c r="Q126" s="14"/>
      <c r="R126" s="17" t="str">
        <f t="shared" si="11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>
        <f t="shared" si="14"/>
        <v>9692</v>
      </c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7"/>
        <v/>
      </c>
      <c r="K127" s="15" t="str">
        <f t="shared" si="8"/>
        <v/>
      </c>
      <c r="L127" s="16"/>
      <c r="M127" s="14"/>
      <c r="N127" s="14"/>
      <c r="O127" s="15" t="str">
        <f t="shared" si="9"/>
        <v/>
      </c>
      <c r="P127" s="15" t="str">
        <f t="shared" si="10"/>
        <v/>
      </c>
      <c r="Q127" s="14"/>
      <c r="R127" s="17" t="str">
        <f t="shared" si="11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>
        <f t="shared" si="14"/>
        <v>9692</v>
      </c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7"/>
        <v/>
      </c>
      <c r="K128" s="15" t="str">
        <f t="shared" si="8"/>
        <v/>
      </c>
      <c r="L128" s="16"/>
      <c r="M128" s="14"/>
      <c r="N128" s="14"/>
      <c r="O128" s="15" t="str">
        <f t="shared" si="9"/>
        <v/>
      </c>
      <c r="P128" s="15" t="str">
        <f t="shared" si="10"/>
        <v/>
      </c>
      <c r="Q128" s="14"/>
      <c r="R128" s="17" t="str">
        <f t="shared" si="11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>
        <f t="shared" ref="C129:C154" si="15">C128-E129</f>
        <v>9692</v>
      </c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7"/>
        <v/>
      </c>
      <c r="K129" s="15" t="str">
        <f t="shared" si="8"/>
        <v/>
      </c>
      <c r="L129" s="16"/>
      <c r="M129" s="14"/>
      <c r="N129" s="14"/>
      <c r="O129" s="15" t="str">
        <f t="shared" si="9"/>
        <v/>
      </c>
      <c r="P129" s="15" t="str">
        <f t="shared" si="10"/>
        <v/>
      </c>
      <c r="Q129" s="14"/>
      <c r="R129" s="17" t="str">
        <f t="shared" si="11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>
        <f t="shared" si="15"/>
        <v>9692</v>
      </c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7"/>
        <v/>
      </c>
      <c r="K130" s="15" t="str">
        <f t="shared" si="8"/>
        <v/>
      </c>
      <c r="L130" s="16"/>
      <c r="M130" s="14"/>
      <c r="N130" s="14"/>
      <c r="O130" s="15" t="str">
        <f t="shared" si="9"/>
        <v/>
      </c>
      <c r="P130" s="15" t="str">
        <f t="shared" si="10"/>
        <v/>
      </c>
      <c r="Q130" s="14"/>
      <c r="R130" s="17" t="str">
        <f t="shared" si="11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>
        <f t="shared" si="15"/>
        <v>9692</v>
      </c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7"/>
        <v/>
      </c>
      <c r="K131" s="15" t="str">
        <f t="shared" si="8"/>
        <v/>
      </c>
      <c r="L131" s="16"/>
      <c r="M131" s="14"/>
      <c r="N131" s="14"/>
      <c r="O131" s="15" t="str">
        <f t="shared" si="9"/>
        <v/>
      </c>
      <c r="P131" s="15" t="str">
        <f t="shared" si="10"/>
        <v/>
      </c>
      <c r="Q131" s="14"/>
      <c r="R131" s="17" t="str">
        <f t="shared" si="11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>
        <f t="shared" si="15"/>
        <v>9692</v>
      </c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7"/>
        <v/>
      </c>
      <c r="K132" s="15" t="str">
        <f t="shared" si="8"/>
        <v/>
      </c>
      <c r="L132" s="16"/>
      <c r="M132" s="14"/>
      <c r="N132" s="14"/>
      <c r="O132" s="15" t="str">
        <f t="shared" si="9"/>
        <v/>
      </c>
      <c r="P132" s="15" t="str">
        <f t="shared" si="10"/>
        <v/>
      </c>
      <c r="Q132" s="14"/>
      <c r="R132" s="17" t="str">
        <f t="shared" si="11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>
        <f t="shared" si="15"/>
        <v>9692</v>
      </c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7"/>
        <v/>
      </c>
      <c r="K133" s="15" t="str">
        <f t="shared" si="8"/>
        <v/>
      </c>
      <c r="L133" s="16"/>
      <c r="M133" s="14"/>
      <c r="N133" s="14"/>
      <c r="O133" s="15" t="str">
        <f t="shared" si="9"/>
        <v/>
      </c>
      <c r="P133" s="15" t="str">
        <f t="shared" si="10"/>
        <v/>
      </c>
      <c r="Q133" s="14"/>
      <c r="R133" s="17" t="str">
        <f t="shared" si="11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>
        <f t="shared" si="15"/>
        <v>9692</v>
      </c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7"/>
        <v/>
      </c>
      <c r="K134" s="15" t="str">
        <f t="shared" si="8"/>
        <v/>
      </c>
      <c r="L134" s="16"/>
      <c r="M134" s="14"/>
      <c r="N134" s="14"/>
      <c r="O134" s="15" t="str">
        <f t="shared" si="9"/>
        <v/>
      </c>
      <c r="P134" s="15" t="str">
        <f t="shared" si="10"/>
        <v/>
      </c>
      <c r="Q134" s="14"/>
      <c r="R134" s="17" t="str">
        <f t="shared" si="11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>
        <f t="shared" si="15"/>
        <v>9692</v>
      </c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6">IF(OR(A135="",H135="",H135=0),"",I135/H135*100)</f>
        <v/>
      </c>
      <c r="K135" s="15" t="str">
        <f t="shared" ref="K135:K198" si="17">IF(OR(A135="",C135="",C135=0),"",H135/C135*100)</f>
        <v/>
      </c>
      <c r="L135" s="16"/>
      <c r="M135" s="14"/>
      <c r="N135" s="14"/>
      <c r="O135" s="15" t="str">
        <f t="shared" ref="O135:O198" si="18">IF(OR(A135="",C135="",C135=0),"",M135/C135*1000)</f>
        <v/>
      </c>
      <c r="P135" s="15" t="str">
        <f t="shared" ref="P135:P198" si="19">IF(OR(A135="",D135="",D135=0),"",N135/D135*1000)</f>
        <v/>
      </c>
      <c r="Q135" s="14"/>
      <c r="R135" s="17" t="str">
        <f t="shared" ref="R135:R198" si="20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>
        <f t="shared" si="15"/>
        <v>9692</v>
      </c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6"/>
        <v/>
      </c>
      <c r="K136" s="15" t="str">
        <f t="shared" si="17"/>
        <v/>
      </c>
      <c r="L136" s="16"/>
      <c r="M136" s="14"/>
      <c r="N136" s="14"/>
      <c r="O136" s="15" t="str">
        <f t="shared" si="18"/>
        <v/>
      </c>
      <c r="P136" s="15" t="str">
        <f t="shared" si="19"/>
        <v/>
      </c>
      <c r="Q136" s="14"/>
      <c r="R136" s="17" t="str">
        <f t="shared" si="20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>
        <f t="shared" si="15"/>
        <v>9692</v>
      </c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6"/>
        <v/>
      </c>
      <c r="K137" s="15" t="str">
        <f t="shared" si="17"/>
        <v/>
      </c>
      <c r="L137" s="16"/>
      <c r="M137" s="14"/>
      <c r="N137" s="14"/>
      <c r="O137" s="15" t="str">
        <f t="shared" si="18"/>
        <v/>
      </c>
      <c r="P137" s="15" t="str">
        <f t="shared" si="19"/>
        <v/>
      </c>
      <c r="Q137" s="14"/>
      <c r="R137" s="17" t="str">
        <f t="shared" si="20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>
        <f t="shared" si="15"/>
        <v>9692</v>
      </c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6"/>
        <v/>
      </c>
      <c r="K138" s="15" t="str">
        <f t="shared" si="17"/>
        <v/>
      </c>
      <c r="L138" s="16"/>
      <c r="M138" s="14"/>
      <c r="N138" s="14"/>
      <c r="O138" s="15" t="str">
        <f t="shared" si="18"/>
        <v/>
      </c>
      <c r="P138" s="15" t="str">
        <f t="shared" si="19"/>
        <v/>
      </c>
      <c r="Q138" s="14"/>
      <c r="R138" s="17" t="str">
        <f t="shared" si="20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>
        <f t="shared" si="15"/>
        <v>9692</v>
      </c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6"/>
        <v/>
      </c>
      <c r="K139" s="15" t="str">
        <f t="shared" si="17"/>
        <v/>
      </c>
      <c r="L139" s="16"/>
      <c r="M139" s="14"/>
      <c r="N139" s="14"/>
      <c r="O139" s="15" t="str">
        <f t="shared" si="18"/>
        <v/>
      </c>
      <c r="P139" s="15" t="str">
        <f t="shared" si="19"/>
        <v/>
      </c>
      <c r="Q139" s="14"/>
      <c r="R139" s="17" t="str">
        <f t="shared" si="20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>
        <f t="shared" si="15"/>
        <v>9692</v>
      </c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6"/>
        <v/>
      </c>
      <c r="K140" s="15" t="str">
        <f t="shared" si="17"/>
        <v/>
      </c>
      <c r="L140" s="16"/>
      <c r="M140" s="14"/>
      <c r="N140" s="14"/>
      <c r="O140" s="15" t="str">
        <f t="shared" si="18"/>
        <v/>
      </c>
      <c r="P140" s="15" t="str">
        <f t="shared" si="19"/>
        <v/>
      </c>
      <c r="Q140" s="14"/>
      <c r="R140" s="17" t="str">
        <f t="shared" si="20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>
        <f t="shared" si="15"/>
        <v>9692</v>
      </c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6"/>
        <v/>
      </c>
      <c r="K141" s="15" t="str">
        <f t="shared" si="17"/>
        <v/>
      </c>
      <c r="L141" s="16"/>
      <c r="M141" s="14"/>
      <c r="N141" s="14"/>
      <c r="O141" s="15" t="str">
        <f t="shared" si="18"/>
        <v/>
      </c>
      <c r="P141" s="15" t="str">
        <f t="shared" si="19"/>
        <v/>
      </c>
      <c r="Q141" s="14"/>
      <c r="R141" s="17" t="str">
        <f t="shared" si="20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>
        <f t="shared" si="15"/>
        <v>9692</v>
      </c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6"/>
        <v/>
      </c>
      <c r="K142" s="15" t="str">
        <f t="shared" si="17"/>
        <v/>
      </c>
      <c r="L142" s="16"/>
      <c r="M142" s="14"/>
      <c r="N142" s="14"/>
      <c r="O142" s="15" t="str">
        <f t="shared" si="18"/>
        <v/>
      </c>
      <c r="P142" s="15" t="str">
        <f t="shared" si="19"/>
        <v/>
      </c>
      <c r="Q142" s="14"/>
      <c r="R142" s="17" t="str">
        <f t="shared" si="20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>
        <f t="shared" si="15"/>
        <v>9692</v>
      </c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6"/>
        <v/>
      </c>
      <c r="K143" s="15" t="str">
        <f t="shared" si="17"/>
        <v/>
      </c>
      <c r="L143" s="16"/>
      <c r="M143" s="14"/>
      <c r="N143" s="14"/>
      <c r="O143" s="15" t="str">
        <f t="shared" si="18"/>
        <v/>
      </c>
      <c r="P143" s="15" t="str">
        <f t="shared" si="19"/>
        <v/>
      </c>
      <c r="Q143" s="14"/>
      <c r="R143" s="17" t="str">
        <f t="shared" si="20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>
        <f t="shared" si="15"/>
        <v>9692</v>
      </c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6"/>
        <v/>
      </c>
      <c r="K144" s="15" t="str">
        <f t="shared" si="17"/>
        <v/>
      </c>
      <c r="L144" s="16"/>
      <c r="M144" s="14"/>
      <c r="N144" s="14"/>
      <c r="O144" s="15" t="str">
        <f t="shared" si="18"/>
        <v/>
      </c>
      <c r="P144" s="15" t="str">
        <f t="shared" si="19"/>
        <v/>
      </c>
      <c r="Q144" s="14"/>
      <c r="R144" s="17" t="str">
        <f t="shared" si="20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>
        <f t="shared" si="15"/>
        <v>9692</v>
      </c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6"/>
        <v/>
      </c>
      <c r="K145" s="15" t="str">
        <f t="shared" si="17"/>
        <v/>
      </c>
      <c r="L145" s="16"/>
      <c r="M145" s="14"/>
      <c r="N145" s="14"/>
      <c r="O145" s="15" t="str">
        <f t="shared" si="18"/>
        <v/>
      </c>
      <c r="P145" s="15" t="str">
        <f t="shared" si="19"/>
        <v/>
      </c>
      <c r="Q145" s="14"/>
      <c r="R145" s="17" t="str">
        <f t="shared" si="20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>
        <f t="shared" si="15"/>
        <v>9692</v>
      </c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6"/>
        <v/>
      </c>
      <c r="K146" s="15" t="str">
        <f t="shared" si="17"/>
        <v/>
      </c>
      <c r="L146" s="16"/>
      <c r="M146" s="14"/>
      <c r="N146" s="14"/>
      <c r="O146" s="15" t="str">
        <f t="shared" si="18"/>
        <v/>
      </c>
      <c r="P146" s="15" t="str">
        <f t="shared" si="19"/>
        <v/>
      </c>
      <c r="Q146" s="14"/>
      <c r="R146" s="17" t="str">
        <f t="shared" si="20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>
        <f t="shared" si="15"/>
        <v>9692</v>
      </c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6"/>
        <v/>
      </c>
      <c r="K147" s="15" t="str">
        <f t="shared" si="17"/>
        <v/>
      </c>
      <c r="L147" s="16"/>
      <c r="M147" s="14"/>
      <c r="N147" s="14"/>
      <c r="O147" s="15" t="str">
        <f t="shared" si="18"/>
        <v/>
      </c>
      <c r="P147" s="15" t="str">
        <f t="shared" si="19"/>
        <v/>
      </c>
      <c r="Q147" s="14"/>
      <c r="R147" s="17" t="str">
        <f t="shared" si="20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>
        <f t="shared" si="15"/>
        <v>9692</v>
      </c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6"/>
        <v/>
      </c>
      <c r="K148" s="15" t="str">
        <f t="shared" si="17"/>
        <v/>
      </c>
      <c r="L148" s="16"/>
      <c r="M148" s="14"/>
      <c r="N148" s="14"/>
      <c r="O148" s="15" t="str">
        <f t="shared" si="18"/>
        <v/>
      </c>
      <c r="P148" s="15" t="str">
        <f t="shared" si="19"/>
        <v/>
      </c>
      <c r="Q148" s="14"/>
      <c r="R148" s="17" t="str">
        <f t="shared" si="20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>
        <f t="shared" si="15"/>
        <v>9692</v>
      </c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6"/>
        <v/>
      </c>
      <c r="K149" s="15" t="str">
        <f t="shared" si="17"/>
        <v/>
      </c>
      <c r="L149" s="16"/>
      <c r="M149" s="14"/>
      <c r="N149" s="14"/>
      <c r="O149" s="15" t="str">
        <f t="shared" si="18"/>
        <v/>
      </c>
      <c r="P149" s="15" t="str">
        <f t="shared" si="19"/>
        <v/>
      </c>
      <c r="Q149" s="14"/>
      <c r="R149" s="17" t="str">
        <f t="shared" si="20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>
        <f t="shared" si="15"/>
        <v>9692</v>
      </c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6"/>
        <v/>
      </c>
      <c r="K150" s="15" t="str">
        <f t="shared" si="17"/>
        <v/>
      </c>
      <c r="L150" s="16"/>
      <c r="M150" s="14"/>
      <c r="N150" s="14"/>
      <c r="O150" s="15" t="str">
        <f t="shared" si="18"/>
        <v/>
      </c>
      <c r="P150" s="15" t="str">
        <f t="shared" si="19"/>
        <v/>
      </c>
      <c r="Q150" s="14"/>
      <c r="R150" s="17" t="str">
        <f t="shared" si="20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>
        <f t="shared" si="15"/>
        <v>9692</v>
      </c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6"/>
        <v/>
      </c>
      <c r="K151" s="15" t="str">
        <f t="shared" si="17"/>
        <v/>
      </c>
      <c r="L151" s="16"/>
      <c r="M151" s="14"/>
      <c r="N151" s="14"/>
      <c r="O151" s="15" t="str">
        <f t="shared" si="18"/>
        <v/>
      </c>
      <c r="P151" s="15" t="str">
        <f t="shared" si="19"/>
        <v/>
      </c>
      <c r="Q151" s="14"/>
      <c r="R151" s="17" t="str">
        <f t="shared" si="20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>
        <f t="shared" si="15"/>
        <v>9692</v>
      </c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6"/>
        <v/>
      </c>
      <c r="K152" s="15" t="str">
        <f t="shared" si="17"/>
        <v/>
      </c>
      <c r="L152" s="16"/>
      <c r="M152" s="14"/>
      <c r="N152" s="14"/>
      <c r="O152" s="15" t="str">
        <f t="shared" si="18"/>
        <v/>
      </c>
      <c r="P152" s="15" t="str">
        <f t="shared" si="19"/>
        <v/>
      </c>
      <c r="Q152" s="14"/>
      <c r="R152" s="17" t="str">
        <f t="shared" si="20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>
        <f t="shared" si="15"/>
        <v>9692</v>
      </c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6"/>
        <v/>
      </c>
      <c r="K153" s="15" t="str">
        <f t="shared" si="17"/>
        <v/>
      </c>
      <c r="L153" s="16"/>
      <c r="M153" s="14"/>
      <c r="N153" s="14"/>
      <c r="O153" s="15" t="str">
        <f t="shared" si="18"/>
        <v/>
      </c>
      <c r="P153" s="15" t="str">
        <f t="shared" si="19"/>
        <v/>
      </c>
      <c r="Q153" s="14"/>
      <c r="R153" s="17" t="str">
        <f t="shared" si="20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>
        <f t="shared" si="15"/>
        <v>9692</v>
      </c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6"/>
        <v/>
      </c>
      <c r="K154" s="15" t="str">
        <f t="shared" si="17"/>
        <v/>
      </c>
      <c r="L154" s="16"/>
      <c r="M154" s="14"/>
      <c r="N154" s="14"/>
      <c r="O154" s="15" t="str">
        <f t="shared" si="18"/>
        <v/>
      </c>
      <c r="P154" s="15" t="str">
        <f t="shared" si="19"/>
        <v/>
      </c>
      <c r="Q154" s="14"/>
      <c r="R154" s="17" t="str">
        <f t="shared" si="20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6"/>
        <v/>
      </c>
      <c r="K155" s="15" t="str">
        <f t="shared" si="17"/>
        <v/>
      </c>
      <c r="L155" s="16"/>
      <c r="M155" s="14"/>
      <c r="N155" s="14"/>
      <c r="O155" s="15" t="str">
        <f t="shared" si="18"/>
        <v/>
      </c>
      <c r="P155" s="15" t="str">
        <f t="shared" si="19"/>
        <v/>
      </c>
      <c r="Q155" s="14"/>
      <c r="R155" s="17" t="str">
        <f t="shared" si="20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6"/>
        <v/>
      </c>
      <c r="K156" s="15" t="str">
        <f t="shared" si="17"/>
        <v/>
      </c>
      <c r="L156" s="16"/>
      <c r="M156" s="14"/>
      <c r="N156" s="14"/>
      <c r="O156" s="15" t="str">
        <f t="shared" si="18"/>
        <v/>
      </c>
      <c r="P156" s="15" t="str">
        <f t="shared" si="19"/>
        <v/>
      </c>
      <c r="Q156" s="14"/>
      <c r="R156" s="17" t="str">
        <f t="shared" si="20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6"/>
        <v/>
      </c>
      <c r="K157" s="15" t="str">
        <f t="shared" si="17"/>
        <v/>
      </c>
      <c r="L157" s="16"/>
      <c r="M157" s="14"/>
      <c r="N157" s="14"/>
      <c r="O157" s="15" t="str">
        <f t="shared" si="18"/>
        <v/>
      </c>
      <c r="P157" s="15" t="str">
        <f t="shared" si="19"/>
        <v/>
      </c>
      <c r="Q157" s="14"/>
      <c r="R157" s="17" t="str">
        <f t="shared" si="20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6"/>
        <v/>
      </c>
      <c r="K158" s="15" t="str">
        <f t="shared" si="17"/>
        <v/>
      </c>
      <c r="L158" s="16"/>
      <c r="M158" s="14"/>
      <c r="N158" s="14"/>
      <c r="O158" s="15" t="str">
        <f t="shared" si="18"/>
        <v/>
      </c>
      <c r="P158" s="15" t="str">
        <f t="shared" si="19"/>
        <v/>
      </c>
      <c r="Q158" s="14"/>
      <c r="R158" s="17" t="str">
        <f t="shared" si="20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6"/>
        <v/>
      </c>
      <c r="K159" s="15" t="str">
        <f t="shared" si="17"/>
        <v/>
      </c>
      <c r="L159" s="16"/>
      <c r="M159" s="14"/>
      <c r="N159" s="14"/>
      <c r="O159" s="15" t="str">
        <f t="shared" si="18"/>
        <v/>
      </c>
      <c r="P159" s="15" t="str">
        <f t="shared" si="19"/>
        <v/>
      </c>
      <c r="Q159" s="14"/>
      <c r="R159" s="17" t="str">
        <f t="shared" si="20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6"/>
        <v/>
      </c>
      <c r="K160" s="15" t="str">
        <f t="shared" si="17"/>
        <v/>
      </c>
      <c r="L160" s="16"/>
      <c r="M160" s="14"/>
      <c r="N160" s="14"/>
      <c r="O160" s="15" t="str">
        <f t="shared" si="18"/>
        <v/>
      </c>
      <c r="P160" s="15" t="str">
        <f t="shared" si="19"/>
        <v/>
      </c>
      <c r="Q160" s="14"/>
      <c r="R160" s="17" t="str">
        <f t="shared" si="20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6"/>
        <v/>
      </c>
      <c r="K161" s="15" t="str">
        <f t="shared" si="17"/>
        <v/>
      </c>
      <c r="L161" s="16"/>
      <c r="M161" s="14"/>
      <c r="N161" s="14"/>
      <c r="O161" s="15" t="str">
        <f t="shared" si="18"/>
        <v/>
      </c>
      <c r="P161" s="15" t="str">
        <f t="shared" si="19"/>
        <v/>
      </c>
      <c r="Q161" s="14"/>
      <c r="R161" s="17" t="str">
        <f t="shared" si="20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6"/>
        <v/>
      </c>
      <c r="K162" s="15" t="str">
        <f t="shared" si="17"/>
        <v/>
      </c>
      <c r="L162" s="16"/>
      <c r="M162" s="14"/>
      <c r="N162" s="14"/>
      <c r="O162" s="15" t="str">
        <f t="shared" si="18"/>
        <v/>
      </c>
      <c r="P162" s="15" t="str">
        <f t="shared" si="19"/>
        <v/>
      </c>
      <c r="Q162" s="14"/>
      <c r="R162" s="17" t="str">
        <f t="shared" si="20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6"/>
        <v/>
      </c>
      <c r="K163" s="15" t="str">
        <f t="shared" si="17"/>
        <v/>
      </c>
      <c r="L163" s="16"/>
      <c r="M163" s="14"/>
      <c r="N163" s="14"/>
      <c r="O163" s="15" t="str">
        <f t="shared" si="18"/>
        <v/>
      </c>
      <c r="P163" s="15" t="str">
        <f t="shared" si="19"/>
        <v/>
      </c>
      <c r="Q163" s="14"/>
      <c r="R163" s="17" t="str">
        <f t="shared" si="20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6"/>
        <v/>
      </c>
      <c r="K164" s="15" t="str">
        <f t="shared" si="17"/>
        <v/>
      </c>
      <c r="L164" s="16"/>
      <c r="M164" s="14"/>
      <c r="N164" s="14"/>
      <c r="O164" s="15" t="str">
        <f t="shared" si="18"/>
        <v/>
      </c>
      <c r="P164" s="15" t="str">
        <f t="shared" si="19"/>
        <v/>
      </c>
      <c r="Q164" s="14"/>
      <c r="R164" s="17" t="str">
        <f t="shared" si="20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6"/>
        <v/>
      </c>
      <c r="K165" s="15" t="str">
        <f t="shared" si="17"/>
        <v/>
      </c>
      <c r="L165" s="16"/>
      <c r="M165" s="14"/>
      <c r="N165" s="14"/>
      <c r="O165" s="15" t="str">
        <f t="shared" si="18"/>
        <v/>
      </c>
      <c r="P165" s="15" t="str">
        <f t="shared" si="19"/>
        <v/>
      </c>
      <c r="Q165" s="14"/>
      <c r="R165" s="17" t="str">
        <f t="shared" si="20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6"/>
        <v/>
      </c>
      <c r="K166" s="15" t="str">
        <f t="shared" si="17"/>
        <v/>
      </c>
      <c r="L166" s="16"/>
      <c r="M166" s="14"/>
      <c r="N166" s="14"/>
      <c r="O166" s="15" t="str">
        <f t="shared" si="18"/>
        <v/>
      </c>
      <c r="P166" s="15" t="str">
        <f t="shared" si="19"/>
        <v/>
      </c>
      <c r="Q166" s="14"/>
      <c r="R166" s="17" t="str">
        <f t="shared" si="20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6"/>
        <v/>
      </c>
      <c r="K167" s="15" t="str">
        <f t="shared" si="17"/>
        <v/>
      </c>
      <c r="L167" s="16"/>
      <c r="M167" s="14"/>
      <c r="N167" s="14"/>
      <c r="O167" s="15" t="str">
        <f t="shared" si="18"/>
        <v/>
      </c>
      <c r="P167" s="15" t="str">
        <f t="shared" si="19"/>
        <v/>
      </c>
      <c r="Q167" s="14"/>
      <c r="R167" s="17" t="str">
        <f t="shared" si="20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6"/>
        <v/>
      </c>
      <c r="K168" s="15" t="str">
        <f t="shared" si="17"/>
        <v/>
      </c>
      <c r="L168" s="16"/>
      <c r="M168" s="14"/>
      <c r="N168" s="14"/>
      <c r="O168" s="15" t="str">
        <f t="shared" si="18"/>
        <v/>
      </c>
      <c r="P168" s="15" t="str">
        <f t="shared" si="19"/>
        <v/>
      </c>
      <c r="Q168" s="14"/>
      <c r="R168" s="17" t="str">
        <f t="shared" si="20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6"/>
        <v/>
      </c>
      <c r="K169" s="15" t="str">
        <f t="shared" si="17"/>
        <v/>
      </c>
      <c r="L169" s="16"/>
      <c r="M169" s="14"/>
      <c r="N169" s="14"/>
      <c r="O169" s="15" t="str">
        <f t="shared" si="18"/>
        <v/>
      </c>
      <c r="P169" s="15" t="str">
        <f t="shared" si="19"/>
        <v/>
      </c>
      <c r="Q169" s="14"/>
      <c r="R169" s="17" t="str">
        <f t="shared" si="20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6"/>
        <v/>
      </c>
      <c r="K170" s="15" t="str">
        <f t="shared" si="17"/>
        <v/>
      </c>
      <c r="L170" s="16"/>
      <c r="M170" s="14"/>
      <c r="N170" s="14"/>
      <c r="O170" s="15" t="str">
        <f t="shared" si="18"/>
        <v/>
      </c>
      <c r="P170" s="15" t="str">
        <f t="shared" si="19"/>
        <v/>
      </c>
      <c r="Q170" s="14"/>
      <c r="R170" s="17" t="str">
        <f t="shared" si="20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6"/>
        <v/>
      </c>
      <c r="K171" s="15" t="str">
        <f t="shared" si="17"/>
        <v/>
      </c>
      <c r="L171" s="16"/>
      <c r="M171" s="14"/>
      <c r="N171" s="14"/>
      <c r="O171" s="15" t="str">
        <f t="shared" si="18"/>
        <v/>
      </c>
      <c r="P171" s="15" t="str">
        <f t="shared" si="19"/>
        <v/>
      </c>
      <c r="Q171" s="14"/>
      <c r="R171" s="17" t="str">
        <f t="shared" si="20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6"/>
        <v/>
      </c>
      <c r="K172" s="15" t="str">
        <f t="shared" si="17"/>
        <v/>
      </c>
      <c r="L172" s="16"/>
      <c r="M172" s="14"/>
      <c r="N172" s="14"/>
      <c r="O172" s="15" t="str">
        <f t="shared" si="18"/>
        <v/>
      </c>
      <c r="P172" s="15" t="str">
        <f t="shared" si="19"/>
        <v/>
      </c>
      <c r="Q172" s="14"/>
      <c r="R172" s="17" t="str">
        <f t="shared" si="20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6"/>
        <v/>
      </c>
      <c r="K173" s="15" t="str">
        <f t="shared" si="17"/>
        <v/>
      </c>
      <c r="L173" s="16"/>
      <c r="M173" s="14"/>
      <c r="N173" s="14"/>
      <c r="O173" s="15" t="str">
        <f t="shared" si="18"/>
        <v/>
      </c>
      <c r="P173" s="15" t="str">
        <f t="shared" si="19"/>
        <v/>
      </c>
      <c r="Q173" s="14"/>
      <c r="R173" s="17" t="str">
        <f t="shared" si="20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6"/>
        <v/>
      </c>
      <c r="K174" s="15" t="str">
        <f t="shared" si="17"/>
        <v/>
      </c>
      <c r="L174" s="16"/>
      <c r="M174" s="14"/>
      <c r="N174" s="14"/>
      <c r="O174" s="15" t="str">
        <f t="shared" si="18"/>
        <v/>
      </c>
      <c r="P174" s="15" t="str">
        <f t="shared" si="19"/>
        <v/>
      </c>
      <c r="Q174" s="14"/>
      <c r="R174" s="17" t="str">
        <f t="shared" si="20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6"/>
        <v/>
      </c>
      <c r="K175" s="15" t="str">
        <f t="shared" si="17"/>
        <v/>
      </c>
      <c r="L175" s="16"/>
      <c r="M175" s="14"/>
      <c r="N175" s="14"/>
      <c r="O175" s="15" t="str">
        <f t="shared" si="18"/>
        <v/>
      </c>
      <c r="P175" s="15" t="str">
        <f t="shared" si="19"/>
        <v/>
      </c>
      <c r="Q175" s="14"/>
      <c r="R175" s="17" t="str">
        <f t="shared" si="20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6"/>
        <v/>
      </c>
      <c r="K176" s="15" t="str">
        <f t="shared" si="17"/>
        <v/>
      </c>
      <c r="L176" s="16"/>
      <c r="M176" s="14"/>
      <c r="N176" s="14"/>
      <c r="O176" s="15" t="str">
        <f t="shared" si="18"/>
        <v/>
      </c>
      <c r="P176" s="15" t="str">
        <f t="shared" si="19"/>
        <v/>
      </c>
      <c r="Q176" s="14"/>
      <c r="R176" s="17" t="str">
        <f t="shared" si="20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6"/>
        <v/>
      </c>
      <c r="K177" s="15" t="str">
        <f t="shared" si="17"/>
        <v/>
      </c>
      <c r="L177" s="16"/>
      <c r="M177" s="14"/>
      <c r="N177" s="14"/>
      <c r="O177" s="15" t="str">
        <f t="shared" si="18"/>
        <v/>
      </c>
      <c r="P177" s="15" t="str">
        <f t="shared" si="19"/>
        <v/>
      </c>
      <c r="Q177" s="14"/>
      <c r="R177" s="17" t="str">
        <f t="shared" si="20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6"/>
        <v/>
      </c>
      <c r="K178" s="15" t="str">
        <f t="shared" si="17"/>
        <v/>
      </c>
      <c r="L178" s="16"/>
      <c r="M178" s="14"/>
      <c r="N178" s="14"/>
      <c r="O178" s="15" t="str">
        <f t="shared" si="18"/>
        <v/>
      </c>
      <c r="P178" s="15" t="str">
        <f t="shared" si="19"/>
        <v/>
      </c>
      <c r="Q178" s="14"/>
      <c r="R178" s="17" t="str">
        <f t="shared" si="20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6"/>
        <v/>
      </c>
      <c r="K179" s="15" t="str">
        <f t="shared" si="17"/>
        <v/>
      </c>
      <c r="L179" s="16"/>
      <c r="M179" s="14"/>
      <c r="N179" s="14"/>
      <c r="O179" s="15" t="str">
        <f t="shared" si="18"/>
        <v/>
      </c>
      <c r="P179" s="15" t="str">
        <f t="shared" si="19"/>
        <v/>
      </c>
      <c r="Q179" s="14"/>
      <c r="R179" s="17" t="str">
        <f t="shared" si="20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6"/>
        <v/>
      </c>
      <c r="K180" s="15" t="str">
        <f t="shared" si="17"/>
        <v/>
      </c>
      <c r="L180" s="16"/>
      <c r="M180" s="14"/>
      <c r="N180" s="14"/>
      <c r="O180" s="15" t="str">
        <f t="shared" si="18"/>
        <v/>
      </c>
      <c r="P180" s="15" t="str">
        <f t="shared" si="19"/>
        <v/>
      </c>
      <c r="Q180" s="14"/>
      <c r="R180" s="17" t="str">
        <f t="shared" si="20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6"/>
        <v/>
      </c>
      <c r="K181" s="15" t="str">
        <f t="shared" si="17"/>
        <v/>
      </c>
      <c r="L181" s="16"/>
      <c r="M181" s="14"/>
      <c r="N181" s="14"/>
      <c r="O181" s="15" t="str">
        <f t="shared" si="18"/>
        <v/>
      </c>
      <c r="P181" s="15" t="str">
        <f t="shared" si="19"/>
        <v/>
      </c>
      <c r="Q181" s="14"/>
      <c r="R181" s="17" t="str">
        <f t="shared" si="20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6"/>
        <v/>
      </c>
      <c r="K182" s="15" t="str">
        <f t="shared" si="17"/>
        <v/>
      </c>
      <c r="L182" s="16"/>
      <c r="M182" s="14"/>
      <c r="N182" s="14"/>
      <c r="O182" s="15" t="str">
        <f t="shared" si="18"/>
        <v/>
      </c>
      <c r="P182" s="15" t="str">
        <f t="shared" si="19"/>
        <v/>
      </c>
      <c r="Q182" s="14"/>
      <c r="R182" s="17" t="str">
        <f t="shared" si="20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6"/>
        <v/>
      </c>
      <c r="K183" s="15" t="str">
        <f t="shared" si="17"/>
        <v/>
      </c>
      <c r="L183" s="16"/>
      <c r="M183" s="14"/>
      <c r="N183" s="14"/>
      <c r="O183" s="15" t="str">
        <f t="shared" si="18"/>
        <v/>
      </c>
      <c r="P183" s="15" t="str">
        <f t="shared" si="19"/>
        <v/>
      </c>
      <c r="Q183" s="14"/>
      <c r="R183" s="17" t="str">
        <f t="shared" si="20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6"/>
        <v/>
      </c>
      <c r="K184" s="15" t="str">
        <f t="shared" si="17"/>
        <v/>
      </c>
      <c r="L184" s="16"/>
      <c r="M184" s="14"/>
      <c r="N184" s="14"/>
      <c r="O184" s="15" t="str">
        <f t="shared" si="18"/>
        <v/>
      </c>
      <c r="P184" s="15" t="str">
        <f t="shared" si="19"/>
        <v/>
      </c>
      <c r="Q184" s="14"/>
      <c r="R184" s="17" t="str">
        <f t="shared" si="20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6"/>
        <v/>
      </c>
      <c r="K185" s="15" t="str">
        <f t="shared" si="17"/>
        <v/>
      </c>
      <c r="L185" s="16"/>
      <c r="M185" s="14"/>
      <c r="N185" s="14"/>
      <c r="O185" s="15" t="str">
        <f t="shared" si="18"/>
        <v/>
      </c>
      <c r="P185" s="15" t="str">
        <f t="shared" si="19"/>
        <v/>
      </c>
      <c r="Q185" s="14"/>
      <c r="R185" s="17" t="str">
        <f t="shared" si="20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6"/>
        <v/>
      </c>
      <c r="K186" s="15" t="str">
        <f t="shared" si="17"/>
        <v/>
      </c>
      <c r="L186" s="16"/>
      <c r="M186" s="14"/>
      <c r="N186" s="14"/>
      <c r="O186" s="15" t="str">
        <f t="shared" si="18"/>
        <v/>
      </c>
      <c r="P186" s="15" t="str">
        <f t="shared" si="19"/>
        <v/>
      </c>
      <c r="Q186" s="14"/>
      <c r="R186" s="17" t="str">
        <f t="shared" si="20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6"/>
        <v/>
      </c>
      <c r="K187" s="15" t="str">
        <f t="shared" si="17"/>
        <v/>
      </c>
      <c r="L187" s="16"/>
      <c r="M187" s="14"/>
      <c r="N187" s="14"/>
      <c r="O187" s="15" t="str">
        <f t="shared" si="18"/>
        <v/>
      </c>
      <c r="P187" s="15" t="str">
        <f t="shared" si="19"/>
        <v/>
      </c>
      <c r="Q187" s="14"/>
      <c r="R187" s="17" t="str">
        <f t="shared" si="20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6"/>
        <v/>
      </c>
      <c r="K188" s="15" t="str">
        <f t="shared" si="17"/>
        <v/>
      </c>
      <c r="L188" s="16"/>
      <c r="M188" s="14"/>
      <c r="N188" s="14"/>
      <c r="O188" s="15" t="str">
        <f t="shared" si="18"/>
        <v/>
      </c>
      <c r="P188" s="15" t="str">
        <f t="shared" si="19"/>
        <v/>
      </c>
      <c r="Q188" s="14"/>
      <c r="R188" s="17" t="str">
        <f t="shared" si="20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6"/>
        <v/>
      </c>
      <c r="K189" s="15" t="str">
        <f t="shared" si="17"/>
        <v/>
      </c>
      <c r="L189" s="16"/>
      <c r="M189" s="14"/>
      <c r="N189" s="14"/>
      <c r="O189" s="15" t="str">
        <f t="shared" si="18"/>
        <v/>
      </c>
      <c r="P189" s="15" t="str">
        <f t="shared" si="19"/>
        <v/>
      </c>
      <c r="Q189" s="14"/>
      <c r="R189" s="17" t="str">
        <f t="shared" si="20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6"/>
        <v/>
      </c>
      <c r="K190" s="15" t="str">
        <f t="shared" si="17"/>
        <v/>
      </c>
      <c r="L190" s="16"/>
      <c r="M190" s="14"/>
      <c r="N190" s="14"/>
      <c r="O190" s="15" t="str">
        <f t="shared" si="18"/>
        <v/>
      </c>
      <c r="P190" s="15" t="str">
        <f t="shared" si="19"/>
        <v/>
      </c>
      <c r="Q190" s="14"/>
      <c r="R190" s="17" t="str">
        <f t="shared" si="20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6"/>
        <v/>
      </c>
      <c r="K191" s="15" t="str">
        <f t="shared" si="17"/>
        <v/>
      </c>
      <c r="L191" s="16"/>
      <c r="M191" s="14"/>
      <c r="N191" s="14"/>
      <c r="O191" s="15" t="str">
        <f t="shared" si="18"/>
        <v/>
      </c>
      <c r="P191" s="15" t="str">
        <f t="shared" si="19"/>
        <v/>
      </c>
      <c r="Q191" s="14"/>
      <c r="R191" s="17" t="str">
        <f t="shared" si="20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6"/>
        <v/>
      </c>
      <c r="K192" s="15" t="str">
        <f t="shared" si="17"/>
        <v/>
      </c>
      <c r="L192" s="16"/>
      <c r="M192" s="14"/>
      <c r="N192" s="14"/>
      <c r="O192" s="15" t="str">
        <f t="shared" si="18"/>
        <v/>
      </c>
      <c r="P192" s="15" t="str">
        <f t="shared" si="19"/>
        <v/>
      </c>
      <c r="Q192" s="14"/>
      <c r="R192" s="17" t="str">
        <f t="shared" si="20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6"/>
        <v/>
      </c>
      <c r="K193" s="15" t="str">
        <f t="shared" si="17"/>
        <v/>
      </c>
      <c r="L193" s="16"/>
      <c r="M193" s="14"/>
      <c r="N193" s="14"/>
      <c r="O193" s="15" t="str">
        <f t="shared" si="18"/>
        <v/>
      </c>
      <c r="P193" s="15" t="str">
        <f t="shared" si="19"/>
        <v/>
      </c>
      <c r="Q193" s="14"/>
      <c r="R193" s="17" t="str">
        <f t="shared" si="20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6"/>
        <v/>
      </c>
      <c r="K194" s="15" t="str">
        <f t="shared" si="17"/>
        <v/>
      </c>
      <c r="L194" s="16"/>
      <c r="M194" s="14"/>
      <c r="N194" s="14"/>
      <c r="O194" s="15" t="str">
        <f t="shared" si="18"/>
        <v/>
      </c>
      <c r="P194" s="15" t="str">
        <f t="shared" si="19"/>
        <v/>
      </c>
      <c r="Q194" s="14"/>
      <c r="R194" s="17" t="str">
        <f t="shared" si="20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6"/>
        <v/>
      </c>
      <c r="K195" s="15" t="str">
        <f t="shared" si="17"/>
        <v/>
      </c>
      <c r="L195" s="16"/>
      <c r="M195" s="14"/>
      <c r="N195" s="14"/>
      <c r="O195" s="15" t="str">
        <f t="shared" si="18"/>
        <v/>
      </c>
      <c r="P195" s="15" t="str">
        <f t="shared" si="19"/>
        <v/>
      </c>
      <c r="Q195" s="14"/>
      <c r="R195" s="17" t="str">
        <f t="shared" si="20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6"/>
        <v/>
      </c>
      <c r="K196" s="15" t="str">
        <f t="shared" si="17"/>
        <v/>
      </c>
      <c r="L196" s="16"/>
      <c r="M196" s="14"/>
      <c r="N196" s="14"/>
      <c r="O196" s="15" t="str">
        <f t="shared" si="18"/>
        <v/>
      </c>
      <c r="P196" s="15" t="str">
        <f t="shared" si="19"/>
        <v/>
      </c>
      <c r="Q196" s="14"/>
      <c r="R196" s="17" t="str">
        <f t="shared" si="20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6"/>
        <v/>
      </c>
      <c r="K197" s="15" t="str">
        <f t="shared" si="17"/>
        <v/>
      </c>
      <c r="L197" s="16"/>
      <c r="M197" s="14"/>
      <c r="N197" s="14"/>
      <c r="O197" s="15" t="str">
        <f t="shared" si="18"/>
        <v/>
      </c>
      <c r="P197" s="15" t="str">
        <f t="shared" si="19"/>
        <v/>
      </c>
      <c r="Q197" s="14"/>
      <c r="R197" s="17" t="str">
        <f t="shared" si="20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6"/>
        <v/>
      </c>
      <c r="K198" s="15" t="str">
        <f t="shared" si="17"/>
        <v/>
      </c>
      <c r="L198" s="16"/>
      <c r="M198" s="14"/>
      <c r="N198" s="14"/>
      <c r="O198" s="15" t="str">
        <f t="shared" si="18"/>
        <v/>
      </c>
      <c r="P198" s="15" t="str">
        <f t="shared" si="19"/>
        <v/>
      </c>
      <c r="Q198" s="14"/>
      <c r="R198" s="17" t="str">
        <f t="shared" si="20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21">IF(OR(A199="",H199="",H199=0),"",I199/H199*100)</f>
        <v/>
      </c>
      <c r="K199" s="15" t="str">
        <f t="shared" ref="K199:K262" si="22">IF(OR(A199="",C199="",C199=0),"",H199/C199*100)</f>
        <v/>
      </c>
      <c r="L199" s="16"/>
      <c r="M199" s="14"/>
      <c r="N199" s="14"/>
      <c r="O199" s="15" t="str">
        <f t="shared" ref="O199:O262" si="23">IF(OR(A199="",C199="",C199=0),"",M199/C199*1000)</f>
        <v/>
      </c>
      <c r="P199" s="15" t="str">
        <f t="shared" ref="P199:P262" si="24">IF(OR(A199="",D199="",D199=0),"",N199/D199*1000)</f>
        <v/>
      </c>
      <c r="Q199" s="14"/>
      <c r="R199" s="17" t="str">
        <f t="shared" ref="R199:R262" si="25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21"/>
        <v/>
      </c>
      <c r="K200" s="15" t="str">
        <f t="shared" si="22"/>
        <v/>
      </c>
      <c r="L200" s="16"/>
      <c r="M200" s="14"/>
      <c r="N200" s="14"/>
      <c r="O200" s="15" t="str">
        <f t="shared" si="23"/>
        <v/>
      </c>
      <c r="P200" s="15" t="str">
        <f t="shared" si="24"/>
        <v/>
      </c>
      <c r="Q200" s="14"/>
      <c r="R200" s="17" t="str">
        <f t="shared" si="25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21"/>
        <v/>
      </c>
      <c r="K201" s="15" t="str">
        <f t="shared" si="22"/>
        <v/>
      </c>
      <c r="L201" s="16"/>
      <c r="M201" s="14"/>
      <c r="N201" s="14"/>
      <c r="O201" s="15" t="str">
        <f t="shared" si="23"/>
        <v/>
      </c>
      <c r="P201" s="15" t="str">
        <f t="shared" si="24"/>
        <v/>
      </c>
      <c r="Q201" s="14"/>
      <c r="R201" s="17" t="str">
        <f t="shared" si="25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21"/>
        <v/>
      </c>
      <c r="K202" s="15" t="str">
        <f t="shared" si="22"/>
        <v/>
      </c>
      <c r="L202" s="16"/>
      <c r="M202" s="14"/>
      <c r="N202" s="14"/>
      <c r="O202" s="15" t="str">
        <f t="shared" si="23"/>
        <v/>
      </c>
      <c r="P202" s="15" t="str">
        <f t="shared" si="24"/>
        <v/>
      </c>
      <c r="Q202" s="14"/>
      <c r="R202" s="17" t="str">
        <f t="shared" si="25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21"/>
        <v/>
      </c>
      <c r="K203" s="15" t="str">
        <f t="shared" si="22"/>
        <v/>
      </c>
      <c r="L203" s="16"/>
      <c r="M203" s="14"/>
      <c r="N203" s="14"/>
      <c r="O203" s="15" t="str">
        <f t="shared" si="23"/>
        <v/>
      </c>
      <c r="P203" s="15" t="str">
        <f t="shared" si="24"/>
        <v/>
      </c>
      <c r="Q203" s="14"/>
      <c r="R203" s="17" t="str">
        <f t="shared" si="25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21"/>
        <v/>
      </c>
      <c r="K204" s="15" t="str">
        <f t="shared" si="22"/>
        <v/>
      </c>
      <c r="L204" s="16"/>
      <c r="M204" s="14"/>
      <c r="N204" s="14"/>
      <c r="O204" s="15" t="str">
        <f t="shared" si="23"/>
        <v/>
      </c>
      <c r="P204" s="15" t="str">
        <f t="shared" si="24"/>
        <v/>
      </c>
      <c r="Q204" s="14"/>
      <c r="R204" s="17" t="str">
        <f t="shared" si="25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21"/>
        <v/>
      </c>
      <c r="K205" s="15" t="str">
        <f t="shared" si="22"/>
        <v/>
      </c>
      <c r="L205" s="16"/>
      <c r="M205" s="14"/>
      <c r="N205" s="14"/>
      <c r="O205" s="15" t="str">
        <f t="shared" si="23"/>
        <v/>
      </c>
      <c r="P205" s="15" t="str">
        <f t="shared" si="24"/>
        <v/>
      </c>
      <c r="Q205" s="14"/>
      <c r="R205" s="17" t="str">
        <f t="shared" si="25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21"/>
        <v/>
      </c>
      <c r="K206" s="15" t="str">
        <f t="shared" si="22"/>
        <v/>
      </c>
      <c r="L206" s="16"/>
      <c r="M206" s="14"/>
      <c r="N206" s="14"/>
      <c r="O206" s="15" t="str">
        <f t="shared" si="23"/>
        <v/>
      </c>
      <c r="P206" s="15" t="str">
        <f t="shared" si="24"/>
        <v/>
      </c>
      <c r="Q206" s="14"/>
      <c r="R206" s="17" t="str">
        <f t="shared" si="25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21"/>
        <v/>
      </c>
      <c r="K207" s="15" t="str">
        <f t="shared" si="22"/>
        <v/>
      </c>
      <c r="L207" s="16"/>
      <c r="M207" s="14"/>
      <c r="N207" s="14"/>
      <c r="O207" s="15" t="str">
        <f t="shared" si="23"/>
        <v/>
      </c>
      <c r="P207" s="15" t="str">
        <f t="shared" si="24"/>
        <v/>
      </c>
      <c r="Q207" s="14"/>
      <c r="R207" s="17" t="str">
        <f t="shared" si="25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21"/>
        <v/>
      </c>
      <c r="K208" s="15" t="str">
        <f t="shared" si="22"/>
        <v/>
      </c>
      <c r="L208" s="16"/>
      <c r="M208" s="14"/>
      <c r="N208" s="14"/>
      <c r="O208" s="15" t="str">
        <f t="shared" si="23"/>
        <v/>
      </c>
      <c r="P208" s="15" t="str">
        <f t="shared" si="24"/>
        <v/>
      </c>
      <c r="Q208" s="14"/>
      <c r="R208" s="17" t="str">
        <f t="shared" si="25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21"/>
        <v/>
      </c>
      <c r="K209" s="15" t="str">
        <f t="shared" si="22"/>
        <v/>
      </c>
      <c r="L209" s="16"/>
      <c r="M209" s="14"/>
      <c r="N209" s="14"/>
      <c r="O209" s="15" t="str">
        <f t="shared" si="23"/>
        <v/>
      </c>
      <c r="P209" s="15" t="str">
        <f t="shared" si="24"/>
        <v/>
      </c>
      <c r="Q209" s="14"/>
      <c r="R209" s="17" t="str">
        <f t="shared" si="25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21"/>
        <v/>
      </c>
      <c r="K210" s="15" t="str">
        <f t="shared" si="22"/>
        <v/>
      </c>
      <c r="L210" s="16"/>
      <c r="M210" s="14"/>
      <c r="N210" s="14"/>
      <c r="O210" s="15" t="str">
        <f t="shared" si="23"/>
        <v/>
      </c>
      <c r="P210" s="15" t="str">
        <f t="shared" si="24"/>
        <v/>
      </c>
      <c r="Q210" s="14"/>
      <c r="R210" s="17" t="str">
        <f t="shared" si="25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21"/>
        <v/>
      </c>
      <c r="K211" s="15" t="str">
        <f t="shared" si="22"/>
        <v/>
      </c>
      <c r="L211" s="16"/>
      <c r="M211" s="14"/>
      <c r="N211" s="14"/>
      <c r="O211" s="15" t="str">
        <f t="shared" si="23"/>
        <v/>
      </c>
      <c r="P211" s="15" t="str">
        <f t="shared" si="24"/>
        <v/>
      </c>
      <c r="Q211" s="14"/>
      <c r="R211" s="17" t="str">
        <f t="shared" si="25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21"/>
        <v/>
      </c>
      <c r="K212" s="15" t="str">
        <f t="shared" si="22"/>
        <v/>
      </c>
      <c r="L212" s="16"/>
      <c r="M212" s="14"/>
      <c r="N212" s="14"/>
      <c r="O212" s="15" t="str">
        <f t="shared" si="23"/>
        <v/>
      </c>
      <c r="P212" s="15" t="str">
        <f t="shared" si="24"/>
        <v/>
      </c>
      <c r="Q212" s="14"/>
      <c r="R212" s="17" t="str">
        <f t="shared" si="25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21"/>
        <v/>
      </c>
      <c r="K213" s="15" t="str">
        <f t="shared" si="22"/>
        <v/>
      </c>
      <c r="L213" s="16"/>
      <c r="M213" s="14"/>
      <c r="N213" s="14"/>
      <c r="O213" s="15" t="str">
        <f t="shared" si="23"/>
        <v/>
      </c>
      <c r="P213" s="15" t="str">
        <f t="shared" si="24"/>
        <v/>
      </c>
      <c r="Q213" s="14"/>
      <c r="R213" s="17" t="str">
        <f t="shared" si="25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21"/>
        <v/>
      </c>
      <c r="K214" s="15" t="str">
        <f t="shared" si="22"/>
        <v/>
      </c>
      <c r="L214" s="16"/>
      <c r="M214" s="14"/>
      <c r="N214" s="14"/>
      <c r="O214" s="15" t="str">
        <f t="shared" si="23"/>
        <v/>
      </c>
      <c r="P214" s="15" t="str">
        <f t="shared" si="24"/>
        <v/>
      </c>
      <c r="Q214" s="14"/>
      <c r="R214" s="17" t="str">
        <f t="shared" si="25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21"/>
        <v/>
      </c>
      <c r="K215" s="15" t="str">
        <f t="shared" si="22"/>
        <v/>
      </c>
      <c r="L215" s="16"/>
      <c r="M215" s="14"/>
      <c r="N215" s="14"/>
      <c r="O215" s="15" t="str">
        <f t="shared" si="23"/>
        <v/>
      </c>
      <c r="P215" s="15" t="str">
        <f t="shared" si="24"/>
        <v/>
      </c>
      <c r="Q215" s="14"/>
      <c r="R215" s="17" t="str">
        <f t="shared" si="25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21"/>
        <v/>
      </c>
      <c r="K216" s="15" t="str">
        <f t="shared" si="22"/>
        <v/>
      </c>
      <c r="L216" s="16"/>
      <c r="M216" s="14"/>
      <c r="N216" s="14"/>
      <c r="O216" s="15" t="str">
        <f t="shared" si="23"/>
        <v/>
      </c>
      <c r="P216" s="15" t="str">
        <f t="shared" si="24"/>
        <v/>
      </c>
      <c r="Q216" s="14"/>
      <c r="R216" s="17" t="str">
        <f t="shared" si="25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21"/>
        <v/>
      </c>
      <c r="K217" s="15" t="str">
        <f t="shared" si="22"/>
        <v/>
      </c>
      <c r="L217" s="16"/>
      <c r="M217" s="14"/>
      <c r="N217" s="14"/>
      <c r="O217" s="15" t="str">
        <f t="shared" si="23"/>
        <v/>
      </c>
      <c r="P217" s="15" t="str">
        <f t="shared" si="24"/>
        <v/>
      </c>
      <c r="Q217" s="14"/>
      <c r="R217" s="17" t="str">
        <f t="shared" si="25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21"/>
        <v/>
      </c>
      <c r="K218" s="15" t="str">
        <f t="shared" si="22"/>
        <v/>
      </c>
      <c r="L218" s="16"/>
      <c r="M218" s="14"/>
      <c r="N218" s="14"/>
      <c r="O218" s="15" t="str">
        <f t="shared" si="23"/>
        <v/>
      </c>
      <c r="P218" s="15" t="str">
        <f t="shared" si="24"/>
        <v/>
      </c>
      <c r="Q218" s="14"/>
      <c r="R218" s="17" t="str">
        <f t="shared" si="25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21"/>
        <v/>
      </c>
      <c r="K219" s="15" t="str">
        <f t="shared" si="22"/>
        <v/>
      </c>
      <c r="L219" s="16"/>
      <c r="M219" s="14"/>
      <c r="N219" s="14"/>
      <c r="O219" s="15" t="str">
        <f t="shared" si="23"/>
        <v/>
      </c>
      <c r="P219" s="15" t="str">
        <f t="shared" si="24"/>
        <v/>
      </c>
      <c r="Q219" s="14"/>
      <c r="R219" s="17" t="str">
        <f t="shared" si="25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21"/>
        <v/>
      </c>
      <c r="K220" s="15" t="str">
        <f t="shared" si="22"/>
        <v/>
      </c>
      <c r="L220" s="16"/>
      <c r="M220" s="14"/>
      <c r="N220" s="14"/>
      <c r="O220" s="15" t="str">
        <f t="shared" si="23"/>
        <v/>
      </c>
      <c r="P220" s="15" t="str">
        <f t="shared" si="24"/>
        <v/>
      </c>
      <c r="Q220" s="14"/>
      <c r="R220" s="17" t="str">
        <f t="shared" si="25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21"/>
        <v/>
      </c>
      <c r="K221" s="15" t="str">
        <f t="shared" si="22"/>
        <v/>
      </c>
      <c r="L221" s="16"/>
      <c r="M221" s="14"/>
      <c r="N221" s="14"/>
      <c r="O221" s="15" t="str">
        <f t="shared" si="23"/>
        <v/>
      </c>
      <c r="P221" s="15" t="str">
        <f t="shared" si="24"/>
        <v/>
      </c>
      <c r="Q221" s="14"/>
      <c r="R221" s="17" t="str">
        <f t="shared" si="25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21"/>
        <v/>
      </c>
      <c r="K222" s="15" t="str">
        <f t="shared" si="22"/>
        <v/>
      </c>
      <c r="L222" s="16"/>
      <c r="M222" s="14"/>
      <c r="N222" s="14"/>
      <c r="O222" s="15" t="str">
        <f t="shared" si="23"/>
        <v/>
      </c>
      <c r="P222" s="15" t="str">
        <f t="shared" si="24"/>
        <v/>
      </c>
      <c r="Q222" s="14"/>
      <c r="R222" s="17" t="str">
        <f t="shared" si="25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21"/>
        <v/>
      </c>
      <c r="K223" s="15" t="str">
        <f t="shared" si="22"/>
        <v/>
      </c>
      <c r="L223" s="16"/>
      <c r="M223" s="14"/>
      <c r="N223" s="14"/>
      <c r="O223" s="15" t="str">
        <f t="shared" si="23"/>
        <v/>
      </c>
      <c r="P223" s="15" t="str">
        <f t="shared" si="24"/>
        <v/>
      </c>
      <c r="Q223" s="14"/>
      <c r="R223" s="17" t="str">
        <f t="shared" si="25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21"/>
        <v/>
      </c>
      <c r="K224" s="15" t="str">
        <f t="shared" si="22"/>
        <v/>
      </c>
      <c r="L224" s="16"/>
      <c r="M224" s="14"/>
      <c r="N224" s="14"/>
      <c r="O224" s="15" t="str">
        <f t="shared" si="23"/>
        <v/>
      </c>
      <c r="P224" s="15" t="str">
        <f t="shared" si="24"/>
        <v/>
      </c>
      <c r="Q224" s="14"/>
      <c r="R224" s="17" t="str">
        <f t="shared" si="25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21"/>
        <v/>
      </c>
      <c r="K225" s="15" t="str">
        <f t="shared" si="22"/>
        <v/>
      </c>
      <c r="L225" s="16"/>
      <c r="M225" s="14"/>
      <c r="N225" s="14"/>
      <c r="O225" s="15" t="str">
        <f t="shared" si="23"/>
        <v/>
      </c>
      <c r="P225" s="15" t="str">
        <f t="shared" si="24"/>
        <v/>
      </c>
      <c r="Q225" s="14"/>
      <c r="R225" s="17" t="str">
        <f t="shared" si="25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21"/>
        <v/>
      </c>
      <c r="K226" s="15" t="str">
        <f t="shared" si="22"/>
        <v/>
      </c>
      <c r="L226" s="16"/>
      <c r="M226" s="14"/>
      <c r="N226" s="14"/>
      <c r="O226" s="15" t="str">
        <f t="shared" si="23"/>
        <v/>
      </c>
      <c r="P226" s="15" t="str">
        <f t="shared" si="24"/>
        <v/>
      </c>
      <c r="Q226" s="14"/>
      <c r="R226" s="17" t="str">
        <f t="shared" si="25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21"/>
        <v/>
      </c>
      <c r="K227" s="15" t="str">
        <f t="shared" si="22"/>
        <v/>
      </c>
      <c r="L227" s="16"/>
      <c r="M227" s="14"/>
      <c r="N227" s="14"/>
      <c r="O227" s="15" t="str">
        <f t="shared" si="23"/>
        <v/>
      </c>
      <c r="P227" s="15" t="str">
        <f t="shared" si="24"/>
        <v/>
      </c>
      <c r="Q227" s="14"/>
      <c r="R227" s="17" t="str">
        <f t="shared" si="25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21"/>
        <v/>
      </c>
      <c r="K228" s="15" t="str">
        <f t="shared" si="22"/>
        <v/>
      </c>
      <c r="L228" s="16"/>
      <c r="M228" s="14"/>
      <c r="N228" s="14"/>
      <c r="O228" s="15" t="str">
        <f t="shared" si="23"/>
        <v/>
      </c>
      <c r="P228" s="15" t="str">
        <f t="shared" si="24"/>
        <v/>
      </c>
      <c r="Q228" s="14"/>
      <c r="R228" s="17" t="str">
        <f t="shared" si="25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21"/>
        <v/>
      </c>
      <c r="K229" s="15" t="str">
        <f t="shared" si="22"/>
        <v/>
      </c>
      <c r="L229" s="16"/>
      <c r="M229" s="14"/>
      <c r="N229" s="14"/>
      <c r="O229" s="15" t="str">
        <f t="shared" si="23"/>
        <v/>
      </c>
      <c r="P229" s="15" t="str">
        <f t="shared" si="24"/>
        <v/>
      </c>
      <c r="Q229" s="14"/>
      <c r="R229" s="17" t="str">
        <f t="shared" si="25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21"/>
        <v/>
      </c>
      <c r="K230" s="15" t="str">
        <f t="shared" si="22"/>
        <v/>
      </c>
      <c r="L230" s="16"/>
      <c r="M230" s="14"/>
      <c r="N230" s="14"/>
      <c r="O230" s="15" t="str">
        <f t="shared" si="23"/>
        <v/>
      </c>
      <c r="P230" s="15" t="str">
        <f t="shared" si="24"/>
        <v/>
      </c>
      <c r="Q230" s="14"/>
      <c r="R230" s="17" t="str">
        <f t="shared" si="25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21"/>
        <v/>
      </c>
      <c r="K231" s="15" t="str">
        <f t="shared" si="22"/>
        <v/>
      </c>
      <c r="L231" s="16"/>
      <c r="M231" s="14"/>
      <c r="N231" s="14"/>
      <c r="O231" s="15" t="str">
        <f t="shared" si="23"/>
        <v/>
      </c>
      <c r="P231" s="15" t="str">
        <f t="shared" si="24"/>
        <v/>
      </c>
      <c r="Q231" s="14"/>
      <c r="R231" s="17" t="str">
        <f t="shared" si="25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21"/>
        <v/>
      </c>
      <c r="K232" s="15" t="str">
        <f t="shared" si="22"/>
        <v/>
      </c>
      <c r="L232" s="16"/>
      <c r="M232" s="14"/>
      <c r="N232" s="14"/>
      <c r="O232" s="15" t="str">
        <f t="shared" si="23"/>
        <v/>
      </c>
      <c r="P232" s="15" t="str">
        <f t="shared" si="24"/>
        <v/>
      </c>
      <c r="Q232" s="14"/>
      <c r="R232" s="17" t="str">
        <f t="shared" si="25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21"/>
        <v/>
      </c>
      <c r="K233" s="15" t="str">
        <f t="shared" si="22"/>
        <v/>
      </c>
      <c r="L233" s="16"/>
      <c r="M233" s="14"/>
      <c r="N233" s="14"/>
      <c r="O233" s="15" t="str">
        <f t="shared" si="23"/>
        <v/>
      </c>
      <c r="P233" s="15" t="str">
        <f t="shared" si="24"/>
        <v/>
      </c>
      <c r="Q233" s="14"/>
      <c r="R233" s="17" t="str">
        <f t="shared" si="25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21"/>
        <v/>
      </c>
      <c r="K234" s="15" t="str">
        <f t="shared" si="22"/>
        <v/>
      </c>
      <c r="L234" s="16"/>
      <c r="M234" s="14"/>
      <c r="N234" s="14"/>
      <c r="O234" s="15" t="str">
        <f t="shared" si="23"/>
        <v/>
      </c>
      <c r="P234" s="15" t="str">
        <f t="shared" si="24"/>
        <v/>
      </c>
      <c r="Q234" s="14"/>
      <c r="R234" s="17" t="str">
        <f t="shared" si="25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21"/>
        <v/>
      </c>
      <c r="K235" s="15" t="str">
        <f t="shared" si="22"/>
        <v/>
      </c>
      <c r="L235" s="16"/>
      <c r="M235" s="14"/>
      <c r="N235" s="14"/>
      <c r="O235" s="15" t="str">
        <f t="shared" si="23"/>
        <v/>
      </c>
      <c r="P235" s="15" t="str">
        <f t="shared" si="24"/>
        <v/>
      </c>
      <c r="Q235" s="14"/>
      <c r="R235" s="17" t="str">
        <f t="shared" si="25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21"/>
        <v/>
      </c>
      <c r="K236" s="15" t="str">
        <f t="shared" si="22"/>
        <v/>
      </c>
      <c r="L236" s="16"/>
      <c r="M236" s="14"/>
      <c r="N236" s="14"/>
      <c r="O236" s="15" t="str">
        <f t="shared" si="23"/>
        <v/>
      </c>
      <c r="P236" s="15" t="str">
        <f t="shared" si="24"/>
        <v/>
      </c>
      <c r="Q236" s="14"/>
      <c r="R236" s="17" t="str">
        <f t="shared" si="25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21"/>
        <v/>
      </c>
      <c r="K237" s="15" t="str">
        <f t="shared" si="22"/>
        <v/>
      </c>
      <c r="L237" s="16"/>
      <c r="M237" s="14"/>
      <c r="N237" s="14"/>
      <c r="O237" s="15" t="str">
        <f t="shared" si="23"/>
        <v/>
      </c>
      <c r="P237" s="15" t="str">
        <f t="shared" si="24"/>
        <v/>
      </c>
      <c r="Q237" s="14"/>
      <c r="R237" s="17" t="str">
        <f t="shared" si="25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21"/>
        <v/>
      </c>
      <c r="K238" s="15" t="str">
        <f t="shared" si="22"/>
        <v/>
      </c>
      <c r="L238" s="16"/>
      <c r="M238" s="14"/>
      <c r="N238" s="14"/>
      <c r="O238" s="15" t="str">
        <f t="shared" si="23"/>
        <v/>
      </c>
      <c r="P238" s="15" t="str">
        <f t="shared" si="24"/>
        <v/>
      </c>
      <c r="Q238" s="14"/>
      <c r="R238" s="17" t="str">
        <f t="shared" si="25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21"/>
        <v/>
      </c>
      <c r="K239" s="15" t="str">
        <f t="shared" si="22"/>
        <v/>
      </c>
      <c r="L239" s="16"/>
      <c r="M239" s="14"/>
      <c r="N239" s="14"/>
      <c r="O239" s="15" t="str">
        <f t="shared" si="23"/>
        <v/>
      </c>
      <c r="P239" s="15" t="str">
        <f t="shared" si="24"/>
        <v/>
      </c>
      <c r="Q239" s="14"/>
      <c r="R239" s="17" t="str">
        <f t="shared" si="25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21"/>
        <v/>
      </c>
      <c r="K240" s="15" t="str">
        <f t="shared" si="22"/>
        <v/>
      </c>
      <c r="L240" s="16"/>
      <c r="M240" s="14"/>
      <c r="N240" s="14"/>
      <c r="O240" s="15" t="str">
        <f t="shared" si="23"/>
        <v/>
      </c>
      <c r="P240" s="15" t="str">
        <f t="shared" si="24"/>
        <v/>
      </c>
      <c r="Q240" s="14"/>
      <c r="R240" s="17" t="str">
        <f t="shared" si="25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21"/>
        <v/>
      </c>
      <c r="K241" s="15" t="str">
        <f t="shared" si="22"/>
        <v/>
      </c>
      <c r="L241" s="16"/>
      <c r="M241" s="14"/>
      <c r="N241" s="14"/>
      <c r="O241" s="15" t="str">
        <f t="shared" si="23"/>
        <v/>
      </c>
      <c r="P241" s="15" t="str">
        <f t="shared" si="24"/>
        <v/>
      </c>
      <c r="Q241" s="14"/>
      <c r="R241" s="17" t="str">
        <f t="shared" si="25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21"/>
        <v/>
      </c>
      <c r="K242" s="15" t="str">
        <f t="shared" si="22"/>
        <v/>
      </c>
      <c r="L242" s="16"/>
      <c r="M242" s="14"/>
      <c r="N242" s="14"/>
      <c r="O242" s="15" t="str">
        <f t="shared" si="23"/>
        <v/>
      </c>
      <c r="P242" s="15" t="str">
        <f t="shared" si="24"/>
        <v/>
      </c>
      <c r="Q242" s="14"/>
      <c r="R242" s="17" t="str">
        <f t="shared" si="25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21"/>
        <v/>
      </c>
      <c r="K243" s="15" t="str">
        <f t="shared" si="22"/>
        <v/>
      </c>
      <c r="L243" s="16"/>
      <c r="M243" s="14"/>
      <c r="N243" s="14"/>
      <c r="O243" s="15" t="str">
        <f t="shared" si="23"/>
        <v/>
      </c>
      <c r="P243" s="15" t="str">
        <f t="shared" si="24"/>
        <v/>
      </c>
      <c r="Q243" s="14"/>
      <c r="R243" s="17" t="str">
        <f t="shared" si="25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21"/>
        <v/>
      </c>
      <c r="K244" s="15" t="str">
        <f t="shared" si="22"/>
        <v/>
      </c>
      <c r="L244" s="16"/>
      <c r="M244" s="14"/>
      <c r="N244" s="14"/>
      <c r="O244" s="15" t="str">
        <f t="shared" si="23"/>
        <v/>
      </c>
      <c r="P244" s="15" t="str">
        <f t="shared" si="24"/>
        <v/>
      </c>
      <c r="Q244" s="14"/>
      <c r="R244" s="17" t="str">
        <f t="shared" si="25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21"/>
        <v/>
      </c>
      <c r="K245" s="15" t="str">
        <f t="shared" si="22"/>
        <v/>
      </c>
      <c r="L245" s="16"/>
      <c r="M245" s="14"/>
      <c r="N245" s="14"/>
      <c r="O245" s="15" t="str">
        <f t="shared" si="23"/>
        <v/>
      </c>
      <c r="P245" s="15" t="str">
        <f t="shared" si="24"/>
        <v/>
      </c>
      <c r="Q245" s="14"/>
      <c r="R245" s="17" t="str">
        <f t="shared" si="25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21"/>
        <v/>
      </c>
      <c r="K246" s="15" t="str">
        <f t="shared" si="22"/>
        <v/>
      </c>
      <c r="L246" s="16"/>
      <c r="M246" s="14"/>
      <c r="N246" s="14"/>
      <c r="O246" s="15" t="str">
        <f t="shared" si="23"/>
        <v/>
      </c>
      <c r="P246" s="15" t="str">
        <f t="shared" si="24"/>
        <v/>
      </c>
      <c r="Q246" s="14"/>
      <c r="R246" s="17" t="str">
        <f t="shared" si="25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21"/>
        <v/>
      </c>
      <c r="K247" s="15" t="str">
        <f t="shared" si="22"/>
        <v/>
      </c>
      <c r="L247" s="16"/>
      <c r="M247" s="14"/>
      <c r="N247" s="14"/>
      <c r="O247" s="15" t="str">
        <f t="shared" si="23"/>
        <v/>
      </c>
      <c r="P247" s="15" t="str">
        <f t="shared" si="24"/>
        <v/>
      </c>
      <c r="Q247" s="14"/>
      <c r="R247" s="17" t="str">
        <f t="shared" si="25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21"/>
        <v/>
      </c>
      <c r="K248" s="15" t="str">
        <f t="shared" si="22"/>
        <v/>
      </c>
      <c r="L248" s="16"/>
      <c r="M248" s="14"/>
      <c r="N248" s="14"/>
      <c r="O248" s="15" t="str">
        <f t="shared" si="23"/>
        <v/>
      </c>
      <c r="P248" s="15" t="str">
        <f t="shared" si="24"/>
        <v/>
      </c>
      <c r="Q248" s="14"/>
      <c r="R248" s="17" t="str">
        <f t="shared" si="25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21"/>
        <v/>
      </c>
      <c r="K249" s="15" t="str">
        <f t="shared" si="22"/>
        <v/>
      </c>
      <c r="L249" s="16"/>
      <c r="M249" s="14"/>
      <c r="N249" s="14"/>
      <c r="O249" s="15" t="str">
        <f t="shared" si="23"/>
        <v/>
      </c>
      <c r="P249" s="15" t="str">
        <f t="shared" si="24"/>
        <v/>
      </c>
      <c r="Q249" s="14"/>
      <c r="R249" s="17" t="str">
        <f t="shared" si="25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21"/>
        <v/>
      </c>
      <c r="K250" s="15" t="str">
        <f t="shared" si="22"/>
        <v/>
      </c>
      <c r="L250" s="16"/>
      <c r="M250" s="14"/>
      <c r="N250" s="14"/>
      <c r="O250" s="15" t="str">
        <f t="shared" si="23"/>
        <v/>
      </c>
      <c r="P250" s="15" t="str">
        <f t="shared" si="24"/>
        <v/>
      </c>
      <c r="Q250" s="14"/>
      <c r="R250" s="17" t="str">
        <f t="shared" si="25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21"/>
        <v/>
      </c>
      <c r="K251" s="15" t="str">
        <f t="shared" si="22"/>
        <v/>
      </c>
      <c r="L251" s="16"/>
      <c r="M251" s="14"/>
      <c r="N251" s="14"/>
      <c r="O251" s="15" t="str">
        <f t="shared" si="23"/>
        <v/>
      </c>
      <c r="P251" s="15" t="str">
        <f t="shared" si="24"/>
        <v/>
      </c>
      <c r="Q251" s="14"/>
      <c r="R251" s="17" t="str">
        <f t="shared" si="25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21"/>
        <v/>
      </c>
      <c r="K252" s="15" t="str">
        <f t="shared" si="22"/>
        <v/>
      </c>
      <c r="L252" s="16"/>
      <c r="M252" s="14"/>
      <c r="N252" s="14"/>
      <c r="O252" s="15" t="str">
        <f t="shared" si="23"/>
        <v/>
      </c>
      <c r="P252" s="15" t="str">
        <f t="shared" si="24"/>
        <v/>
      </c>
      <c r="Q252" s="14"/>
      <c r="R252" s="17" t="str">
        <f t="shared" si="25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21"/>
        <v/>
      </c>
      <c r="K253" s="15" t="str">
        <f t="shared" si="22"/>
        <v/>
      </c>
      <c r="L253" s="16"/>
      <c r="M253" s="14"/>
      <c r="N253" s="14"/>
      <c r="O253" s="15" t="str">
        <f t="shared" si="23"/>
        <v/>
      </c>
      <c r="P253" s="15" t="str">
        <f t="shared" si="24"/>
        <v/>
      </c>
      <c r="Q253" s="14"/>
      <c r="R253" s="17" t="str">
        <f t="shared" si="25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21"/>
        <v/>
      </c>
      <c r="K254" s="15" t="str">
        <f t="shared" si="22"/>
        <v/>
      </c>
      <c r="L254" s="16"/>
      <c r="M254" s="14"/>
      <c r="N254" s="14"/>
      <c r="O254" s="15" t="str">
        <f t="shared" si="23"/>
        <v/>
      </c>
      <c r="P254" s="15" t="str">
        <f t="shared" si="24"/>
        <v/>
      </c>
      <c r="Q254" s="14"/>
      <c r="R254" s="17" t="str">
        <f t="shared" si="25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21"/>
        <v/>
      </c>
      <c r="K255" s="15" t="str">
        <f t="shared" si="22"/>
        <v/>
      </c>
      <c r="L255" s="16"/>
      <c r="M255" s="14"/>
      <c r="N255" s="14"/>
      <c r="O255" s="15" t="str">
        <f t="shared" si="23"/>
        <v/>
      </c>
      <c r="P255" s="15" t="str">
        <f t="shared" si="24"/>
        <v/>
      </c>
      <c r="Q255" s="14"/>
      <c r="R255" s="17" t="str">
        <f t="shared" si="25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21"/>
        <v/>
      </c>
      <c r="K256" s="15" t="str">
        <f t="shared" si="22"/>
        <v/>
      </c>
      <c r="L256" s="16"/>
      <c r="M256" s="14"/>
      <c r="N256" s="14"/>
      <c r="O256" s="15" t="str">
        <f t="shared" si="23"/>
        <v/>
      </c>
      <c r="P256" s="15" t="str">
        <f t="shared" si="24"/>
        <v/>
      </c>
      <c r="Q256" s="14"/>
      <c r="R256" s="17" t="str">
        <f t="shared" si="25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21"/>
        <v/>
      </c>
      <c r="K257" s="15" t="str">
        <f t="shared" si="22"/>
        <v/>
      </c>
      <c r="L257" s="16"/>
      <c r="M257" s="14"/>
      <c r="N257" s="14"/>
      <c r="O257" s="15" t="str">
        <f t="shared" si="23"/>
        <v/>
      </c>
      <c r="P257" s="15" t="str">
        <f t="shared" si="24"/>
        <v/>
      </c>
      <c r="Q257" s="14"/>
      <c r="R257" s="17" t="str">
        <f t="shared" si="25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21"/>
        <v/>
      </c>
      <c r="K258" s="15" t="str">
        <f t="shared" si="22"/>
        <v/>
      </c>
      <c r="L258" s="16"/>
      <c r="M258" s="14"/>
      <c r="N258" s="14"/>
      <c r="O258" s="15" t="str">
        <f t="shared" si="23"/>
        <v/>
      </c>
      <c r="P258" s="15" t="str">
        <f t="shared" si="24"/>
        <v/>
      </c>
      <c r="Q258" s="14"/>
      <c r="R258" s="17" t="str">
        <f t="shared" si="25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21"/>
        <v/>
      </c>
      <c r="K259" s="15" t="str">
        <f t="shared" si="22"/>
        <v/>
      </c>
      <c r="L259" s="16"/>
      <c r="M259" s="14"/>
      <c r="N259" s="14"/>
      <c r="O259" s="15" t="str">
        <f t="shared" si="23"/>
        <v/>
      </c>
      <c r="P259" s="15" t="str">
        <f t="shared" si="24"/>
        <v/>
      </c>
      <c r="Q259" s="14"/>
      <c r="R259" s="17" t="str">
        <f t="shared" si="25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21"/>
        <v/>
      </c>
      <c r="K260" s="15" t="str">
        <f t="shared" si="22"/>
        <v/>
      </c>
      <c r="L260" s="16"/>
      <c r="M260" s="14"/>
      <c r="N260" s="14"/>
      <c r="O260" s="15" t="str">
        <f t="shared" si="23"/>
        <v/>
      </c>
      <c r="P260" s="15" t="str">
        <f t="shared" si="24"/>
        <v/>
      </c>
      <c r="Q260" s="14"/>
      <c r="R260" s="17" t="str">
        <f t="shared" si="25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21"/>
        <v/>
      </c>
      <c r="K261" s="15" t="str">
        <f t="shared" si="22"/>
        <v/>
      </c>
      <c r="L261" s="16"/>
      <c r="M261" s="14"/>
      <c r="N261" s="14"/>
      <c r="O261" s="15" t="str">
        <f t="shared" si="23"/>
        <v/>
      </c>
      <c r="P261" s="15" t="str">
        <f t="shared" si="24"/>
        <v/>
      </c>
      <c r="Q261" s="14"/>
      <c r="R261" s="17" t="str">
        <f t="shared" si="25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21"/>
        <v/>
      </c>
      <c r="K262" s="15" t="str">
        <f t="shared" si="22"/>
        <v/>
      </c>
      <c r="L262" s="16"/>
      <c r="M262" s="14"/>
      <c r="N262" s="14"/>
      <c r="O262" s="15" t="str">
        <f t="shared" si="23"/>
        <v/>
      </c>
      <c r="P262" s="15" t="str">
        <f t="shared" si="24"/>
        <v/>
      </c>
      <c r="Q262" s="14"/>
      <c r="R262" s="17" t="str">
        <f t="shared" si="25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6">IF(OR(A263="",H263="",H263=0),"",I263/H263*100)</f>
        <v/>
      </c>
      <c r="K263" s="15" t="str">
        <f t="shared" ref="K263:K306" si="27">IF(OR(A263="",C263="",C263=0),"",H263/C263*100)</f>
        <v/>
      </c>
      <c r="L263" s="16"/>
      <c r="M263" s="14"/>
      <c r="N263" s="14"/>
      <c r="O263" s="15" t="str">
        <f t="shared" ref="O263:O306" si="28">IF(OR(A263="",C263="",C263=0),"",M263/C263*1000)</f>
        <v/>
      </c>
      <c r="P263" s="15" t="str">
        <f t="shared" ref="P263:P306" si="29">IF(OR(A263="",D263="",D263=0),"",N263/D263*1000)</f>
        <v/>
      </c>
      <c r="Q263" s="14"/>
      <c r="R263" s="17" t="str">
        <f t="shared" ref="R263:R306" si="30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6"/>
        <v/>
      </c>
      <c r="K264" s="15" t="str">
        <f t="shared" si="27"/>
        <v/>
      </c>
      <c r="L264" s="16"/>
      <c r="M264" s="14"/>
      <c r="N264" s="14"/>
      <c r="O264" s="15" t="str">
        <f t="shared" si="28"/>
        <v/>
      </c>
      <c r="P264" s="15" t="str">
        <f t="shared" si="29"/>
        <v/>
      </c>
      <c r="Q264" s="14"/>
      <c r="R264" s="17" t="str">
        <f t="shared" si="30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6"/>
        <v/>
      </c>
      <c r="K265" s="15" t="str">
        <f t="shared" si="27"/>
        <v/>
      </c>
      <c r="L265" s="16"/>
      <c r="M265" s="14"/>
      <c r="N265" s="14"/>
      <c r="O265" s="15" t="str">
        <f t="shared" si="28"/>
        <v/>
      </c>
      <c r="P265" s="15" t="str">
        <f t="shared" si="29"/>
        <v/>
      </c>
      <c r="Q265" s="14"/>
      <c r="R265" s="17" t="str">
        <f t="shared" si="30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6"/>
        <v/>
      </c>
      <c r="K266" s="15" t="str">
        <f t="shared" si="27"/>
        <v/>
      </c>
      <c r="L266" s="16"/>
      <c r="M266" s="14"/>
      <c r="N266" s="14"/>
      <c r="O266" s="15" t="str">
        <f t="shared" si="28"/>
        <v/>
      </c>
      <c r="P266" s="15" t="str">
        <f t="shared" si="29"/>
        <v/>
      </c>
      <c r="Q266" s="14"/>
      <c r="R266" s="17" t="str">
        <f t="shared" si="30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6"/>
        <v/>
      </c>
      <c r="K267" s="15" t="str">
        <f t="shared" si="27"/>
        <v/>
      </c>
      <c r="L267" s="16"/>
      <c r="M267" s="14"/>
      <c r="N267" s="14"/>
      <c r="O267" s="15" t="str">
        <f t="shared" si="28"/>
        <v/>
      </c>
      <c r="P267" s="15" t="str">
        <f t="shared" si="29"/>
        <v/>
      </c>
      <c r="Q267" s="14"/>
      <c r="R267" s="17" t="str">
        <f t="shared" si="30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6"/>
        <v/>
      </c>
      <c r="K268" s="15" t="str">
        <f t="shared" si="27"/>
        <v/>
      </c>
      <c r="L268" s="16"/>
      <c r="M268" s="14"/>
      <c r="N268" s="14"/>
      <c r="O268" s="15" t="str">
        <f t="shared" si="28"/>
        <v/>
      </c>
      <c r="P268" s="15" t="str">
        <f t="shared" si="29"/>
        <v/>
      </c>
      <c r="Q268" s="14"/>
      <c r="R268" s="17" t="str">
        <f t="shared" si="30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6"/>
        <v/>
      </c>
      <c r="K269" s="15" t="str">
        <f t="shared" si="27"/>
        <v/>
      </c>
      <c r="L269" s="16"/>
      <c r="M269" s="14"/>
      <c r="N269" s="14"/>
      <c r="O269" s="15" t="str">
        <f t="shared" si="28"/>
        <v/>
      </c>
      <c r="P269" s="15" t="str">
        <f t="shared" si="29"/>
        <v/>
      </c>
      <c r="Q269" s="14"/>
      <c r="R269" s="17" t="str">
        <f t="shared" si="30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6"/>
        <v/>
      </c>
      <c r="K270" s="15" t="str">
        <f t="shared" si="27"/>
        <v/>
      </c>
      <c r="L270" s="16"/>
      <c r="M270" s="14"/>
      <c r="N270" s="14"/>
      <c r="O270" s="15" t="str">
        <f t="shared" si="28"/>
        <v/>
      </c>
      <c r="P270" s="15" t="str">
        <f t="shared" si="29"/>
        <v/>
      </c>
      <c r="Q270" s="14"/>
      <c r="R270" s="17" t="str">
        <f t="shared" si="30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6"/>
        <v/>
      </c>
      <c r="K271" s="15" t="str">
        <f t="shared" si="27"/>
        <v/>
      </c>
      <c r="L271" s="16"/>
      <c r="M271" s="14"/>
      <c r="N271" s="14"/>
      <c r="O271" s="15" t="str">
        <f t="shared" si="28"/>
        <v/>
      </c>
      <c r="P271" s="15" t="str">
        <f t="shared" si="29"/>
        <v/>
      </c>
      <c r="Q271" s="14"/>
      <c r="R271" s="17" t="str">
        <f t="shared" si="30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6"/>
        <v/>
      </c>
      <c r="K272" s="15" t="str">
        <f t="shared" si="27"/>
        <v/>
      </c>
      <c r="L272" s="16"/>
      <c r="M272" s="14"/>
      <c r="N272" s="14"/>
      <c r="O272" s="15" t="str">
        <f t="shared" si="28"/>
        <v/>
      </c>
      <c r="P272" s="15" t="str">
        <f t="shared" si="29"/>
        <v/>
      </c>
      <c r="Q272" s="14"/>
      <c r="R272" s="17" t="str">
        <f t="shared" si="30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6"/>
        <v/>
      </c>
      <c r="K273" s="15" t="str">
        <f t="shared" si="27"/>
        <v/>
      </c>
      <c r="L273" s="16"/>
      <c r="M273" s="14"/>
      <c r="N273" s="14"/>
      <c r="O273" s="15" t="str">
        <f t="shared" si="28"/>
        <v/>
      </c>
      <c r="P273" s="15" t="str">
        <f t="shared" si="29"/>
        <v/>
      </c>
      <c r="Q273" s="14"/>
      <c r="R273" s="17" t="str">
        <f t="shared" si="30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6"/>
        <v/>
      </c>
      <c r="K274" s="15" t="str">
        <f t="shared" si="27"/>
        <v/>
      </c>
      <c r="L274" s="16"/>
      <c r="M274" s="14"/>
      <c r="N274" s="14"/>
      <c r="O274" s="15" t="str">
        <f t="shared" si="28"/>
        <v/>
      </c>
      <c r="P274" s="15" t="str">
        <f t="shared" si="29"/>
        <v/>
      </c>
      <c r="Q274" s="14"/>
      <c r="R274" s="17" t="str">
        <f t="shared" si="30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6"/>
        <v/>
      </c>
      <c r="K275" s="15" t="str">
        <f t="shared" si="27"/>
        <v/>
      </c>
      <c r="L275" s="16"/>
      <c r="M275" s="14"/>
      <c r="N275" s="14"/>
      <c r="O275" s="15" t="str">
        <f t="shared" si="28"/>
        <v/>
      </c>
      <c r="P275" s="15" t="str">
        <f t="shared" si="29"/>
        <v/>
      </c>
      <c r="Q275" s="14"/>
      <c r="R275" s="17" t="str">
        <f t="shared" si="30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6"/>
        <v/>
      </c>
      <c r="K276" s="15" t="str">
        <f t="shared" si="27"/>
        <v/>
      </c>
      <c r="L276" s="16"/>
      <c r="M276" s="14"/>
      <c r="N276" s="14"/>
      <c r="O276" s="15" t="str">
        <f t="shared" si="28"/>
        <v/>
      </c>
      <c r="P276" s="15" t="str">
        <f t="shared" si="29"/>
        <v/>
      </c>
      <c r="Q276" s="14"/>
      <c r="R276" s="17" t="str">
        <f t="shared" si="30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6"/>
        <v/>
      </c>
      <c r="K277" s="15" t="str">
        <f t="shared" si="27"/>
        <v/>
      </c>
      <c r="L277" s="16"/>
      <c r="M277" s="14"/>
      <c r="N277" s="14"/>
      <c r="O277" s="15" t="str">
        <f t="shared" si="28"/>
        <v/>
      </c>
      <c r="P277" s="15" t="str">
        <f t="shared" si="29"/>
        <v/>
      </c>
      <c r="Q277" s="14"/>
      <c r="R277" s="17" t="str">
        <f t="shared" si="30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6"/>
        <v/>
      </c>
      <c r="K278" s="15" t="str">
        <f t="shared" si="27"/>
        <v/>
      </c>
      <c r="L278" s="16"/>
      <c r="M278" s="14"/>
      <c r="N278" s="14"/>
      <c r="O278" s="15" t="str">
        <f t="shared" si="28"/>
        <v/>
      </c>
      <c r="P278" s="15" t="str">
        <f t="shared" si="29"/>
        <v/>
      </c>
      <c r="Q278" s="14"/>
      <c r="R278" s="17" t="str">
        <f t="shared" si="30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6"/>
        <v/>
      </c>
      <c r="K279" s="15" t="str">
        <f t="shared" si="27"/>
        <v/>
      </c>
      <c r="L279" s="16"/>
      <c r="M279" s="14"/>
      <c r="N279" s="14"/>
      <c r="O279" s="15" t="str">
        <f t="shared" si="28"/>
        <v/>
      </c>
      <c r="P279" s="15" t="str">
        <f t="shared" si="29"/>
        <v/>
      </c>
      <c r="Q279" s="14"/>
      <c r="R279" s="17" t="str">
        <f t="shared" si="30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6"/>
        <v/>
      </c>
      <c r="K280" s="15" t="str">
        <f t="shared" si="27"/>
        <v/>
      </c>
      <c r="L280" s="16"/>
      <c r="M280" s="14"/>
      <c r="N280" s="14"/>
      <c r="O280" s="15" t="str">
        <f t="shared" si="28"/>
        <v/>
      </c>
      <c r="P280" s="15" t="str">
        <f t="shared" si="29"/>
        <v/>
      </c>
      <c r="Q280" s="14"/>
      <c r="R280" s="17" t="str">
        <f t="shared" si="30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6"/>
        <v/>
      </c>
      <c r="K281" s="15" t="str">
        <f t="shared" si="27"/>
        <v/>
      </c>
      <c r="L281" s="16"/>
      <c r="M281" s="14"/>
      <c r="N281" s="14"/>
      <c r="O281" s="15" t="str">
        <f t="shared" si="28"/>
        <v/>
      </c>
      <c r="P281" s="15" t="str">
        <f t="shared" si="29"/>
        <v/>
      </c>
      <c r="Q281" s="14"/>
      <c r="R281" s="17" t="str">
        <f t="shared" si="30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6"/>
        <v/>
      </c>
      <c r="K282" s="15" t="str">
        <f t="shared" si="27"/>
        <v/>
      </c>
      <c r="L282" s="16"/>
      <c r="M282" s="14"/>
      <c r="N282" s="14"/>
      <c r="O282" s="15" t="str">
        <f t="shared" si="28"/>
        <v/>
      </c>
      <c r="P282" s="15" t="str">
        <f t="shared" si="29"/>
        <v/>
      </c>
      <c r="Q282" s="14"/>
      <c r="R282" s="17" t="str">
        <f t="shared" si="30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6"/>
        <v/>
      </c>
      <c r="K283" s="15" t="str">
        <f t="shared" si="27"/>
        <v/>
      </c>
      <c r="L283" s="16"/>
      <c r="M283" s="14"/>
      <c r="N283" s="14"/>
      <c r="O283" s="15" t="str">
        <f t="shared" si="28"/>
        <v/>
      </c>
      <c r="P283" s="15" t="str">
        <f t="shared" si="29"/>
        <v/>
      </c>
      <c r="Q283" s="14"/>
      <c r="R283" s="17" t="str">
        <f t="shared" si="30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6"/>
        <v/>
      </c>
      <c r="K284" s="15" t="str">
        <f t="shared" si="27"/>
        <v/>
      </c>
      <c r="L284" s="16"/>
      <c r="M284" s="14"/>
      <c r="N284" s="14"/>
      <c r="O284" s="15" t="str">
        <f t="shared" si="28"/>
        <v/>
      </c>
      <c r="P284" s="15" t="str">
        <f t="shared" si="29"/>
        <v/>
      </c>
      <c r="Q284" s="14"/>
      <c r="R284" s="17" t="str">
        <f t="shared" si="30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6"/>
        <v/>
      </c>
      <c r="K285" s="15" t="str">
        <f t="shared" si="27"/>
        <v/>
      </c>
      <c r="L285" s="16"/>
      <c r="M285" s="14"/>
      <c r="N285" s="14"/>
      <c r="O285" s="15" t="str">
        <f t="shared" si="28"/>
        <v/>
      </c>
      <c r="P285" s="15" t="str">
        <f t="shared" si="29"/>
        <v/>
      </c>
      <c r="Q285" s="14"/>
      <c r="R285" s="17" t="str">
        <f t="shared" si="30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6"/>
        <v/>
      </c>
      <c r="K286" s="15" t="str">
        <f t="shared" si="27"/>
        <v/>
      </c>
      <c r="L286" s="16"/>
      <c r="M286" s="14"/>
      <c r="N286" s="14"/>
      <c r="O286" s="15" t="str">
        <f t="shared" si="28"/>
        <v/>
      </c>
      <c r="P286" s="15" t="str">
        <f t="shared" si="29"/>
        <v/>
      </c>
      <c r="Q286" s="14"/>
      <c r="R286" s="17" t="str">
        <f t="shared" si="30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6"/>
        <v/>
      </c>
      <c r="K287" s="15" t="str">
        <f t="shared" si="27"/>
        <v/>
      </c>
      <c r="L287" s="16"/>
      <c r="M287" s="14"/>
      <c r="N287" s="14"/>
      <c r="O287" s="15" t="str">
        <f t="shared" si="28"/>
        <v/>
      </c>
      <c r="P287" s="15" t="str">
        <f t="shared" si="29"/>
        <v/>
      </c>
      <c r="Q287" s="14"/>
      <c r="R287" s="17" t="str">
        <f t="shared" si="30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6"/>
        <v/>
      </c>
      <c r="K288" s="15" t="str">
        <f t="shared" si="27"/>
        <v/>
      </c>
      <c r="L288" s="16"/>
      <c r="M288" s="14"/>
      <c r="N288" s="14"/>
      <c r="O288" s="15" t="str">
        <f t="shared" si="28"/>
        <v/>
      </c>
      <c r="P288" s="15" t="str">
        <f t="shared" si="29"/>
        <v/>
      </c>
      <c r="Q288" s="14"/>
      <c r="R288" s="17" t="str">
        <f t="shared" si="30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6"/>
        <v/>
      </c>
      <c r="K289" s="15" t="str">
        <f t="shared" si="27"/>
        <v/>
      </c>
      <c r="L289" s="16"/>
      <c r="M289" s="14"/>
      <c r="N289" s="14"/>
      <c r="O289" s="15" t="str">
        <f t="shared" si="28"/>
        <v/>
      </c>
      <c r="P289" s="15" t="str">
        <f t="shared" si="29"/>
        <v/>
      </c>
      <c r="Q289" s="14"/>
      <c r="R289" s="17" t="str">
        <f t="shared" si="30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6"/>
        <v/>
      </c>
      <c r="K290" s="15" t="str">
        <f t="shared" si="27"/>
        <v/>
      </c>
      <c r="L290" s="16"/>
      <c r="M290" s="14"/>
      <c r="N290" s="14"/>
      <c r="O290" s="15" t="str">
        <f t="shared" si="28"/>
        <v/>
      </c>
      <c r="P290" s="15" t="str">
        <f t="shared" si="29"/>
        <v/>
      </c>
      <c r="Q290" s="14"/>
      <c r="R290" s="17" t="str">
        <f t="shared" si="30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6"/>
        <v/>
      </c>
      <c r="K291" s="15" t="str">
        <f t="shared" si="27"/>
        <v/>
      </c>
      <c r="L291" s="16"/>
      <c r="M291" s="14"/>
      <c r="N291" s="14"/>
      <c r="O291" s="15" t="str">
        <f t="shared" si="28"/>
        <v/>
      </c>
      <c r="P291" s="15" t="str">
        <f t="shared" si="29"/>
        <v/>
      </c>
      <c r="Q291" s="14"/>
      <c r="R291" s="17" t="str">
        <f t="shared" si="30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6"/>
        <v/>
      </c>
      <c r="K292" s="15" t="str">
        <f t="shared" si="27"/>
        <v/>
      </c>
      <c r="L292" s="16"/>
      <c r="M292" s="14"/>
      <c r="N292" s="14"/>
      <c r="O292" s="15" t="str">
        <f t="shared" si="28"/>
        <v/>
      </c>
      <c r="P292" s="15" t="str">
        <f t="shared" si="29"/>
        <v/>
      </c>
      <c r="Q292" s="14"/>
      <c r="R292" s="17" t="str">
        <f t="shared" si="30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6"/>
        <v/>
      </c>
      <c r="K293" s="15" t="str">
        <f t="shared" si="27"/>
        <v/>
      </c>
      <c r="L293" s="16"/>
      <c r="M293" s="14"/>
      <c r="N293" s="14"/>
      <c r="O293" s="15" t="str">
        <f t="shared" si="28"/>
        <v/>
      </c>
      <c r="P293" s="15" t="str">
        <f t="shared" si="29"/>
        <v/>
      </c>
      <c r="Q293" s="14"/>
      <c r="R293" s="17" t="str">
        <f t="shared" si="30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6"/>
        <v/>
      </c>
      <c r="K294" s="15" t="str">
        <f t="shared" si="27"/>
        <v/>
      </c>
      <c r="L294" s="16"/>
      <c r="M294" s="14"/>
      <c r="N294" s="14"/>
      <c r="O294" s="15" t="str">
        <f t="shared" si="28"/>
        <v/>
      </c>
      <c r="P294" s="15" t="str">
        <f t="shared" si="29"/>
        <v/>
      </c>
      <c r="Q294" s="14"/>
      <c r="R294" s="17" t="str">
        <f t="shared" si="30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6"/>
        <v/>
      </c>
      <c r="K295" s="15" t="str">
        <f t="shared" si="27"/>
        <v/>
      </c>
      <c r="L295" s="16"/>
      <c r="M295" s="14"/>
      <c r="N295" s="14"/>
      <c r="O295" s="15" t="str">
        <f t="shared" si="28"/>
        <v/>
      </c>
      <c r="P295" s="15" t="str">
        <f t="shared" si="29"/>
        <v/>
      </c>
      <c r="Q295" s="14"/>
      <c r="R295" s="17" t="str">
        <f t="shared" si="30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6"/>
        <v/>
      </c>
      <c r="K296" s="15" t="str">
        <f t="shared" si="27"/>
        <v/>
      </c>
      <c r="L296" s="16"/>
      <c r="M296" s="14"/>
      <c r="N296" s="14"/>
      <c r="O296" s="15" t="str">
        <f t="shared" si="28"/>
        <v/>
      </c>
      <c r="P296" s="15" t="str">
        <f t="shared" si="29"/>
        <v/>
      </c>
      <c r="Q296" s="14"/>
      <c r="R296" s="17" t="str">
        <f t="shared" si="30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6"/>
        <v/>
      </c>
      <c r="K297" s="15" t="str">
        <f t="shared" si="27"/>
        <v/>
      </c>
      <c r="L297" s="16"/>
      <c r="M297" s="14"/>
      <c r="N297" s="14"/>
      <c r="O297" s="15" t="str">
        <f t="shared" si="28"/>
        <v/>
      </c>
      <c r="P297" s="15" t="str">
        <f t="shared" si="29"/>
        <v/>
      </c>
      <c r="Q297" s="14"/>
      <c r="R297" s="17" t="str">
        <f t="shared" si="30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6"/>
        <v/>
      </c>
      <c r="K298" s="15" t="str">
        <f t="shared" si="27"/>
        <v/>
      </c>
      <c r="L298" s="16"/>
      <c r="M298" s="14"/>
      <c r="N298" s="14"/>
      <c r="O298" s="15" t="str">
        <f t="shared" si="28"/>
        <v/>
      </c>
      <c r="P298" s="15" t="str">
        <f t="shared" si="29"/>
        <v/>
      </c>
      <c r="Q298" s="14"/>
      <c r="R298" s="17" t="str">
        <f t="shared" si="30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6"/>
        <v/>
      </c>
      <c r="K299" s="15" t="str">
        <f t="shared" si="27"/>
        <v/>
      </c>
      <c r="L299" s="16"/>
      <c r="M299" s="14"/>
      <c r="N299" s="14"/>
      <c r="O299" s="15" t="str">
        <f t="shared" si="28"/>
        <v/>
      </c>
      <c r="P299" s="15" t="str">
        <f t="shared" si="29"/>
        <v/>
      </c>
      <c r="Q299" s="14"/>
      <c r="R299" s="17" t="str">
        <f t="shared" si="30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6"/>
        <v/>
      </c>
      <c r="K300" s="15" t="str">
        <f t="shared" si="27"/>
        <v/>
      </c>
      <c r="L300" s="16"/>
      <c r="M300" s="14"/>
      <c r="N300" s="14"/>
      <c r="O300" s="15" t="str">
        <f t="shared" si="28"/>
        <v/>
      </c>
      <c r="P300" s="15" t="str">
        <f t="shared" si="29"/>
        <v/>
      </c>
      <c r="Q300" s="14"/>
      <c r="R300" s="17" t="str">
        <f t="shared" si="30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6"/>
        <v/>
      </c>
      <c r="K301" s="15" t="str">
        <f t="shared" si="27"/>
        <v/>
      </c>
      <c r="L301" s="16"/>
      <c r="M301" s="14"/>
      <c r="N301" s="14"/>
      <c r="O301" s="15" t="str">
        <f t="shared" si="28"/>
        <v/>
      </c>
      <c r="P301" s="15" t="str">
        <f t="shared" si="29"/>
        <v/>
      </c>
      <c r="Q301" s="14"/>
      <c r="R301" s="17" t="str">
        <f t="shared" si="30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6"/>
        <v/>
      </c>
      <c r="K302" s="15" t="str">
        <f t="shared" si="27"/>
        <v/>
      </c>
      <c r="L302" s="16"/>
      <c r="M302" s="14"/>
      <c r="N302" s="14"/>
      <c r="O302" s="15" t="str">
        <f t="shared" si="28"/>
        <v/>
      </c>
      <c r="P302" s="15" t="str">
        <f t="shared" si="29"/>
        <v/>
      </c>
      <c r="Q302" s="14"/>
      <c r="R302" s="17" t="str">
        <f t="shared" si="30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6"/>
        <v/>
      </c>
      <c r="K303" s="15" t="str">
        <f t="shared" si="27"/>
        <v/>
      </c>
      <c r="L303" s="16"/>
      <c r="M303" s="14"/>
      <c r="N303" s="14"/>
      <c r="O303" s="15" t="str">
        <f t="shared" si="28"/>
        <v/>
      </c>
      <c r="P303" s="15" t="str">
        <f t="shared" si="29"/>
        <v/>
      </c>
      <c r="Q303" s="14"/>
      <c r="R303" s="17" t="str">
        <f t="shared" si="30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6"/>
        <v/>
      </c>
      <c r="K304" s="15" t="str">
        <f t="shared" si="27"/>
        <v/>
      </c>
      <c r="L304" s="16"/>
      <c r="M304" s="14"/>
      <c r="N304" s="14"/>
      <c r="O304" s="15" t="str">
        <f t="shared" si="28"/>
        <v/>
      </c>
      <c r="P304" s="15" t="str">
        <f t="shared" si="29"/>
        <v/>
      </c>
      <c r="Q304" s="14"/>
      <c r="R304" s="17" t="str">
        <f t="shared" si="30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6"/>
        <v/>
      </c>
      <c r="K305" s="15" t="str">
        <f t="shared" si="27"/>
        <v/>
      </c>
      <c r="L305" s="16"/>
      <c r="M305" s="14"/>
      <c r="N305" s="14"/>
      <c r="O305" s="15" t="str">
        <f t="shared" si="28"/>
        <v/>
      </c>
      <c r="P305" s="15" t="str">
        <f t="shared" si="29"/>
        <v/>
      </c>
      <c r="Q305" s="14"/>
      <c r="R305" s="17" t="str">
        <f t="shared" si="30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6"/>
        <v/>
      </c>
      <c r="K306" s="15" t="str">
        <f t="shared" si="27"/>
        <v/>
      </c>
      <c r="L306" s="16"/>
      <c r="M306" s="14"/>
      <c r="N306" s="14"/>
      <c r="O306" s="15" t="str">
        <f t="shared" si="28"/>
        <v/>
      </c>
      <c r="P306" s="15" t="str">
        <f t="shared" si="29"/>
        <v/>
      </c>
      <c r="Q306" s="14"/>
      <c r="R306" s="17" t="str">
        <f t="shared" si="30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06"/>
  <sheetViews>
    <sheetView zoomScale="130" zoomScaleNormal="130" workbookViewId="0">
      <pane xSplit="2" ySplit="6" topLeftCell="C76" activePane="bottomRight" state="frozen"/>
      <selection pane="topRight" activeCell="C1" sqref="C1"/>
      <selection pane="bottomLeft" activeCell="A7" sqref="A7"/>
      <selection pane="bottomRight" activeCell="Q93" sqref="Q93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63</v>
      </c>
      <c r="D1" s="45"/>
    </row>
    <row r="2" spans="1:24" ht="15" customHeight="1" x14ac:dyDescent="0.25">
      <c r="A2" s="9" t="s">
        <v>2</v>
      </c>
      <c r="B2" s="10"/>
      <c r="C2" s="44" t="s">
        <v>3</v>
      </c>
      <c r="D2" s="45"/>
    </row>
    <row r="3" spans="1:24" ht="15" customHeight="1" x14ac:dyDescent="0.25">
      <c r="A3" s="9" t="s">
        <v>4</v>
      </c>
      <c r="B3" s="10"/>
      <c r="C3" s="46">
        <v>45870</v>
      </c>
      <c r="D3" s="45"/>
    </row>
    <row r="4" spans="1:24" ht="15" customHeight="1" x14ac:dyDescent="0.25">
      <c r="A4" s="9" t="s">
        <v>5</v>
      </c>
      <c r="B4" s="10"/>
      <c r="C4" s="1">
        <v>10352</v>
      </c>
      <c r="E4" s="9" t="s">
        <v>6</v>
      </c>
      <c r="F4" s="10"/>
      <c r="G4" s="1">
        <v>1101</v>
      </c>
      <c r="H4" s="9" t="s">
        <v>7</v>
      </c>
      <c r="I4" s="1">
        <v>0</v>
      </c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46178</v>
      </c>
      <c r="B7" s="13">
        <f>IF(A7="","",IFERROR(INT((A7-C3)/7)+I4,""))</f>
        <v>44</v>
      </c>
      <c r="C7" s="14">
        <v>10153</v>
      </c>
      <c r="D7" s="14">
        <v>753</v>
      </c>
      <c r="E7" s="14">
        <v>1</v>
      </c>
      <c r="F7" s="14">
        <v>1</v>
      </c>
      <c r="G7" s="15">
        <f>IF(A7="","",IFERROR(SUM(E$7:E7)/C4*100,""))</f>
        <v>9.6599690880989179E-3</v>
      </c>
      <c r="H7" s="14">
        <v>7496</v>
      </c>
      <c r="I7" s="14">
        <v>7323</v>
      </c>
      <c r="J7" s="15">
        <f t="shared" ref="J7:J70" si="0">IF(OR(A7="",H7="",H7=0),"",I7/H7*100)</f>
        <v>97.692102454642466</v>
      </c>
      <c r="K7" s="15">
        <f t="shared" ref="K7:K70" si="1">IF(OR(A7="",C7="",C7=0),"",H7/C7*100)</f>
        <v>73.830394957155519</v>
      </c>
      <c r="L7" s="16">
        <v>65</v>
      </c>
      <c r="M7" s="14">
        <v>1675</v>
      </c>
      <c r="N7" s="14">
        <v>71</v>
      </c>
      <c r="O7" s="15">
        <f t="shared" ref="O7:O70" si="2">IF(OR(A7="",C7="",C7=0),"",M7/C7*1000)</f>
        <v>164.97586920122131</v>
      </c>
      <c r="P7" s="15">
        <f t="shared" ref="P7:P70" si="3">IF(OR(A7="",D7="",D7=0),"",N7/D7*1000)</f>
        <v>94.289508632138109</v>
      </c>
      <c r="Q7" s="14">
        <v>3582</v>
      </c>
      <c r="R7" s="17">
        <f t="shared" ref="R7:R70" si="4">IF(OR(A7="",M7="",M7+N7=0),"",Q7/(M7+N7))</f>
        <v>2.0515463917525771</v>
      </c>
      <c r="S7" s="14"/>
      <c r="T7" s="14"/>
      <c r="U7" s="14"/>
      <c r="V7" s="14"/>
      <c r="W7" s="14"/>
      <c r="X7" s="14"/>
    </row>
    <row r="8" spans="1:24" ht="15" customHeight="1" x14ac:dyDescent="0.25">
      <c r="A8" s="12">
        <v>46179</v>
      </c>
      <c r="B8" s="13">
        <f>IF(A8="","",IFERROR(INT((A8-C3)/7)+I4,""))</f>
        <v>44</v>
      </c>
      <c r="C8" s="14">
        <v>10147</v>
      </c>
      <c r="D8" s="14">
        <v>748</v>
      </c>
      <c r="E8" s="14">
        <v>6</v>
      </c>
      <c r="F8" s="14">
        <v>5</v>
      </c>
      <c r="G8" s="15">
        <f>IF(A8="","",IFERROR(SUM(E$7:E8)/C4*100,""))</f>
        <v>6.7619783616692422E-2</v>
      </c>
      <c r="H8" s="14">
        <v>7579</v>
      </c>
      <c r="I8" s="14">
        <v>7391</v>
      </c>
      <c r="J8" s="15">
        <f t="shared" si="0"/>
        <v>97.519461670405079</v>
      </c>
      <c r="K8" s="15">
        <f t="shared" si="1"/>
        <v>74.692027200157682</v>
      </c>
      <c r="L8" s="16" t="s">
        <v>64</v>
      </c>
      <c r="M8" s="14">
        <v>1675</v>
      </c>
      <c r="N8" s="14">
        <v>71</v>
      </c>
      <c r="O8" s="15">
        <f t="shared" si="2"/>
        <v>165.07342071548243</v>
      </c>
      <c r="P8" s="15">
        <f t="shared" si="3"/>
        <v>94.919786096256686</v>
      </c>
      <c r="Q8" s="14">
        <v>3497</v>
      </c>
      <c r="R8" s="17">
        <f t="shared" si="4"/>
        <v>2.0028636884306987</v>
      </c>
      <c r="S8" s="14"/>
      <c r="T8" s="14"/>
      <c r="U8" s="14"/>
      <c r="V8" s="14"/>
      <c r="W8" s="14"/>
      <c r="X8" s="14"/>
    </row>
    <row r="9" spans="1:24" ht="15" customHeight="1" x14ac:dyDescent="0.25">
      <c r="A9" s="12">
        <v>46180</v>
      </c>
      <c r="B9" s="13">
        <f>IF(A9="","",IFERROR(INT((A9-C3)/7)+I4,""))</f>
        <v>44</v>
      </c>
      <c r="C9" s="14">
        <v>10146</v>
      </c>
      <c r="D9" s="14">
        <v>748</v>
      </c>
      <c r="E9" s="14">
        <v>1</v>
      </c>
      <c r="F9" s="14"/>
      <c r="G9" s="15">
        <f>IF(A9="","",IFERROR(SUM(E$7:E9)/C4*100,""))</f>
        <v>7.7279752704791344E-2</v>
      </c>
      <c r="H9" s="14">
        <v>7471</v>
      </c>
      <c r="I9" s="14">
        <v>7307</v>
      </c>
      <c r="J9" s="15">
        <f t="shared" si="0"/>
        <v>97.804845402221929</v>
      </c>
      <c r="K9" s="15">
        <f t="shared" si="1"/>
        <v>73.634930021683417</v>
      </c>
      <c r="L9" s="16" t="s">
        <v>65</v>
      </c>
      <c r="M9" s="14">
        <v>1674</v>
      </c>
      <c r="N9" s="14">
        <v>71</v>
      </c>
      <c r="O9" s="15">
        <f t="shared" si="2"/>
        <v>164.99112950916617</v>
      </c>
      <c r="P9" s="15">
        <f t="shared" si="3"/>
        <v>94.919786096256686</v>
      </c>
      <c r="Q9" s="14">
        <v>3460</v>
      </c>
      <c r="R9" s="17">
        <f t="shared" si="4"/>
        <v>1.9828080229226361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46181</v>
      </c>
      <c r="B10" s="13">
        <f>IF(A10="","",IFERROR(INT((A10-C3)/7)+I4,""))</f>
        <v>44</v>
      </c>
      <c r="C10" s="14">
        <v>10140</v>
      </c>
      <c r="D10" s="14">
        <v>746</v>
      </c>
      <c r="E10" s="14">
        <v>6</v>
      </c>
      <c r="F10" s="14">
        <v>2</v>
      </c>
      <c r="G10" s="15">
        <f>IF(A10="","",IFERROR(SUM(E$7:E10)/C4*100,""))</f>
        <v>0.13523956723338484</v>
      </c>
      <c r="H10" s="14">
        <v>7589</v>
      </c>
      <c r="I10" s="14">
        <v>7373</v>
      </c>
      <c r="J10" s="15">
        <f t="shared" si="0"/>
        <v>97.153775200948743</v>
      </c>
      <c r="K10" s="15">
        <f t="shared" si="1"/>
        <v>74.842209072978306</v>
      </c>
      <c r="L10" s="16" t="s">
        <v>65</v>
      </c>
      <c r="M10" s="14">
        <v>1673</v>
      </c>
      <c r="N10" s="14">
        <v>71</v>
      </c>
      <c r="O10" s="15">
        <f t="shared" si="2"/>
        <v>164.99013806706114</v>
      </c>
      <c r="P10" s="15">
        <f t="shared" si="3"/>
        <v>95.174262734584445</v>
      </c>
      <c r="Q10" s="14">
        <v>3524</v>
      </c>
      <c r="R10" s="17">
        <f t="shared" si="4"/>
        <v>2.0206422018348622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46182</v>
      </c>
      <c r="B11" s="13">
        <f>IF(A11="","",IFERROR(INT((A11-C3)/7)+I4,""))</f>
        <v>44</v>
      </c>
      <c r="C11" s="14">
        <v>10137</v>
      </c>
      <c r="D11" s="14">
        <v>745</v>
      </c>
      <c r="E11" s="14">
        <v>3</v>
      </c>
      <c r="F11" s="14">
        <v>1</v>
      </c>
      <c r="G11" s="15">
        <f>IF(A11="","",IFERROR(SUM(E$7:E11)/C4*100,""))</f>
        <v>0.16421947449768162</v>
      </c>
      <c r="H11" s="14">
        <v>7421</v>
      </c>
      <c r="I11" s="14">
        <v>7222</v>
      </c>
      <c r="J11" s="15">
        <f t="shared" si="0"/>
        <v>97.318420698019139</v>
      </c>
      <c r="K11" s="15">
        <f t="shared" si="1"/>
        <v>73.207063233698335</v>
      </c>
      <c r="L11" s="16" t="s">
        <v>66</v>
      </c>
      <c r="M11" s="14">
        <v>1673</v>
      </c>
      <c r="N11" s="14">
        <v>71</v>
      </c>
      <c r="O11" s="15">
        <f t="shared" si="2"/>
        <v>165.03896616355922</v>
      </c>
      <c r="P11" s="15">
        <f t="shared" si="3"/>
        <v>95.302013422818803</v>
      </c>
      <c r="Q11" s="14">
        <v>3776</v>
      </c>
      <c r="R11" s="17">
        <f t="shared" si="4"/>
        <v>2.165137614678899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46183</v>
      </c>
      <c r="B12" s="13">
        <f>IF(A12="","",IFERROR(INT((A12-C3)/7)+I4,""))</f>
        <v>44</v>
      </c>
      <c r="C12" s="14">
        <v>10136</v>
      </c>
      <c r="D12" s="14">
        <v>744</v>
      </c>
      <c r="E12" s="14">
        <v>1</v>
      </c>
      <c r="F12" s="14">
        <v>1</v>
      </c>
      <c r="G12" s="15">
        <f>IF(A12="","",IFERROR(SUM(E$7:E12)/C4*100,""))</f>
        <v>0.17387944358578053</v>
      </c>
      <c r="H12" s="14">
        <v>7459</v>
      </c>
      <c r="I12" s="14">
        <v>7253</v>
      </c>
      <c r="J12" s="15">
        <f t="shared" si="0"/>
        <v>97.23823568843008</v>
      </c>
      <c r="K12" s="15">
        <f t="shared" si="1"/>
        <v>73.589187056037886</v>
      </c>
      <c r="L12" s="16" t="s">
        <v>50</v>
      </c>
      <c r="M12" s="14">
        <v>1673</v>
      </c>
      <c r="N12" s="14">
        <v>71</v>
      </c>
      <c r="O12" s="15">
        <f t="shared" si="2"/>
        <v>165.05524861878453</v>
      </c>
      <c r="P12" s="15">
        <f t="shared" si="3"/>
        <v>95.430107526881713</v>
      </c>
      <c r="Q12" s="14">
        <v>3566</v>
      </c>
      <c r="R12" s="17">
        <f t="shared" si="4"/>
        <v>2.044724770642202</v>
      </c>
      <c r="S12" s="14"/>
      <c r="T12" s="14"/>
      <c r="U12" s="14"/>
      <c r="V12" s="14"/>
      <c r="W12" s="14"/>
      <c r="X12" s="14" t="s">
        <v>67</v>
      </c>
    </row>
    <row r="13" spans="1:24" ht="15" customHeight="1" x14ac:dyDescent="0.25">
      <c r="A13" s="12">
        <v>46184</v>
      </c>
      <c r="B13" s="13">
        <f>IF(A13="","",IFERROR(INT((A13-C3)/7)+I4,""))</f>
        <v>44</v>
      </c>
      <c r="C13" s="14">
        <v>10132</v>
      </c>
      <c r="D13" s="14">
        <v>742</v>
      </c>
      <c r="E13" s="14">
        <v>4</v>
      </c>
      <c r="F13" s="14">
        <v>2</v>
      </c>
      <c r="G13" s="15">
        <f>IF(A13="","",IFERROR(SUM(E$7:E13)/C4*100,""))</f>
        <v>0.21251931993817619</v>
      </c>
      <c r="H13" s="14">
        <v>7384</v>
      </c>
      <c r="I13" s="14">
        <v>7238</v>
      </c>
      <c r="J13" s="15">
        <f t="shared" si="0"/>
        <v>98.022751895991334</v>
      </c>
      <c r="K13" s="15">
        <f t="shared" si="1"/>
        <v>72.87801026450849</v>
      </c>
      <c r="L13" s="16" t="s">
        <v>49</v>
      </c>
      <c r="M13" s="14">
        <v>1673</v>
      </c>
      <c r="N13" s="14">
        <v>71</v>
      </c>
      <c r="O13" s="15">
        <f t="shared" si="2"/>
        <v>165.12041058033952</v>
      </c>
      <c r="P13" s="15">
        <f t="shared" si="3"/>
        <v>95.687331536388143</v>
      </c>
      <c r="Q13" s="14">
        <v>3270</v>
      </c>
      <c r="R13" s="17">
        <f t="shared" si="4"/>
        <v>1.875</v>
      </c>
      <c r="S13" s="14"/>
      <c r="T13" s="14"/>
      <c r="U13" s="14">
        <v>4084</v>
      </c>
      <c r="V13" s="14">
        <v>4391</v>
      </c>
      <c r="W13" s="14"/>
      <c r="X13" s="14" t="s">
        <v>67</v>
      </c>
    </row>
    <row r="14" spans="1:24" ht="15" customHeight="1" x14ac:dyDescent="0.25">
      <c r="A14" s="12">
        <v>46185</v>
      </c>
      <c r="B14" s="13">
        <f>IF(A14="","",IFERROR(INT((A14-C3)/7)+I4,""))</f>
        <v>45</v>
      </c>
      <c r="C14" s="14">
        <v>10131</v>
      </c>
      <c r="D14" s="14">
        <v>741</v>
      </c>
      <c r="E14" s="14">
        <v>1</v>
      </c>
      <c r="F14" s="14">
        <v>1</v>
      </c>
      <c r="G14" s="15">
        <f>IF(A14="","",IFERROR(SUM(E$7:E14)/C4*100,""))</f>
        <v>0.22217928902627512</v>
      </c>
      <c r="H14" s="14">
        <v>7433</v>
      </c>
      <c r="I14" s="14">
        <v>7283</v>
      </c>
      <c r="J14" s="15">
        <f t="shared" si="0"/>
        <v>97.981972285752732</v>
      </c>
      <c r="K14" s="15">
        <f t="shared" si="1"/>
        <v>73.368867831408551</v>
      </c>
      <c r="L14" s="16" t="s">
        <v>50</v>
      </c>
      <c r="M14" s="14">
        <v>1672</v>
      </c>
      <c r="N14" s="14">
        <v>76</v>
      </c>
      <c r="O14" s="15">
        <f t="shared" si="2"/>
        <v>165.03800217155265</v>
      </c>
      <c r="P14" s="15">
        <f t="shared" si="3"/>
        <v>102.56410256410255</v>
      </c>
      <c r="Q14" s="14">
        <v>3442</v>
      </c>
      <c r="R14" s="17">
        <f t="shared" si="4"/>
        <v>1.9691075514874141</v>
      </c>
      <c r="S14" s="14"/>
      <c r="T14" s="14"/>
      <c r="U14" s="14"/>
      <c r="V14" s="14"/>
      <c r="W14" s="14"/>
      <c r="X14" s="14" t="s">
        <v>67</v>
      </c>
    </row>
    <row r="15" spans="1:24" ht="15" customHeight="1" x14ac:dyDescent="0.25">
      <c r="A15" s="12">
        <v>46186</v>
      </c>
      <c r="B15" s="13">
        <f>IF(A15="","",IFERROR(INT((A15-C3)/7)+I4,""))</f>
        <v>45</v>
      </c>
      <c r="C15" s="14">
        <v>10131</v>
      </c>
      <c r="D15" s="14">
        <v>740</v>
      </c>
      <c r="E15" s="14"/>
      <c r="F15" s="14">
        <v>1</v>
      </c>
      <c r="G15" s="15">
        <f>IF(A15="","",IFERROR(SUM(E$7:E15)/C4*100,""))</f>
        <v>0.22217928902627512</v>
      </c>
      <c r="H15" s="14">
        <v>7321</v>
      </c>
      <c r="I15" s="14">
        <v>7149</v>
      </c>
      <c r="J15" s="15">
        <f t="shared" si="0"/>
        <v>97.650594181122798</v>
      </c>
      <c r="K15" s="15">
        <f t="shared" si="1"/>
        <v>72.263350113512985</v>
      </c>
      <c r="L15" s="16" t="s">
        <v>49</v>
      </c>
      <c r="M15" s="14">
        <v>1672</v>
      </c>
      <c r="N15" s="14">
        <v>76</v>
      </c>
      <c r="O15" s="15">
        <f t="shared" si="2"/>
        <v>165.03800217155265</v>
      </c>
      <c r="P15" s="15">
        <f t="shared" si="3"/>
        <v>102.70270270270271</v>
      </c>
      <c r="Q15" s="14">
        <v>3341</v>
      </c>
      <c r="R15" s="17">
        <f t="shared" si="4"/>
        <v>1.9113272311212814</v>
      </c>
      <c r="S15" s="14"/>
      <c r="T15" s="14"/>
      <c r="U15" s="14"/>
      <c r="V15" s="14"/>
      <c r="W15" s="14"/>
      <c r="X15" s="14" t="s">
        <v>67</v>
      </c>
    </row>
    <row r="16" spans="1:24" ht="15" customHeight="1" x14ac:dyDescent="0.25">
      <c r="A16" s="12">
        <v>46187</v>
      </c>
      <c r="B16" s="13">
        <f>IF(A16="","",IFERROR(INT((A16-C3)/7)+I4,""))</f>
        <v>45</v>
      </c>
      <c r="C16" s="14">
        <v>10130</v>
      </c>
      <c r="D16" s="14">
        <v>738</v>
      </c>
      <c r="E16" s="14">
        <v>1</v>
      </c>
      <c r="F16" s="14">
        <v>2</v>
      </c>
      <c r="G16" s="15">
        <f>IF(A16="","",IFERROR(SUM(E$7:E16)/C4*100,""))</f>
        <v>0.23183925811437403</v>
      </c>
      <c r="H16" s="14">
        <v>7399</v>
      </c>
      <c r="I16" s="14">
        <v>7223</v>
      </c>
      <c r="J16" s="15">
        <f t="shared" si="0"/>
        <v>97.621300175699417</v>
      </c>
      <c r="K16" s="15">
        <f t="shared" si="1"/>
        <v>73.040473840078974</v>
      </c>
      <c r="L16" s="16" t="s">
        <v>50</v>
      </c>
      <c r="M16" s="14">
        <v>1672</v>
      </c>
      <c r="N16" s="14">
        <v>76</v>
      </c>
      <c r="O16" s="15">
        <f t="shared" si="2"/>
        <v>165.05429417571568</v>
      </c>
      <c r="P16" s="15">
        <f t="shared" si="3"/>
        <v>102.98102981029811</v>
      </c>
      <c r="Q16" s="14">
        <v>3383</v>
      </c>
      <c r="R16" s="17">
        <f t="shared" si="4"/>
        <v>1.9353546910755148</v>
      </c>
      <c r="S16" s="14"/>
      <c r="T16" s="14"/>
      <c r="U16" s="14"/>
      <c r="V16" s="14"/>
      <c r="W16" s="14"/>
      <c r="X16" s="14" t="s">
        <v>67</v>
      </c>
    </row>
    <row r="17" spans="1:24" ht="15" customHeight="1" x14ac:dyDescent="0.25">
      <c r="A17" s="12">
        <v>46188</v>
      </c>
      <c r="B17" s="13">
        <f>IF(A17="","",IFERROR(INT((A17-C3)/7)+I4,""))</f>
        <v>45</v>
      </c>
      <c r="C17" s="14">
        <v>10127</v>
      </c>
      <c r="D17" s="14">
        <v>736</v>
      </c>
      <c r="E17" s="14">
        <v>3</v>
      </c>
      <c r="F17" s="14">
        <v>2</v>
      </c>
      <c r="G17" s="15">
        <f>IF(A17="","",IFERROR(SUM(E$7:E17)/C4*100,""))</f>
        <v>0.26081916537867078</v>
      </c>
      <c r="H17" s="14">
        <v>7420</v>
      </c>
      <c r="I17" s="14">
        <v>7235</v>
      </c>
      <c r="J17" s="15">
        <f t="shared" si="0"/>
        <v>97.506738544474388</v>
      </c>
      <c r="K17" s="15">
        <f t="shared" si="1"/>
        <v>73.269477634047604</v>
      </c>
      <c r="L17" s="16" t="s">
        <v>50</v>
      </c>
      <c r="M17" s="14">
        <v>1672</v>
      </c>
      <c r="N17" s="14">
        <v>76</v>
      </c>
      <c r="O17" s="15">
        <f t="shared" si="2"/>
        <v>165.10318949343338</v>
      </c>
      <c r="P17" s="15">
        <f t="shared" si="3"/>
        <v>103.26086956521739</v>
      </c>
      <c r="Q17" s="14">
        <v>3631</v>
      </c>
      <c r="R17" s="17">
        <f t="shared" si="4"/>
        <v>2.0772311212814647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46189</v>
      </c>
      <c r="B18" s="13">
        <f>IF(A18="","",IFERROR(INT((A18-C3)/7)+I4,""))</f>
        <v>45</v>
      </c>
      <c r="C18" s="14">
        <v>10122</v>
      </c>
      <c r="D18" s="14">
        <v>735</v>
      </c>
      <c r="E18" s="14">
        <v>5</v>
      </c>
      <c r="F18" s="14">
        <v>1</v>
      </c>
      <c r="G18" s="15">
        <f>IF(A18="","",IFERROR(SUM(E$7:E18)/C4*100,""))</f>
        <v>0.30911901081916537</v>
      </c>
      <c r="H18" s="14">
        <v>7410</v>
      </c>
      <c r="I18" s="14">
        <v>7245</v>
      </c>
      <c r="J18" s="15">
        <f t="shared" si="0"/>
        <v>97.773279352226723</v>
      </c>
      <c r="K18" s="15">
        <f t="shared" si="1"/>
        <v>73.206876111440423</v>
      </c>
      <c r="L18" s="16" t="s">
        <v>50</v>
      </c>
      <c r="M18" s="14">
        <v>1672</v>
      </c>
      <c r="N18" s="14">
        <v>76</v>
      </c>
      <c r="O18" s="15">
        <f t="shared" si="2"/>
        <v>165.18474609760918</v>
      </c>
      <c r="P18" s="15">
        <f t="shared" si="3"/>
        <v>103.40136054421768</v>
      </c>
      <c r="Q18" s="14">
        <v>3395</v>
      </c>
      <c r="R18" s="17">
        <f t="shared" si="4"/>
        <v>1.9422196796338673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46190</v>
      </c>
      <c r="B19" s="13">
        <f>IF(A19="","",IFERROR(INT((A19-C3)/7)+I4,""))</f>
        <v>45</v>
      </c>
      <c r="C19" s="14">
        <v>10120</v>
      </c>
      <c r="D19" s="14">
        <v>735</v>
      </c>
      <c r="E19" s="14">
        <v>2</v>
      </c>
      <c r="F19" s="14"/>
      <c r="G19" s="15">
        <f>IF(A19="","",IFERROR(SUM(E$7:E19)/C4*100,""))</f>
        <v>0.32843894899536324</v>
      </c>
      <c r="H19" s="14">
        <v>7351</v>
      </c>
      <c r="I19" s="14">
        <v>7151</v>
      </c>
      <c r="J19" s="15">
        <f t="shared" si="0"/>
        <v>97.279281730376823</v>
      </c>
      <c r="K19" s="15">
        <f t="shared" si="1"/>
        <v>72.63833992094861</v>
      </c>
      <c r="L19" s="16">
        <v>65.400000000000006</v>
      </c>
      <c r="M19" s="14">
        <v>1672</v>
      </c>
      <c r="N19" s="14">
        <v>76</v>
      </c>
      <c r="O19" s="15">
        <f t="shared" si="2"/>
        <v>165.21739130434781</v>
      </c>
      <c r="P19" s="15">
        <f t="shared" si="3"/>
        <v>103.40136054421768</v>
      </c>
      <c r="Q19" s="14">
        <v>3504</v>
      </c>
      <c r="R19" s="17">
        <f t="shared" si="4"/>
        <v>2.0045766590389018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46191</v>
      </c>
      <c r="B20" s="13">
        <f>IF(A20="","",IFERROR(INT((A20-C3)/7)+I4,""))</f>
        <v>45</v>
      </c>
      <c r="C20" s="14">
        <v>10117</v>
      </c>
      <c r="D20" s="14">
        <v>734</v>
      </c>
      <c r="E20" s="14">
        <v>3</v>
      </c>
      <c r="F20" s="14">
        <v>1</v>
      </c>
      <c r="G20" s="15">
        <f>IF(A20="","",IFERROR(SUM(E$7:E20)/C4*100,""))</f>
        <v>0.35741885625965997</v>
      </c>
      <c r="H20" s="14">
        <v>7347</v>
      </c>
      <c r="I20" s="14">
        <v>7186</v>
      </c>
      <c r="J20" s="15">
        <f t="shared" si="0"/>
        <v>97.808629372533005</v>
      </c>
      <c r="K20" s="15">
        <f t="shared" si="1"/>
        <v>72.620341998616183</v>
      </c>
      <c r="L20" s="16">
        <v>65.599999999999994</v>
      </c>
      <c r="M20" s="14">
        <v>1672</v>
      </c>
      <c r="N20" s="14">
        <v>76</v>
      </c>
      <c r="O20" s="15">
        <f t="shared" si="2"/>
        <v>165.26638331521201</v>
      </c>
      <c r="P20" s="15">
        <f t="shared" si="3"/>
        <v>103.54223433242507</v>
      </c>
      <c r="Q20" s="14">
        <v>3566</v>
      </c>
      <c r="R20" s="17">
        <f t="shared" si="4"/>
        <v>2.0400457665903891</v>
      </c>
      <c r="S20" s="14"/>
      <c r="T20" s="14"/>
      <c r="U20" s="14">
        <v>4169</v>
      </c>
      <c r="V20" s="14">
        <v>4568</v>
      </c>
      <c r="W20" s="14"/>
      <c r="X20" s="14"/>
    </row>
    <row r="21" spans="1:24" ht="15" customHeight="1" x14ac:dyDescent="0.25">
      <c r="A21" s="12">
        <v>46192</v>
      </c>
      <c r="B21" s="13">
        <f>IF(A21="","",IFERROR(INT((A21-C3)/7)+I4,""))</f>
        <v>46</v>
      </c>
      <c r="C21" s="14">
        <v>10115</v>
      </c>
      <c r="D21" s="14">
        <v>734</v>
      </c>
      <c r="E21" s="14">
        <v>2</v>
      </c>
      <c r="F21" s="14"/>
      <c r="G21" s="15">
        <f>IF(A21="","",IFERROR(SUM(E$7:E21)/C4*100,""))</f>
        <v>0.37673879443585778</v>
      </c>
      <c r="H21" s="14">
        <v>7255</v>
      </c>
      <c r="I21" s="14">
        <v>7089</v>
      </c>
      <c r="J21" s="15">
        <f t="shared" si="0"/>
        <v>97.711922811853896</v>
      </c>
      <c r="K21" s="15">
        <f t="shared" si="1"/>
        <v>71.725160652496285</v>
      </c>
      <c r="L21" s="16">
        <v>65.7</v>
      </c>
      <c r="M21" s="14">
        <v>1659</v>
      </c>
      <c r="N21" s="14">
        <v>74</v>
      </c>
      <c r="O21" s="15">
        <f t="shared" si="2"/>
        <v>164.01384083044982</v>
      </c>
      <c r="P21" s="15">
        <f t="shared" si="3"/>
        <v>100.81743869209809</v>
      </c>
      <c r="Q21" s="14">
        <v>3710</v>
      </c>
      <c r="R21" s="17">
        <f t="shared" si="4"/>
        <v>2.1407963069821121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36">
        <v>46193</v>
      </c>
      <c r="B22" s="13">
        <f>IF(A22="","",IFERROR(INT((A22-C3)/7)+I4,""))</f>
        <v>46</v>
      </c>
      <c r="C22" s="14">
        <v>10112</v>
      </c>
      <c r="D22" s="14">
        <v>733</v>
      </c>
      <c r="E22" s="14">
        <v>3</v>
      </c>
      <c r="F22" s="14">
        <v>1</v>
      </c>
      <c r="G22" s="15">
        <f>IF(A22="","",IFERROR(SUM(E$7:E22)/C4*100,""))</f>
        <v>0.40571870170015456</v>
      </c>
      <c r="H22" s="14">
        <v>7269</v>
      </c>
      <c r="I22" s="14">
        <v>7089</v>
      </c>
      <c r="J22" s="15">
        <f t="shared" si="0"/>
        <v>97.523730912092446</v>
      </c>
      <c r="K22" s="15">
        <f t="shared" si="1"/>
        <v>71.88488924050634</v>
      </c>
      <c r="L22" s="16">
        <v>65.7</v>
      </c>
      <c r="M22" s="14">
        <v>1659</v>
      </c>
      <c r="N22" s="14">
        <v>74</v>
      </c>
      <c r="O22" s="15">
        <f t="shared" si="2"/>
        <v>164.0625</v>
      </c>
      <c r="P22" s="15">
        <f t="shared" si="3"/>
        <v>100.95497953615281</v>
      </c>
      <c r="Q22" s="14">
        <v>3945</v>
      </c>
      <c r="R22" s="17">
        <f t="shared" si="4"/>
        <v>2.2763993075591458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36">
        <v>46194</v>
      </c>
      <c r="B23" s="13">
        <f>IF(A23="","",IFERROR(INT((A23-C3)/7)+I4,""))</f>
        <v>46</v>
      </c>
      <c r="C23" s="14">
        <v>10111</v>
      </c>
      <c r="D23" s="14">
        <v>732</v>
      </c>
      <c r="E23" s="14">
        <v>1</v>
      </c>
      <c r="F23" s="14">
        <v>1</v>
      </c>
      <c r="G23" s="15">
        <f>IF(A23="","",IFERROR(SUM(E$7:E23)/C4*100,""))</f>
        <v>0.41537867078825352</v>
      </c>
      <c r="H23" s="14">
        <v>7293</v>
      </c>
      <c r="I23" s="14">
        <v>7142</v>
      </c>
      <c r="J23" s="15">
        <f t="shared" si="0"/>
        <v>97.929521458933223</v>
      </c>
      <c r="K23" s="15">
        <f t="shared" si="1"/>
        <v>72.129364058945697</v>
      </c>
      <c r="L23" s="16">
        <v>65.7</v>
      </c>
      <c r="M23" s="14">
        <v>1659</v>
      </c>
      <c r="N23" s="14">
        <v>74</v>
      </c>
      <c r="O23" s="15">
        <f t="shared" si="2"/>
        <v>164.0787261398477</v>
      </c>
      <c r="P23" s="15">
        <f t="shared" si="3"/>
        <v>101.09289617486338</v>
      </c>
      <c r="Q23" s="14">
        <v>3606</v>
      </c>
      <c r="R23" s="17">
        <f t="shared" si="4"/>
        <v>2.0807847663012118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46195</v>
      </c>
      <c r="B24" s="13">
        <f>IF(A24="","",IFERROR(INT((A24-C3)/7)+I4,""))</f>
        <v>46</v>
      </c>
      <c r="C24" s="14">
        <f t="shared" ref="C24:C55" si="5">C23-E24</f>
        <v>10110</v>
      </c>
      <c r="D24" s="14">
        <f t="shared" ref="D24:D55" si="6">D23-F23</f>
        <v>731</v>
      </c>
      <c r="E24" s="14">
        <v>1</v>
      </c>
      <c r="F24" s="14">
        <v>1</v>
      </c>
      <c r="G24" s="15">
        <f>IF(A24="","",IFERROR(SUM(E$7:E24)/C4*100,""))</f>
        <v>0.42503863987635238</v>
      </c>
      <c r="H24" s="14">
        <v>7137</v>
      </c>
      <c r="I24" s="14">
        <v>6961</v>
      </c>
      <c r="J24" s="15">
        <f t="shared" si="0"/>
        <v>97.533977861846708</v>
      </c>
      <c r="K24" s="15">
        <f t="shared" si="1"/>
        <v>70.593471810089028</v>
      </c>
      <c r="L24" s="16">
        <v>65.7</v>
      </c>
      <c r="M24" s="14">
        <v>1659</v>
      </c>
      <c r="N24" s="14">
        <v>74</v>
      </c>
      <c r="O24" s="15">
        <f t="shared" si="2"/>
        <v>164.09495548961425</v>
      </c>
      <c r="P24" s="15">
        <f t="shared" si="3"/>
        <v>101.2311901504788</v>
      </c>
      <c r="Q24" s="14">
        <v>3548</v>
      </c>
      <c r="R24" s="17">
        <f t="shared" si="4"/>
        <v>2.0473167916907098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36">
        <v>46196</v>
      </c>
      <c r="B25" s="13">
        <f>IF(A25="","",IFERROR(INT((A25-C3)/7)+I4,""))</f>
        <v>46</v>
      </c>
      <c r="C25" s="14">
        <f t="shared" si="5"/>
        <v>10109</v>
      </c>
      <c r="D25" s="14">
        <f t="shared" si="6"/>
        <v>730</v>
      </c>
      <c r="E25" s="14">
        <v>1</v>
      </c>
      <c r="F25" s="14"/>
      <c r="G25" s="15">
        <f>IF(A25="","",IFERROR(SUM(E$7:E25)/C4*100,""))</f>
        <v>0.43469860896445128</v>
      </c>
      <c r="H25" s="14">
        <v>7151</v>
      </c>
      <c r="I25" s="14">
        <v>6979</v>
      </c>
      <c r="J25" s="15">
        <f t="shared" si="0"/>
        <v>97.594741994126693</v>
      </c>
      <c r="K25" s="15">
        <f t="shared" si="1"/>
        <v>70.738945494114162</v>
      </c>
      <c r="L25" s="16">
        <v>65.8</v>
      </c>
      <c r="M25" s="14">
        <v>1659</v>
      </c>
      <c r="N25" s="14">
        <v>74</v>
      </c>
      <c r="O25" s="15">
        <f t="shared" si="2"/>
        <v>164.11118805025222</v>
      </c>
      <c r="P25" s="15">
        <f t="shared" si="3"/>
        <v>101.36986301369863</v>
      </c>
      <c r="Q25" s="14">
        <v>3455</v>
      </c>
      <c r="R25" s="17">
        <f t="shared" si="4"/>
        <v>1.9936526255049047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36">
        <v>46197</v>
      </c>
      <c r="B26" s="13">
        <f>IF(A26="","",IFERROR(INT((A26-C3)/7)+I4,""))</f>
        <v>46</v>
      </c>
      <c r="C26" s="14">
        <f t="shared" si="5"/>
        <v>10106</v>
      </c>
      <c r="D26" s="14">
        <f t="shared" si="6"/>
        <v>730</v>
      </c>
      <c r="E26" s="14">
        <v>3</v>
      </c>
      <c r="F26" s="14"/>
      <c r="G26" s="15">
        <f>IF(A26="","",IFERROR(SUM(E$7:E26)/C4*100,""))</f>
        <v>0.46367851622874806</v>
      </c>
      <c r="H26" s="14">
        <v>7174</v>
      </c>
      <c r="I26" s="14">
        <v>6988</v>
      </c>
      <c r="J26" s="15">
        <f t="shared" si="0"/>
        <v>97.407304153889044</v>
      </c>
      <c r="K26" s="15">
        <f t="shared" si="1"/>
        <v>70.9875321591134</v>
      </c>
      <c r="L26" s="16">
        <v>65.900000000000006</v>
      </c>
      <c r="M26" s="14">
        <v>1659</v>
      </c>
      <c r="N26" s="14">
        <v>74</v>
      </c>
      <c r="O26" s="15">
        <f t="shared" si="2"/>
        <v>164.15990500692658</v>
      </c>
      <c r="P26" s="15">
        <f t="shared" si="3"/>
        <v>101.36986301369863</v>
      </c>
      <c r="Q26" s="14">
        <v>3629</v>
      </c>
      <c r="R26" s="17">
        <f t="shared" si="4"/>
        <v>2.0940565493364107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36">
        <v>46198</v>
      </c>
      <c r="B27" s="13">
        <f>IF(A27="","",IFERROR(INT((A27-C3)/7)+I4,""))</f>
        <v>46</v>
      </c>
      <c r="C27" s="14">
        <f t="shared" si="5"/>
        <v>10105</v>
      </c>
      <c r="D27" s="14">
        <f t="shared" si="6"/>
        <v>730</v>
      </c>
      <c r="E27" s="14">
        <v>1</v>
      </c>
      <c r="F27" s="14"/>
      <c r="G27" s="15">
        <f>IF(A27="","",IFERROR(SUM(E$7:E27)/C4*100,""))</f>
        <v>0.47333848531684702</v>
      </c>
      <c r="H27" s="14">
        <v>7186</v>
      </c>
      <c r="I27" s="14">
        <v>7010</v>
      </c>
      <c r="J27" s="15">
        <f t="shared" si="0"/>
        <v>97.550793209017542</v>
      </c>
      <c r="K27" s="15">
        <f t="shared" si="1"/>
        <v>71.113310242454233</v>
      </c>
      <c r="L27" s="16">
        <v>65.900000000000006</v>
      </c>
      <c r="M27" s="14">
        <v>1659</v>
      </c>
      <c r="N27" s="14">
        <v>74</v>
      </c>
      <c r="O27" s="15">
        <f t="shared" si="2"/>
        <v>164.17615042058387</v>
      </c>
      <c r="P27" s="15">
        <f t="shared" si="3"/>
        <v>101.36986301369863</v>
      </c>
      <c r="Q27" s="14">
        <v>3895</v>
      </c>
      <c r="R27" s="17">
        <f t="shared" si="4"/>
        <v>2.2475476053087133</v>
      </c>
      <c r="S27" s="14"/>
      <c r="T27" s="14"/>
      <c r="U27" s="14">
        <v>4180</v>
      </c>
      <c r="V27" s="14">
        <v>4669</v>
      </c>
      <c r="W27" s="14"/>
      <c r="X27" s="14"/>
    </row>
    <row r="28" spans="1:24" ht="15" customHeight="1" x14ac:dyDescent="0.25">
      <c r="A28" s="36">
        <v>46199</v>
      </c>
      <c r="B28" s="13">
        <f>IF(A28="","",IFERROR(INT((A28-C3)/7)+I4,""))</f>
        <v>47</v>
      </c>
      <c r="C28" s="14">
        <f t="shared" si="5"/>
        <v>10105</v>
      </c>
      <c r="D28" s="14">
        <f t="shared" si="6"/>
        <v>730</v>
      </c>
      <c r="E28" s="14"/>
      <c r="F28" s="14">
        <v>1</v>
      </c>
      <c r="G28" s="15">
        <f>IF(A28="","",IFERROR(SUM(E$7:E28)/C4*100,""))</f>
        <v>0.47333848531684702</v>
      </c>
      <c r="H28" s="14">
        <v>7251</v>
      </c>
      <c r="I28" s="14">
        <v>7079</v>
      </c>
      <c r="J28" s="15">
        <f t="shared" si="0"/>
        <v>97.627913391256385</v>
      </c>
      <c r="K28" s="15">
        <f t="shared" si="1"/>
        <v>71.756556160316677</v>
      </c>
      <c r="L28" s="16">
        <v>65.900000000000006</v>
      </c>
      <c r="M28" s="14">
        <v>1657</v>
      </c>
      <c r="N28" s="14">
        <v>72</v>
      </c>
      <c r="O28" s="15">
        <f t="shared" si="2"/>
        <v>163.97822859970313</v>
      </c>
      <c r="P28" s="15">
        <f t="shared" si="3"/>
        <v>98.630136986301366</v>
      </c>
      <c r="Q28" s="14">
        <v>3736</v>
      </c>
      <c r="R28" s="17">
        <f t="shared" si="4"/>
        <v>2.1607865818392136</v>
      </c>
      <c r="S28" s="14"/>
      <c r="T28" s="14"/>
      <c r="U28" s="14"/>
      <c r="V28" s="14"/>
      <c r="W28" s="14" t="s">
        <v>62</v>
      </c>
      <c r="X28" s="14"/>
    </row>
    <row r="29" spans="1:24" ht="15" customHeight="1" x14ac:dyDescent="0.25">
      <c r="A29" s="36">
        <v>46200</v>
      </c>
      <c r="B29" s="13">
        <f>IF(A29="","",IFERROR(INT((A29-C3)/7)+I4,""))</f>
        <v>47</v>
      </c>
      <c r="C29" s="14">
        <f t="shared" si="5"/>
        <v>10101</v>
      </c>
      <c r="D29" s="14">
        <f t="shared" si="6"/>
        <v>729</v>
      </c>
      <c r="E29" s="14">
        <v>4</v>
      </c>
      <c r="F29" s="14"/>
      <c r="G29" s="15">
        <f>IF(A29="","",IFERROR(SUM(E$7:E29)/C4*100,""))</f>
        <v>0.5119783616692426</v>
      </c>
      <c r="H29" s="14">
        <v>7197</v>
      </c>
      <c r="I29" s="14">
        <v>7006</v>
      </c>
      <c r="J29" s="15">
        <f t="shared" si="0"/>
        <v>97.346116437404476</v>
      </c>
      <c r="K29" s="15">
        <f t="shared" si="1"/>
        <v>71.250371250371245</v>
      </c>
      <c r="L29" s="16">
        <v>65.900000000000006</v>
      </c>
      <c r="M29" s="14">
        <v>1657</v>
      </c>
      <c r="N29" s="14">
        <v>72</v>
      </c>
      <c r="O29" s="15">
        <f t="shared" si="2"/>
        <v>164.04316404316404</v>
      </c>
      <c r="P29" s="15">
        <f t="shared" si="3"/>
        <v>98.76543209876543</v>
      </c>
      <c r="Q29" s="14">
        <v>4053</v>
      </c>
      <c r="R29" s="17">
        <f t="shared" si="4"/>
        <v>2.3441295546558703</v>
      </c>
      <c r="S29" s="14"/>
      <c r="T29" s="14"/>
      <c r="U29" s="14">
        <v>4180</v>
      </c>
      <c r="V29" s="14">
        <v>4669</v>
      </c>
      <c r="W29" s="14" t="s">
        <v>62</v>
      </c>
      <c r="X29" s="14"/>
    </row>
    <row r="30" spans="1:24" ht="15" customHeight="1" x14ac:dyDescent="0.25">
      <c r="A30" s="36">
        <v>46201</v>
      </c>
      <c r="B30" s="13">
        <f>IF(A30="","",IFERROR(INT((A30-C3)/7)+I4,""))</f>
        <v>47</v>
      </c>
      <c r="C30" s="14">
        <f t="shared" si="5"/>
        <v>10098</v>
      </c>
      <c r="D30" s="14">
        <f t="shared" si="6"/>
        <v>729</v>
      </c>
      <c r="E30" s="14">
        <v>3</v>
      </c>
      <c r="F30" s="14">
        <v>1</v>
      </c>
      <c r="G30" s="15">
        <f>IF(A30="","",IFERROR(SUM(E$7:E30)/C4*100,""))</f>
        <v>0.54095826893353938</v>
      </c>
      <c r="H30" s="14">
        <v>7385</v>
      </c>
      <c r="I30" s="14">
        <v>7228</v>
      </c>
      <c r="J30" s="15">
        <f t="shared" si="0"/>
        <v>97.874069058903174</v>
      </c>
      <c r="K30" s="15">
        <f t="shared" si="1"/>
        <v>73.133293721529014</v>
      </c>
      <c r="L30" s="16">
        <v>65.900000000000006</v>
      </c>
      <c r="M30" s="14">
        <v>1657</v>
      </c>
      <c r="N30" s="14">
        <v>72</v>
      </c>
      <c r="O30" s="15">
        <f t="shared" si="2"/>
        <v>164.09189938601705</v>
      </c>
      <c r="P30" s="15">
        <f t="shared" si="3"/>
        <v>98.76543209876543</v>
      </c>
      <c r="Q30" s="14">
        <v>4232</v>
      </c>
      <c r="R30" s="17">
        <f t="shared" si="4"/>
        <v>2.4476576055523425</v>
      </c>
      <c r="S30" s="14"/>
      <c r="T30" s="14"/>
      <c r="U30" s="14"/>
      <c r="V30" s="14"/>
      <c r="W30" s="14" t="s">
        <v>62</v>
      </c>
      <c r="X30" s="14"/>
    </row>
    <row r="31" spans="1:24" ht="15" customHeight="1" x14ac:dyDescent="0.25">
      <c r="A31" s="36">
        <v>46202</v>
      </c>
      <c r="B31" s="13">
        <f>IF(A31="","",IFERROR(INT((A31-C3)/7)+I4,""))</f>
        <v>47</v>
      </c>
      <c r="C31" s="14">
        <f t="shared" si="5"/>
        <v>10087</v>
      </c>
      <c r="D31" s="14">
        <f t="shared" si="6"/>
        <v>728</v>
      </c>
      <c r="E31" s="14">
        <v>11</v>
      </c>
      <c r="F31" s="14">
        <v>5</v>
      </c>
      <c r="G31" s="15">
        <f>IF(A31="","",IFERROR(SUM(E$7:E31)/C4*100,""))</f>
        <v>0.64721792890262753</v>
      </c>
      <c r="H31" s="14">
        <v>6967</v>
      </c>
      <c r="I31" s="14">
        <v>6839</v>
      </c>
      <c r="J31" s="15">
        <f t="shared" si="0"/>
        <v>98.162767331706618</v>
      </c>
      <c r="K31" s="15">
        <f t="shared" si="1"/>
        <v>69.0690988400912</v>
      </c>
      <c r="L31" s="16">
        <v>66</v>
      </c>
      <c r="M31" s="14">
        <v>1654</v>
      </c>
      <c r="N31" s="14">
        <v>72</v>
      </c>
      <c r="O31" s="15">
        <f t="shared" si="2"/>
        <v>163.97343114900369</v>
      </c>
      <c r="P31" s="15">
        <f t="shared" si="3"/>
        <v>98.901098901098891</v>
      </c>
      <c r="Q31" s="14">
        <v>4361</v>
      </c>
      <c r="R31" s="17">
        <f t="shared" si="4"/>
        <v>2.5266512166859791</v>
      </c>
      <c r="S31" s="14"/>
      <c r="T31" s="14"/>
      <c r="U31" s="14"/>
      <c r="V31" s="14"/>
      <c r="W31" s="14" t="s">
        <v>62</v>
      </c>
      <c r="X31" s="14"/>
    </row>
    <row r="32" spans="1:24" ht="15" customHeight="1" x14ac:dyDescent="0.25">
      <c r="A32" s="36">
        <v>46203</v>
      </c>
      <c r="B32" s="13">
        <f>IF(A32="","",IFERROR(INT((A32-C3)/7)+I4,""))</f>
        <v>47</v>
      </c>
      <c r="C32" s="14">
        <f t="shared" si="5"/>
        <v>10079</v>
      </c>
      <c r="D32" s="14">
        <f t="shared" si="6"/>
        <v>723</v>
      </c>
      <c r="E32" s="14">
        <v>8</v>
      </c>
      <c r="F32" s="14">
        <v>2</v>
      </c>
      <c r="G32" s="15">
        <f>IF(A32="","",IFERROR(SUM(E$7:E32)/C4*100,""))</f>
        <v>0.7244976816074189</v>
      </c>
      <c r="H32" s="14">
        <v>6889</v>
      </c>
      <c r="I32" s="14">
        <v>6756</v>
      </c>
      <c r="J32" s="15">
        <f t="shared" si="0"/>
        <v>98.069385977645524</v>
      </c>
      <c r="K32" s="15">
        <f t="shared" si="1"/>
        <v>68.350034725667228</v>
      </c>
      <c r="L32" s="16">
        <v>65.900000000000006</v>
      </c>
      <c r="M32" s="14">
        <v>1654</v>
      </c>
      <c r="N32" s="14">
        <v>72</v>
      </c>
      <c r="O32" s="15">
        <f t="shared" si="2"/>
        <v>164.10358170453418</v>
      </c>
      <c r="P32" s="15">
        <f t="shared" si="3"/>
        <v>99.585062240663888</v>
      </c>
      <c r="Q32" s="14">
        <v>3511</v>
      </c>
      <c r="R32" s="17">
        <f t="shared" si="4"/>
        <v>2.0341830822711473</v>
      </c>
      <c r="S32" s="14"/>
      <c r="T32" s="14"/>
      <c r="U32" s="14"/>
      <c r="V32" s="14"/>
      <c r="W32" s="14" t="s">
        <v>62</v>
      </c>
      <c r="X32" s="14"/>
    </row>
    <row r="33" spans="1:24" ht="15" customHeight="1" x14ac:dyDescent="0.25">
      <c r="A33" s="36">
        <v>46204</v>
      </c>
      <c r="B33" s="13">
        <f>IF(A33="","",IFERROR(INT((A33-C3)/7)+I4,""))</f>
        <v>47</v>
      </c>
      <c r="C33" s="14">
        <f t="shared" si="5"/>
        <v>10073</v>
      </c>
      <c r="D33" s="14">
        <f t="shared" si="6"/>
        <v>721</v>
      </c>
      <c r="E33" s="14">
        <v>6</v>
      </c>
      <c r="F33" s="14">
        <v>3</v>
      </c>
      <c r="G33" s="15">
        <f>IF(A33="","",IFERROR(SUM(E$7:E33)/C4*100,""))</f>
        <v>0.78245749613601245</v>
      </c>
      <c r="H33" s="14">
        <v>6851</v>
      </c>
      <c r="I33" s="14">
        <v>6714</v>
      </c>
      <c r="J33" s="15">
        <f t="shared" si="0"/>
        <v>98.000291928185675</v>
      </c>
      <c r="K33" s="15">
        <f t="shared" si="1"/>
        <v>68.013501439491705</v>
      </c>
      <c r="L33" s="16">
        <v>65.8</v>
      </c>
      <c r="M33" s="14">
        <v>1654</v>
      </c>
      <c r="N33" s="14">
        <v>72</v>
      </c>
      <c r="O33" s="15">
        <f t="shared" si="2"/>
        <v>164.20133028889109</v>
      </c>
      <c r="P33" s="15">
        <f t="shared" si="3"/>
        <v>99.861303744798889</v>
      </c>
      <c r="Q33" s="14">
        <v>3064</v>
      </c>
      <c r="R33" s="17">
        <f t="shared" si="4"/>
        <v>1.7752027809965238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46205</v>
      </c>
      <c r="B34" s="13">
        <f>IF(A34="","",IFERROR(INT((A34-C3)/7)+I4,""))</f>
        <v>47</v>
      </c>
      <c r="C34" s="14">
        <f t="shared" si="5"/>
        <v>10070</v>
      </c>
      <c r="D34" s="14">
        <f t="shared" si="6"/>
        <v>718</v>
      </c>
      <c r="E34" s="14">
        <v>3</v>
      </c>
      <c r="F34" s="14">
        <v>1</v>
      </c>
      <c r="G34" s="15">
        <f>IF(A34="","",IFERROR(SUM(E$7:E34)/C4*100,""))</f>
        <v>0.81143740340030912</v>
      </c>
      <c r="H34" s="14">
        <v>7033</v>
      </c>
      <c r="I34" s="14">
        <v>6845</v>
      </c>
      <c r="J34" s="15">
        <f t="shared" si="0"/>
        <v>97.326887530214705</v>
      </c>
      <c r="K34" s="15">
        <f t="shared" si="1"/>
        <v>69.841112214498509</v>
      </c>
      <c r="L34" s="16">
        <v>65.8</v>
      </c>
      <c r="M34" s="14">
        <v>1654</v>
      </c>
      <c r="N34" s="14">
        <v>72</v>
      </c>
      <c r="O34" s="15">
        <f t="shared" si="2"/>
        <v>164.25024826216483</v>
      </c>
      <c r="P34" s="15">
        <f t="shared" si="3"/>
        <v>100.27855153203342</v>
      </c>
      <c r="Q34" s="14">
        <v>3597</v>
      </c>
      <c r="R34" s="17">
        <f t="shared" si="4"/>
        <v>2.0840092699884125</v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>
        <v>46206</v>
      </c>
      <c r="B35" s="13">
        <f>IF(A35="","",IFERROR(INT((A35-C3)/7)+I4,""))</f>
        <v>48</v>
      </c>
      <c r="C35" s="14">
        <f t="shared" si="5"/>
        <v>10067</v>
      </c>
      <c r="D35" s="14">
        <f t="shared" si="6"/>
        <v>717</v>
      </c>
      <c r="E35" s="14">
        <v>3</v>
      </c>
      <c r="F35" s="14">
        <v>0</v>
      </c>
      <c r="G35" s="15">
        <f>IF(A35="","",IFERROR(SUM(E$7:E35)/C4*100,""))</f>
        <v>0.8404173106646059</v>
      </c>
      <c r="H35" s="14">
        <v>6845</v>
      </c>
      <c r="I35" s="14">
        <v>7087</v>
      </c>
      <c r="J35" s="15">
        <f t="shared" si="0"/>
        <v>103.53542731921111</v>
      </c>
      <c r="K35" s="15">
        <f t="shared" si="1"/>
        <v>67.994437270289069</v>
      </c>
      <c r="L35" s="16">
        <v>65.8</v>
      </c>
      <c r="M35" s="14">
        <v>1651</v>
      </c>
      <c r="N35" s="14">
        <v>7</v>
      </c>
      <c r="O35" s="15">
        <f t="shared" si="2"/>
        <v>164.0011920135095</v>
      </c>
      <c r="P35" s="15">
        <f t="shared" si="3"/>
        <v>9.7629009762900978</v>
      </c>
      <c r="Q35" s="14">
        <v>3353</v>
      </c>
      <c r="R35" s="17">
        <f t="shared" si="4"/>
        <v>2.0223160434258141</v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>
        <v>46207</v>
      </c>
      <c r="B36" s="13">
        <f>IF(A36="","",IFERROR(INT((A36-C3)/7)+I4,""))</f>
        <v>48</v>
      </c>
      <c r="C36" s="14">
        <f t="shared" si="5"/>
        <v>10062</v>
      </c>
      <c r="D36" s="14">
        <f t="shared" si="6"/>
        <v>717</v>
      </c>
      <c r="E36" s="14">
        <v>5</v>
      </c>
      <c r="F36" s="14">
        <v>5</v>
      </c>
      <c r="G36" s="15">
        <f>IF(A36="","",IFERROR(SUM(E$7:E36)/C4*100,""))</f>
        <v>0.88871715610510049</v>
      </c>
      <c r="H36" s="14">
        <v>7087</v>
      </c>
      <c r="I36" s="14">
        <v>6671</v>
      </c>
      <c r="J36" s="15">
        <f t="shared" si="0"/>
        <v>94.130097361365884</v>
      </c>
      <c r="K36" s="15">
        <f t="shared" si="1"/>
        <v>70.433313456569266</v>
      </c>
      <c r="L36" s="16">
        <v>65.900000000000006</v>
      </c>
      <c r="M36" s="14">
        <v>1661</v>
      </c>
      <c r="N36" s="14">
        <v>7</v>
      </c>
      <c r="O36" s="15">
        <f t="shared" si="2"/>
        <v>165.07652554164181</v>
      </c>
      <c r="P36" s="15">
        <f t="shared" si="3"/>
        <v>9.7629009762900978</v>
      </c>
      <c r="Q36" s="14">
        <v>2940</v>
      </c>
      <c r="R36" s="17">
        <f t="shared" si="4"/>
        <v>1.7625899280575539</v>
      </c>
      <c r="S36" s="14"/>
      <c r="T36" s="14"/>
      <c r="U36" s="14"/>
      <c r="V36" s="14"/>
      <c r="W36" s="14" t="s">
        <v>55</v>
      </c>
      <c r="X36" s="14"/>
    </row>
    <row r="37" spans="1:24" ht="15" customHeight="1" x14ac:dyDescent="0.25">
      <c r="A37" s="12">
        <v>46208</v>
      </c>
      <c r="B37" s="13">
        <f>IF(A37="","",IFERROR(INT((A37-C3)/7)+I4,""))</f>
        <v>48</v>
      </c>
      <c r="C37" s="14">
        <f t="shared" si="5"/>
        <v>10056</v>
      </c>
      <c r="D37" s="14">
        <f t="shared" si="6"/>
        <v>712</v>
      </c>
      <c r="E37" s="14">
        <v>6</v>
      </c>
      <c r="F37" s="14">
        <v>3</v>
      </c>
      <c r="G37" s="15">
        <f>IF(A37="","",IFERROR(SUM(E$7:E37)/C4*100,""))</f>
        <v>0.94667697063369405</v>
      </c>
      <c r="H37" s="14">
        <v>6671</v>
      </c>
      <c r="I37" s="14">
        <v>6851</v>
      </c>
      <c r="J37" s="15">
        <f t="shared" si="0"/>
        <v>102.69824614000899</v>
      </c>
      <c r="K37" s="15">
        <f t="shared" si="1"/>
        <v>66.338504375497223</v>
      </c>
      <c r="L37" s="16">
        <v>66</v>
      </c>
      <c r="M37" s="14">
        <v>1660</v>
      </c>
      <c r="N37" s="14">
        <v>72</v>
      </c>
      <c r="O37" s="15">
        <f t="shared" si="2"/>
        <v>165.07557677008754</v>
      </c>
      <c r="P37" s="15">
        <f t="shared" si="3"/>
        <v>101.12359550561797</v>
      </c>
      <c r="Q37" s="14">
        <v>3220</v>
      </c>
      <c r="R37" s="17">
        <f t="shared" si="4"/>
        <v>1.8591224018475752</v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>
        <v>46209</v>
      </c>
      <c r="B38" s="13">
        <f>IF(A38="","",IFERROR(INT((A38-C3)/7)+I4,""))</f>
        <v>48</v>
      </c>
      <c r="C38" s="14">
        <f t="shared" si="5"/>
        <v>10050</v>
      </c>
      <c r="D38" s="14">
        <f t="shared" si="6"/>
        <v>709</v>
      </c>
      <c r="E38" s="14">
        <v>6</v>
      </c>
      <c r="F38" s="14">
        <v>1</v>
      </c>
      <c r="G38" s="15">
        <f>IF(A38="","",IFERROR(SUM(E$7:E38)/C4*100,""))</f>
        <v>1.0046367851622875</v>
      </c>
      <c r="H38" s="14">
        <v>6910</v>
      </c>
      <c r="I38" s="14">
        <v>6759</v>
      </c>
      <c r="J38" s="15">
        <f t="shared" si="0"/>
        <v>97.814761215629517</v>
      </c>
      <c r="K38" s="15">
        <f t="shared" si="1"/>
        <v>68.756218905472636</v>
      </c>
      <c r="L38" s="16">
        <v>66</v>
      </c>
      <c r="M38" s="14">
        <v>1659</v>
      </c>
      <c r="N38" s="14">
        <v>72</v>
      </c>
      <c r="O38" s="15">
        <f t="shared" si="2"/>
        <v>165.07462686567166</v>
      </c>
      <c r="P38" s="15">
        <f t="shared" si="3"/>
        <v>101.55148095909732</v>
      </c>
      <c r="Q38" s="14">
        <v>3259</v>
      </c>
      <c r="R38" s="17">
        <f t="shared" si="4"/>
        <v>1.8827267475447718</v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>
        <v>46210</v>
      </c>
      <c r="B39" s="13">
        <f>IF(A39="","",IFERROR(INT((A39-C3)/7)+I4,""))</f>
        <v>48</v>
      </c>
      <c r="C39" s="14">
        <f t="shared" si="5"/>
        <v>10043</v>
      </c>
      <c r="D39" s="14">
        <f t="shared" si="6"/>
        <v>708</v>
      </c>
      <c r="E39" s="14">
        <v>7</v>
      </c>
      <c r="F39" s="14">
        <v>0</v>
      </c>
      <c r="G39" s="15">
        <f>IF(A39="","",IFERROR(SUM(E$7:E39)/C4*100,""))</f>
        <v>1.0722565687789798</v>
      </c>
      <c r="H39" s="14">
        <v>6953</v>
      </c>
      <c r="I39" s="14">
        <v>6808</v>
      </c>
      <c r="J39" s="15">
        <f t="shared" si="0"/>
        <v>97.914569250683158</v>
      </c>
      <c r="K39" s="15">
        <f t="shared" si="1"/>
        <v>69.232301105247444</v>
      </c>
      <c r="L39" s="16">
        <v>66</v>
      </c>
      <c r="M39" s="14">
        <v>1657</v>
      </c>
      <c r="N39" s="14">
        <v>71</v>
      </c>
      <c r="O39" s="15">
        <f t="shared" si="2"/>
        <v>164.99054067509709</v>
      </c>
      <c r="P39" s="15">
        <f t="shared" si="3"/>
        <v>100.28248587570621</v>
      </c>
      <c r="Q39" s="14">
        <v>3092</v>
      </c>
      <c r="R39" s="17">
        <f t="shared" si="4"/>
        <v>1.7893518518518519</v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>
        <v>46211</v>
      </c>
      <c r="B40" s="13">
        <f>IF(A40="","",IFERROR(INT((A40-C3)/7)+I4,""))</f>
        <v>48</v>
      </c>
      <c r="C40" s="14">
        <f t="shared" si="5"/>
        <v>10040</v>
      </c>
      <c r="D40" s="14">
        <f t="shared" si="6"/>
        <v>708</v>
      </c>
      <c r="E40" s="14">
        <v>3</v>
      </c>
      <c r="F40" s="14">
        <v>0</v>
      </c>
      <c r="G40" s="15">
        <f>IF(A40="","",IFERROR(SUM(E$7:E40)/C4*100,""))</f>
        <v>1.1012364760432767</v>
      </c>
      <c r="H40" s="14">
        <v>6939</v>
      </c>
      <c r="I40" s="14">
        <v>6773</v>
      </c>
      <c r="J40" s="15">
        <f t="shared" si="0"/>
        <v>97.607724455973482</v>
      </c>
      <c r="K40" s="15">
        <f t="shared" si="1"/>
        <v>69.113545816733065</v>
      </c>
      <c r="L40" s="16">
        <v>65.900000000000006</v>
      </c>
      <c r="M40" s="14">
        <v>1657</v>
      </c>
      <c r="N40" s="14">
        <v>71</v>
      </c>
      <c r="O40" s="15">
        <f t="shared" si="2"/>
        <v>165.0398406374502</v>
      </c>
      <c r="P40" s="15">
        <f t="shared" si="3"/>
        <v>100.28248587570621</v>
      </c>
      <c r="Q40" s="14">
        <v>3207</v>
      </c>
      <c r="R40" s="17">
        <f t="shared" si="4"/>
        <v>1.8559027777777777</v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>
        <v>46212</v>
      </c>
      <c r="B41" s="13">
        <f>IF(A41="","",IFERROR(INT((A41-C3)/7)+I4,""))</f>
        <v>48</v>
      </c>
      <c r="C41" s="14">
        <f t="shared" si="5"/>
        <v>10038</v>
      </c>
      <c r="D41" s="14">
        <f t="shared" si="6"/>
        <v>708</v>
      </c>
      <c r="E41" s="14">
        <v>2</v>
      </c>
      <c r="F41" s="14">
        <v>1</v>
      </c>
      <c r="G41" s="15">
        <f>IF(A41="","",IFERROR(SUM(E$7:E41)/C4*100,""))</f>
        <v>1.1205564142194746</v>
      </c>
      <c r="H41" s="14">
        <v>6941</v>
      </c>
      <c r="I41" s="14">
        <v>6797</v>
      </c>
      <c r="J41" s="15">
        <f t="shared" si="0"/>
        <v>97.925370984008069</v>
      </c>
      <c r="K41" s="15">
        <f t="shared" si="1"/>
        <v>69.147240486152612</v>
      </c>
      <c r="L41" s="16">
        <v>69.099999999999994</v>
      </c>
      <c r="M41" s="14">
        <v>1657</v>
      </c>
      <c r="N41" s="14">
        <v>71</v>
      </c>
      <c r="O41" s="15">
        <f t="shared" si="2"/>
        <v>165.07272365012952</v>
      </c>
      <c r="P41" s="15">
        <f t="shared" si="3"/>
        <v>100.28248587570621</v>
      </c>
      <c r="Q41" s="14">
        <v>3343</v>
      </c>
      <c r="R41" s="17">
        <f t="shared" si="4"/>
        <v>1.9346064814814814</v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>
        <v>46213</v>
      </c>
      <c r="B42" s="13">
        <f>IF(A42="","",IFERROR(INT((A42-C3)/7)+I4,""))</f>
        <v>49</v>
      </c>
      <c r="C42" s="14">
        <f t="shared" si="5"/>
        <v>10034</v>
      </c>
      <c r="D42" s="14">
        <f t="shared" si="6"/>
        <v>707</v>
      </c>
      <c r="E42" s="14">
        <v>4</v>
      </c>
      <c r="F42" s="14">
        <v>3</v>
      </c>
      <c r="G42" s="15">
        <f>IF(A42="","",IFERROR(SUM(E$7:E42)/C4*100,""))</f>
        <v>1.1591962905718702</v>
      </c>
      <c r="H42" s="14">
        <v>6808</v>
      </c>
      <c r="I42" s="14">
        <v>6662</v>
      </c>
      <c r="J42" s="15">
        <f t="shared" si="0"/>
        <v>97.855464159811987</v>
      </c>
      <c r="K42" s="15">
        <f t="shared" si="1"/>
        <v>67.849312338050623</v>
      </c>
      <c r="L42" s="16">
        <v>67.8</v>
      </c>
      <c r="M42" s="14">
        <v>1656</v>
      </c>
      <c r="N42" s="14">
        <v>71</v>
      </c>
      <c r="O42" s="15">
        <f t="shared" si="2"/>
        <v>165.03886784931234</v>
      </c>
      <c r="P42" s="15">
        <f t="shared" si="3"/>
        <v>100.42432814710043</v>
      </c>
      <c r="Q42" s="14">
        <v>3392</v>
      </c>
      <c r="R42" s="17">
        <f t="shared" si="4"/>
        <v>1.964099594672843</v>
      </c>
      <c r="S42" s="14"/>
      <c r="T42" s="14"/>
      <c r="U42" s="14">
        <v>4137</v>
      </c>
      <c r="V42" s="14">
        <v>4499</v>
      </c>
      <c r="W42" s="14"/>
      <c r="X42" s="14"/>
    </row>
    <row r="43" spans="1:24" ht="15" customHeight="1" x14ac:dyDescent="0.25">
      <c r="A43" s="12">
        <v>46214</v>
      </c>
      <c r="B43" s="13">
        <f>IF(A43="","",IFERROR(INT((A43-C3)/7)+I4,""))</f>
        <v>49</v>
      </c>
      <c r="C43" s="14">
        <f t="shared" si="5"/>
        <v>10029</v>
      </c>
      <c r="D43" s="14">
        <f t="shared" si="6"/>
        <v>704</v>
      </c>
      <c r="E43" s="14">
        <v>5</v>
      </c>
      <c r="F43" s="14">
        <v>0</v>
      </c>
      <c r="G43" s="15">
        <f>IF(A43="","",IFERROR(SUM(E$7:E43)/C4*100,""))</f>
        <v>1.2074961360123648</v>
      </c>
      <c r="H43" s="14">
        <v>6865</v>
      </c>
      <c r="I43" s="14">
        <v>6698</v>
      </c>
      <c r="J43" s="15">
        <f t="shared" si="0"/>
        <v>97.567370721048803</v>
      </c>
      <c r="K43" s="15">
        <f t="shared" si="1"/>
        <v>68.451490677036603</v>
      </c>
      <c r="L43" s="16">
        <v>68.400000000000006</v>
      </c>
      <c r="M43" s="14">
        <v>1636</v>
      </c>
      <c r="N43" s="14">
        <v>70</v>
      </c>
      <c r="O43" s="15">
        <f t="shared" si="2"/>
        <v>163.12693189749726</v>
      </c>
      <c r="P43" s="15">
        <f t="shared" si="3"/>
        <v>99.431818181818173</v>
      </c>
      <c r="Q43" s="14">
        <v>3302</v>
      </c>
      <c r="R43" s="17">
        <f t="shared" si="4"/>
        <v>1.9355216881594373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46215</v>
      </c>
      <c r="B44" s="13">
        <f>IF(A44="","",IFERROR(INT((A44-C3)/7)+I4,""))</f>
        <v>49</v>
      </c>
      <c r="C44" s="14">
        <f t="shared" si="5"/>
        <v>10028</v>
      </c>
      <c r="D44" s="14">
        <f t="shared" si="6"/>
        <v>704</v>
      </c>
      <c r="E44" s="14">
        <v>1</v>
      </c>
      <c r="F44" s="14">
        <v>4</v>
      </c>
      <c r="G44" s="15">
        <f>IF(A44="","",IFERROR(SUM(E$7:E44)/C4*100,""))</f>
        <v>1.2171561051004638</v>
      </c>
      <c r="H44" s="14">
        <v>6849</v>
      </c>
      <c r="I44" s="14">
        <v>6696</v>
      </c>
      <c r="J44" s="15">
        <f t="shared" si="0"/>
        <v>97.766097240473059</v>
      </c>
      <c r="K44" s="15">
        <f t="shared" si="1"/>
        <v>68.298763462305544</v>
      </c>
      <c r="L44" s="16">
        <v>68.2</v>
      </c>
      <c r="M44" s="14">
        <v>1655</v>
      </c>
      <c r="N44" s="14">
        <v>70</v>
      </c>
      <c r="O44" s="15">
        <f t="shared" si="2"/>
        <v>165.03789389708814</v>
      </c>
      <c r="P44" s="15">
        <f t="shared" si="3"/>
        <v>99.431818181818173</v>
      </c>
      <c r="Q44" s="14">
        <v>3208</v>
      </c>
      <c r="R44" s="17">
        <f t="shared" si="4"/>
        <v>1.8597101449275362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46216</v>
      </c>
      <c r="B45" s="13">
        <f>IF(A45="","",IFERROR(INT((A45-C3)/7)+I4,""))</f>
        <v>49</v>
      </c>
      <c r="C45" s="14">
        <f t="shared" si="5"/>
        <v>10027</v>
      </c>
      <c r="D45" s="14">
        <f t="shared" si="6"/>
        <v>700</v>
      </c>
      <c r="E45" s="14">
        <v>1</v>
      </c>
      <c r="F45" s="14">
        <v>0</v>
      </c>
      <c r="G45" s="15">
        <f>IF(A45="","",IFERROR(SUM(E$7:E45)/C4*100,""))</f>
        <v>1.2268160741885625</v>
      </c>
      <c r="H45" s="14">
        <v>6904</v>
      </c>
      <c r="I45" s="14">
        <v>6771</v>
      </c>
      <c r="J45" s="15">
        <f t="shared" si="0"/>
        <v>98.073580533024327</v>
      </c>
      <c r="K45" s="15">
        <f t="shared" si="1"/>
        <v>68.854093946344875</v>
      </c>
      <c r="L45" s="16" t="s">
        <v>68</v>
      </c>
      <c r="M45" s="14">
        <v>1655</v>
      </c>
      <c r="N45" s="14">
        <v>70</v>
      </c>
      <c r="O45" s="15">
        <f t="shared" si="2"/>
        <v>165.05435324623517</v>
      </c>
      <c r="P45" s="15">
        <f t="shared" si="3"/>
        <v>100</v>
      </c>
      <c r="Q45" s="14">
        <v>3162</v>
      </c>
      <c r="R45" s="17">
        <f t="shared" si="4"/>
        <v>1.8330434782608696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46217</v>
      </c>
      <c r="B46" s="13">
        <f>IF(A46="","",IFERROR(INT((A46-C3)/7)+I4,""))</f>
        <v>49</v>
      </c>
      <c r="C46" s="14">
        <f t="shared" si="5"/>
        <v>10025</v>
      </c>
      <c r="D46" s="14">
        <f t="shared" si="6"/>
        <v>700</v>
      </c>
      <c r="E46" s="14">
        <v>2</v>
      </c>
      <c r="F46" s="14">
        <v>1</v>
      </c>
      <c r="G46" s="15">
        <f>IF(A46="","",IFERROR(SUM(E$7:E46)/C4*100,""))</f>
        <v>1.2461360123647605</v>
      </c>
      <c r="H46" s="14">
        <v>6755</v>
      </c>
      <c r="I46" s="14">
        <v>6613</v>
      </c>
      <c r="J46" s="15">
        <f t="shared" si="0"/>
        <v>97.897853441894895</v>
      </c>
      <c r="K46" s="15">
        <f t="shared" si="1"/>
        <v>67.381546134663338</v>
      </c>
      <c r="L46" s="16" t="s">
        <v>54</v>
      </c>
      <c r="M46" s="14">
        <v>1655</v>
      </c>
      <c r="N46" s="14">
        <v>70</v>
      </c>
      <c r="O46" s="15">
        <f t="shared" si="2"/>
        <v>165.08728179551122</v>
      </c>
      <c r="P46" s="15">
        <f t="shared" si="3"/>
        <v>100</v>
      </c>
      <c r="Q46" s="14">
        <v>3210</v>
      </c>
      <c r="R46" s="17">
        <f t="shared" si="4"/>
        <v>1.8608695652173912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46218</v>
      </c>
      <c r="B47" s="13">
        <f>IF(A47="","",IFERROR(INT((A47-C3)/7)+I4,""))</f>
        <v>49</v>
      </c>
      <c r="C47" s="14">
        <f t="shared" si="5"/>
        <v>10005</v>
      </c>
      <c r="D47" s="14">
        <f t="shared" si="6"/>
        <v>699</v>
      </c>
      <c r="E47" s="14">
        <v>20</v>
      </c>
      <c r="F47" s="14">
        <v>1</v>
      </c>
      <c r="G47" s="15">
        <f>IF(A47="","",IFERROR(SUM(E$7:E47)/C4*100,""))</f>
        <v>1.4393353941267388</v>
      </c>
      <c r="H47" s="14">
        <v>6674</v>
      </c>
      <c r="I47" s="14">
        <v>6515</v>
      </c>
      <c r="J47" s="15">
        <f t="shared" si="0"/>
        <v>97.617620617320938</v>
      </c>
      <c r="K47" s="15">
        <f t="shared" si="1"/>
        <v>66.706646676661677</v>
      </c>
      <c r="L47" s="16" t="s">
        <v>54</v>
      </c>
      <c r="M47" s="14">
        <v>1655</v>
      </c>
      <c r="N47" s="14">
        <v>70</v>
      </c>
      <c r="O47" s="15">
        <f t="shared" si="2"/>
        <v>165.41729135432286</v>
      </c>
      <c r="P47" s="15">
        <f t="shared" si="3"/>
        <v>100.14306151645208</v>
      </c>
      <c r="Q47" s="14">
        <v>3403</v>
      </c>
      <c r="R47" s="17">
        <f t="shared" si="4"/>
        <v>1.9727536231884057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46219</v>
      </c>
      <c r="B48" s="13">
        <f>IF(A48="","",IFERROR(INT((A48-C3)/7)+I4,""))</f>
        <v>49</v>
      </c>
      <c r="C48" s="14">
        <f t="shared" si="5"/>
        <v>10000</v>
      </c>
      <c r="D48" s="14">
        <f t="shared" si="6"/>
        <v>698</v>
      </c>
      <c r="E48" s="14">
        <v>5</v>
      </c>
      <c r="F48" s="14">
        <v>1</v>
      </c>
      <c r="G48" s="15">
        <f>IF(A48="","",IFERROR(SUM(E$7:E48)/C4*100,""))</f>
        <v>1.4876352395672334</v>
      </c>
      <c r="H48" s="14">
        <v>6780</v>
      </c>
      <c r="I48" s="14">
        <v>6641</v>
      </c>
      <c r="J48" s="15">
        <f t="shared" si="0"/>
        <v>97.949852507374629</v>
      </c>
      <c r="K48" s="15">
        <f t="shared" si="1"/>
        <v>67.800000000000011</v>
      </c>
      <c r="L48" s="16" t="s">
        <v>52</v>
      </c>
      <c r="M48" s="14">
        <v>1655</v>
      </c>
      <c r="N48" s="14">
        <v>70</v>
      </c>
      <c r="O48" s="15">
        <f t="shared" si="2"/>
        <v>165.5</v>
      </c>
      <c r="P48" s="15">
        <f t="shared" si="3"/>
        <v>100.28653295128939</v>
      </c>
      <c r="Q48" s="14">
        <v>3548</v>
      </c>
      <c r="R48" s="17">
        <f t="shared" si="4"/>
        <v>2.0568115942028986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46220</v>
      </c>
      <c r="B49" s="13">
        <f>IF(A49="","",IFERROR(INT((A49-C3)/7)+I4,""))</f>
        <v>50</v>
      </c>
      <c r="C49" s="14">
        <f t="shared" si="5"/>
        <v>9998</v>
      </c>
      <c r="D49" s="14">
        <f t="shared" si="6"/>
        <v>697</v>
      </c>
      <c r="E49" s="14">
        <v>2</v>
      </c>
      <c r="F49" s="14">
        <v>0</v>
      </c>
      <c r="G49" s="15">
        <f>IF(A49="","",IFERROR(SUM(E$7:E49)/C4*100,""))</f>
        <v>1.5069551777434311</v>
      </c>
      <c r="H49" s="14">
        <v>6658</v>
      </c>
      <c r="I49" s="14">
        <v>6471</v>
      </c>
      <c r="J49" s="15">
        <f t="shared" si="0"/>
        <v>97.191348753379387</v>
      </c>
      <c r="K49" s="15">
        <f t="shared" si="1"/>
        <v>66.593318663732745</v>
      </c>
      <c r="L49" s="16" t="s">
        <v>53</v>
      </c>
      <c r="M49" s="14">
        <v>1655</v>
      </c>
      <c r="N49" s="14">
        <v>70</v>
      </c>
      <c r="O49" s="15">
        <f t="shared" si="2"/>
        <v>165.53310662132427</v>
      </c>
      <c r="P49" s="15">
        <f t="shared" si="3"/>
        <v>100.43041606886658</v>
      </c>
      <c r="Q49" s="14">
        <v>3428</v>
      </c>
      <c r="R49" s="17">
        <f t="shared" si="4"/>
        <v>1.9872463768115942</v>
      </c>
      <c r="S49" s="14"/>
      <c r="T49" s="14"/>
      <c r="U49" s="14">
        <v>3997</v>
      </c>
      <c r="V49" s="14"/>
      <c r="W49" s="14"/>
      <c r="X49" s="14"/>
    </row>
    <row r="50" spans="1:24" ht="15" customHeight="1" x14ac:dyDescent="0.25">
      <c r="A50" s="12">
        <v>46221</v>
      </c>
      <c r="B50" s="13">
        <f>IF(A50="","",IFERROR(INT((A50-C3)/7)+I4,""))</f>
        <v>50</v>
      </c>
      <c r="C50" s="14">
        <f t="shared" si="5"/>
        <v>9993</v>
      </c>
      <c r="D50" s="14">
        <f t="shared" si="6"/>
        <v>697</v>
      </c>
      <c r="E50" s="14">
        <v>5</v>
      </c>
      <c r="F50" s="14">
        <v>1</v>
      </c>
      <c r="G50" s="15">
        <f>IF(A50="","",IFERROR(SUM(E$7:E50)/C4*100,""))</f>
        <v>1.5552550231839257</v>
      </c>
      <c r="H50" s="14">
        <v>6605</v>
      </c>
      <c r="I50" s="14">
        <v>6416</v>
      </c>
      <c r="J50" s="15">
        <f t="shared" si="0"/>
        <v>97.138531415594244</v>
      </c>
      <c r="K50" s="15">
        <f t="shared" si="1"/>
        <v>66.096267387171011</v>
      </c>
      <c r="L50" s="16" t="s">
        <v>53</v>
      </c>
      <c r="M50" s="14">
        <v>1655</v>
      </c>
      <c r="N50" s="14">
        <v>70</v>
      </c>
      <c r="O50" s="15">
        <f t="shared" si="2"/>
        <v>165.61593115180625</v>
      </c>
      <c r="P50" s="15">
        <f t="shared" si="3"/>
        <v>100.43041606886658</v>
      </c>
      <c r="Q50" s="14">
        <v>3053</v>
      </c>
      <c r="R50" s="17">
        <f t="shared" si="4"/>
        <v>1.7698550724637681</v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>
        <v>46222</v>
      </c>
      <c r="B51" s="13">
        <f>IF(A51="","",IFERROR(INT((A51-C3)/7)+I4,""))</f>
        <v>50</v>
      </c>
      <c r="C51" s="14">
        <f t="shared" si="5"/>
        <v>9983</v>
      </c>
      <c r="D51" s="14">
        <f t="shared" si="6"/>
        <v>696</v>
      </c>
      <c r="E51" s="14">
        <v>10</v>
      </c>
      <c r="F51" s="14">
        <v>0</v>
      </c>
      <c r="G51" s="15">
        <f>IF(A51="","",IFERROR(SUM(E$7:E51)/C4*100,""))</f>
        <v>1.6518547140649149</v>
      </c>
      <c r="H51" s="14">
        <v>6856</v>
      </c>
      <c r="I51" s="14">
        <v>6620</v>
      </c>
      <c r="J51" s="15">
        <f t="shared" si="0"/>
        <v>96.557759626604437</v>
      </c>
      <c r="K51" s="15">
        <f t="shared" si="1"/>
        <v>68.676750475808873</v>
      </c>
      <c r="L51" s="16" t="s">
        <v>49</v>
      </c>
      <c r="M51" s="14">
        <v>1655</v>
      </c>
      <c r="N51" s="14">
        <v>70</v>
      </c>
      <c r="O51" s="15">
        <f t="shared" si="2"/>
        <v>165.78182910948613</v>
      </c>
      <c r="P51" s="15">
        <f t="shared" si="3"/>
        <v>100.57471264367817</v>
      </c>
      <c r="Q51" s="14">
        <v>3258</v>
      </c>
      <c r="R51" s="17">
        <f t="shared" si="4"/>
        <v>1.8886956521739131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46223</v>
      </c>
      <c r="B52" s="13">
        <f>IF(A52="","",IFERROR(INT((A52-C3)/7)+I4,""))</f>
        <v>50</v>
      </c>
      <c r="C52" s="14">
        <f t="shared" si="5"/>
        <v>9981</v>
      </c>
      <c r="D52" s="14">
        <f t="shared" si="6"/>
        <v>696</v>
      </c>
      <c r="E52" s="14">
        <v>2</v>
      </c>
      <c r="F52" s="14">
        <v>0</v>
      </c>
      <c r="G52" s="15">
        <f>IF(A52="","",IFERROR(SUM(E$7:E52)/C4*100,""))</f>
        <v>1.6711746522411128</v>
      </c>
      <c r="H52" s="14">
        <v>6642</v>
      </c>
      <c r="I52" s="14">
        <v>6522</v>
      </c>
      <c r="J52" s="15">
        <f t="shared" si="0"/>
        <v>98.193315266485996</v>
      </c>
      <c r="K52" s="15">
        <f t="shared" si="1"/>
        <v>66.546438232642018</v>
      </c>
      <c r="L52" s="16" t="s">
        <v>69</v>
      </c>
      <c r="M52" s="14">
        <v>1655</v>
      </c>
      <c r="N52" s="14">
        <v>70</v>
      </c>
      <c r="O52" s="15">
        <f t="shared" si="2"/>
        <v>165.81504859232544</v>
      </c>
      <c r="P52" s="15">
        <f t="shared" si="3"/>
        <v>100.57471264367817</v>
      </c>
      <c r="Q52" s="14">
        <v>3055</v>
      </c>
      <c r="R52" s="17">
        <f t="shared" si="4"/>
        <v>1.7710144927536231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46224</v>
      </c>
      <c r="B53" s="13">
        <f>IF(A53="","",IFERROR(INT((A53-C3)/7)+I4,""))</f>
        <v>50</v>
      </c>
      <c r="C53" s="14">
        <f t="shared" si="5"/>
        <v>9979</v>
      </c>
      <c r="D53" s="14">
        <f t="shared" si="6"/>
        <v>696</v>
      </c>
      <c r="E53" s="14">
        <v>2</v>
      </c>
      <c r="F53" s="14">
        <v>0</v>
      </c>
      <c r="G53" s="15">
        <f>IF(A53="","",IFERROR(SUM(E$7:E53)/C4*100,""))</f>
        <v>1.6904945904173105</v>
      </c>
      <c r="H53" s="14">
        <v>6424</v>
      </c>
      <c r="I53" s="14">
        <v>6256</v>
      </c>
      <c r="J53" s="15">
        <f t="shared" si="0"/>
        <v>97.384806973848072</v>
      </c>
      <c r="K53" s="15">
        <f t="shared" si="1"/>
        <v>64.375187894578616</v>
      </c>
      <c r="L53" s="16" t="s">
        <v>69</v>
      </c>
      <c r="M53" s="14">
        <v>1647</v>
      </c>
      <c r="N53" s="14">
        <v>70</v>
      </c>
      <c r="O53" s="15">
        <f t="shared" si="2"/>
        <v>165.04659785549654</v>
      </c>
      <c r="P53" s="15">
        <f t="shared" si="3"/>
        <v>100.57471264367817</v>
      </c>
      <c r="Q53" s="14">
        <v>3131</v>
      </c>
      <c r="R53" s="17">
        <f t="shared" si="4"/>
        <v>1.8235294117647058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46225</v>
      </c>
      <c r="B54" s="13">
        <f>IF(A54="","",IFERROR(INT((A54-C3)/7)+I4,""))</f>
        <v>50</v>
      </c>
      <c r="C54" s="14">
        <f t="shared" si="5"/>
        <v>9978</v>
      </c>
      <c r="D54" s="14">
        <f t="shared" si="6"/>
        <v>696</v>
      </c>
      <c r="E54" s="14">
        <v>1</v>
      </c>
      <c r="F54" s="14">
        <v>0</v>
      </c>
      <c r="G54" s="15">
        <f>IF(A54="","",IFERROR(SUM(E$7:E54)/C4*100,""))</f>
        <v>1.7001545595054095</v>
      </c>
      <c r="H54" s="14">
        <v>651</v>
      </c>
      <c r="I54" s="14">
        <v>6343</v>
      </c>
      <c r="J54" s="15">
        <f t="shared" si="0"/>
        <v>974.34715821812597</v>
      </c>
      <c r="K54" s="15">
        <f t="shared" si="1"/>
        <v>6.5243535778713166</v>
      </c>
      <c r="L54" s="16" t="s">
        <v>65</v>
      </c>
      <c r="M54" s="14">
        <v>1647</v>
      </c>
      <c r="N54" s="14">
        <v>70</v>
      </c>
      <c r="O54" s="15">
        <f t="shared" si="2"/>
        <v>165.0631389055923</v>
      </c>
      <c r="P54" s="15">
        <f t="shared" si="3"/>
        <v>100.57471264367817</v>
      </c>
      <c r="Q54" s="14">
        <v>3138</v>
      </c>
      <c r="R54" s="17">
        <f t="shared" si="4"/>
        <v>1.8276062900407688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46226</v>
      </c>
      <c r="B55" s="13">
        <f>IF(A55="","",IFERROR(INT((A55-C3)/7)+I4,""))</f>
        <v>50</v>
      </c>
      <c r="C55" s="14">
        <f t="shared" si="5"/>
        <v>9975</v>
      </c>
      <c r="D55" s="14">
        <f t="shared" si="6"/>
        <v>696</v>
      </c>
      <c r="E55" s="14">
        <v>3</v>
      </c>
      <c r="F55" s="14">
        <v>2</v>
      </c>
      <c r="G55" s="15">
        <f>IF(A55="","",IFERROR(SUM(E$7:E55)/C4*100,""))</f>
        <v>1.7291344667697064</v>
      </c>
      <c r="H55" s="14">
        <v>6467</v>
      </c>
      <c r="I55" s="14">
        <v>6315</v>
      </c>
      <c r="J55" s="15">
        <f t="shared" si="0"/>
        <v>97.649605690428331</v>
      </c>
      <c r="K55" s="15">
        <f t="shared" si="1"/>
        <v>64.832080200501252</v>
      </c>
      <c r="L55" s="16" t="s">
        <v>69</v>
      </c>
      <c r="M55" s="14">
        <v>1647</v>
      </c>
      <c r="N55" s="14">
        <v>70</v>
      </c>
      <c r="O55" s="15">
        <f t="shared" si="2"/>
        <v>165.11278195488723</v>
      </c>
      <c r="P55" s="15">
        <f t="shared" si="3"/>
        <v>100.57471264367817</v>
      </c>
      <c r="Q55" s="14">
        <v>3239</v>
      </c>
      <c r="R55" s="17">
        <f t="shared" si="4"/>
        <v>1.8864298194525335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46227</v>
      </c>
      <c r="B56" s="13">
        <f>IF(A56="","",IFERROR(INT((A56-C3)/7)+I4,""))</f>
        <v>51</v>
      </c>
      <c r="C56" s="14">
        <f t="shared" ref="C56:C87" si="7">C55-E56</f>
        <v>9970</v>
      </c>
      <c r="D56" s="14">
        <f t="shared" ref="D56:D87" si="8">D55-F55</f>
        <v>694</v>
      </c>
      <c r="E56" s="14">
        <v>5</v>
      </c>
      <c r="F56" s="14">
        <v>2</v>
      </c>
      <c r="G56" s="15">
        <f>IF(A56="","",IFERROR(SUM(E$7:E56)/C4*100,""))</f>
        <v>1.777434312210201</v>
      </c>
      <c r="H56" s="14">
        <v>6370</v>
      </c>
      <c r="I56" s="14">
        <v>6252</v>
      </c>
      <c r="J56" s="15">
        <f t="shared" si="0"/>
        <v>98.147566718995293</v>
      </c>
      <c r="K56" s="15">
        <f t="shared" si="1"/>
        <v>63.891675025075223</v>
      </c>
      <c r="L56" s="16">
        <v>65.599999999999994</v>
      </c>
      <c r="M56" s="14">
        <v>1666</v>
      </c>
      <c r="N56" s="14">
        <v>72</v>
      </c>
      <c r="O56" s="15">
        <f t="shared" si="2"/>
        <v>167.10130391173519</v>
      </c>
      <c r="P56" s="15">
        <f t="shared" si="3"/>
        <v>103.7463976945245</v>
      </c>
      <c r="Q56" s="14">
        <v>3369</v>
      </c>
      <c r="R56" s="17">
        <f t="shared" si="4"/>
        <v>1.9384349827387801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46228</v>
      </c>
      <c r="B57" s="13">
        <f>IF(A57="","",IFERROR(INT((A57-C3)/7)+I4,""))</f>
        <v>51</v>
      </c>
      <c r="C57" s="14">
        <f t="shared" si="7"/>
        <v>9968</v>
      </c>
      <c r="D57" s="14">
        <f t="shared" si="8"/>
        <v>692</v>
      </c>
      <c r="E57" s="14">
        <v>2</v>
      </c>
      <c r="F57" s="14">
        <v>1</v>
      </c>
      <c r="G57" s="15">
        <f>IF(A57="","",IFERROR(SUM(E$7:E57)/C4*100,""))</f>
        <v>1.7967542503863989</v>
      </c>
      <c r="H57" s="14">
        <v>6743</v>
      </c>
      <c r="I57" s="14">
        <v>6573</v>
      </c>
      <c r="J57" s="15">
        <f t="shared" si="0"/>
        <v>97.478866973157352</v>
      </c>
      <c r="K57" s="15">
        <f t="shared" si="1"/>
        <v>67.646468699839488</v>
      </c>
      <c r="L57" s="16">
        <v>65.7</v>
      </c>
      <c r="M57" s="14">
        <v>1666</v>
      </c>
      <c r="N57" s="14">
        <v>72</v>
      </c>
      <c r="O57" s="15">
        <f t="shared" si="2"/>
        <v>167.13483146067415</v>
      </c>
      <c r="P57" s="15">
        <f t="shared" si="3"/>
        <v>104.04624277456648</v>
      </c>
      <c r="Q57" s="14">
        <v>3376</v>
      </c>
      <c r="R57" s="17">
        <f t="shared" si="4"/>
        <v>1.9424626006904488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46229</v>
      </c>
      <c r="B58" s="13">
        <f>IF(A58="","",IFERROR(INT((A58-C3)/7)+I4,""))</f>
        <v>51</v>
      </c>
      <c r="C58" s="14">
        <f t="shared" si="7"/>
        <v>9965</v>
      </c>
      <c r="D58" s="14">
        <f t="shared" si="8"/>
        <v>691</v>
      </c>
      <c r="E58" s="14">
        <v>3</v>
      </c>
      <c r="F58" s="14">
        <v>1</v>
      </c>
      <c r="G58" s="15">
        <f>IF(A58="","",IFERROR(SUM(E$7:E58)/C4*100,""))</f>
        <v>1.8257341576506956</v>
      </c>
      <c r="H58" s="14">
        <v>6610</v>
      </c>
      <c r="I58" s="14">
        <v>6461</v>
      </c>
      <c r="J58" s="15">
        <f t="shared" si="0"/>
        <v>97.745839636913772</v>
      </c>
      <c r="K58" s="15">
        <f t="shared" si="1"/>
        <v>66.332162568991464</v>
      </c>
      <c r="L58" s="16">
        <v>65.900000000000006</v>
      </c>
      <c r="M58" s="14">
        <v>1666</v>
      </c>
      <c r="N58" s="14">
        <v>72</v>
      </c>
      <c r="O58" s="15">
        <f t="shared" si="2"/>
        <v>167.18514801806322</v>
      </c>
      <c r="P58" s="15">
        <f t="shared" si="3"/>
        <v>104.19681620839363</v>
      </c>
      <c r="Q58" s="14">
        <v>3432</v>
      </c>
      <c r="R58" s="17">
        <f t="shared" si="4"/>
        <v>1.9746835443037976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46230</v>
      </c>
      <c r="B59" s="13">
        <f>IF(A59="","",IFERROR(INT((A59-C3)/7)+I4,""))</f>
        <v>51</v>
      </c>
      <c r="C59" s="14">
        <f t="shared" si="7"/>
        <v>9964</v>
      </c>
      <c r="D59" s="14">
        <f t="shared" si="8"/>
        <v>690</v>
      </c>
      <c r="E59" s="14">
        <v>1</v>
      </c>
      <c r="F59" s="14">
        <v>0</v>
      </c>
      <c r="G59" s="15">
        <f>IF(A59="","",IFERROR(SUM(E$7:E59)/C4*100,""))</f>
        <v>1.8353941267387943</v>
      </c>
      <c r="H59" s="14">
        <v>6529</v>
      </c>
      <c r="I59" s="14">
        <v>6353</v>
      </c>
      <c r="J59" s="15">
        <f t="shared" si="0"/>
        <v>97.304334507581558</v>
      </c>
      <c r="K59" s="15">
        <f t="shared" si="1"/>
        <v>65.525893215576076</v>
      </c>
      <c r="L59" s="16">
        <v>65.8</v>
      </c>
      <c r="M59" s="14">
        <v>1666</v>
      </c>
      <c r="N59" s="14">
        <v>72</v>
      </c>
      <c r="O59" s="15">
        <f t="shared" si="2"/>
        <v>167.20192693697311</v>
      </c>
      <c r="P59" s="15">
        <f t="shared" si="3"/>
        <v>104.34782608695652</v>
      </c>
      <c r="Q59" s="14">
        <v>3140</v>
      </c>
      <c r="R59" s="17">
        <f t="shared" si="4"/>
        <v>1.806674338319908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46231</v>
      </c>
      <c r="B60" s="13">
        <f>IF(A60="","",IFERROR(INT((A60-C3)/7)+I4,""))</f>
        <v>51</v>
      </c>
      <c r="C60" s="14">
        <f t="shared" si="7"/>
        <v>9960</v>
      </c>
      <c r="D60" s="14">
        <f t="shared" si="8"/>
        <v>690</v>
      </c>
      <c r="E60" s="14">
        <v>4</v>
      </c>
      <c r="F60" s="14">
        <v>2</v>
      </c>
      <c r="G60" s="15">
        <f>IF(A60="","",IFERROR(SUM(E$7:E60)/C4*100,""))</f>
        <v>1.8740340030911902</v>
      </c>
      <c r="H60" s="14">
        <v>6614</v>
      </c>
      <c r="I60" s="14">
        <v>6429</v>
      </c>
      <c r="J60" s="15">
        <f t="shared" si="0"/>
        <v>97.202902933172069</v>
      </c>
      <c r="K60" s="15">
        <f t="shared" si="1"/>
        <v>66.405622489959839</v>
      </c>
      <c r="L60" s="16">
        <v>65.8</v>
      </c>
      <c r="M60" s="14">
        <v>1666</v>
      </c>
      <c r="N60" s="14">
        <v>72</v>
      </c>
      <c r="O60" s="15">
        <f t="shared" si="2"/>
        <v>167.26907630522089</v>
      </c>
      <c r="P60" s="15">
        <f t="shared" si="3"/>
        <v>104.34782608695652</v>
      </c>
      <c r="Q60" s="14">
        <v>3198</v>
      </c>
      <c r="R60" s="17">
        <f t="shared" si="4"/>
        <v>1.8400460299194477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46232</v>
      </c>
      <c r="B61" s="13">
        <f>IF(A61="","",IFERROR(INT((A61-C3)/7)+I4,""))</f>
        <v>51</v>
      </c>
      <c r="C61" s="14">
        <f t="shared" si="7"/>
        <v>9957</v>
      </c>
      <c r="D61" s="14">
        <f t="shared" si="8"/>
        <v>688</v>
      </c>
      <c r="E61" s="14">
        <v>3</v>
      </c>
      <c r="F61" s="14">
        <v>1</v>
      </c>
      <c r="G61" s="15">
        <f>IF(A61="","",IFERROR(SUM(E$7:E61)/C4*100,""))</f>
        <v>1.9030139103554868</v>
      </c>
      <c r="H61" s="14">
        <v>6595</v>
      </c>
      <c r="I61" s="14">
        <v>6413</v>
      </c>
      <c r="J61" s="15">
        <f t="shared" si="0"/>
        <v>97.240333586050042</v>
      </c>
      <c r="K61" s="15">
        <f t="shared" si="1"/>
        <v>66.234809681631006</v>
      </c>
      <c r="L61" s="16">
        <v>65.8</v>
      </c>
      <c r="M61" s="14">
        <v>1666</v>
      </c>
      <c r="N61" s="14">
        <v>72</v>
      </c>
      <c r="O61" s="15">
        <f t="shared" si="2"/>
        <v>167.31947373706942</v>
      </c>
      <c r="P61" s="15">
        <f t="shared" si="3"/>
        <v>104.65116279069768</v>
      </c>
      <c r="Q61" s="14">
        <v>3262</v>
      </c>
      <c r="R61" s="17">
        <f t="shared" si="4"/>
        <v>1.8768699654775605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46233</v>
      </c>
      <c r="B62" s="13">
        <f>IF(A62="","",IFERROR(INT((A62-C3)/7)+I4,""))</f>
        <v>51</v>
      </c>
      <c r="C62" s="14">
        <f t="shared" si="7"/>
        <v>9955</v>
      </c>
      <c r="D62" s="14">
        <f t="shared" si="8"/>
        <v>687</v>
      </c>
      <c r="E62" s="14">
        <v>2</v>
      </c>
      <c r="F62" s="14">
        <v>2</v>
      </c>
      <c r="G62" s="15">
        <f>IF(A62="","",IFERROR(SUM(E$7:E62)/C4*100,""))</f>
        <v>1.9223338485316845</v>
      </c>
      <c r="H62" s="14">
        <v>6689</v>
      </c>
      <c r="I62" s="14">
        <v>6416</v>
      </c>
      <c r="J62" s="15">
        <f t="shared" si="0"/>
        <v>95.918672447301546</v>
      </c>
      <c r="K62" s="15">
        <f t="shared" si="1"/>
        <v>67.192365645404323</v>
      </c>
      <c r="L62" s="16">
        <v>65.900000000000006</v>
      </c>
      <c r="M62" s="14">
        <v>1666</v>
      </c>
      <c r="N62" s="14">
        <v>72</v>
      </c>
      <c r="O62" s="15">
        <f t="shared" si="2"/>
        <v>167.35308890005024</v>
      </c>
      <c r="P62" s="15">
        <f t="shared" si="3"/>
        <v>104.80349344978166</v>
      </c>
      <c r="Q62" s="14">
        <v>3509</v>
      </c>
      <c r="R62" s="17">
        <f t="shared" si="4"/>
        <v>2.018987341772152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46234</v>
      </c>
      <c r="B63" s="13">
        <f>IF(A63="","",IFERROR(INT((A63-C3)/7)+I4,""))</f>
        <v>52</v>
      </c>
      <c r="C63" s="14">
        <f t="shared" si="7"/>
        <v>9946</v>
      </c>
      <c r="D63" s="14">
        <f t="shared" si="8"/>
        <v>685</v>
      </c>
      <c r="E63" s="14">
        <v>9</v>
      </c>
      <c r="F63" s="14">
        <v>2</v>
      </c>
      <c r="G63" s="15">
        <f>IF(A63="","",IFERROR(SUM(E$7:E63)/C4*100,""))</f>
        <v>2.009273570324575</v>
      </c>
      <c r="H63" s="14">
        <v>6565</v>
      </c>
      <c r="I63" s="14">
        <v>6418</v>
      </c>
      <c r="J63" s="15">
        <f t="shared" si="0"/>
        <v>97.760853008377751</v>
      </c>
      <c r="K63" s="15">
        <f t="shared" si="1"/>
        <v>66.006434747637243</v>
      </c>
      <c r="L63" s="16">
        <v>65.7</v>
      </c>
      <c r="M63" s="14">
        <v>1666</v>
      </c>
      <c r="N63" s="14">
        <v>72</v>
      </c>
      <c r="O63" s="15">
        <f t="shared" si="2"/>
        <v>167.50452443193242</v>
      </c>
      <c r="P63" s="15">
        <f t="shared" si="3"/>
        <v>105.1094890510949</v>
      </c>
      <c r="Q63" s="14">
        <v>3995</v>
      </c>
      <c r="R63" s="17">
        <f t="shared" si="4"/>
        <v>2.2986191024165707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46235</v>
      </c>
      <c r="B64" s="13">
        <f>IF(A64="","",IFERROR(INT((A64-C3)/7)+I4,""))</f>
        <v>52</v>
      </c>
      <c r="C64" s="14">
        <f t="shared" si="7"/>
        <v>9939</v>
      </c>
      <c r="D64" s="14">
        <f t="shared" si="8"/>
        <v>683</v>
      </c>
      <c r="E64" s="14">
        <v>7</v>
      </c>
      <c r="F64" s="14">
        <v>1</v>
      </c>
      <c r="G64" s="15">
        <f>IF(A64="","",IFERROR(SUM(E$7:E64)/C4*100,""))</f>
        <v>2.0768933539412675</v>
      </c>
      <c r="H64" s="14">
        <v>6429</v>
      </c>
      <c r="I64" s="14">
        <v>6262</v>
      </c>
      <c r="J64" s="15">
        <f t="shared" si="0"/>
        <v>97.402395395862499</v>
      </c>
      <c r="K64" s="15">
        <f t="shared" si="1"/>
        <v>64.684575913069736</v>
      </c>
      <c r="L64" s="16">
        <v>65.8</v>
      </c>
      <c r="M64" s="14">
        <v>1666</v>
      </c>
      <c r="N64" s="14">
        <v>72</v>
      </c>
      <c r="O64" s="15">
        <f t="shared" si="2"/>
        <v>167.62249723312203</v>
      </c>
      <c r="P64" s="15">
        <f t="shared" si="3"/>
        <v>105.4172767203514</v>
      </c>
      <c r="Q64" s="14">
        <v>3421</v>
      </c>
      <c r="R64" s="17">
        <f t="shared" si="4"/>
        <v>1.9683544303797469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46236</v>
      </c>
      <c r="B65" s="13">
        <f>IF(A65="","",IFERROR(INT((A65-C3)/7)+I4,""))</f>
        <v>52</v>
      </c>
      <c r="C65" s="14">
        <f t="shared" si="7"/>
        <v>9931</v>
      </c>
      <c r="D65" s="14">
        <f t="shared" si="8"/>
        <v>682</v>
      </c>
      <c r="E65" s="14">
        <v>8</v>
      </c>
      <c r="F65" s="14">
        <v>2</v>
      </c>
      <c r="G65" s="15">
        <f>IF(A65="","",IFERROR(SUM(E$7:E65)/C4*100,""))</f>
        <v>2.1541731066460588</v>
      </c>
      <c r="H65" s="14">
        <v>6689</v>
      </c>
      <c r="I65" s="14">
        <v>6508</v>
      </c>
      <c r="J65" s="15">
        <f t="shared" si="0"/>
        <v>97.294064882643156</v>
      </c>
      <c r="K65" s="15">
        <f t="shared" si="1"/>
        <v>67.354747759540828</v>
      </c>
      <c r="L65" s="16">
        <v>65.7</v>
      </c>
      <c r="M65" s="14">
        <v>1666</v>
      </c>
      <c r="N65" s="14">
        <v>72</v>
      </c>
      <c r="O65" s="15">
        <f t="shared" si="2"/>
        <v>167.75752693585741</v>
      </c>
      <c r="P65" s="15">
        <f t="shared" si="3"/>
        <v>105.57184750733138</v>
      </c>
      <c r="Q65" s="14">
        <v>3375</v>
      </c>
      <c r="R65" s="17">
        <f t="shared" si="4"/>
        <v>1.9418872266973533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46237</v>
      </c>
      <c r="B66" s="13">
        <f>IF(A66="","",IFERROR(INT((A66-C3)/7)+I4,""))</f>
        <v>52</v>
      </c>
      <c r="C66" s="14">
        <f t="shared" si="7"/>
        <v>9918</v>
      </c>
      <c r="D66" s="14">
        <f t="shared" si="8"/>
        <v>680</v>
      </c>
      <c r="E66" s="14">
        <v>13</v>
      </c>
      <c r="F66" s="14">
        <v>1</v>
      </c>
      <c r="G66" s="15">
        <f>IF(A66="","",IFERROR(SUM(E$7:E66)/C4*100,""))</f>
        <v>2.2797527047913446</v>
      </c>
      <c r="H66" s="14">
        <v>6270</v>
      </c>
      <c r="I66" s="14">
        <v>6089</v>
      </c>
      <c r="J66" s="15">
        <f t="shared" si="0"/>
        <v>97.113237639553432</v>
      </c>
      <c r="K66" s="15">
        <f t="shared" si="1"/>
        <v>63.218390804597703</v>
      </c>
      <c r="L66" s="16">
        <v>65.8</v>
      </c>
      <c r="M66" s="14">
        <v>1666</v>
      </c>
      <c r="N66" s="14">
        <v>72</v>
      </c>
      <c r="O66" s="15">
        <f t="shared" si="2"/>
        <v>167.97741480137122</v>
      </c>
      <c r="P66" s="15">
        <f t="shared" si="3"/>
        <v>105.88235294117646</v>
      </c>
      <c r="Q66" s="14">
        <v>3321</v>
      </c>
      <c r="R66" s="17">
        <f t="shared" si="4"/>
        <v>1.9108170310701957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46238</v>
      </c>
      <c r="B67" s="13">
        <f>IF(A67="","",IFERROR(INT((A67-C3)/7)+I4,""))</f>
        <v>52</v>
      </c>
      <c r="C67" s="14">
        <f t="shared" si="7"/>
        <v>9912</v>
      </c>
      <c r="D67" s="14">
        <f t="shared" si="8"/>
        <v>679</v>
      </c>
      <c r="E67" s="14">
        <v>6</v>
      </c>
      <c r="F67" s="14">
        <v>0</v>
      </c>
      <c r="G67" s="15">
        <f>IF(A67="","",IFERROR(SUM(E$7:E67)/C4*100,""))</f>
        <v>2.3377125193199384</v>
      </c>
      <c r="H67" s="14">
        <v>6397</v>
      </c>
      <c r="I67" s="14">
        <v>6204</v>
      </c>
      <c r="J67" s="15">
        <f t="shared" si="0"/>
        <v>96.982960762857587</v>
      </c>
      <c r="K67" s="15">
        <f t="shared" si="1"/>
        <v>64.537933817594833</v>
      </c>
      <c r="L67" s="16">
        <v>65.900000000000006</v>
      </c>
      <c r="M67" s="14">
        <v>1648</v>
      </c>
      <c r="N67" s="14">
        <v>72</v>
      </c>
      <c r="O67" s="15">
        <f t="shared" si="2"/>
        <v>166.26311541565778</v>
      </c>
      <c r="P67" s="15">
        <f t="shared" si="3"/>
        <v>106.03829160530191</v>
      </c>
      <c r="Q67" s="14">
        <v>3378</v>
      </c>
      <c r="R67" s="17">
        <f t="shared" si="4"/>
        <v>1.963953488372093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46239</v>
      </c>
      <c r="B68" s="13">
        <f>IF(A68="","",IFERROR(INT((A68-C3)/7)+I4,""))</f>
        <v>52</v>
      </c>
      <c r="C68" s="14">
        <f t="shared" si="7"/>
        <v>9909</v>
      </c>
      <c r="D68" s="14">
        <f t="shared" si="8"/>
        <v>679</v>
      </c>
      <c r="E68" s="14">
        <v>3</v>
      </c>
      <c r="F68" s="14">
        <v>2</v>
      </c>
      <c r="G68" s="15">
        <f>IF(A68="","",IFERROR(SUM(E$7:E68)/C4*100,""))</f>
        <v>2.3666924265842351</v>
      </c>
      <c r="H68" s="14">
        <v>6498</v>
      </c>
      <c r="I68" s="14">
        <v>6315</v>
      </c>
      <c r="J68" s="15">
        <f t="shared" si="0"/>
        <v>97.183748845798718</v>
      </c>
      <c r="K68" s="15">
        <f t="shared" si="1"/>
        <v>65.576748410535885</v>
      </c>
      <c r="L68" s="16">
        <v>65.7</v>
      </c>
      <c r="M68" s="14">
        <v>1648</v>
      </c>
      <c r="N68" s="14">
        <v>72</v>
      </c>
      <c r="O68" s="15">
        <f t="shared" si="2"/>
        <v>166.31345241699466</v>
      </c>
      <c r="P68" s="15">
        <f t="shared" si="3"/>
        <v>106.03829160530191</v>
      </c>
      <c r="Q68" s="14">
        <v>3408</v>
      </c>
      <c r="R68" s="17">
        <f t="shared" si="4"/>
        <v>1.9813953488372094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46240</v>
      </c>
      <c r="B69" s="13">
        <f>IF(A69="","",IFERROR(INT((A69-C3)/7)+I4,""))</f>
        <v>52</v>
      </c>
      <c r="C69" s="14">
        <f t="shared" si="7"/>
        <v>9900</v>
      </c>
      <c r="D69" s="14">
        <f t="shared" si="8"/>
        <v>677</v>
      </c>
      <c r="E69" s="14">
        <v>9</v>
      </c>
      <c r="F69" s="14">
        <v>1</v>
      </c>
      <c r="G69" s="15">
        <f>IF(A69="","",IFERROR(SUM(E$7:E69)/C4*100,""))</f>
        <v>2.4536321483771251</v>
      </c>
      <c r="H69" s="14">
        <v>6555</v>
      </c>
      <c r="I69" s="14">
        <v>6365</v>
      </c>
      <c r="J69" s="15">
        <f t="shared" si="0"/>
        <v>97.101449275362313</v>
      </c>
      <c r="K69" s="15">
        <f t="shared" si="1"/>
        <v>66.212121212121218</v>
      </c>
      <c r="L69" s="16">
        <v>65.7</v>
      </c>
      <c r="M69" s="14">
        <v>1648</v>
      </c>
      <c r="N69" s="14">
        <v>72</v>
      </c>
      <c r="O69" s="15">
        <f t="shared" si="2"/>
        <v>166.46464646464645</v>
      </c>
      <c r="P69" s="15">
        <f t="shared" si="3"/>
        <v>106.35155096011817</v>
      </c>
      <c r="Q69" s="14">
        <v>3371</v>
      </c>
      <c r="R69" s="17">
        <f t="shared" si="4"/>
        <v>1.9598837209302327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46241</v>
      </c>
      <c r="B70" s="13">
        <f>IF(A70="","",IFERROR(INT((A70-C3)/7)+I4,""))</f>
        <v>53</v>
      </c>
      <c r="C70" s="14">
        <f t="shared" si="7"/>
        <v>9898</v>
      </c>
      <c r="D70" s="14">
        <f t="shared" si="8"/>
        <v>676</v>
      </c>
      <c r="E70" s="14">
        <v>2</v>
      </c>
      <c r="F70" s="14">
        <v>1</v>
      </c>
      <c r="G70" s="15">
        <f>IF(A70="","",IFERROR(SUM(E$7:E70)/C4*100,""))</f>
        <v>2.472952086553323</v>
      </c>
      <c r="H70" s="14">
        <v>6347</v>
      </c>
      <c r="I70" s="14">
        <v>6147</v>
      </c>
      <c r="J70" s="15">
        <f t="shared" si="0"/>
        <v>96.848904994485579</v>
      </c>
      <c r="K70" s="15">
        <f t="shared" si="1"/>
        <v>64.12406546777126</v>
      </c>
      <c r="L70" s="16">
        <v>65.5</v>
      </c>
      <c r="M70" s="14">
        <v>1648</v>
      </c>
      <c r="N70" s="14">
        <v>72</v>
      </c>
      <c r="O70" s="15">
        <f t="shared" si="2"/>
        <v>166.49828248130936</v>
      </c>
      <c r="P70" s="15">
        <f t="shared" si="3"/>
        <v>106.50887573964498</v>
      </c>
      <c r="Q70" s="14">
        <v>3139</v>
      </c>
      <c r="R70" s="17">
        <f t="shared" si="4"/>
        <v>1.825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46242</v>
      </c>
      <c r="B71" s="13">
        <f>IF(A71="","",IFERROR(INT((A71-C3)/7)+I4,""))</f>
        <v>53</v>
      </c>
      <c r="C71" s="14">
        <f t="shared" si="7"/>
        <v>9892</v>
      </c>
      <c r="D71" s="14">
        <f t="shared" si="8"/>
        <v>675</v>
      </c>
      <c r="E71" s="14">
        <v>6</v>
      </c>
      <c r="F71" s="14">
        <v>1</v>
      </c>
      <c r="G71" s="15">
        <f>IF(A71="","",IFERROR(SUM(E$7:E71)/C4*100,""))</f>
        <v>2.5309119010819168</v>
      </c>
      <c r="H71" s="14">
        <v>6411</v>
      </c>
      <c r="I71" s="14">
        <v>6168</v>
      </c>
      <c r="J71" s="15">
        <f t="shared" ref="J71:J134" si="9">IF(OR(A71="",H71="",H71=0),"",I71/H71*100)</f>
        <v>96.209639681796915</v>
      </c>
      <c r="K71" s="15">
        <f t="shared" ref="K71:K134" si="10">IF(OR(A71="",C71="",C71=0),"",H71/C71*100)</f>
        <v>64.809947432268501</v>
      </c>
      <c r="L71" s="16">
        <v>65.400000000000006</v>
      </c>
      <c r="M71" s="14">
        <v>1648</v>
      </c>
      <c r="N71" s="14">
        <v>72</v>
      </c>
      <c r="O71" s="15">
        <f t="shared" ref="O71:O134" si="11">IF(OR(A71="",C71="",C71=0),"",M71/C71*1000)</f>
        <v>166.59927213910231</v>
      </c>
      <c r="P71" s="15">
        <f t="shared" ref="P71:P134" si="12">IF(OR(A71="",D71="",D71=0),"",N71/D71*1000)</f>
        <v>106.66666666666667</v>
      </c>
      <c r="Q71" s="14">
        <v>3319</v>
      </c>
      <c r="R71" s="17">
        <f t="shared" ref="R71:R134" si="13">IF(OR(A71="",M71="",M71+N71=0),"",Q71/(M71+N71))</f>
        <v>1.9296511627906976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46243</v>
      </c>
      <c r="B72" s="13">
        <f>IF(A72="","",IFERROR(INT((A72-C3)/7)+I4,""))</f>
        <v>53</v>
      </c>
      <c r="C72" s="14">
        <f t="shared" si="7"/>
        <v>9889</v>
      </c>
      <c r="D72" s="14">
        <f t="shared" si="8"/>
        <v>674</v>
      </c>
      <c r="E72" s="14">
        <v>3</v>
      </c>
      <c r="F72" s="14">
        <v>0</v>
      </c>
      <c r="G72" s="15">
        <f>IF(A72="","",IFERROR(SUM(E$7:E72)/C4*100,""))</f>
        <v>2.559891808346213</v>
      </c>
      <c r="H72" s="14">
        <v>6573</v>
      </c>
      <c r="I72" s="14">
        <v>6410</v>
      </c>
      <c r="J72" s="15">
        <f t="shared" si="9"/>
        <v>97.520158223033633</v>
      </c>
      <c r="K72" s="15">
        <f t="shared" si="10"/>
        <v>66.467792496713514</v>
      </c>
      <c r="L72" s="16">
        <v>66</v>
      </c>
      <c r="M72" s="14">
        <v>1648</v>
      </c>
      <c r="N72" s="14">
        <v>72</v>
      </c>
      <c r="O72" s="15">
        <f t="shared" si="11"/>
        <v>166.6498129234503</v>
      </c>
      <c r="P72" s="15">
        <f t="shared" si="12"/>
        <v>106.82492581602374</v>
      </c>
      <c r="Q72" s="14">
        <v>3188</v>
      </c>
      <c r="R72" s="17">
        <f t="shared" si="13"/>
        <v>1.8534883720930233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46244</v>
      </c>
      <c r="B73" s="13">
        <f>IF(A73="","",IFERROR(INT((A73-C3)/7)+I4,""))</f>
        <v>53</v>
      </c>
      <c r="C73" s="14">
        <f t="shared" si="7"/>
        <v>9888</v>
      </c>
      <c r="D73" s="14">
        <f t="shared" si="8"/>
        <v>674</v>
      </c>
      <c r="E73" s="14">
        <v>1</v>
      </c>
      <c r="F73" s="14">
        <v>1</v>
      </c>
      <c r="G73" s="15">
        <f>IF(A73="","",IFERROR(SUM(E$7:E73)/C4*100,""))</f>
        <v>2.5695517774343122</v>
      </c>
      <c r="H73" s="14">
        <v>6157</v>
      </c>
      <c r="I73" s="14">
        <v>5951</v>
      </c>
      <c r="J73" s="15">
        <f t="shared" si="9"/>
        <v>96.654214714958584</v>
      </c>
      <c r="K73" s="15">
        <f t="shared" si="10"/>
        <v>62.267394822006473</v>
      </c>
      <c r="L73" s="16">
        <v>65.5</v>
      </c>
      <c r="M73" s="14">
        <v>1648</v>
      </c>
      <c r="N73" s="14">
        <v>72</v>
      </c>
      <c r="O73" s="15">
        <f t="shared" si="11"/>
        <v>166.66666666666666</v>
      </c>
      <c r="P73" s="15">
        <f t="shared" si="12"/>
        <v>106.82492581602374</v>
      </c>
      <c r="Q73" s="14">
        <v>3282</v>
      </c>
      <c r="R73" s="17">
        <f t="shared" si="13"/>
        <v>1.9081395348837209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46245</v>
      </c>
      <c r="B74" s="13">
        <f>IF(A74="","",IFERROR(INT((A74-C3)/7)+I4,""))</f>
        <v>53</v>
      </c>
      <c r="C74" s="14">
        <f t="shared" si="7"/>
        <v>9881</v>
      </c>
      <c r="D74" s="14">
        <f t="shared" si="8"/>
        <v>673</v>
      </c>
      <c r="E74" s="14">
        <v>7</v>
      </c>
      <c r="F74" s="14">
        <v>2</v>
      </c>
      <c r="G74" s="15">
        <f>IF(A74="","",IFERROR(SUM(E$7:E74)/C4*100,""))</f>
        <v>2.6371715610510047</v>
      </c>
      <c r="H74" s="14">
        <v>6532</v>
      </c>
      <c r="I74" s="14">
        <v>6278</v>
      </c>
      <c r="J74" s="15">
        <f t="shared" si="9"/>
        <v>96.111451316595222</v>
      </c>
      <c r="K74" s="15">
        <f t="shared" si="10"/>
        <v>66.106669365448852</v>
      </c>
      <c r="L74" s="16">
        <v>65.5</v>
      </c>
      <c r="M74" s="14">
        <v>1648</v>
      </c>
      <c r="N74" s="14">
        <v>72</v>
      </c>
      <c r="O74" s="15">
        <f t="shared" si="11"/>
        <v>166.78473838680296</v>
      </c>
      <c r="P74" s="15">
        <f t="shared" si="12"/>
        <v>106.98365527488855</v>
      </c>
      <c r="Q74" s="14">
        <v>3203</v>
      </c>
      <c r="R74" s="17">
        <f t="shared" si="13"/>
        <v>1.8622093023255815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46246</v>
      </c>
      <c r="B75" s="13">
        <f>IF(A75="","",IFERROR(INT((A75-C3)/7)+I4,""))</f>
        <v>53</v>
      </c>
      <c r="C75" s="14">
        <f t="shared" si="7"/>
        <v>9881</v>
      </c>
      <c r="D75" s="14">
        <f t="shared" si="8"/>
        <v>671</v>
      </c>
      <c r="E75" s="14">
        <v>0</v>
      </c>
      <c r="F75" s="14">
        <v>1</v>
      </c>
      <c r="G75" s="15">
        <f>IF(A75="","",IFERROR(SUM(E$7:E75)/C4*100,""))</f>
        <v>2.6371715610510047</v>
      </c>
      <c r="H75" s="14">
        <v>6363</v>
      </c>
      <c r="I75" s="14">
        <v>61344</v>
      </c>
      <c r="J75" s="15">
        <f t="shared" si="9"/>
        <v>964.07355021216415</v>
      </c>
      <c r="K75" s="15">
        <f t="shared" si="10"/>
        <v>64.396316162331743</v>
      </c>
      <c r="L75" s="16">
        <v>65.599999999999994</v>
      </c>
      <c r="M75" s="14">
        <v>1648</v>
      </c>
      <c r="N75" s="14">
        <v>72</v>
      </c>
      <c r="O75" s="15">
        <f t="shared" si="11"/>
        <v>166.78473838680296</v>
      </c>
      <c r="P75" s="15">
        <f t="shared" si="12"/>
        <v>107.30253353204174</v>
      </c>
      <c r="Q75" s="14">
        <v>3387</v>
      </c>
      <c r="R75" s="17">
        <f t="shared" si="13"/>
        <v>1.969186046511628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>
        <v>46247</v>
      </c>
      <c r="B76" s="13">
        <f>IF(A76="","",IFERROR(INT((A76-C3)/7)+I4,""))</f>
        <v>53</v>
      </c>
      <c r="C76" s="14">
        <f t="shared" si="7"/>
        <v>9879</v>
      </c>
      <c r="D76" s="14">
        <f t="shared" si="8"/>
        <v>670</v>
      </c>
      <c r="E76" s="14">
        <v>2</v>
      </c>
      <c r="F76" s="14">
        <v>0</v>
      </c>
      <c r="G76" s="15">
        <f>IF(A76="","",IFERROR(SUM(E$7:E76)/C4*100,""))</f>
        <v>2.6564914992272022</v>
      </c>
      <c r="H76" s="14">
        <v>6313</v>
      </c>
      <c r="I76" s="14">
        <v>6148</v>
      </c>
      <c r="J76" s="15">
        <f t="shared" si="9"/>
        <v>97.38634563598923</v>
      </c>
      <c r="K76" s="15">
        <f t="shared" si="10"/>
        <v>63.903229071768394</v>
      </c>
      <c r="L76" s="16">
        <v>65.900000000000006</v>
      </c>
      <c r="M76" s="14">
        <v>1648</v>
      </c>
      <c r="N76" s="14">
        <v>72</v>
      </c>
      <c r="O76" s="15">
        <f t="shared" si="11"/>
        <v>166.81850389715558</v>
      </c>
      <c r="P76" s="15">
        <f t="shared" si="12"/>
        <v>107.46268656716418</v>
      </c>
      <c r="Q76" s="14">
        <v>3432</v>
      </c>
      <c r="R76" s="17">
        <f t="shared" si="13"/>
        <v>1.9953488372093022</v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>
        <v>46248</v>
      </c>
      <c r="B77" s="13">
        <f>IF(A77="","",IFERROR(INT((A77-C3)/7)+I4,""))</f>
        <v>54</v>
      </c>
      <c r="C77" s="14">
        <f t="shared" si="7"/>
        <v>9873</v>
      </c>
      <c r="D77" s="14">
        <f t="shared" si="8"/>
        <v>670</v>
      </c>
      <c r="E77" s="14">
        <v>6</v>
      </c>
      <c r="F77" s="14">
        <v>1</v>
      </c>
      <c r="G77" s="15">
        <f>IF(A77="","",IFERROR(SUM(E$7:E77)/C4*100,""))</f>
        <v>2.714451313755796</v>
      </c>
      <c r="H77" s="14">
        <v>5935</v>
      </c>
      <c r="I77" s="14">
        <v>5769</v>
      </c>
      <c r="J77" s="15">
        <f t="shared" si="9"/>
        <v>97.203032855939341</v>
      </c>
      <c r="K77" s="15">
        <f t="shared" si="10"/>
        <v>60.113440696849999</v>
      </c>
      <c r="L77" s="16">
        <v>65.8</v>
      </c>
      <c r="M77" s="14">
        <v>1648</v>
      </c>
      <c r="N77" s="14">
        <v>72</v>
      </c>
      <c r="O77" s="15">
        <f t="shared" si="11"/>
        <v>166.91988250784971</v>
      </c>
      <c r="P77" s="15">
        <f t="shared" si="12"/>
        <v>107.46268656716418</v>
      </c>
      <c r="Q77" s="14">
        <v>3653</v>
      </c>
      <c r="R77" s="17">
        <f t="shared" si="13"/>
        <v>2.1238372093023257</v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>
        <v>46249</v>
      </c>
      <c r="B78" s="13">
        <f>IF(A78="","",IFERROR(INT((A78-C3)/7)+I4,""))</f>
        <v>54</v>
      </c>
      <c r="C78" s="14">
        <f t="shared" si="7"/>
        <v>9869</v>
      </c>
      <c r="D78" s="14">
        <f t="shared" si="8"/>
        <v>669</v>
      </c>
      <c r="E78" s="14">
        <v>4</v>
      </c>
      <c r="F78" s="14">
        <v>1</v>
      </c>
      <c r="G78" s="15">
        <f>IF(A78="","",IFERROR(SUM(E$7:E78)/C4*100,""))</f>
        <v>2.7530911901081914</v>
      </c>
      <c r="H78" s="14">
        <v>6168</v>
      </c>
      <c r="I78" s="14">
        <v>5975</v>
      </c>
      <c r="J78" s="15">
        <f t="shared" si="9"/>
        <v>96.870946822308696</v>
      </c>
      <c r="K78" s="15">
        <f t="shared" si="10"/>
        <v>62.498733407640081</v>
      </c>
      <c r="L78" s="16">
        <v>66</v>
      </c>
      <c r="M78" s="14">
        <v>1648</v>
      </c>
      <c r="N78" s="14">
        <v>72</v>
      </c>
      <c r="O78" s="15">
        <f t="shared" si="11"/>
        <v>166.98753673117844</v>
      </c>
      <c r="P78" s="15">
        <f t="shared" si="12"/>
        <v>107.62331838565024</v>
      </c>
      <c r="Q78" s="14">
        <v>3821</v>
      </c>
      <c r="R78" s="17">
        <f t="shared" si="13"/>
        <v>2.2215116279069766</v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>
        <v>46250</v>
      </c>
      <c r="B79" s="13">
        <f>IF(A79="","",IFERROR(INT((A79-C3)/7)+I4,""))</f>
        <v>54</v>
      </c>
      <c r="C79" s="14">
        <f t="shared" si="7"/>
        <v>9867</v>
      </c>
      <c r="D79" s="14">
        <f t="shared" si="8"/>
        <v>668</v>
      </c>
      <c r="E79" s="14">
        <v>2</v>
      </c>
      <c r="F79" s="14">
        <v>0</v>
      </c>
      <c r="G79" s="15">
        <f>IF(A79="","",IFERROR(SUM(E$7:E79)/C4*100,""))</f>
        <v>2.7724111282843893</v>
      </c>
      <c r="H79" s="14">
        <v>6490</v>
      </c>
      <c r="I79" s="14">
        <v>6289</v>
      </c>
      <c r="J79" s="15">
        <f t="shared" si="9"/>
        <v>96.902927580893689</v>
      </c>
      <c r="K79" s="15">
        <f t="shared" si="10"/>
        <v>65.774804905239691</v>
      </c>
      <c r="L79" s="16">
        <v>66.3</v>
      </c>
      <c r="M79" s="14">
        <v>1648</v>
      </c>
      <c r="N79" s="14">
        <v>72</v>
      </c>
      <c r="O79" s="15">
        <f t="shared" si="11"/>
        <v>167.02138441268878</v>
      </c>
      <c r="P79" s="15">
        <f t="shared" si="12"/>
        <v>107.78443113772455</v>
      </c>
      <c r="Q79" s="14">
        <v>3445</v>
      </c>
      <c r="R79" s="17">
        <f t="shared" si="13"/>
        <v>2.0029069767441858</v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>
        <v>46251</v>
      </c>
      <c r="B80" s="13">
        <f>IF(A80="","",IFERROR(INT((A80-C3)/7)+I4,""))</f>
        <v>54</v>
      </c>
      <c r="C80" s="14">
        <f t="shared" si="7"/>
        <v>9867</v>
      </c>
      <c r="D80" s="14">
        <f t="shared" si="8"/>
        <v>668</v>
      </c>
      <c r="E80" s="14">
        <v>0</v>
      </c>
      <c r="F80" s="14">
        <v>0</v>
      </c>
      <c r="G80" s="15">
        <f>IF(A80="","",IFERROR(SUM(E$7:E80)/C4*100,""))</f>
        <v>2.7724111282843893</v>
      </c>
      <c r="H80" s="14">
        <v>6354</v>
      </c>
      <c r="I80" s="14">
        <v>6169</v>
      </c>
      <c r="J80" s="15">
        <f t="shared" si="9"/>
        <v>97.088448221592699</v>
      </c>
      <c r="K80" s="15">
        <f t="shared" si="10"/>
        <v>64.396473092125262</v>
      </c>
      <c r="L80" s="16">
        <v>66.400000000000006</v>
      </c>
      <c r="M80" s="14">
        <v>1648</v>
      </c>
      <c r="N80" s="14">
        <v>72</v>
      </c>
      <c r="O80" s="15">
        <f t="shared" si="11"/>
        <v>167.02138441268878</v>
      </c>
      <c r="P80" s="15">
        <f t="shared" si="12"/>
        <v>107.78443113772455</v>
      </c>
      <c r="Q80" s="14">
        <v>3402</v>
      </c>
      <c r="R80" s="17">
        <f t="shared" si="13"/>
        <v>1.9779069767441861</v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>
        <v>46252</v>
      </c>
      <c r="B81" s="13">
        <f>IF(A81="","",IFERROR(INT((A81-C3)/7)+I4,""))</f>
        <v>54</v>
      </c>
      <c r="C81" s="14">
        <f t="shared" si="7"/>
        <v>9866</v>
      </c>
      <c r="D81" s="14">
        <f t="shared" si="8"/>
        <v>668</v>
      </c>
      <c r="E81" s="14">
        <v>1</v>
      </c>
      <c r="F81" s="14">
        <v>1</v>
      </c>
      <c r="G81" s="15">
        <f>IF(A81="","",IFERROR(SUM(E$7:E81)/C4*100,""))</f>
        <v>2.7820710973724885</v>
      </c>
      <c r="H81" s="14">
        <v>6250</v>
      </c>
      <c r="I81" s="14">
        <v>6054</v>
      </c>
      <c r="J81" s="15">
        <f t="shared" si="9"/>
        <v>96.86399999999999</v>
      </c>
      <c r="K81" s="15">
        <f t="shared" si="10"/>
        <v>63.348874923981349</v>
      </c>
      <c r="L81" s="16">
        <v>66.3</v>
      </c>
      <c r="M81" s="14">
        <v>1648</v>
      </c>
      <c r="N81" s="14">
        <v>72</v>
      </c>
      <c r="O81" s="15">
        <f t="shared" si="11"/>
        <v>167.03831339955403</v>
      </c>
      <c r="P81" s="15">
        <f t="shared" si="12"/>
        <v>107.78443113772455</v>
      </c>
      <c r="Q81" s="14">
        <v>3323</v>
      </c>
      <c r="R81" s="17">
        <f t="shared" si="13"/>
        <v>1.9319767441860465</v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>
        <v>46253</v>
      </c>
      <c r="B82" s="13">
        <f>IF(A82="","",IFERROR(INT((A82-C3)/7)+I4,""))</f>
        <v>54</v>
      </c>
      <c r="C82" s="14">
        <f t="shared" si="7"/>
        <v>9861</v>
      </c>
      <c r="D82" s="14">
        <f t="shared" si="8"/>
        <v>667</v>
      </c>
      <c r="E82" s="14">
        <v>5</v>
      </c>
      <c r="F82" s="14">
        <v>2</v>
      </c>
      <c r="G82" s="15">
        <f>IF(A82="","",IFERROR(SUM(E$7:E82)/C4*100,""))</f>
        <v>2.8303709428129831</v>
      </c>
      <c r="H82" s="14">
        <v>6312</v>
      </c>
      <c r="I82" s="14">
        <v>6150</v>
      </c>
      <c r="J82" s="15">
        <f t="shared" si="9"/>
        <v>97.433460076045634</v>
      </c>
      <c r="K82" s="15">
        <f t="shared" si="10"/>
        <v>64.009735320961354</v>
      </c>
      <c r="L82" s="16">
        <v>66.599999999999994</v>
      </c>
      <c r="M82" s="14">
        <v>1648</v>
      </c>
      <c r="N82" s="14">
        <v>72</v>
      </c>
      <c r="O82" s="15">
        <f t="shared" si="11"/>
        <v>167.12300983673057</v>
      </c>
      <c r="P82" s="15">
        <f t="shared" si="12"/>
        <v>107.94602698650675</v>
      </c>
      <c r="Q82" s="14">
        <v>3089</v>
      </c>
      <c r="R82" s="17">
        <f t="shared" si="13"/>
        <v>1.7959302325581394</v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>
        <v>46254</v>
      </c>
      <c r="B83" s="13">
        <f>IF(A83="","",IFERROR(INT((A83-C3)/7)+I4,""))</f>
        <v>54</v>
      </c>
      <c r="C83" s="14">
        <f t="shared" si="7"/>
        <v>9856</v>
      </c>
      <c r="D83" s="14">
        <f t="shared" si="8"/>
        <v>665</v>
      </c>
      <c r="E83" s="14">
        <v>5</v>
      </c>
      <c r="F83" s="14">
        <v>1</v>
      </c>
      <c r="G83" s="15">
        <f>IF(A83="","",IFERROR(SUM(E$7:E83)/C4*100,""))</f>
        <v>2.8786707882534777</v>
      </c>
      <c r="H83" s="14">
        <v>6259</v>
      </c>
      <c r="I83" s="14">
        <v>6068</v>
      </c>
      <c r="J83" s="15">
        <f t="shared" si="9"/>
        <v>96.948394312190445</v>
      </c>
      <c r="K83" s="15">
        <f t="shared" si="10"/>
        <v>63.504464285714292</v>
      </c>
      <c r="L83" s="16">
        <v>66.900000000000006</v>
      </c>
      <c r="M83" s="14">
        <v>1648</v>
      </c>
      <c r="N83" s="14">
        <v>72</v>
      </c>
      <c r="O83" s="15">
        <f t="shared" si="11"/>
        <v>167.20779220779218</v>
      </c>
      <c r="P83" s="15">
        <f t="shared" si="12"/>
        <v>108.27067669172932</v>
      </c>
      <c r="Q83" s="14">
        <v>3352</v>
      </c>
      <c r="R83" s="17">
        <f t="shared" si="13"/>
        <v>1.9488372093023256</v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>
        <v>46255</v>
      </c>
      <c r="B84" s="13">
        <f>IF(A84="","",IFERROR(INT((A84-C3)/7)+I4,""))</f>
        <v>55</v>
      </c>
      <c r="C84" s="14">
        <f t="shared" si="7"/>
        <v>9855</v>
      </c>
      <c r="D84" s="14">
        <f t="shared" si="8"/>
        <v>664</v>
      </c>
      <c r="E84" s="14">
        <v>1</v>
      </c>
      <c r="F84" s="14">
        <v>0</v>
      </c>
      <c r="G84" s="15">
        <f>IF(A84="","",IFERROR(SUM(E$7:E84)/C4*100,""))</f>
        <v>2.8883307573415768</v>
      </c>
      <c r="H84" s="14">
        <v>6383</v>
      </c>
      <c r="I84" s="14">
        <v>6183</v>
      </c>
      <c r="J84" s="15">
        <f t="shared" si="9"/>
        <v>96.866677111076299</v>
      </c>
      <c r="K84" s="15">
        <f t="shared" si="10"/>
        <v>64.769152714358185</v>
      </c>
      <c r="L84" s="16">
        <v>66.8</v>
      </c>
      <c r="M84" s="14">
        <v>1648</v>
      </c>
      <c r="N84" s="14">
        <v>72</v>
      </c>
      <c r="O84" s="15">
        <f t="shared" si="11"/>
        <v>167.22475900558092</v>
      </c>
      <c r="P84" s="15">
        <f t="shared" si="12"/>
        <v>108.43373493975903</v>
      </c>
      <c r="Q84" s="14">
        <v>3317</v>
      </c>
      <c r="R84" s="17">
        <f t="shared" si="13"/>
        <v>1.9284883720930233</v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>
        <v>46256</v>
      </c>
      <c r="B85" s="13">
        <f>IF(A85="","",IFERROR(INT((A85-C3)/7)+I4,""))</f>
        <v>55</v>
      </c>
      <c r="C85" s="14">
        <f t="shared" si="7"/>
        <v>9854</v>
      </c>
      <c r="D85" s="14">
        <f t="shared" si="8"/>
        <v>664</v>
      </c>
      <c r="E85" s="14">
        <v>1</v>
      </c>
      <c r="F85" s="14">
        <v>1</v>
      </c>
      <c r="G85" s="15">
        <f>IF(A85="","",IFERROR(SUM(E$7:E85)/C4*100,""))</f>
        <v>2.8979907264296756</v>
      </c>
      <c r="H85" s="14">
        <v>6269</v>
      </c>
      <c r="I85" s="14">
        <v>6061</v>
      </c>
      <c r="J85" s="15">
        <f t="shared" si="9"/>
        <v>96.6820864571702</v>
      </c>
      <c r="K85" s="15">
        <f t="shared" si="10"/>
        <v>63.618834990866659</v>
      </c>
      <c r="L85" s="16">
        <v>66.7</v>
      </c>
      <c r="M85" s="14">
        <v>1648</v>
      </c>
      <c r="N85" s="14">
        <v>72</v>
      </c>
      <c r="O85" s="15">
        <f t="shared" si="11"/>
        <v>167.24172924700628</v>
      </c>
      <c r="P85" s="15">
        <f t="shared" si="12"/>
        <v>108.43373493975903</v>
      </c>
      <c r="Q85" s="14">
        <v>3329</v>
      </c>
      <c r="R85" s="17">
        <f t="shared" si="13"/>
        <v>1.9354651162790697</v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>
        <v>46257</v>
      </c>
      <c r="B86" s="13">
        <f>IF(A86="","",IFERROR(INT((A86-C3)/7)+I4,""))</f>
        <v>55</v>
      </c>
      <c r="C86" s="14">
        <f t="shared" si="7"/>
        <v>9849</v>
      </c>
      <c r="D86" s="14">
        <f t="shared" si="8"/>
        <v>663</v>
      </c>
      <c r="E86" s="14">
        <v>5</v>
      </c>
      <c r="F86" s="14">
        <v>1</v>
      </c>
      <c r="G86" s="15">
        <f>IF(A86="","",IFERROR(SUM(E$7:E86)/C4*100,""))</f>
        <v>2.9462905718701702</v>
      </c>
      <c r="H86" s="14">
        <v>6176</v>
      </c>
      <c r="I86" s="14">
        <v>5998</v>
      </c>
      <c r="J86" s="15">
        <f t="shared" si="9"/>
        <v>97.117875647668399</v>
      </c>
      <c r="K86" s="15">
        <f t="shared" si="10"/>
        <v>62.706873794293841</v>
      </c>
      <c r="L86" s="16">
        <v>66.7</v>
      </c>
      <c r="M86" s="14">
        <v>1648</v>
      </c>
      <c r="N86" s="14">
        <v>72</v>
      </c>
      <c r="O86" s="15">
        <f t="shared" si="11"/>
        <v>167.32663214539548</v>
      </c>
      <c r="P86" s="15">
        <f t="shared" si="12"/>
        <v>108.5972850678733</v>
      </c>
      <c r="Q86" s="14">
        <v>3274</v>
      </c>
      <c r="R86" s="17">
        <f t="shared" si="13"/>
        <v>1.9034883720930234</v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>
        <v>46258</v>
      </c>
      <c r="B87" s="13">
        <f>IF(A87="","",IFERROR(INT((A87-C3)/7)+I4,""))</f>
        <v>55</v>
      </c>
      <c r="C87" s="14">
        <f t="shared" si="7"/>
        <v>9839</v>
      </c>
      <c r="D87" s="14">
        <f t="shared" si="8"/>
        <v>662</v>
      </c>
      <c r="E87" s="14">
        <v>10</v>
      </c>
      <c r="F87" s="14">
        <v>2</v>
      </c>
      <c r="G87" s="15">
        <f>IF(A87="","",IFERROR(SUM(E$7:E87)/C4*100,""))</f>
        <v>3.0428902627511594</v>
      </c>
      <c r="H87" s="14">
        <v>6390</v>
      </c>
      <c r="I87" s="14">
        <v>6196</v>
      </c>
      <c r="J87" s="15">
        <f t="shared" si="9"/>
        <v>96.964006259780916</v>
      </c>
      <c r="K87" s="15">
        <f t="shared" si="10"/>
        <v>64.945624555340984</v>
      </c>
      <c r="L87" s="16">
        <v>67</v>
      </c>
      <c r="M87" s="14">
        <v>1648</v>
      </c>
      <c r="N87" s="14">
        <v>72</v>
      </c>
      <c r="O87" s="15">
        <f t="shared" si="11"/>
        <v>167.4966968187824</v>
      </c>
      <c r="P87" s="15">
        <f t="shared" si="12"/>
        <v>108.76132930513594</v>
      </c>
      <c r="Q87" s="14">
        <v>3274</v>
      </c>
      <c r="R87" s="17">
        <f t="shared" si="13"/>
        <v>1.9034883720930234</v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>
        <v>46259</v>
      </c>
      <c r="B88" s="13">
        <f>IF(A88="","",IFERROR(INT((A88-C3)/7)+I4,""))</f>
        <v>55</v>
      </c>
      <c r="C88" s="14">
        <f t="shared" ref="C88:C93" si="14">C87-E88</f>
        <v>9834</v>
      </c>
      <c r="D88" s="14">
        <f t="shared" ref="D88:D119" si="15">D87-F87</f>
        <v>660</v>
      </c>
      <c r="E88" s="14">
        <v>5</v>
      </c>
      <c r="F88" s="14">
        <v>0</v>
      </c>
      <c r="G88" s="15">
        <f>IF(A88="","",IFERROR(SUM(E$7:E88)/C4*100,""))</f>
        <v>3.091190108191654</v>
      </c>
      <c r="H88" s="14">
        <v>6052</v>
      </c>
      <c r="I88" s="14">
        <v>5831</v>
      </c>
      <c r="J88" s="15">
        <f t="shared" si="9"/>
        <v>96.348314606741567</v>
      </c>
      <c r="K88" s="15">
        <f t="shared" si="10"/>
        <v>61.541590400650804</v>
      </c>
      <c r="L88" s="16">
        <v>67.099999999999994</v>
      </c>
      <c r="M88" s="14">
        <v>1649</v>
      </c>
      <c r="N88" s="14">
        <v>70</v>
      </c>
      <c r="O88" s="15">
        <f t="shared" si="11"/>
        <v>167.68354687817774</v>
      </c>
      <c r="P88" s="15">
        <f t="shared" si="12"/>
        <v>106.06060606060606</v>
      </c>
      <c r="Q88" s="14">
        <v>3277</v>
      </c>
      <c r="R88" s="17">
        <f t="shared" si="13"/>
        <v>1.9063408958696917</v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>
        <v>46260</v>
      </c>
      <c r="B89" s="13">
        <f>IF(A89="","",IFERROR(INT((A89-C3)/7)+I4,""))</f>
        <v>55</v>
      </c>
      <c r="C89" s="14">
        <f t="shared" si="14"/>
        <v>9827</v>
      </c>
      <c r="D89" s="14">
        <f t="shared" si="15"/>
        <v>660</v>
      </c>
      <c r="E89" s="14">
        <v>7</v>
      </c>
      <c r="F89" s="14">
        <v>4</v>
      </c>
      <c r="G89" s="15">
        <f>IF(A89="","",IFERROR(SUM(E$7:E89)/C4*100,""))</f>
        <v>3.1588098918083465</v>
      </c>
      <c r="H89" s="14">
        <v>6232</v>
      </c>
      <c r="I89" s="14">
        <v>6046</v>
      </c>
      <c r="J89" s="15">
        <f t="shared" si="9"/>
        <v>97.01540436456996</v>
      </c>
      <c r="K89" s="15">
        <f t="shared" si="10"/>
        <v>63.417116108680169</v>
      </c>
      <c r="L89" s="16">
        <v>67.900000000000006</v>
      </c>
      <c r="M89" s="14">
        <v>1629</v>
      </c>
      <c r="N89" s="14">
        <v>70</v>
      </c>
      <c r="O89" s="15">
        <f t="shared" si="11"/>
        <v>165.76778263966625</v>
      </c>
      <c r="P89" s="15">
        <f t="shared" si="12"/>
        <v>106.06060606060606</v>
      </c>
      <c r="Q89" s="14">
        <v>3155</v>
      </c>
      <c r="R89" s="17">
        <f t="shared" si="13"/>
        <v>1.8569746909947027</v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>
        <v>46261</v>
      </c>
      <c r="B90" s="13">
        <f>IF(A90="","",IFERROR(INT((A90-C3)/7)+I4,""))</f>
        <v>55</v>
      </c>
      <c r="C90" s="14">
        <f t="shared" si="14"/>
        <v>9815</v>
      </c>
      <c r="D90" s="14">
        <f t="shared" si="15"/>
        <v>656</v>
      </c>
      <c r="E90" s="14">
        <v>12</v>
      </c>
      <c r="F90" s="14">
        <v>1</v>
      </c>
      <c r="G90" s="15">
        <f>IF(A90="","",IFERROR(SUM(E$7:E90)/C4*100,""))</f>
        <v>3.2747295208655331</v>
      </c>
      <c r="H90" s="14">
        <v>6324</v>
      </c>
      <c r="I90" s="14">
        <v>6139</v>
      </c>
      <c r="J90" s="15">
        <f t="shared" si="9"/>
        <v>97.074636306135346</v>
      </c>
      <c r="K90" s="15">
        <f t="shared" si="10"/>
        <v>64.431991849210391</v>
      </c>
      <c r="L90" s="16">
        <v>67.8</v>
      </c>
      <c r="M90" s="14">
        <v>1629</v>
      </c>
      <c r="N90" s="14">
        <v>70</v>
      </c>
      <c r="O90" s="15">
        <f t="shared" si="11"/>
        <v>165.97045338767194</v>
      </c>
      <c r="P90" s="15">
        <f t="shared" si="12"/>
        <v>106.70731707317073</v>
      </c>
      <c r="Q90" s="14">
        <v>3365</v>
      </c>
      <c r="R90" s="17">
        <f t="shared" si="13"/>
        <v>1.9805768098881695</v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>
        <v>46262</v>
      </c>
      <c r="B91" s="13">
        <f>IF(A91="","",IFERROR(INT((A91-C3)/7)+I4,""))</f>
        <v>56</v>
      </c>
      <c r="C91" s="14">
        <f t="shared" si="14"/>
        <v>9807</v>
      </c>
      <c r="D91" s="14">
        <f t="shared" si="15"/>
        <v>655</v>
      </c>
      <c r="E91" s="14">
        <v>8</v>
      </c>
      <c r="F91" s="14">
        <v>0</v>
      </c>
      <c r="G91" s="15">
        <f>IF(A91="","",IFERROR(SUM(E$7:E91)/C4*100,""))</f>
        <v>3.3520092735703244</v>
      </c>
      <c r="H91" s="14">
        <v>5990</v>
      </c>
      <c r="I91" s="14">
        <v>5760</v>
      </c>
      <c r="J91" s="15">
        <f t="shared" si="9"/>
        <v>96.160267111853088</v>
      </c>
      <c r="K91" s="15">
        <f t="shared" si="10"/>
        <v>61.078821250127454</v>
      </c>
      <c r="L91" s="16">
        <v>67.900000000000006</v>
      </c>
      <c r="M91" s="14">
        <v>1629</v>
      </c>
      <c r="N91" s="14">
        <v>70</v>
      </c>
      <c r="O91" s="15">
        <f t="shared" si="11"/>
        <v>166.10584276537168</v>
      </c>
      <c r="P91" s="15">
        <f t="shared" si="12"/>
        <v>106.87022900763358</v>
      </c>
      <c r="Q91" s="14">
        <v>3215</v>
      </c>
      <c r="R91" s="17">
        <f t="shared" si="13"/>
        <v>1.8922895821071217</v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>
        <v>46263</v>
      </c>
      <c r="B92" s="13">
        <f>IF(A92="","",IFERROR(INT((A92-C3)/7)+I4,""))</f>
        <v>56</v>
      </c>
      <c r="C92" s="14">
        <f t="shared" si="14"/>
        <v>9798</v>
      </c>
      <c r="D92" s="14">
        <f t="shared" si="15"/>
        <v>655</v>
      </c>
      <c r="E92" s="14">
        <v>9</v>
      </c>
      <c r="F92" s="14">
        <v>1</v>
      </c>
      <c r="G92" s="15">
        <f>IF(A92="","",IFERROR(SUM(E$7:E92)/C4*100,""))</f>
        <v>3.4389489953632149</v>
      </c>
      <c r="H92" s="14">
        <v>5924</v>
      </c>
      <c r="I92" s="14">
        <v>5734</v>
      </c>
      <c r="J92" s="15">
        <f t="shared" si="9"/>
        <v>96.792707629979745</v>
      </c>
      <c r="K92" s="15">
        <f t="shared" si="10"/>
        <v>60.461318636456419</v>
      </c>
      <c r="L92" s="16">
        <v>67.8</v>
      </c>
      <c r="M92" s="14">
        <v>1629</v>
      </c>
      <c r="N92" s="14">
        <v>70</v>
      </c>
      <c r="O92" s="15">
        <f t="shared" si="11"/>
        <v>166.25842008573179</v>
      </c>
      <c r="P92" s="15">
        <f t="shared" si="12"/>
        <v>106.87022900763358</v>
      </c>
      <c r="Q92" s="14">
        <v>3252</v>
      </c>
      <c r="R92" s="17">
        <f t="shared" si="13"/>
        <v>1.9140670982931136</v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>
        <v>46264</v>
      </c>
      <c r="B93" s="13">
        <f>IF(A93="","",IFERROR(INT((A93-C3)/7)+I4,""))</f>
        <v>56</v>
      </c>
      <c r="C93" s="14">
        <f t="shared" si="14"/>
        <v>9791</v>
      </c>
      <c r="D93" s="14">
        <f t="shared" si="15"/>
        <v>654</v>
      </c>
      <c r="E93" s="14">
        <v>7</v>
      </c>
      <c r="F93" s="14">
        <v>1</v>
      </c>
      <c r="G93" s="15">
        <f>IF(A93="","",IFERROR(SUM(E$7:E93)/C4*100,""))</f>
        <v>3.5065687789799069</v>
      </c>
      <c r="H93" s="14">
        <v>6024</v>
      </c>
      <c r="I93" s="14">
        <v>5833</v>
      </c>
      <c r="J93" s="15">
        <f t="shared" si="9"/>
        <v>96.82934926958832</v>
      </c>
      <c r="K93" s="15">
        <f t="shared" si="10"/>
        <v>61.525891124502095</v>
      </c>
      <c r="L93" s="16">
        <v>67.8</v>
      </c>
      <c r="M93" s="14">
        <v>1629</v>
      </c>
      <c r="N93" s="14">
        <v>70</v>
      </c>
      <c r="O93" s="15">
        <f t="shared" si="11"/>
        <v>166.37728526197529</v>
      </c>
      <c r="P93" s="15">
        <f t="shared" si="12"/>
        <v>107.03363914373089</v>
      </c>
      <c r="Q93" s="14"/>
      <c r="R93" s="17">
        <f t="shared" si="13"/>
        <v>0</v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/>
      <c r="D94" s="14">
        <f t="shared" si="15"/>
        <v>653</v>
      </c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9"/>
        <v/>
      </c>
      <c r="K94" s="15" t="str">
        <f t="shared" si="10"/>
        <v/>
      </c>
      <c r="L94" s="16"/>
      <c r="M94" s="14"/>
      <c r="N94" s="14"/>
      <c r="O94" s="15" t="str">
        <f t="shared" si="11"/>
        <v/>
      </c>
      <c r="P94" s="15" t="str">
        <f t="shared" si="12"/>
        <v/>
      </c>
      <c r="Q94" s="14"/>
      <c r="R94" s="17" t="str">
        <f t="shared" si="13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/>
      <c r="D95" s="14">
        <f t="shared" si="15"/>
        <v>653</v>
      </c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9"/>
        <v/>
      </c>
      <c r="K95" s="15" t="str">
        <f t="shared" si="10"/>
        <v/>
      </c>
      <c r="L95" s="16"/>
      <c r="M95" s="14"/>
      <c r="N95" s="14"/>
      <c r="O95" s="15" t="str">
        <f t="shared" si="11"/>
        <v/>
      </c>
      <c r="P95" s="15" t="str">
        <f t="shared" si="12"/>
        <v/>
      </c>
      <c r="Q95" s="14"/>
      <c r="R95" s="17" t="str">
        <f t="shared" si="13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/>
      <c r="D96" s="14">
        <f t="shared" si="15"/>
        <v>653</v>
      </c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9"/>
        <v/>
      </c>
      <c r="K96" s="15" t="str">
        <f t="shared" si="10"/>
        <v/>
      </c>
      <c r="L96" s="16"/>
      <c r="M96" s="14"/>
      <c r="N96" s="14"/>
      <c r="O96" s="15" t="str">
        <f t="shared" si="11"/>
        <v/>
      </c>
      <c r="P96" s="15" t="str">
        <f t="shared" si="12"/>
        <v/>
      </c>
      <c r="Q96" s="14"/>
      <c r="R96" s="17" t="str">
        <f t="shared" si="13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/>
      <c r="D97" s="14">
        <f t="shared" si="15"/>
        <v>653</v>
      </c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9"/>
        <v/>
      </c>
      <c r="K97" s="15" t="str">
        <f t="shared" si="10"/>
        <v/>
      </c>
      <c r="L97" s="16"/>
      <c r="M97" s="14"/>
      <c r="N97" s="14"/>
      <c r="O97" s="15" t="str">
        <f t="shared" si="11"/>
        <v/>
      </c>
      <c r="P97" s="15" t="str">
        <f t="shared" si="12"/>
        <v/>
      </c>
      <c r="Q97" s="14"/>
      <c r="R97" s="17" t="str">
        <f t="shared" si="13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/>
      <c r="D98" s="14">
        <f t="shared" si="15"/>
        <v>653</v>
      </c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9"/>
        <v/>
      </c>
      <c r="K98" s="15" t="str">
        <f t="shared" si="10"/>
        <v/>
      </c>
      <c r="L98" s="16"/>
      <c r="M98" s="14"/>
      <c r="N98" s="14"/>
      <c r="O98" s="15" t="str">
        <f t="shared" si="11"/>
        <v/>
      </c>
      <c r="P98" s="15" t="str">
        <f t="shared" si="12"/>
        <v/>
      </c>
      <c r="Q98" s="14"/>
      <c r="R98" s="17" t="str">
        <f t="shared" si="13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/>
      <c r="D99" s="14">
        <f t="shared" si="15"/>
        <v>653</v>
      </c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9"/>
        <v/>
      </c>
      <c r="K99" s="15" t="str">
        <f t="shared" si="10"/>
        <v/>
      </c>
      <c r="L99" s="16"/>
      <c r="M99" s="14"/>
      <c r="N99" s="14"/>
      <c r="O99" s="15" t="str">
        <f t="shared" si="11"/>
        <v/>
      </c>
      <c r="P99" s="15" t="str">
        <f t="shared" si="12"/>
        <v/>
      </c>
      <c r="Q99" s="14"/>
      <c r="R99" s="17" t="str">
        <f t="shared" si="13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>
        <f t="shared" si="15"/>
        <v>653</v>
      </c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9"/>
        <v/>
      </c>
      <c r="K100" s="15" t="str">
        <f t="shared" si="10"/>
        <v/>
      </c>
      <c r="L100" s="16"/>
      <c r="M100" s="14"/>
      <c r="N100" s="14"/>
      <c r="O100" s="15" t="str">
        <f t="shared" si="11"/>
        <v/>
      </c>
      <c r="P100" s="15" t="str">
        <f t="shared" si="12"/>
        <v/>
      </c>
      <c r="Q100" s="14"/>
      <c r="R100" s="17" t="str">
        <f t="shared" si="13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>
        <f t="shared" si="15"/>
        <v>653</v>
      </c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9"/>
        <v/>
      </c>
      <c r="K101" s="15" t="str">
        <f t="shared" si="10"/>
        <v/>
      </c>
      <c r="L101" s="16"/>
      <c r="M101" s="14"/>
      <c r="N101" s="14"/>
      <c r="O101" s="15" t="str">
        <f t="shared" si="11"/>
        <v/>
      </c>
      <c r="P101" s="15" t="str">
        <f t="shared" si="12"/>
        <v/>
      </c>
      <c r="Q101" s="14"/>
      <c r="R101" s="17" t="str">
        <f t="shared" si="13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>
        <f t="shared" si="15"/>
        <v>653</v>
      </c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9"/>
        <v/>
      </c>
      <c r="K102" s="15" t="str">
        <f t="shared" si="10"/>
        <v/>
      </c>
      <c r="L102" s="16"/>
      <c r="M102" s="14"/>
      <c r="N102" s="14"/>
      <c r="O102" s="15" t="str">
        <f t="shared" si="11"/>
        <v/>
      </c>
      <c r="P102" s="15" t="str">
        <f t="shared" si="12"/>
        <v/>
      </c>
      <c r="Q102" s="14"/>
      <c r="R102" s="17" t="str">
        <f t="shared" si="13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>
        <f t="shared" si="15"/>
        <v>653</v>
      </c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9"/>
        <v/>
      </c>
      <c r="K103" s="15" t="str">
        <f t="shared" si="10"/>
        <v/>
      </c>
      <c r="L103" s="16"/>
      <c r="M103" s="14"/>
      <c r="N103" s="14"/>
      <c r="O103" s="15" t="str">
        <f t="shared" si="11"/>
        <v/>
      </c>
      <c r="P103" s="15" t="str">
        <f t="shared" si="12"/>
        <v/>
      </c>
      <c r="Q103" s="14"/>
      <c r="R103" s="17" t="str">
        <f t="shared" si="13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>
        <f t="shared" si="15"/>
        <v>653</v>
      </c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9"/>
        <v/>
      </c>
      <c r="K104" s="15" t="str">
        <f t="shared" si="10"/>
        <v/>
      </c>
      <c r="L104" s="16"/>
      <c r="M104" s="14"/>
      <c r="N104" s="14"/>
      <c r="O104" s="15" t="str">
        <f t="shared" si="11"/>
        <v/>
      </c>
      <c r="P104" s="15" t="str">
        <f t="shared" si="12"/>
        <v/>
      </c>
      <c r="Q104" s="14"/>
      <c r="R104" s="17" t="str">
        <f t="shared" si="13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>
        <f t="shared" si="15"/>
        <v>653</v>
      </c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9"/>
        <v/>
      </c>
      <c r="K105" s="15" t="str">
        <f t="shared" si="10"/>
        <v/>
      </c>
      <c r="L105" s="16"/>
      <c r="M105" s="14"/>
      <c r="N105" s="14"/>
      <c r="O105" s="15" t="str">
        <f t="shared" si="11"/>
        <v/>
      </c>
      <c r="P105" s="15" t="str">
        <f t="shared" si="12"/>
        <v/>
      </c>
      <c r="Q105" s="14"/>
      <c r="R105" s="17" t="str">
        <f t="shared" si="13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>
        <f t="shared" si="15"/>
        <v>653</v>
      </c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9"/>
        <v/>
      </c>
      <c r="K106" s="15" t="str">
        <f t="shared" si="10"/>
        <v/>
      </c>
      <c r="L106" s="16"/>
      <c r="M106" s="14"/>
      <c r="N106" s="14"/>
      <c r="O106" s="15" t="str">
        <f t="shared" si="11"/>
        <v/>
      </c>
      <c r="P106" s="15" t="str">
        <f t="shared" si="12"/>
        <v/>
      </c>
      <c r="Q106" s="14"/>
      <c r="R106" s="17" t="str">
        <f t="shared" si="13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>
        <f t="shared" si="15"/>
        <v>653</v>
      </c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9"/>
        <v/>
      </c>
      <c r="K107" s="15" t="str">
        <f t="shared" si="10"/>
        <v/>
      </c>
      <c r="L107" s="16"/>
      <c r="M107" s="14"/>
      <c r="N107" s="14"/>
      <c r="O107" s="15" t="str">
        <f t="shared" si="11"/>
        <v/>
      </c>
      <c r="P107" s="15" t="str">
        <f t="shared" si="12"/>
        <v/>
      </c>
      <c r="Q107" s="14"/>
      <c r="R107" s="17" t="str">
        <f t="shared" si="13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>
        <f t="shared" si="15"/>
        <v>653</v>
      </c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9"/>
        <v/>
      </c>
      <c r="K108" s="15" t="str">
        <f t="shared" si="10"/>
        <v/>
      </c>
      <c r="L108" s="16"/>
      <c r="M108" s="14"/>
      <c r="N108" s="14"/>
      <c r="O108" s="15" t="str">
        <f t="shared" si="11"/>
        <v/>
      </c>
      <c r="P108" s="15" t="str">
        <f t="shared" si="12"/>
        <v/>
      </c>
      <c r="Q108" s="14"/>
      <c r="R108" s="17" t="str">
        <f t="shared" si="13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>
        <f t="shared" si="15"/>
        <v>653</v>
      </c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9"/>
        <v/>
      </c>
      <c r="K109" s="15" t="str">
        <f t="shared" si="10"/>
        <v/>
      </c>
      <c r="L109" s="16"/>
      <c r="M109" s="14"/>
      <c r="N109" s="14"/>
      <c r="O109" s="15" t="str">
        <f t="shared" si="11"/>
        <v/>
      </c>
      <c r="P109" s="15" t="str">
        <f t="shared" si="12"/>
        <v/>
      </c>
      <c r="Q109" s="14"/>
      <c r="R109" s="17" t="str">
        <f t="shared" si="13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>
        <f t="shared" si="15"/>
        <v>653</v>
      </c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9"/>
        <v/>
      </c>
      <c r="K110" s="15" t="str">
        <f t="shared" si="10"/>
        <v/>
      </c>
      <c r="L110" s="16"/>
      <c r="M110" s="14"/>
      <c r="N110" s="14"/>
      <c r="O110" s="15" t="str">
        <f t="shared" si="11"/>
        <v/>
      </c>
      <c r="P110" s="15" t="str">
        <f t="shared" si="12"/>
        <v/>
      </c>
      <c r="Q110" s="14"/>
      <c r="R110" s="17" t="str">
        <f t="shared" si="13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>
        <f t="shared" si="15"/>
        <v>653</v>
      </c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9"/>
        <v/>
      </c>
      <c r="K111" s="15" t="str">
        <f t="shared" si="10"/>
        <v/>
      </c>
      <c r="L111" s="16"/>
      <c r="M111" s="14"/>
      <c r="N111" s="14"/>
      <c r="O111" s="15" t="str">
        <f t="shared" si="11"/>
        <v/>
      </c>
      <c r="P111" s="15" t="str">
        <f t="shared" si="12"/>
        <v/>
      </c>
      <c r="Q111" s="14"/>
      <c r="R111" s="17" t="str">
        <f t="shared" si="13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>
        <f t="shared" si="15"/>
        <v>653</v>
      </c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9"/>
        <v/>
      </c>
      <c r="K112" s="15" t="str">
        <f t="shared" si="10"/>
        <v/>
      </c>
      <c r="L112" s="16"/>
      <c r="M112" s="14"/>
      <c r="N112" s="14"/>
      <c r="O112" s="15" t="str">
        <f t="shared" si="11"/>
        <v/>
      </c>
      <c r="P112" s="15" t="str">
        <f t="shared" si="12"/>
        <v/>
      </c>
      <c r="Q112" s="14"/>
      <c r="R112" s="17" t="str">
        <f t="shared" si="13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>
        <f t="shared" si="15"/>
        <v>653</v>
      </c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9"/>
        <v/>
      </c>
      <c r="K113" s="15" t="str">
        <f t="shared" si="10"/>
        <v/>
      </c>
      <c r="L113" s="16"/>
      <c r="M113" s="14"/>
      <c r="N113" s="14"/>
      <c r="O113" s="15" t="str">
        <f t="shared" si="11"/>
        <v/>
      </c>
      <c r="P113" s="15" t="str">
        <f t="shared" si="12"/>
        <v/>
      </c>
      <c r="Q113" s="14"/>
      <c r="R113" s="17" t="str">
        <f t="shared" si="13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>
        <f t="shared" si="15"/>
        <v>653</v>
      </c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9"/>
        <v/>
      </c>
      <c r="K114" s="15" t="str">
        <f t="shared" si="10"/>
        <v/>
      </c>
      <c r="L114" s="16"/>
      <c r="M114" s="14"/>
      <c r="N114" s="14"/>
      <c r="O114" s="15" t="str">
        <f t="shared" si="11"/>
        <v/>
      </c>
      <c r="P114" s="15" t="str">
        <f t="shared" si="12"/>
        <v/>
      </c>
      <c r="Q114" s="14"/>
      <c r="R114" s="17" t="str">
        <f t="shared" si="13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>
        <f t="shared" si="15"/>
        <v>653</v>
      </c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9"/>
        <v/>
      </c>
      <c r="K115" s="15" t="str">
        <f t="shared" si="10"/>
        <v/>
      </c>
      <c r="L115" s="16"/>
      <c r="M115" s="14"/>
      <c r="N115" s="14"/>
      <c r="O115" s="15" t="str">
        <f t="shared" si="11"/>
        <v/>
      </c>
      <c r="P115" s="15" t="str">
        <f t="shared" si="12"/>
        <v/>
      </c>
      <c r="Q115" s="14"/>
      <c r="R115" s="17" t="str">
        <f t="shared" si="13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>
        <f t="shared" si="15"/>
        <v>653</v>
      </c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9"/>
        <v/>
      </c>
      <c r="K116" s="15" t="str">
        <f t="shared" si="10"/>
        <v/>
      </c>
      <c r="L116" s="16"/>
      <c r="M116" s="14"/>
      <c r="N116" s="14"/>
      <c r="O116" s="15" t="str">
        <f t="shared" si="11"/>
        <v/>
      </c>
      <c r="P116" s="15" t="str">
        <f t="shared" si="12"/>
        <v/>
      </c>
      <c r="Q116" s="14"/>
      <c r="R116" s="17" t="str">
        <f t="shared" si="13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>
        <f t="shared" si="15"/>
        <v>653</v>
      </c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9"/>
        <v/>
      </c>
      <c r="K117" s="15" t="str">
        <f t="shared" si="10"/>
        <v/>
      </c>
      <c r="L117" s="16"/>
      <c r="M117" s="14"/>
      <c r="N117" s="14"/>
      <c r="O117" s="15" t="str">
        <f t="shared" si="11"/>
        <v/>
      </c>
      <c r="P117" s="15" t="str">
        <f t="shared" si="12"/>
        <v/>
      </c>
      <c r="Q117" s="14"/>
      <c r="R117" s="17" t="str">
        <f t="shared" si="13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>
        <f t="shared" si="15"/>
        <v>653</v>
      </c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9"/>
        <v/>
      </c>
      <c r="K118" s="15" t="str">
        <f t="shared" si="10"/>
        <v/>
      </c>
      <c r="L118" s="16"/>
      <c r="M118" s="14"/>
      <c r="N118" s="14"/>
      <c r="O118" s="15" t="str">
        <f t="shared" si="11"/>
        <v/>
      </c>
      <c r="P118" s="15" t="str">
        <f t="shared" si="12"/>
        <v/>
      </c>
      <c r="Q118" s="14"/>
      <c r="R118" s="17" t="str">
        <f t="shared" si="13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>
        <f t="shared" si="15"/>
        <v>653</v>
      </c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9"/>
        <v/>
      </c>
      <c r="K119" s="15" t="str">
        <f t="shared" si="10"/>
        <v/>
      </c>
      <c r="L119" s="16"/>
      <c r="M119" s="14"/>
      <c r="N119" s="14"/>
      <c r="O119" s="15" t="str">
        <f t="shared" si="11"/>
        <v/>
      </c>
      <c r="P119" s="15" t="str">
        <f t="shared" si="12"/>
        <v/>
      </c>
      <c r="Q119" s="14"/>
      <c r="R119" s="17" t="str">
        <f t="shared" si="13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>
        <f t="shared" ref="D120:D151" si="16">D119-F119</f>
        <v>653</v>
      </c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9"/>
        <v/>
      </c>
      <c r="K120" s="15" t="str">
        <f t="shared" si="10"/>
        <v/>
      </c>
      <c r="L120" s="16"/>
      <c r="M120" s="14"/>
      <c r="N120" s="14"/>
      <c r="O120" s="15" t="str">
        <f t="shared" si="11"/>
        <v/>
      </c>
      <c r="P120" s="15" t="str">
        <f t="shared" si="12"/>
        <v/>
      </c>
      <c r="Q120" s="14"/>
      <c r="R120" s="17" t="str">
        <f t="shared" si="13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>
        <f t="shared" si="16"/>
        <v>653</v>
      </c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9"/>
        <v/>
      </c>
      <c r="K121" s="15" t="str">
        <f t="shared" si="10"/>
        <v/>
      </c>
      <c r="L121" s="16"/>
      <c r="M121" s="14"/>
      <c r="N121" s="14"/>
      <c r="O121" s="15" t="str">
        <f t="shared" si="11"/>
        <v/>
      </c>
      <c r="P121" s="15" t="str">
        <f t="shared" si="12"/>
        <v/>
      </c>
      <c r="Q121" s="14"/>
      <c r="R121" s="17" t="str">
        <f t="shared" si="13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>
        <f t="shared" si="16"/>
        <v>653</v>
      </c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9"/>
        <v/>
      </c>
      <c r="K122" s="15" t="str">
        <f t="shared" si="10"/>
        <v/>
      </c>
      <c r="L122" s="16"/>
      <c r="M122" s="14"/>
      <c r="N122" s="14"/>
      <c r="O122" s="15" t="str">
        <f t="shared" si="11"/>
        <v/>
      </c>
      <c r="P122" s="15" t="str">
        <f t="shared" si="12"/>
        <v/>
      </c>
      <c r="Q122" s="14"/>
      <c r="R122" s="17" t="str">
        <f t="shared" si="13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>
        <f t="shared" si="16"/>
        <v>653</v>
      </c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9"/>
        <v/>
      </c>
      <c r="K123" s="15" t="str">
        <f t="shared" si="10"/>
        <v/>
      </c>
      <c r="L123" s="16"/>
      <c r="M123" s="14"/>
      <c r="N123" s="14"/>
      <c r="O123" s="15" t="str">
        <f t="shared" si="11"/>
        <v/>
      </c>
      <c r="P123" s="15" t="str">
        <f t="shared" si="12"/>
        <v/>
      </c>
      <c r="Q123" s="14"/>
      <c r="R123" s="17" t="str">
        <f t="shared" si="13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>
        <f t="shared" si="16"/>
        <v>653</v>
      </c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9"/>
        <v/>
      </c>
      <c r="K124" s="15" t="str">
        <f t="shared" si="10"/>
        <v/>
      </c>
      <c r="L124" s="16"/>
      <c r="M124" s="14"/>
      <c r="N124" s="14"/>
      <c r="O124" s="15" t="str">
        <f t="shared" si="11"/>
        <v/>
      </c>
      <c r="P124" s="15" t="str">
        <f t="shared" si="12"/>
        <v/>
      </c>
      <c r="Q124" s="14"/>
      <c r="R124" s="17" t="str">
        <f t="shared" si="13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>
        <f t="shared" si="16"/>
        <v>653</v>
      </c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9"/>
        <v/>
      </c>
      <c r="K125" s="15" t="str">
        <f t="shared" si="10"/>
        <v/>
      </c>
      <c r="L125" s="16"/>
      <c r="M125" s="14"/>
      <c r="N125" s="14"/>
      <c r="O125" s="15" t="str">
        <f t="shared" si="11"/>
        <v/>
      </c>
      <c r="P125" s="15" t="str">
        <f t="shared" si="12"/>
        <v/>
      </c>
      <c r="Q125" s="14"/>
      <c r="R125" s="17" t="str">
        <f t="shared" si="13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>
        <f t="shared" si="16"/>
        <v>653</v>
      </c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9"/>
        <v/>
      </c>
      <c r="K126" s="15" t="str">
        <f t="shared" si="10"/>
        <v/>
      </c>
      <c r="L126" s="16"/>
      <c r="M126" s="14"/>
      <c r="N126" s="14"/>
      <c r="O126" s="15" t="str">
        <f t="shared" si="11"/>
        <v/>
      </c>
      <c r="P126" s="15" t="str">
        <f t="shared" si="12"/>
        <v/>
      </c>
      <c r="Q126" s="14"/>
      <c r="R126" s="17" t="str">
        <f t="shared" si="13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>
        <f t="shared" si="16"/>
        <v>653</v>
      </c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9"/>
        <v/>
      </c>
      <c r="K127" s="15" t="str">
        <f t="shared" si="10"/>
        <v/>
      </c>
      <c r="L127" s="16"/>
      <c r="M127" s="14"/>
      <c r="N127" s="14"/>
      <c r="O127" s="15" t="str">
        <f t="shared" si="11"/>
        <v/>
      </c>
      <c r="P127" s="15" t="str">
        <f t="shared" si="12"/>
        <v/>
      </c>
      <c r="Q127" s="14"/>
      <c r="R127" s="17" t="str">
        <f t="shared" si="13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>
        <f t="shared" si="16"/>
        <v>653</v>
      </c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9"/>
        <v/>
      </c>
      <c r="K128" s="15" t="str">
        <f t="shared" si="10"/>
        <v/>
      </c>
      <c r="L128" s="16"/>
      <c r="M128" s="14"/>
      <c r="N128" s="14"/>
      <c r="O128" s="15" t="str">
        <f t="shared" si="11"/>
        <v/>
      </c>
      <c r="P128" s="15" t="str">
        <f t="shared" si="12"/>
        <v/>
      </c>
      <c r="Q128" s="14"/>
      <c r="R128" s="17" t="str">
        <f t="shared" si="13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>
        <f t="shared" si="16"/>
        <v>653</v>
      </c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9"/>
        <v/>
      </c>
      <c r="K129" s="15" t="str">
        <f t="shared" si="10"/>
        <v/>
      </c>
      <c r="L129" s="16"/>
      <c r="M129" s="14"/>
      <c r="N129" s="14"/>
      <c r="O129" s="15" t="str">
        <f t="shared" si="11"/>
        <v/>
      </c>
      <c r="P129" s="15" t="str">
        <f t="shared" si="12"/>
        <v/>
      </c>
      <c r="Q129" s="14"/>
      <c r="R129" s="17" t="str">
        <f t="shared" si="13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>
        <f t="shared" si="16"/>
        <v>653</v>
      </c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9"/>
        <v/>
      </c>
      <c r="K130" s="15" t="str">
        <f t="shared" si="10"/>
        <v/>
      </c>
      <c r="L130" s="16"/>
      <c r="M130" s="14"/>
      <c r="N130" s="14"/>
      <c r="O130" s="15" t="str">
        <f t="shared" si="11"/>
        <v/>
      </c>
      <c r="P130" s="15" t="str">
        <f t="shared" si="12"/>
        <v/>
      </c>
      <c r="Q130" s="14"/>
      <c r="R130" s="17" t="str">
        <f t="shared" si="13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>
        <f t="shared" si="16"/>
        <v>653</v>
      </c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9"/>
        <v/>
      </c>
      <c r="K131" s="15" t="str">
        <f t="shared" si="10"/>
        <v/>
      </c>
      <c r="L131" s="16"/>
      <c r="M131" s="14"/>
      <c r="N131" s="14"/>
      <c r="O131" s="15" t="str">
        <f t="shared" si="11"/>
        <v/>
      </c>
      <c r="P131" s="15" t="str">
        <f t="shared" si="12"/>
        <v/>
      </c>
      <c r="Q131" s="14"/>
      <c r="R131" s="17" t="str">
        <f t="shared" si="13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>
        <f t="shared" si="16"/>
        <v>653</v>
      </c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9"/>
        <v/>
      </c>
      <c r="K132" s="15" t="str">
        <f t="shared" si="10"/>
        <v/>
      </c>
      <c r="L132" s="16"/>
      <c r="M132" s="14"/>
      <c r="N132" s="14"/>
      <c r="O132" s="15" t="str">
        <f t="shared" si="11"/>
        <v/>
      </c>
      <c r="P132" s="15" t="str">
        <f t="shared" si="12"/>
        <v/>
      </c>
      <c r="Q132" s="14"/>
      <c r="R132" s="17" t="str">
        <f t="shared" si="13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>
        <f t="shared" si="16"/>
        <v>653</v>
      </c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9"/>
        <v/>
      </c>
      <c r="K133" s="15" t="str">
        <f t="shared" si="10"/>
        <v/>
      </c>
      <c r="L133" s="16"/>
      <c r="M133" s="14"/>
      <c r="N133" s="14"/>
      <c r="O133" s="15" t="str">
        <f t="shared" si="11"/>
        <v/>
      </c>
      <c r="P133" s="15" t="str">
        <f t="shared" si="12"/>
        <v/>
      </c>
      <c r="Q133" s="14"/>
      <c r="R133" s="17" t="str">
        <f t="shared" si="13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>
        <f t="shared" si="16"/>
        <v>653</v>
      </c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9"/>
        <v/>
      </c>
      <c r="K134" s="15" t="str">
        <f t="shared" si="10"/>
        <v/>
      </c>
      <c r="L134" s="16"/>
      <c r="M134" s="14"/>
      <c r="N134" s="14"/>
      <c r="O134" s="15" t="str">
        <f t="shared" si="11"/>
        <v/>
      </c>
      <c r="P134" s="15" t="str">
        <f t="shared" si="12"/>
        <v/>
      </c>
      <c r="Q134" s="14"/>
      <c r="R134" s="17" t="str">
        <f t="shared" si="13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>
        <f t="shared" si="16"/>
        <v>653</v>
      </c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7">IF(OR(A135="",H135="",H135=0),"",I135/H135*100)</f>
        <v/>
      </c>
      <c r="K135" s="15" t="str">
        <f t="shared" ref="K135:K198" si="18">IF(OR(A135="",C135="",C135=0),"",H135/C135*100)</f>
        <v/>
      </c>
      <c r="L135" s="16"/>
      <c r="M135" s="14"/>
      <c r="N135" s="14"/>
      <c r="O135" s="15" t="str">
        <f t="shared" ref="O135:O198" si="19">IF(OR(A135="",C135="",C135=0),"",M135/C135*1000)</f>
        <v/>
      </c>
      <c r="P135" s="15" t="str">
        <f t="shared" ref="P135:P198" si="20">IF(OR(A135="",D135="",D135=0),"",N135/D135*1000)</f>
        <v/>
      </c>
      <c r="Q135" s="14"/>
      <c r="R135" s="17" t="str">
        <f t="shared" ref="R135:R198" si="21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>
        <f t="shared" si="16"/>
        <v>653</v>
      </c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7"/>
        <v/>
      </c>
      <c r="K136" s="15" t="str">
        <f t="shared" si="18"/>
        <v/>
      </c>
      <c r="L136" s="16"/>
      <c r="M136" s="14"/>
      <c r="N136" s="14"/>
      <c r="O136" s="15" t="str">
        <f t="shared" si="19"/>
        <v/>
      </c>
      <c r="P136" s="15" t="str">
        <f t="shared" si="20"/>
        <v/>
      </c>
      <c r="Q136" s="14"/>
      <c r="R136" s="17" t="str">
        <f t="shared" si="21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>
        <f t="shared" si="16"/>
        <v>653</v>
      </c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7"/>
        <v/>
      </c>
      <c r="K137" s="15" t="str">
        <f t="shared" si="18"/>
        <v/>
      </c>
      <c r="L137" s="16"/>
      <c r="M137" s="14"/>
      <c r="N137" s="14"/>
      <c r="O137" s="15" t="str">
        <f t="shared" si="19"/>
        <v/>
      </c>
      <c r="P137" s="15" t="str">
        <f t="shared" si="20"/>
        <v/>
      </c>
      <c r="Q137" s="14"/>
      <c r="R137" s="17" t="str">
        <f t="shared" si="21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>
        <f t="shared" si="16"/>
        <v>653</v>
      </c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7"/>
        <v/>
      </c>
      <c r="K138" s="15" t="str">
        <f t="shared" si="18"/>
        <v/>
      </c>
      <c r="L138" s="16"/>
      <c r="M138" s="14"/>
      <c r="N138" s="14"/>
      <c r="O138" s="15" t="str">
        <f t="shared" si="19"/>
        <v/>
      </c>
      <c r="P138" s="15" t="str">
        <f t="shared" si="20"/>
        <v/>
      </c>
      <c r="Q138" s="14"/>
      <c r="R138" s="17" t="str">
        <f t="shared" si="21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>
        <f t="shared" si="16"/>
        <v>653</v>
      </c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7"/>
        <v/>
      </c>
      <c r="K139" s="15" t="str">
        <f t="shared" si="18"/>
        <v/>
      </c>
      <c r="L139" s="16"/>
      <c r="M139" s="14"/>
      <c r="N139" s="14"/>
      <c r="O139" s="15" t="str">
        <f t="shared" si="19"/>
        <v/>
      </c>
      <c r="P139" s="15" t="str">
        <f t="shared" si="20"/>
        <v/>
      </c>
      <c r="Q139" s="14"/>
      <c r="R139" s="17" t="str">
        <f t="shared" si="21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>
        <f t="shared" si="16"/>
        <v>653</v>
      </c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7"/>
        <v/>
      </c>
      <c r="K140" s="15" t="str">
        <f t="shared" si="18"/>
        <v/>
      </c>
      <c r="L140" s="16"/>
      <c r="M140" s="14"/>
      <c r="N140" s="14"/>
      <c r="O140" s="15" t="str">
        <f t="shared" si="19"/>
        <v/>
      </c>
      <c r="P140" s="15" t="str">
        <f t="shared" si="20"/>
        <v/>
      </c>
      <c r="Q140" s="14"/>
      <c r="R140" s="17" t="str">
        <f t="shared" si="21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>
        <f t="shared" si="16"/>
        <v>653</v>
      </c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7"/>
        <v/>
      </c>
      <c r="K141" s="15" t="str">
        <f t="shared" si="18"/>
        <v/>
      </c>
      <c r="L141" s="16"/>
      <c r="M141" s="14"/>
      <c r="N141" s="14"/>
      <c r="O141" s="15" t="str">
        <f t="shared" si="19"/>
        <v/>
      </c>
      <c r="P141" s="15" t="str">
        <f t="shared" si="20"/>
        <v/>
      </c>
      <c r="Q141" s="14"/>
      <c r="R141" s="17" t="str">
        <f t="shared" si="21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>
        <f t="shared" si="16"/>
        <v>653</v>
      </c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7"/>
        <v/>
      </c>
      <c r="K142" s="15" t="str">
        <f t="shared" si="18"/>
        <v/>
      </c>
      <c r="L142" s="16"/>
      <c r="M142" s="14"/>
      <c r="N142" s="14"/>
      <c r="O142" s="15" t="str">
        <f t="shared" si="19"/>
        <v/>
      </c>
      <c r="P142" s="15" t="str">
        <f t="shared" si="20"/>
        <v/>
      </c>
      <c r="Q142" s="14"/>
      <c r="R142" s="17" t="str">
        <f t="shared" si="21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>
        <f t="shared" si="16"/>
        <v>653</v>
      </c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7"/>
        <v/>
      </c>
      <c r="K143" s="15" t="str">
        <f t="shared" si="18"/>
        <v/>
      </c>
      <c r="L143" s="16"/>
      <c r="M143" s="14"/>
      <c r="N143" s="14"/>
      <c r="O143" s="15" t="str">
        <f t="shared" si="19"/>
        <v/>
      </c>
      <c r="P143" s="15" t="str">
        <f t="shared" si="20"/>
        <v/>
      </c>
      <c r="Q143" s="14"/>
      <c r="R143" s="17" t="str">
        <f t="shared" si="21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>
        <f t="shared" si="16"/>
        <v>653</v>
      </c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7"/>
        <v/>
      </c>
      <c r="K144" s="15" t="str">
        <f t="shared" si="18"/>
        <v/>
      </c>
      <c r="L144" s="16"/>
      <c r="M144" s="14"/>
      <c r="N144" s="14"/>
      <c r="O144" s="15" t="str">
        <f t="shared" si="19"/>
        <v/>
      </c>
      <c r="P144" s="15" t="str">
        <f t="shared" si="20"/>
        <v/>
      </c>
      <c r="Q144" s="14"/>
      <c r="R144" s="17" t="str">
        <f t="shared" si="21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>
        <f t="shared" si="16"/>
        <v>653</v>
      </c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7"/>
        <v/>
      </c>
      <c r="K145" s="15" t="str">
        <f t="shared" si="18"/>
        <v/>
      </c>
      <c r="L145" s="16"/>
      <c r="M145" s="14"/>
      <c r="N145" s="14"/>
      <c r="O145" s="15" t="str">
        <f t="shared" si="19"/>
        <v/>
      </c>
      <c r="P145" s="15" t="str">
        <f t="shared" si="20"/>
        <v/>
      </c>
      <c r="Q145" s="14"/>
      <c r="R145" s="17" t="str">
        <f t="shared" si="21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>
        <f t="shared" si="16"/>
        <v>653</v>
      </c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7"/>
        <v/>
      </c>
      <c r="K146" s="15" t="str">
        <f t="shared" si="18"/>
        <v/>
      </c>
      <c r="L146" s="16"/>
      <c r="M146" s="14"/>
      <c r="N146" s="14"/>
      <c r="O146" s="15" t="str">
        <f t="shared" si="19"/>
        <v/>
      </c>
      <c r="P146" s="15" t="str">
        <f t="shared" si="20"/>
        <v/>
      </c>
      <c r="Q146" s="14"/>
      <c r="R146" s="17" t="str">
        <f t="shared" si="21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>
        <f t="shared" si="16"/>
        <v>653</v>
      </c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7"/>
        <v/>
      </c>
      <c r="K147" s="15" t="str">
        <f t="shared" si="18"/>
        <v/>
      </c>
      <c r="L147" s="16"/>
      <c r="M147" s="14"/>
      <c r="N147" s="14"/>
      <c r="O147" s="15" t="str">
        <f t="shared" si="19"/>
        <v/>
      </c>
      <c r="P147" s="15" t="str">
        <f t="shared" si="20"/>
        <v/>
      </c>
      <c r="Q147" s="14"/>
      <c r="R147" s="17" t="str">
        <f t="shared" si="21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>
        <f t="shared" si="16"/>
        <v>653</v>
      </c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7"/>
        <v/>
      </c>
      <c r="K148" s="15" t="str">
        <f t="shared" si="18"/>
        <v/>
      </c>
      <c r="L148" s="16"/>
      <c r="M148" s="14"/>
      <c r="N148" s="14"/>
      <c r="O148" s="15" t="str">
        <f t="shared" si="19"/>
        <v/>
      </c>
      <c r="P148" s="15" t="str">
        <f t="shared" si="20"/>
        <v/>
      </c>
      <c r="Q148" s="14"/>
      <c r="R148" s="17" t="str">
        <f t="shared" si="21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>
        <f t="shared" si="16"/>
        <v>653</v>
      </c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7"/>
        <v/>
      </c>
      <c r="K149" s="15" t="str">
        <f t="shared" si="18"/>
        <v/>
      </c>
      <c r="L149" s="16"/>
      <c r="M149" s="14"/>
      <c r="N149" s="14"/>
      <c r="O149" s="15" t="str">
        <f t="shared" si="19"/>
        <v/>
      </c>
      <c r="P149" s="15" t="str">
        <f t="shared" si="20"/>
        <v/>
      </c>
      <c r="Q149" s="14"/>
      <c r="R149" s="17" t="str">
        <f t="shared" si="21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>
        <f t="shared" si="16"/>
        <v>653</v>
      </c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7"/>
        <v/>
      </c>
      <c r="K150" s="15" t="str">
        <f t="shared" si="18"/>
        <v/>
      </c>
      <c r="L150" s="16"/>
      <c r="M150" s="14"/>
      <c r="N150" s="14"/>
      <c r="O150" s="15" t="str">
        <f t="shared" si="19"/>
        <v/>
      </c>
      <c r="P150" s="15" t="str">
        <f t="shared" si="20"/>
        <v/>
      </c>
      <c r="Q150" s="14"/>
      <c r="R150" s="17" t="str">
        <f t="shared" si="21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>
        <f t="shared" si="16"/>
        <v>653</v>
      </c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7"/>
        <v/>
      </c>
      <c r="K151" s="15" t="str">
        <f t="shared" si="18"/>
        <v/>
      </c>
      <c r="L151" s="16"/>
      <c r="M151" s="14"/>
      <c r="N151" s="14"/>
      <c r="O151" s="15" t="str">
        <f t="shared" si="19"/>
        <v/>
      </c>
      <c r="P151" s="15" t="str">
        <f t="shared" si="20"/>
        <v/>
      </c>
      <c r="Q151" s="14"/>
      <c r="R151" s="17" t="str">
        <f t="shared" si="21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>
        <f t="shared" ref="D152:D161" si="22">D151-F151</f>
        <v>653</v>
      </c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7"/>
        <v/>
      </c>
      <c r="K152" s="15" t="str">
        <f t="shared" si="18"/>
        <v/>
      </c>
      <c r="L152" s="16"/>
      <c r="M152" s="14"/>
      <c r="N152" s="14"/>
      <c r="O152" s="15" t="str">
        <f t="shared" si="19"/>
        <v/>
      </c>
      <c r="P152" s="15" t="str">
        <f t="shared" si="20"/>
        <v/>
      </c>
      <c r="Q152" s="14"/>
      <c r="R152" s="17" t="str">
        <f t="shared" si="21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>
        <f t="shared" si="22"/>
        <v>653</v>
      </c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7"/>
        <v/>
      </c>
      <c r="K153" s="15" t="str">
        <f t="shared" si="18"/>
        <v/>
      </c>
      <c r="L153" s="16"/>
      <c r="M153" s="14"/>
      <c r="N153" s="14"/>
      <c r="O153" s="15" t="str">
        <f t="shared" si="19"/>
        <v/>
      </c>
      <c r="P153" s="15" t="str">
        <f t="shared" si="20"/>
        <v/>
      </c>
      <c r="Q153" s="14"/>
      <c r="R153" s="17" t="str">
        <f t="shared" si="21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>
        <f t="shared" si="22"/>
        <v>653</v>
      </c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7"/>
        <v/>
      </c>
      <c r="K154" s="15" t="str">
        <f t="shared" si="18"/>
        <v/>
      </c>
      <c r="L154" s="16"/>
      <c r="M154" s="14"/>
      <c r="N154" s="14"/>
      <c r="O154" s="15" t="str">
        <f t="shared" si="19"/>
        <v/>
      </c>
      <c r="P154" s="15" t="str">
        <f t="shared" si="20"/>
        <v/>
      </c>
      <c r="Q154" s="14"/>
      <c r="R154" s="17" t="str">
        <f t="shared" si="21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>
        <f t="shared" si="22"/>
        <v>653</v>
      </c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7"/>
        <v/>
      </c>
      <c r="K155" s="15" t="str">
        <f t="shared" si="18"/>
        <v/>
      </c>
      <c r="L155" s="16"/>
      <c r="M155" s="14"/>
      <c r="N155" s="14"/>
      <c r="O155" s="15" t="str">
        <f t="shared" si="19"/>
        <v/>
      </c>
      <c r="P155" s="15" t="str">
        <f t="shared" si="20"/>
        <v/>
      </c>
      <c r="Q155" s="14"/>
      <c r="R155" s="17" t="str">
        <f t="shared" si="21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>
        <f t="shared" si="22"/>
        <v>653</v>
      </c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7"/>
        <v/>
      </c>
      <c r="K156" s="15" t="str">
        <f t="shared" si="18"/>
        <v/>
      </c>
      <c r="L156" s="16"/>
      <c r="M156" s="14"/>
      <c r="N156" s="14"/>
      <c r="O156" s="15" t="str">
        <f t="shared" si="19"/>
        <v/>
      </c>
      <c r="P156" s="15" t="str">
        <f t="shared" si="20"/>
        <v/>
      </c>
      <c r="Q156" s="14"/>
      <c r="R156" s="17" t="str">
        <f t="shared" si="21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>
        <f t="shared" si="22"/>
        <v>653</v>
      </c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7"/>
        <v/>
      </c>
      <c r="K157" s="15" t="str">
        <f t="shared" si="18"/>
        <v/>
      </c>
      <c r="L157" s="16"/>
      <c r="M157" s="14"/>
      <c r="N157" s="14"/>
      <c r="O157" s="15" t="str">
        <f t="shared" si="19"/>
        <v/>
      </c>
      <c r="P157" s="15" t="str">
        <f t="shared" si="20"/>
        <v/>
      </c>
      <c r="Q157" s="14"/>
      <c r="R157" s="17" t="str">
        <f t="shared" si="21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>
        <f t="shared" si="22"/>
        <v>653</v>
      </c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7"/>
        <v/>
      </c>
      <c r="K158" s="15" t="str">
        <f t="shared" si="18"/>
        <v/>
      </c>
      <c r="L158" s="16"/>
      <c r="M158" s="14"/>
      <c r="N158" s="14"/>
      <c r="O158" s="15" t="str">
        <f t="shared" si="19"/>
        <v/>
      </c>
      <c r="P158" s="15" t="str">
        <f t="shared" si="20"/>
        <v/>
      </c>
      <c r="Q158" s="14"/>
      <c r="R158" s="17" t="str">
        <f t="shared" si="21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>
        <f t="shared" si="22"/>
        <v>653</v>
      </c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7"/>
        <v/>
      </c>
      <c r="K159" s="15" t="str">
        <f t="shared" si="18"/>
        <v/>
      </c>
      <c r="L159" s="16"/>
      <c r="M159" s="14"/>
      <c r="N159" s="14"/>
      <c r="O159" s="15" t="str">
        <f t="shared" si="19"/>
        <v/>
      </c>
      <c r="P159" s="15" t="str">
        <f t="shared" si="20"/>
        <v/>
      </c>
      <c r="Q159" s="14"/>
      <c r="R159" s="17" t="str">
        <f t="shared" si="21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>
        <f t="shared" si="22"/>
        <v>653</v>
      </c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7"/>
        <v/>
      </c>
      <c r="K160" s="15" t="str">
        <f t="shared" si="18"/>
        <v/>
      </c>
      <c r="L160" s="16"/>
      <c r="M160" s="14"/>
      <c r="N160" s="14"/>
      <c r="O160" s="15" t="str">
        <f t="shared" si="19"/>
        <v/>
      </c>
      <c r="P160" s="15" t="str">
        <f t="shared" si="20"/>
        <v/>
      </c>
      <c r="Q160" s="14"/>
      <c r="R160" s="17" t="str">
        <f t="shared" si="21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>
        <f t="shared" si="22"/>
        <v>653</v>
      </c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7"/>
        <v/>
      </c>
      <c r="K161" s="15" t="str">
        <f t="shared" si="18"/>
        <v/>
      </c>
      <c r="L161" s="16"/>
      <c r="M161" s="14"/>
      <c r="N161" s="14"/>
      <c r="O161" s="15" t="str">
        <f t="shared" si="19"/>
        <v/>
      </c>
      <c r="P161" s="15" t="str">
        <f t="shared" si="20"/>
        <v/>
      </c>
      <c r="Q161" s="14"/>
      <c r="R161" s="17" t="str">
        <f t="shared" si="21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7"/>
        <v/>
      </c>
      <c r="K162" s="15" t="str">
        <f t="shared" si="18"/>
        <v/>
      </c>
      <c r="L162" s="16"/>
      <c r="M162" s="14"/>
      <c r="N162" s="14"/>
      <c r="O162" s="15" t="str">
        <f t="shared" si="19"/>
        <v/>
      </c>
      <c r="P162" s="15" t="str">
        <f t="shared" si="20"/>
        <v/>
      </c>
      <c r="Q162" s="14"/>
      <c r="R162" s="17" t="str">
        <f t="shared" si="21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7"/>
        <v/>
      </c>
      <c r="K163" s="15" t="str">
        <f t="shared" si="18"/>
        <v/>
      </c>
      <c r="L163" s="16"/>
      <c r="M163" s="14"/>
      <c r="N163" s="14"/>
      <c r="O163" s="15" t="str">
        <f t="shared" si="19"/>
        <v/>
      </c>
      <c r="P163" s="15" t="str">
        <f t="shared" si="20"/>
        <v/>
      </c>
      <c r="Q163" s="14"/>
      <c r="R163" s="17" t="str">
        <f t="shared" si="21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7"/>
        <v/>
      </c>
      <c r="K164" s="15" t="str">
        <f t="shared" si="18"/>
        <v/>
      </c>
      <c r="L164" s="16"/>
      <c r="M164" s="14"/>
      <c r="N164" s="14"/>
      <c r="O164" s="15" t="str">
        <f t="shared" si="19"/>
        <v/>
      </c>
      <c r="P164" s="15" t="str">
        <f t="shared" si="20"/>
        <v/>
      </c>
      <c r="Q164" s="14"/>
      <c r="R164" s="17" t="str">
        <f t="shared" si="21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7"/>
        <v/>
      </c>
      <c r="K165" s="15" t="str">
        <f t="shared" si="18"/>
        <v/>
      </c>
      <c r="L165" s="16"/>
      <c r="M165" s="14"/>
      <c r="N165" s="14"/>
      <c r="O165" s="15" t="str">
        <f t="shared" si="19"/>
        <v/>
      </c>
      <c r="P165" s="15" t="str">
        <f t="shared" si="20"/>
        <v/>
      </c>
      <c r="Q165" s="14"/>
      <c r="R165" s="17" t="str">
        <f t="shared" si="21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7"/>
        <v/>
      </c>
      <c r="K166" s="15" t="str">
        <f t="shared" si="18"/>
        <v/>
      </c>
      <c r="L166" s="16"/>
      <c r="M166" s="14"/>
      <c r="N166" s="14"/>
      <c r="O166" s="15" t="str">
        <f t="shared" si="19"/>
        <v/>
      </c>
      <c r="P166" s="15" t="str">
        <f t="shared" si="20"/>
        <v/>
      </c>
      <c r="Q166" s="14"/>
      <c r="R166" s="17" t="str">
        <f t="shared" si="21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7"/>
        <v/>
      </c>
      <c r="K167" s="15" t="str">
        <f t="shared" si="18"/>
        <v/>
      </c>
      <c r="L167" s="16"/>
      <c r="M167" s="14"/>
      <c r="N167" s="14"/>
      <c r="O167" s="15" t="str">
        <f t="shared" si="19"/>
        <v/>
      </c>
      <c r="P167" s="15" t="str">
        <f t="shared" si="20"/>
        <v/>
      </c>
      <c r="Q167" s="14"/>
      <c r="R167" s="17" t="str">
        <f t="shared" si="21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7"/>
        <v/>
      </c>
      <c r="K168" s="15" t="str">
        <f t="shared" si="18"/>
        <v/>
      </c>
      <c r="L168" s="16"/>
      <c r="M168" s="14"/>
      <c r="N168" s="14"/>
      <c r="O168" s="15" t="str">
        <f t="shared" si="19"/>
        <v/>
      </c>
      <c r="P168" s="15" t="str">
        <f t="shared" si="20"/>
        <v/>
      </c>
      <c r="Q168" s="14"/>
      <c r="R168" s="17" t="str">
        <f t="shared" si="21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7"/>
        <v/>
      </c>
      <c r="K169" s="15" t="str">
        <f t="shared" si="18"/>
        <v/>
      </c>
      <c r="L169" s="16"/>
      <c r="M169" s="14"/>
      <c r="N169" s="14"/>
      <c r="O169" s="15" t="str">
        <f t="shared" si="19"/>
        <v/>
      </c>
      <c r="P169" s="15" t="str">
        <f t="shared" si="20"/>
        <v/>
      </c>
      <c r="Q169" s="14"/>
      <c r="R169" s="17" t="str">
        <f t="shared" si="21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7"/>
        <v/>
      </c>
      <c r="K170" s="15" t="str">
        <f t="shared" si="18"/>
        <v/>
      </c>
      <c r="L170" s="16"/>
      <c r="M170" s="14"/>
      <c r="N170" s="14"/>
      <c r="O170" s="15" t="str">
        <f t="shared" si="19"/>
        <v/>
      </c>
      <c r="P170" s="15" t="str">
        <f t="shared" si="20"/>
        <v/>
      </c>
      <c r="Q170" s="14"/>
      <c r="R170" s="17" t="str">
        <f t="shared" si="21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7"/>
        <v/>
      </c>
      <c r="K171" s="15" t="str">
        <f t="shared" si="18"/>
        <v/>
      </c>
      <c r="L171" s="16"/>
      <c r="M171" s="14"/>
      <c r="N171" s="14"/>
      <c r="O171" s="15" t="str">
        <f t="shared" si="19"/>
        <v/>
      </c>
      <c r="P171" s="15" t="str">
        <f t="shared" si="20"/>
        <v/>
      </c>
      <c r="Q171" s="14"/>
      <c r="R171" s="17" t="str">
        <f t="shared" si="21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7"/>
        <v/>
      </c>
      <c r="K172" s="15" t="str">
        <f t="shared" si="18"/>
        <v/>
      </c>
      <c r="L172" s="16"/>
      <c r="M172" s="14"/>
      <c r="N172" s="14"/>
      <c r="O172" s="15" t="str">
        <f t="shared" si="19"/>
        <v/>
      </c>
      <c r="P172" s="15" t="str">
        <f t="shared" si="20"/>
        <v/>
      </c>
      <c r="Q172" s="14"/>
      <c r="R172" s="17" t="str">
        <f t="shared" si="21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7"/>
        <v/>
      </c>
      <c r="K173" s="15" t="str">
        <f t="shared" si="18"/>
        <v/>
      </c>
      <c r="L173" s="16"/>
      <c r="M173" s="14"/>
      <c r="N173" s="14"/>
      <c r="O173" s="15" t="str">
        <f t="shared" si="19"/>
        <v/>
      </c>
      <c r="P173" s="15" t="str">
        <f t="shared" si="20"/>
        <v/>
      </c>
      <c r="Q173" s="14"/>
      <c r="R173" s="17" t="str">
        <f t="shared" si="21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7"/>
        <v/>
      </c>
      <c r="K174" s="15" t="str">
        <f t="shared" si="18"/>
        <v/>
      </c>
      <c r="L174" s="16"/>
      <c r="M174" s="14"/>
      <c r="N174" s="14"/>
      <c r="O174" s="15" t="str">
        <f t="shared" si="19"/>
        <v/>
      </c>
      <c r="P174" s="15" t="str">
        <f t="shared" si="20"/>
        <v/>
      </c>
      <c r="Q174" s="14"/>
      <c r="R174" s="17" t="str">
        <f t="shared" si="21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7"/>
        <v/>
      </c>
      <c r="K175" s="15" t="str">
        <f t="shared" si="18"/>
        <v/>
      </c>
      <c r="L175" s="16"/>
      <c r="M175" s="14"/>
      <c r="N175" s="14"/>
      <c r="O175" s="15" t="str">
        <f t="shared" si="19"/>
        <v/>
      </c>
      <c r="P175" s="15" t="str">
        <f t="shared" si="20"/>
        <v/>
      </c>
      <c r="Q175" s="14"/>
      <c r="R175" s="17" t="str">
        <f t="shared" si="21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7"/>
        <v/>
      </c>
      <c r="K176" s="15" t="str">
        <f t="shared" si="18"/>
        <v/>
      </c>
      <c r="L176" s="16"/>
      <c r="M176" s="14"/>
      <c r="N176" s="14"/>
      <c r="O176" s="15" t="str">
        <f t="shared" si="19"/>
        <v/>
      </c>
      <c r="P176" s="15" t="str">
        <f t="shared" si="20"/>
        <v/>
      </c>
      <c r="Q176" s="14"/>
      <c r="R176" s="17" t="str">
        <f t="shared" si="21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7"/>
        <v/>
      </c>
      <c r="K177" s="15" t="str">
        <f t="shared" si="18"/>
        <v/>
      </c>
      <c r="L177" s="16"/>
      <c r="M177" s="14"/>
      <c r="N177" s="14"/>
      <c r="O177" s="15" t="str">
        <f t="shared" si="19"/>
        <v/>
      </c>
      <c r="P177" s="15" t="str">
        <f t="shared" si="20"/>
        <v/>
      </c>
      <c r="Q177" s="14"/>
      <c r="R177" s="17" t="str">
        <f t="shared" si="21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7"/>
        <v/>
      </c>
      <c r="K178" s="15" t="str">
        <f t="shared" si="18"/>
        <v/>
      </c>
      <c r="L178" s="16"/>
      <c r="M178" s="14"/>
      <c r="N178" s="14"/>
      <c r="O178" s="15" t="str">
        <f t="shared" si="19"/>
        <v/>
      </c>
      <c r="P178" s="15" t="str">
        <f t="shared" si="20"/>
        <v/>
      </c>
      <c r="Q178" s="14"/>
      <c r="R178" s="17" t="str">
        <f t="shared" si="21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7"/>
        <v/>
      </c>
      <c r="K179" s="15" t="str">
        <f t="shared" si="18"/>
        <v/>
      </c>
      <c r="L179" s="16"/>
      <c r="M179" s="14"/>
      <c r="N179" s="14"/>
      <c r="O179" s="15" t="str">
        <f t="shared" si="19"/>
        <v/>
      </c>
      <c r="P179" s="15" t="str">
        <f t="shared" si="20"/>
        <v/>
      </c>
      <c r="Q179" s="14"/>
      <c r="R179" s="17" t="str">
        <f t="shared" si="21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7"/>
        <v/>
      </c>
      <c r="K180" s="15" t="str">
        <f t="shared" si="18"/>
        <v/>
      </c>
      <c r="L180" s="16"/>
      <c r="M180" s="14"/>
      <c r="N180" s="14"/>
      <c r="O180" s="15" t="str">
        <f t="shared" si="19"/>
        <v/>
      </c>
      <c r="P180" s="15" t="str">
        <f t="shared" si="20"/>
        <v/>
      </c>
      <c r="Q180" s="14"/>
      <c r="R180" s="17" t="str">
        <f t="shared" si="21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7"/>
        <v/>
      </c>
      <c r="K181" s="15" t="str">
        <f t="shared" si="18"/>
        <v/>
      </c>
      <c r="L181" s="16"/>
      <c r="M181" s="14"/>
      <c r="N181" s="14"/>
      <c r="O181" s="15" t="str">
        <f t="shared" si="19"/>
        <v/>
      </c>
      <c r="P181" s="15" t="str">
        <f t="shared" si="20"/>
        <v/>
      </c>
      <c r="Q181" s="14"/>
      <c r="R181" s="17" t="str">
        <f t="shared" si="21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7"/>
        <v/>
      </c>
      <c r="K182" s="15" t="str">
        <f t="shared" si="18"/>
        <v/>
      </c>
      <c r="L182" s="16"/>
      <c r="M182" s="14"/>
      <c r="N182" s="14"/>
      <c r="O182" s="15" t="str">
        <f t="shared" si="19"/>
        <v/>
      </c>
      <c r="P182" s="15" t="str">
        <f t="shared" si="20"/>
        <v/>
      </c>
      <c r="Q182" s="14"/>
      <c r="R182" s="17" t="str">
        <f t="shared" si="21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7"/>
        <v/>
      </c>
      <c r="K183" s="15" t="str">
        <f t="shared" si="18"/>
        <v/>
      </c>
      <c r="L183" s="16"/>
      <c r="M183" s="14"/>
      <c r="N183" s="14"/>
      <c r="O183" s="15" t="str">
        <f t="shared" si="19"/>
        <v/>
      </c>
      <c r="P183" s="15" t="str">
        <f t="shared" si="20"/>
        <v/>
      </c>
      <c r="Q183" s="14"/>
      <c r="R183" s="17" t="str">
        <f t="shared" si="21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7"/>
        <v/>
      </c>
      <c r="K184" s="15" t="str">
        <f t="shared" si="18"/>
        <v/>
      </c>
      <c r="L184" s="16"/>
      <c r="M184" s="14"/>
      <c r="N184" s="14"/>
      <c r="O184" s="15" t="str">
        <f t="shared" si="19"/>
        <v/>
      </c>
      <c r="P184" s="15" t="str">
        <f t="shared" si="20"/>
        <v/>
      </c>
      <c r="Q184" s="14"/>
      <c r="R184" s="17" t="str">
        <f t="shared" si="21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7"/>
        <v/>
      </c>
      <c r="K185" s="15" t="str">
        <f t="shared" si="18"/>
        <v/>
      </c>
      <c r="L185" s="16"/>
      <c r="M185" s="14"/>
      <c r="N185" s="14"/>
      <c r="O185" s="15" t="str">
        <f t="shared" si="19"/>
        <v/>
      </c>
      <c r="P185" s="15" t="str">
        <f t="shared" si="20"/>
        <v/>
      </c>
      <c r="Q185" s="14"/>
      <c r="R185" s="17" t="str">
        <f t="shared" si="21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7"/>
        <v/>
      </c>
      <c r="K186" s="15" t="str">
        <f t="shared" si="18"/>
        <v/>
      </c>
      <c r="L186" s="16"/>
      <c r="M186" s="14"/>
      <c r="N186" s="14"/>
      <c r="O186" s="15" t="str">
        <f t="shared" si="19"/>
        <v/>
      </c>
      <c r="P186" s="15" t="str">
        <f t="shared" si="20"/>
        <v/>
      </c>
      <c r="Q186" s="14"/>
      <c r="R186" s="17" t="str">
        <f t="shared" si="21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7"/>
        <v/>
      </c>
      <c r="K187" s="15" t="str">
        <f t="shared" si="18"/>
        <v/>
      </c>
      <c r="L187" s="16"/>
      <c r="M187" s="14"/>
      <c r="N187" s="14"/>
      <c r="O187" s="15" t="str">
        <f t="shared" si="19"/>
        <v/>
      </c>
      <c r="P187" s="15" t="str">
        <f t="shared" si="20"/>
        <v/>
      </c>
      <c r="Q187" s="14"/>
      <c r="R187" s="17" t="str">
        <f t="shared" si="21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7"/>
        <v/>
      </c>
      <c r="K188" s="15" t="str">
        <f t="shared" si="18"/>
        <v/>
      </c>
      <c r="L188" s="16"/>
      <c r="M188" s="14"/>
      <c r="N188" s="14"/>
      <c r="O188" s="15" t="str">
        <f t="shared" si="19"/>
        <v/>
      </c>
      <c r="P188" s="15" t="str">
        <f t="shared" si="20"/>
        <v/>
      </c>
      <c r="Q188" s="14"/>
      <c r="R188" s="17" t="str">
        <f t="shared" si="21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7"/>
        <v/>
      </c>
      <c r="K189" s="15" t="str">
        <f t="shared" si="18"/>
        <v/>
      </c>
      <c r="L189" s="16"/>
      <c r="M189" s="14"/>
      <c r="N189" s="14"/>
      <c r="O189" s="15" t="str">
        <f t="shared" si="19"/>
        <v/>
      </c>
      <c r="P189" s="15" t="str">
        <f t="shared" si="20"/>
        <v/>
      </c>
      <c r="Q189" s="14"/>
      <c r="R189" s="17" t="str">
        <f t="shared" si="21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7"/>
        <v/>
      </c>
      <c r="K190" s="15" t="str">
        <f t="shared" si="18"/>
        <v/>
      </c>
      <c r="L190" s="16"/>
      <c r="M190" s="14"/>
      <c r="N190" s="14"/>
      <c r="O190" s="15" t="str">
        <f t="shared" si="19"/>
        <v/>
      </c>
      <c r="P190" s="15" t="str">
        <f t="shared" si="20"/>
        <v/>
      </c>
      <c r="Q190" s="14"/>
      <c r="R190" s="17" t="str">
        <f t="shared" si="21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7"/>
        <v/>
      </c>
      <c r="K191" s="15" t="str">
        <f t="shared" si="18"/>
        <v/>
      </c>
      <c r="L191" s="16"/>
      <c r="M191" s="14"/>
      <c r="N191" s="14"/>
      <c r="O191" s="15" t="str">
        <f t="shared" si="19"/>
        <v/>
      </c>
      <c r="P191" s="15" t="str">
        <f t="shared" si="20"/>
        <v/>
      </c>
      <c r="Q191" s="14"/>
      <c r="R191" s="17" t="str">
        <f t="shared" si="21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7"/>
        <v/>
      </c>
      <c r="K192" s="15" t="str">
        <f t="shared" si="18"/>
        <v/>
      </c>
      <c r="L192" s="16"/>
      <c r="M192" s="14"/>
      <c r="N192" s="14"/>
      <c r="O192" s="15" t="str">
        <f t="shared" si="19"/>
        <v/>
      </c>
      <c r="P192" s="15" t="str">
        <f t="shared" si="20"/>
        <v/>
      </c>
      <c r="Q192" s="14"/>
      <c r="R192" s="17" t="str">
        <f t="shared" si="21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7"/>
        <v/>
      </c>
      <c r="K193" s="15" t="str">
        <f t="shared" si="18"/>
        <v/>
      </c>
      <c r="L193" s="16"/>
      <c r="M193" s="14"/>
      <c r="N193" s="14"/>
      <c r="O193" s="15" t="str">
        <f t="shared" si="19"/>
        <v/>
      </c>
      <c r="P193" s="15" t="str">
        <f t="shared" si="20"/>
        <v/>
      </c>
      <c r="Q193" s="14"/>
      <c r="R193" s="17" t="str">
        <f t="shared" si="21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7"/>
        <v/>
      </c>
      <c r="K194" s="15" t="str">
        <f t="shared" si="18"/>
        <v/>
      </c>
      <c r="L194" s="16"/>
      <c r="M194" s="14"/>
      <c r="N194" s="14"/>
      <c r="O194" s="15" t="str">
        <f t="shared" si="19"/>
        <v/>
      </c>
      <c r="P194" s="15" t="str">
        <f t="shared" si="20"/>
        <v/>
      </c>
      <c r="Q194" s="14"/>
      <c r="R194" s="17" t="str">
        <f t="shared" si="21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7"/>
        <v/>
      </c>
      <c r="K195" s="15" t="str">
        <f t="shared" si="18"/>
        <v/>
      </c>
      <c r="L195" s="16"/>
      <c r="M195" s="14"/>
      <c r="N195" s="14"/>
      <c r="O195" s="15" t="str">
        <f t="shared" si="19"/>
        <v/>
      </c>
      <c r="P195" s="15" t="str">
        <f t="shared" si="20"/>
        <v/>
      </c>
      <c r="Q195" s="14"/>
      <c r="R195" s="17" t="str">
        <f t="shared" si="21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7"/>
        <v/>
      </c>
      <c r="K196" s="15" t="str">
        <f t="shared" si="18"/>
        <v/>
      </c>
      <c r="L196" s="16"/>
      <c r="M196" s="14"/>
      <c r="N196" s="14"/>
      <c r="O196" s="15" t="str">
        <f t="shared" si="19"/>
        <v/>
      </c>
      <c r="P196" s="15" t="str">
        <f t="shared" si="20"/>
        <v/>
      </c>
      <c r="Q196" s="14"/>
      <c r="R196" s="17" t="str">
        <f t="shared" si="21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7"/>
        <v/>
      </c>
      <c r="K197" s="15" t="str">
        <f t="shared" si="18"/>
        <v/>
      </c>
      <c r="L197" s="16"/>
      <c r="M197" s="14"/>
      <c r="N197" s="14"/>
      <c r="O197" s="15" t="str">
        <f t="shared" si="19"/>
        <v/>
      </c>
      <c r="P197" s="15" t="str">
        <f t="shared" si="20"/>
        <v/>
      </c>
      <c r="Q197" s="14"/>
      <c r="R197" s="17" t="str">
        <f t="shared" si="21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7"/>
        <v/>
      </c>
      <c r="K198" s="15" t="str">
        <f t="shared" si="18"/>
        <v/>
      </c>
      <c r="L198" s="16"/>
      <c r="M198" s="14"/>
      <c r="N198" s="14"/>
      <c r="O198" s="15" t="str">
        <f t="shared" si="19"/>
        <v/>
      </c>
      <c r="P198" s="15" t="str">
        <f t="shared" si="20"/>
        <v/>
      </c>
      <c r="Q198" s="14"/>
      <c r="R198" s="17" t="str">
        <f t="shared" si="21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23">IF(OR(A199="",H199="",H199=0),"",I199/H199*100)</f>
        <v/>
      </c>
      <c r="K199" s="15" t="str">
        <f t="shared" ref="K199:K262" si="24">IF(OR(A199="",C199="",C199=0),"",H199/C199*100)</f>
        <v/>
      </c>
      <c r="L199" s="16"/>
      <c r="M199" s="14"/>
      <c r="N199" s="14"/>
      <c r="O199" s="15" t="str">
        <f t="shared" ref="O199:O262" si="25">IF(OR(A199="",C199="",C199=0),"",M199/C199*1000)</f>
        <v/>
      </c>
      <c r="P199" s="15" t="str">
        <f t="shared" ref="P199:P262" si="26">IF(OR(A199="",D199="",D199=0),"",N199/D199*1000)</f>
        <v/>
      </c>
      <c r="Q199" s="14"/>
      <c r="R199" s="17" t="str">
        <f t="shared" ref="R199:R262" si="27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23"/>
        <v/>
      </c>
      <c r="K200" s="15" t="str">
        <f t="shared" si="24"/>
        <v/>
      </c>
      <c r="L200" s="16"/>
      <c r="M200" s="14"/>
      <c r="N200" s="14"/>
      <c r="O200" s="15" t="str">
        <f t="shared" si="25"/>
        <v/>
      </c>
      <c r="P200" s="15" t="str">
        <f t="shared" si="26"/>
        <v/>
      </c>
      <c r="Q200" s="14"/>
      <c r="R200" s="17" t="str">
        <f t="shared" si="27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23"/>
        <v/>
      </c>
      <c r="K201" s="15" t="str">
        <f t="shared" si="24"/>
        <v/>
      </c>
      <c r="L201" s="16"/>
      <c r="M201" s="14"/>
      <c r="N201" s="14"/>
      <c r="O201" s="15" t="str">
        <f t="shared" si="25"/>
        <v/>
      </c>
      <c r="P201" s="15" t="str">
        <f t="shared" si="26"/>
        <v/>
      </c>
      <c r="Q201" s="14"/>
      <c r="R201" s="17" t="str">
        <f t="shared" si="27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23"/>
        <v/>
      </c>
      <c r="K202" s="15" t="str">
        <f t="shared" si="24"/>
        <v/>
      </c>
      <c r="L202" s="16"/>
      <c r="M202" s="14"/>
      <c r="N202" s="14"/>
      <c r="O202" s="15" t="str">
        <f t="shared" si="25"/>
        <v/>
      </c>
      <c r="P202" s="15" t="str">
        <f t="shared" si="26"/>
        <v/>
      </c>
      <c r="Q202" s="14"/>
      <c r="R202" s="17" t="str">
        <f t="shared" si="27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23"/>
        <v/>
      </c>
      <c r="K203" s="15" t="str">
        <f t="shared" si="24"/>
        <v/>
      </c>
      <c r="L203" s="16"/>
      <c r="M203" s="14"/>
      <c r="N203" s="14"/>
      <c r="O203" s="15" t="str">
        <f t="shared" si="25"/>
        <v/>
      </c>
      <c r="P203" s="15" t="str">
        <f t="shared" si="26"/>
        <v/>
      </c>
      <c r="Q203" s="14"/>
      <c r="R203" s="17" t="str">
        <f t="shared" si="27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23"/>
        <v/>
      </c>
      <c r="K204" s="15" t="str">
        <f t="shared" si="24"/>
        <v/>
      </c>
      <c r="L204" s="16"/>
      <c r="M204" s="14"/>
      <c r="N204" s="14"/>
      <c r="O204" s="15" t="str">
        <f t="shared" si="25"/>
        <v/>
      </c>
      <c r="P204" s="15" t="str">
        <f t="shared" si="26"/>
        <v/>
      </c>
      <c r="Q204" s="14"/>
      <c r="R204" s="17" t="str">
        <f t="shared" si="27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23"/>
        <v/>
      </c>
      <c r="K205" s="15" t="str">
        <f t="shared" si="24"/>
        <v/>
      </c>
      <c r="L205" s="16"/>
      <c r="M205" s="14"/>
      <c r="N205" s="14"/>
      <c r="O205" s="15" t="str">
        <f t="shared" si="25"/>
        <v/>
      </c>
      <c r="P205" s="15" t="str">
        <f t="shared" si="26"/>
        <v/>
      </c>
      <c r="Q205" s="14"/>
      <c r="R205" s="17" t="str">
        <f t="shared" si="27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23"/>
        <v/>
      </c>
      <c r="K206" s="15" t="str">
        <f t="shared" si="24"/>
        <v/>
      </c>
      <c r="L206" s="16"/>
      <c r="M206" s="14"/>
      <c r="N206" s="14"/>
      <c r="O206" s="15" t="str">
        <f t="shared" si="25"/>
        <v/>
      </c>
      <c r="P206" s="15" t="str">
        <f t="shared" si="26"/>
        <v/>
      </c>
      <c r="Q206" s="14"/>
      <c r="R206" s="17" t="str">
        <f t="shared" si="27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23"/>
        <v/>
      </c>
      <c r="K207" s="15" t="str">
        <f t="shared" si="24"/>
        <v/>
      </c>
      <c r="L207" s="16"/>
      <c r="M207" s="14"/>
      <c r="N207" s="14"/>
      <c r="O207" s="15" t="str">
        <f t="shared" si="25"/>
        <v/>
      </c>
      <c r="P207" s="15" t="str">
        <f t="shared" si="26"/>
        <v/>
      </c>
      <c r="Q207" s="14"/>
      <c r="R207" s="17" t="str">
        <f t="shared" si="27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23"/>
        <v/>
      </c>
      <c r="K208" s="15" t="str">
        <f t="shared" si="24"/>
        <v/>
      </c>
      <c r="L208" s="16"/>
      <c r="M208" s="14"/>
      <c r="N208" s="14"/>
      <c r="O208" s="15" t="str">
        <f t="shared" si="25"/>
        <v/>
      </c>
      <c r="P208" s="15" t="str">
        <f t="shared" si="26"/>
        <v/>
      </c>
      <c r="Q208" s="14"/>
      <c r="R208" s="17" t="str">
        <f t="shared" si="27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23"/>
        <v/>
      </c>
      <c r="K209" s="15" t="str">
        <f t="shared" si="24"/>
        <v/>
      </c>
      <c r="L209" s="16"/>
      <c r="M209" s="14"/>
      <c r="N209" s="14"/>
      <c r="O209" s="15" t="str">
        <f t="shared" si="25"/>
        <v/>
      </c>
      <c r="P209" s="15" t="str">
        <f t="shared" si="26"/>
        <v/>
      </c>
      <c r="Q209" s="14"/>
      <c r="R209" s="17" t="str">
        <f t="shared" si="27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23"/>
        <v/>
      </c>
      <c r="K210" s="15" t="str">
        <f t="shared" si="24"/>
        <v/>
      </c>
      <c r="L210" s="16"/>
      <c r="M210" s="14"/>
      <c r="N210" s="14"/>
      <c r="O210" s="15" t="str">
        <f t="shared" si="25"/>
        <v/>
      </c>
      <c r="P210" s="15" t="str">
        <f t="shared" si="26"/>
        <v/>
      </c>
      <c r="Q210" s="14"/>
      <c r="R210" s="17" t="str">
        <f t="shared" si="27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23"/>
        <v/>
      </c>
      <c r="K211" s="15" t="str">
        <f t="shared" si="24"/>
        <v/>
      </c>
      <c r="L211" s="16"/>
      <c r="M211" s="14"/>
      <c r="N211" s="14"/>
      <c r="O211" s="15" t="str">
        <f t="shared" si="25"/>
        <v/>
      </c>
      <c r="P211" s="15" t="str">
        <f t="shared" si="26"/>
        <v/>
      </c>
      <c r="Q211" s="14"/>
      <c r="R211" s="17" t="str">
        <f t="shared" si="27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23"/>
        <v/>
      </c>
      <c r="K212" s="15" t="str">
        <f t="shared" si="24"/>
        <v/>
      </c>
      <c r="L212" s="16"/>
      <c r="M212" s="14"/>
      <c r="N212" s="14"/>
      <c r="O212" s="15" t="str">
        <f t="shared" si="25"/>
        <v/>
      </c>
      <c r="P212" s="15" t="str">
        <f t="shared" si="26"/>
        <v/>
      </c>
      <c r="Q212" s="14"/>
      <c r="R212" s="17" t="str">
        <f t="shared" si="27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23"/>
        <v/>
      </c>
      <c r="K213" s="15" t="str">
        <f t="shared" si="24"/>
        <v/>
      </c>
      <c r="L213" s="16"/>
      <c r="M213" s="14"/>
      <c r="N213" s="14"/>
      <c r="O213" s="15" t="str">
        <f t="shared" si="25"/>
        <v/>
      </c>
      <c r="P213" s="15" t="str">
        <f t="shared" si="26"/>
        <v/>
      </c>
      <c r="Q213" s="14"/>
      <c r="R213" s="17" t="str">
        <f t="shared" si="27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23"/>
        <v/>
      </c>
      <c r="K214" s="15" t="str">
        <f t="shared" si="24"/>
        <v/>
      </c>
      <c r="L214" s="16"/>
      <c r="M214" s="14"/>
      <c r="N214" s="14"/>
      <c r="O214" s="15" t="str">
        <f t="shared" si="25"/>
        <v/>
      </c>
      <c r="P214" s="15" t="str">
        <f t="shared" si="26"/>
        <v/>
      </c>
      <c r="Q214" s="14"/>
      <c r="R214" s="17" t="str">
        <f t="shared" si="27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23"/>
        <v/>
      </c>
      <c r="K215" s="15" t="str">
        <f t="shared" si="24"/>
        <v/>
      </c>
      <c r="L215" s="16"/>
      <c r="M215" s="14"/>
      <c r="N215" s="14"/>
      <c r="O215" s="15" t="str">
        <f t="shared" si="25"/>
        <v/>
      </c>
      <c r="P215" s="15" t="str">
        <f t="shared" si="26"/>
        <v/>
      </c>
      <c r="Q215" s="14"/>
      <c r="R215" s="17" t="str">
        <f t="shared" si="27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23"/>
        <v/>
      </c>
      <c r="K216" s="15" t="str">
        <f t="shared" si="24"/>
        <v/>
      </c>
      <c r="L216" s="16"/>
      <c r="M216" s="14"/>
      <c r="N216" s="14"/>
      <c r="O216" s="15" t="str">
        <f t="shared" si="25"/>
        <v/>
      </c>
      <c r="P216" s="15" t="str">
        <f t="shared" si="26"/>
        <v/>
      </c>
      <c r="Q216" s="14"/>
      <c r="R216" s="17" t="str">
        <f t="shared" si="27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23"/>
        <v/>
      </c>
      <c r="K217" s="15" t="str">
        <f t="shared" si="24"/>
        <v/>
      </c>
      <c r="L217" s="16"/>
      <c r="M217" s="14"/>
      <c r="N217" s="14"/>
      <c r="O217" s="15" t="str">
        <f t="shared" si="25"/>
        <v/>
      </c>
      <c r="P217" s="15" t="str">
        <f t="shared" si="26"/>
        <v/>
      </c>
      <c r="Q217" s="14"/>
      <c r="R217" s="17" t="str">
        <f t="shared" si="27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23"/>
        <v/>
      </c>
      <c r="K218" s="15" t="str">
        <f t="shared" si="24"/>
        <v/>
      </c>
      <c r="L218" s="16"/>
      <c r="M218" s="14"/>
      <c r="N218" s="14"/>
      <c r="O218" s="15" t="str">
        <f t="shared" si="25"/>
        <v/>
      </c>
      <c r="P218" s="15" t="str">
        <f t="shared" si="26"/>
        <v/>
      </c>
      <c r="Q218" s="14"/>
      <c r="R218" s="17" t="str">
        <f t="shared" si="27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23"/>
        <v/>
      </c>
      <c r="K219" s="15" t="str">
        <f t="shared" si="24"/>
        <v/>
      </c>
      <c r="L219" s="16"/>
      <c r="M219" s="14"/>
      <c r="N219" s="14"/>
      <c r="O219" s="15" t="str">
        <f t="shared" si="25"/>
        <v/>
      </c>
      <c r="P219" s="15" t="str">
        <f t="shared" si="26"/>
        <v/>
      </c>
      <c r="Q219" s="14"/>
      <c r="R219" s="17" t="str">
        <f t="shared" si="27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23"/>
        <v/>
      </c>
      <c r="K220" s="15" t="str">
        <f t="shared" si="24"/>
        <v/>
      </c>
      <c r="L220" s="16"/>
      <c r="M220" s="14"/>
      <c r="N220" s="14"/>
      <c r="O220" s="15" t="str">
        <f t="shared" si="25"/>
        <v/>
      </c>
      <c r="P220" s="15" t="str">
        <f t="shared" si="26"/>
        <v/>
      </c>
      <c r="Q220" s="14"/>
      <c r="R220" s="17" t="str">
        <f t="shared" si="27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23"/>
        <v/>
      </c>
      <c r="K221" s="15" t="str">
        <f t="shared" si="24"/>
        <v/>
      </c>
      <c r="L221" s="16"/>
      <c r="M221" s="14"/>
      <c r="N221" s="14"/>
      <c r="O221" s="15" t="str">
        <f t="shared" si="25"/>
        <v/>
      </c>
      <c r="P221" s="15" t="str">
        <f t="shared" si="26"/>
        <v/>
      </c>
      <c r="Q221" s="14"/>
      <c r="R221" s="17" t="str">
        <f t="shared" si="27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23"/>
        <v/>
      </c>
      <c r="K222" s="15" t="str">
        <f t="shared" si="24"/>
        <v/>
      </c>
      <c r="L222" s="16"/>
      <c r="M222" s="14"/>
      <c r="N222" s="14"/>
      <c r="O222" s="15" t="str">
        <f t="shared" si="25"/>
        <v/>
      </c>
      <c r="P222" s="15" t="str">
        <f t="shared" si="26"/>
        <v/>
      </c>
      <c r="Q222" s="14"/>
      <c r="R222" s="17" t="str">
        <f t="shared" si="27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23"/>
        <v/>
      </c>
      <c r="K223" s="15" t="str">
        <f t="shared" si="24"/>
        <v/>
      </c>
      <c r="L223" s="16"/>
      <c r="M223" s="14"/>
      <c r="N223" s="14"/>
      <c r="O223" s="15" t="str">
        <f t="shared" si="25"/>
        <v/>
      </c>
      <c r="P223" s="15" t="str">
        <f t="shared" si="26"/>
        <v/>
      </c>
      <c r="Q223" s="14"/>
      <c r="R223" s="17" t="str">
        <f t="shared" si="27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23"/>
        <v/>
      </c>
      <c r="K224" s="15" t="str">
        <f t="shared" si="24"/>
        <v/>
      </c>
      <c r="L224" s="16"/>
      <c r="M224" s="14"/>
      <c r="N224" s="14"/>
      <c r="O224" s="15" t="str">
        <f t="shared" si="25"/>
        <v/>
      </c>
      <c r="P224" s="15" t="str">
        <f t="shared" si="26"/>
        <v/>
      </c>
      <c r="Q224" s="14"/>
      <c r="R224" s="17" t="str">
        <f t="shared" si="27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23"/>
        <v/>
      </c>
      <c r="K225" s="15" t="str">
        <f t="shared" si="24"/>
        <v/>
      </c>
      <c r="L225" s="16"/>
      <c r="M225" s="14"/>
      <c r="N225" s="14"/>
      <c r="O225" s="15" t="str">
        <f t="shared" si="25"/>
        <v/>
      </c>
      <c r="P225" s="15" t="str">
        <f t="shared" si="26"/>
        <v/>
      </c>
      <c r="Q225" s="14"/>
      <c r="R225" s="17" t="str">
        <f t="shared" si="27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23"/>
        <v/>
      </c>
      <c r="K226" s="15" t="str">
        <f t="shared" si="24"/>
        <v/>
      </c>
      <c r="L226" s="16"/>
      <c r="M226" s="14"/>
      <c r="N226" s="14"/>
      <c r="O226" s="15" t="str">
        <f t="shared" si="25"/>
        <v/>
      </c>
      <c r="P226" s="15" t="str">
        <f t="shared" si="26"/>
        <v/>
      </c>
      <c r="Q226" s="14"/>
      <c r="R226" s="17" t="str">
        <f t="shared" si="27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23"/>
        <v/>
      </c>
      <c r="K227" s="15" t="str">
        <f t="shared" si="24"/>
        <v/>
      </c>
      <c r="L227" s="16"/>
      <c r="M227" s="14"/>
      <c r="N227" s="14"/>
      <c r="O227" s="15" t="str">
        <f t="shared" si="25"/>
        <v/>
      </c>
      <c r="P227" s="15" t="str">
        <f t="shared" si="26"/>
        <v/>
      </c>
      <c r="Q227" s="14"/>
      <c r="R227" s="17" t="str">
        <f t="shared" si="27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23"/>
        <v/>
      </c>
      <c r="K228" s="15" t="str">
        <f t="shared" si="24"/>
        <v/>
      </c>
      <c r="L228" s="16"/>
      <c r="M228" s="14"/>
      <c r="N228" s="14"/>
      <c r="O228" s="15" t="str">
        <f t="shared" si="25"/>
        <v/>
      </c>
      <c r="P228" s="15" t="str">
        <f t="shared" si="26"/>
        <v/>
      </c>
      <c r="Q228" s="14"/>
      <c r="R228" s="17" t="str">
        <f t="shared" si="27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23"/>
        <v/>
      </c>
      <c r="K229" s="15" t="str">
        <f t="shared" si="24"/>
        <v/>
      </c>
      <c r="L229" s="16"/>
      <c r="M229" s="14"/>
      <c r="N229" s="14"/>
      <c r="O229" s="15" t="str">
        <f t="shared" si="25"/>
        <v/>
      </c>
      <c r="P229" s="15" t="str">
        <f t="shared" si="26"/>
        <v/>
      </c>
      <c r="Q229" s="14"/>
      <c r="R229" s="17" t="str">
        <f t="shared" si="27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23"/>
        <v/>
      </c>
      <c r="K230" s="15" t="str">
        <f t="shared" si="24"/>
        <v/>
      </c>
      <c r="L230" s="16"/>
      <c r="M230" s="14"/>
      <c r="N230" s="14"/>
      <c r="O230" s="15" t="str">
        <f t="shared" si="25"/>
        <v/>
      </c>
      <c r="P230" s="15" t="str">
        <f t="shared" si="26"/>
        <v/>
      </c>
      <c r="Q230" s="14"/>
      <c r="R230" s="17" t="str">
        <f t="shared" si="27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23"/>
        <v/>
      </c>
      <c r="K231" s="15" t="str">
        <f t="shared" si="24"/>
        <v/>
      </c>
      <c r="L231" s="16"/>
      <c r="M231" s="14"/>
      <c r="N231" s="14"/>
      <c r="O231" s="15" t="str">
        <f t="shared" si="25"/>
        <v/>
      </c>
      <c r="P231" s="15" t="str">
        <f t="shared" si="26"/>
        <v/>
      </c>
      <c r="Q231" s="14"/>
      <c r="R231" s="17" t="str">
        <f t="shared" si="27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23"/>
        <v/>
      </c>
      <c r="K232" s="15" t="str">
        <f t="shared" si="24"/>
        <v/>
      </c>
      <c r="L232" s="16"/>
      <c r="M232" s="14"/>
      <c r="N232" s="14"/>
      <c r="O232" s="15" t="str">
        <f t="shared" si="25"/>
        <v/>
      </c>
      <c r="P232" s="15" t="str">
        <f t="shared" si="26"/>
        <v/>
      </c>
      <c r="Q232" s="14"/>
      <c r="R232" s="17" t="str">
        <f t="shared" si="27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23"/>
        <v/>
      </c>
      <c r="K233" s="15" t="str">
        <f t="shared" si="24"/>
        <v/>
      </c>
      <c r="L233" s="16"/>
      <c r="M233" s="14"/>
      <c r="N233" s="14"/>
      <c r="O233" s="15" t="str">
        <f t="shared" si="25"/>
        <v/>
      </c>
      <c r="P233" s="15" t="str">
        <f t="shared" si="26"/>
        <v/>
      </c>
      <c r="Q233" s="14"/>
      <c r="R233" s="17" t="str">
        <f t="shared" si="27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23"/>
        <v/>
      </c>
      <c r="K234" s="15" t="str">
        <f t="shared" si="24"/>
        <v/>
      </c>
      <c r="L234" s="16"/>
      <c r="M234" s="14"/>
      <c r="N234" s="14"/>
      <c r="O234" s="15" t="str">
        <f t="shared" si="25"/>
        <v/>
      </c>
      <c r="P234" s="15" t="str">
        <f t="shared" si="26"/>
        <v/>
      </c>
      <c r="Q234" s="14"/>
      <c r="R234" s="17" t="str">
        <f t="shared" si="27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23"/>
        <v/>
      </c>
      <c r="K235" s="15" t="str">
        <f t="shared" si="24"/>
        <v/>
      </c>
      <c r="L235" s="16"/>
      <c r="M235" s="14"/>
      <c r="N235" s="14"/>
      <c r="O235" s="15" t="str">
        <f t="shared" si="25"/>
        <v/>
      </c>
      <c r="P235" s="15" t="str">
        <f t="shared" si="26"/>
        <v/>
      </c>
      <c r="Q235" s="14"/>
      <c r="R235" s="17" t="str">
        <f t="shared" si="27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23"/>
        <v/>
      </c>
      <c r="K236" s="15" t="str">
        <f t="shared" si="24"/>
        <v/>
      </c>
      <c r="L236" s="16"/>
      <c r="M236" s="14"/>
      <c r="N236" s="14"/>
      <c r="O236" s="15" t="str">
        <f t="shared" si="25"/>
        <v/>
      </c>
      <c r="P236" s="15" t="str">
        <f t="shared" si="26"/>
        <v/>
      </c>
      <c r="Q236" s="14"/>
      <c r="R236" s="17" t="str">
        <f t="shared" si="27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23"/>
        <v/>
      </c>
      <c r="K237" s="15" t="str">
        <f t="shared" si="24"/>
        <v/>
      </c>
      <c r="L237" s="16"/>
      <c r="M237" s="14"/>
      <c r="N237" s="14"/>
      <c r="O237" s="15" t="str">
        <f t="shared" si="25"/>
        <v/>
      </c>
      <c r="P237" s="15" t="str">
        <f t="shared" si="26"/>
        <v/>
      </c>
      <c r="Q237" s="14"/>
      <c r="R237" s="17" t="str">
        <f t="shared" si="27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23"/>
        <v/>
      </c>
      <c r="K238" s="15" t="str">
        <f t="shared" si="24"/>
        <v/>
      </c>
      <c r="L238" s="16"/>
      <c r="M238" s="14"/>
      <c r="N238" s="14"/>
      <c r="O238" s="15" t="str">
        <f t="shared" si="25"/>
        <v/>
      </c>
      <c r="P238" s="15" t="str">
        <f t="shared" si="26"/>
        <v/>
      </c>
      <c r="Q238" s="14"/>
      <c r="R238" s="17" t="str">
        <f t="shared" si="27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23"/>
        <v/>
      </c>
      <c r="K239" s="15" t="str">
        <f t="shared" si="24"/>
        <v/>
      </c>
      <c r="L239" s="16"/>
      <c r="M239" s="14"/>
      <c r="N239" s="14"/>
      <c r="O239" s="15" t="str">
        <f t="shared" si="25"/>
        <v/>
      </c>
      <c r="P239" s="15" t="str">
        <f t="shared" si="26"/>
        <v/>
      </c>
      <c r="Q239" s="14"/>
      <c r="R239" s="17" t="str">
        <f t="shared" si="27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23"/>
        <v/>
      </c>
      <c r="K240" s="15" t="str">
        <f t="shared" si="24"/>
        <v/>
      </c>
      <c r="L240" s="16"/>
      <c r="M240" s="14"/>
      <c r="N240" s="14"/>
      <c r="O240" s="15" t="str">
        <f t="shared" si="25"/>
        <v/>
      </c>
      <c r="P240" s="15" t="str">
        <f t="shared" si="26"/>
        <v/>
      </c>
      <c r="Q240" s="14"/>
      <c r="R240" s="17" t="str">
        <f t="shared" si="27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23"/>
        <v/>
      </c>
      <c r="K241" s="15" t="str">
        <f t="shared" si="24"/>
        <v/>
      </c>
      <c r="L241" s="16"/>
      <c r="M241" s="14"/>
      <c r="N241" s="14"/>
      <c r="O241" s="15" t="str">
        <f t="shared" si="25"/>
        <v/>
      </c>
      <c r="P241" s="15" t="str">
        <f t="shared" si="26"/>
        <v/>
      </c>
      <c r="Q241" s="14"/>
      <c r="R241" s="17" t="str">
        <f t="shared" si="27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23"/>
        <v/>
      </c>
      <c r="K242" s="15" t="str">
        <f t="shared" si="24"/>
        <v/>
      </c>
      <c r="L242" s="16"/>
      <c r="M242" s="14"/>
      <c r="N242" s="14"/>
      <c r="O242" s="15" t="str">
        <f t="shared" si="25"/>
        <v/>
      </c>
      <c r="P242" s="15" t="str">
        <f t="shared" si="26"/>
        <v/>
      </c>
      <c r="Q242" s="14"/>
      <c r="R242" s="17" t="str">
        <f t="shared" si="27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23"/>
        <v/>
      </c>
      <c r="K243" s="15" t="str">
        <f t="shared" si="24"/>
        <v/>
      </c>
      <c r="L243" s="16"/>
      <c r="M243" s="14"/>
      <c r="N243" s="14"/>
      <c r="O243" s="15" t="str">
        <f t="shared" si="25"/>
        <v/>
      </c>
      <c r="P243" s="15" t="str">
        <f t="shared" si="26"/>
        <v/>
      </c>
      <c r="Q243" s="14"/>
      <c r="R243" s="17" t="str">
        <f t="shared" si="27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23"/>
        <v/>
      </c>
      <c r="K244" s="15" t="str">
        <f t="shared" si="24"/>
        <v/>
      </c>
      <c r="L244" s="16"/>
      <c r="M244" s="14"/>
      <c r="N244" s="14"/>
      <c r="O244" s="15" t="str">
        <f t="shared" si="25"/>
        <v/>
      </c>
      <c r="P244" s="15" t="str">
        <f t="shared" si="26"/>
        <v/>
      </c>
      <c r="Q244" s="14"/>
      <c r="R244" s="17" t="str">
        <f t="shared" si="27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23"/>
        <v/>
      </c>
      <c r="K245" s="15" t="str">
        <f t="shared" si="24"/>
        <v/>
      </c>
      <c r="L245" s="16"/>
      <c r="M245" s="14"/>
      <c r="N245" s="14"/>
      <c r="O245" s="15" t="str">
        <f t="shared" si="25"/>
        <v/>
      </c>
      <c r="P245" s="15" t="str">
        <f t="shared" si="26"/>
        <v/>
      </c>
      <c r="Q245" s="14"/>
      <c r="R245" s="17" t="str">
        <f t="shared" si="27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23"/>
        <v/>
      </c>
      <c r="K246" s="15" t="str">
        <f t="shared" si="24"/>
        <v/>
      </c>
      <c r="L246" s="16"/>
      <c r="M246" s="14"/>
      <c r="N246" s="14"/>
      <c r="O246" s="15" t="str">
        <f t="shared" si="25"/>
        <v/>
      </c>
      <c r="P246" s="15" t="str">
        <f t="shared" si="26"/>
        <v/>
      </c>
      <c r="Q246" s="14"/>
      <c r="R246" s="17" t="str">
        <f t="shared" si="27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23"/>
        <v/>
      </c>
      <c r="K247" s="15" t="str">
        <f t="shared" si="24"/>
        <v/>
      </c>
      <c r="L247" s="16"/>
      <c r="M247" s="14"/>
      <c r="N247" s="14"/>
      <c r="O247" s="15" t="str">
        <f t="shared" si="25"/>
        <v/>
      </c>
      <c r="P247" s="15" t="str">
        <f t="shared" si="26"/>
        <v/>
      </c>
      <c r="Q247" s="14"/>
      <c r="R247" s="17" t="str">
        <f t="shared" si="27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23"/>
        <v/>
      </c>
      <c r="K248" s="15" t="str">
        <f t="shared" si="24"/>
        <v/>
      </c>
      <c r="L248" s="16"/>
      <c r="M248" s="14"/>
      <c r="N248" s="14"/>
      <c r="O248" s="15" t="str">
        <f t="shared" si="25"/>
        <v/>
      </c>
      <c r="P248" s="15" t="str">
        <f t="shared" si="26"/>
        <v/>
      </c>
      <c r="Q248" s="14"/>
      <c r="R248" s="17" t="str">
        <f t="shared" si="27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23"/>
        <v/>
      </c>
      <c r="K249" s="15" t="str">
        <f t="shared" si="24"/>
        <v/>
      </c>
      <c r="L249" s="16"/>
      <c r="M249" s="14"/>
      <c r="N249" s="14"/>
      <c r="O249" s="15" t="str">
        <f t="shared" si="25"/>
        <v/>
      </c>
      <c r="P249" s="15" t="str">
        <f t="shared" si="26"/>
        <v/>
      </c>
      <c r="Q249" s="14"/>
      <c r="R249" s="17" t="str">
        <f t="shared" si="27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23"/>
        <v/>
      </c>
      <c r="K250" s="15" t="str">
        <f t="shared" si="24"/>
        <v/>
      </c>
      <c r="L250" s="16"/>
      <c r="M250" s="14"/>
      <c r="N250" s="14"/>
      <c r="O250" s="15" t="str">
        <f t="shared" si="25"/>
        <v/>
      </c>
      <c r="P250" s="15" t="str">
        <f t="shared" si="26"/>
        <v/>
      </c>
      <c r="Q250" s="14"/>
      <c r="R250" s="17" t="str">
        <f t="shared" si="27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23"/>
        <v/>
      </c>
      <c r="K251" s="15" t="str">
        <f t="shared" si="24"/>
        <v/>
      </c>
      <c r="L251" s="16"/>
      <c r="M251" s="14"/>
      <c r="N251" s="14"/>
      <c r="O251" s="15" t="str">
        <f t="shared" si="25"/>
        <v/>
      </c>
      <c r="P251" s="15" t="str">
        <f t="shared" si="26"/>
        <v/>
      </c>
      <c r="Q251" s="14"/>
      <c r="R251" s="17" t="str">
        <f t="shared" si="27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23"/>
        <v/>
      </c>
      <c r="K252" s="15" t="str">
        <f t="shared" si="24"/>
        <v/>
      </c>
      <c r="L252" s="16"/>
      <c r="M252" s="14"/>
      <c r="N252" s="14"/>
      <c r="O252" s="15" t="str">
        <f t="shared" si="25"/>
        <v/>
      </c>
      <c r="P252" s="15" t="str">
        <f t="shared" si="26"/>
        <v/>
      </c>
      <c r="Q252" s="14"/>
      <c r="R252" s="17" t="str">
        <f t="shared" si="27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23"/>
        <v/>
      </c>
      <c r="K253" s="15" t="str">
        <f t="shared" si="24"/>
        <v/>
      </c>
      <c r="L253" s="16"/>
      <c r="M253" s="14"/>
      <c r="N253" s="14"/>
      <c r="O253" s="15" t="str">
        <f t="shared" si="25"/>
        <v/>
      </c>
      <c r="P253" s="15" t="str">
        <f t="shared" si="26"/>
        <v/>
      </c>
      <c r="Q253" s="14"/>
      <c r="R253" s="17" t="str">
        <f t="shared" si="27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23"/>
        <v/>
      </c>
      <c r="K254" s="15" t="str">
        <f t="shared" si="24"/>
        <v/>
      </c>
      <c r="L254" s="16"/>
      <c r="M254" s="14"/>
      <c r="N254" s="14"/>
      <c r="O254" s="15" t="str">
        <f t="shared" si="25"/>
        <v/>
      </c>
      <c r="P254" s="15" t="str">
        <f t="shared" si="26"/>
        <v/>
      </c>
      <c r="Q254" s="14"/>
      <c r="R254" s="17" t="str">
        <f t="shared" si="27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23"/>
        <v/>
      </c>
      <c r="K255" s="15" t="str">
        <f t="shared" si="24"/>
        <v/>
      </c>
      <c r="L255" s="16"/>
      <c r="M255" s="14"/>
      <c r="N255" s="14"/>
      <c r="O255" s="15" t="str">
        <f t="shared" si="25"/>
        <v/>
      </c>
      <c r="P255" s="15" t="str">
        <f t="shared" si="26"/>
        <v/>
      </c>
      <c r="Q255" s="14"/>
      <c r="R255" s="17" t="str">
        <f t="shared" si="27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23"/>
        <v/>
      </c>
      <c r="K256" s="15" t="str">
        <f t="shared" si="24"/>
        <v/>
      </c>
      <c r="L256" s="16"/>
      <c r="M256" s="14"/>
      <c r="N256" s="14"/>
      <c r="O256" s="15" t="str">
        <f t="shared" si="25"/>
        <v/>
      </c>
      <c r="P256" s="15" t="str">
        <f t="shared" si="26"/>
        <v/>
      </c>
      <c r="Q256" s="14"/>
      <c r="R256" s="17" t="str">
        <f t="shared" si="27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23"/>
        <v/>
      </c>
      <c r="K257" s="15" t="str">
        <f t="shared" si="24"/>
        <v/>
      </c>
      <c r="L257" s="16"/>
      <c r="M257" s="14"/>
      <c r="N257" s="14"/>
      <c r="O257" s="15" t="str">
        <f t="shared" si="25"/>
        <v/>
      </c>
      <c r="P257" s="15" t="str">
        <f t="shared" si="26"/>
        <v/>
      </c>
      <c r="Q257" s="14"/>
      <c r="R257" s="17" t="str">
        <f t="shared" si="27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23"/>
        <v/>
      </c>
      <c r="K258" s="15" t="str">
        <f t="shared" si="24"/>
        <v/>
      </c>
      <c r="L258" s="16"/>
      <c r="M258" s="14"/>
      <c r="N258" s="14"/>
      <c r="O258" s="15" t="str">
        <f t="shared" si="25"/>
        <v/>
      </c>
      <c r="P258" s="15" t="str">
        <f t="shared" si="26"/>
        <v/>
      </c>
      <c r="Q258" s="14"/>
      <c r="R258" s="17" t="str">
        <f t="shared" si="27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23"/>
        <v/>
      </c>
      <c r="K259" s="15" t="str">
        <f t="shared" si="24"/>
        <v/>
      </c>
      <c r="L259" s="16"/>
      <c r="M259" s="14"/>
      <c r="N259" s="14"/>
      <c r="O259" s="15" t="str">
        <f t="shared" si="25"/>
        <v/>
      </c>
      <c r="P259" s="15" t="str">
        <f t="shared" si="26"/>
        <v/>
      </c>
      <c r="Q259" s="14"/>
      <c r="R259" s="17" t="str">
        <f t="shared" si="27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23"/>
        <v/>
      </c>
      <c r="K260" s="15" t="str">
        <f t="shared" si="24"/>
        <v/>
      </c>
      <c r="L260" s="16"/>
      <c r="M260" s="14"/>
      <c r="N260" s="14"/>
      <c r="O260" s="15" t="str">
        <f t="shared" si="25"/>
        <v/>
      </c>
      <c r="P260" s="15" t="str">
        <f t="shared" si="26"/>
        <v/>
      </c>
      <c r="Q260" s="14"/>
      <c r="R260" s="17" t="str">
        <f t="shared" si="27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23"/>
        <v/>
      </c>
      <c r="K261" s="15" t="str">
        <f t="shared" si="24"/>
        <v/>
      </c>
      <c r="L261" s="16"/>
      <c r="M261" s="14"/>
      <c r="N261" s="14"/>
      <c r="O261" s="15" t="str">
        <f t="shared" si="25"/>
        <v/>
      </c>
      <c r="P261" s="15" t="str">
        <f t="shared" si="26"/>
        <v/>
      </c>
      <c r="Q261" s="14"/>
      <c r="R261" s="17" t="str">
        <f t="shared" si="27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23"/>
        <v/>
      </c>
      <c r="K262" s="15" t="str">
        <f t="shared" si="24"/>
        <v/>
      </c>
      <c r="L262" s="16"/>
      <c r="M262" s="14"/>
      <c r="N262" s="14"/>
      <c r="O262" s="15" t="str">
        <f t="shared" si="25"/>
        <v/>
      </c>
      <c r="P262" s="15" t="str">
        <f t="shared" si="26"/>
        <v/>
      </c>
      <c r="Q262" s="14"/>
      <c r="R262" s="17" t="str">
        <f t="shared" si="27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8">IF(OR(A263="",H263="",H263=0),"",I263/H263*100)</f>
        <v/>
      </c>
      <c r="K263" s="15" t="str">
        <f t="shared" ref="K263:K306" si="29">IF(OR(A263="",C263="",C263=0),"",H263/C263*100)</f>
        <v/>
      </c>
      <c r="L263" s="16"/>
      <c r="M263" s="14"/>
      <c r="N263" s="14"/>
      <c r="O263" s="15" t="str">
        <f t="shared" ref="O263:O306" si="30">IF(OR(A263="",C263="",C263=0),"",M263/C263*1000)</f>
        <v/>
      </c>
      <c r="P263" s="15" t="str">
        <f t="shared" ref="P263:P306" si="31">IF(OR(A263="",D263="",D263=0),"",N263/D263*1000)</f>
        <v/>
      </c>
      <c r="Q263" s="14"/>
      <c r="R263" s="17" t="str">
        <f t="shared" ref="R263:R306" si="32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8"/>
        <v/>
      </c>
      <c r="K264" s="15" t="str">
        <f t="shared" si="29"/>
        <v/>
      </c>
      <c r="L264" s="16"/>
      <c r="M264" s="14"/>
      <c r="N264" s="14"/>
      <c r="O264" s="15" t="str">
        <f t="shared" si="30"/>
        <v/>
      </c>
      <c r="P264" s="15" t="str">
        <f t="shared" si="31"/>
        <v/>
      </c>
      <c r="Q264" s="14"/>
      <c r="R264" s="17" t="str">
        <f t="shared" si="32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8"/>
        <v/>
      </c>
      <c r="K265" s="15" t="str">
        <f t="shared" si="29"/>
        <v/>
      </c>
      <c r="L265" s="16"/>
      <c r="M265" s="14"/>
      <c r="N265" s="14"/>
      <c r="O265" s="15" t="str">
        <f t="shared" si="30"/>
        <v/>
      </c>
      <c r="P265" s="15" t="str">
        <f t="shared" si="31"/>
        <v/>
      </c>
      <c r="Q265" s="14"/>
      <c r="R265" s="17" t="str">
        <f t="shared" si="32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8"/>
        <v/>
      </c>
      <c r="K266" s="15" t="str">
        <f t="shared" si="29"/>
        <v/>
      </c>
      <c r="L266" s="16"/>
      <c r="M266" s="14"/>
      <c r="N266" s="14"/>
      <c r="O266" s="15" t="str">
        <f t="shared" si="30"/>
        <v/>
      </c>
      <c r="P266" s="15" t="str">
        <f t="shared" si="31"/>
        <v/>
      </c>
      <c r="Q266" s="14"/>
      <c r="R266" s="17" t="str">
        <f t="shared" si="32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8"/>
        <v/>
      </c>
      <c r="K267" s="15" t="str">
        <f t="shared" si="29"/>
        <v/>
      </c>
      <c r="L267" s="16"/>
      <c r="M267" s="14"/>
      <c r="N267" s="14"/>
      <c r="O267" s="15" t="str">
        <f t="shared" si="30"/>
        <v/>
      </c>
      <c r="P267" s="15" t="str">
        <f t="shared" si="31"/>
        <v/>
      </c>
      <c r="Q267" s="14"/>
      <c r="R267" s="17" t="str">
        <f t="shared" si="32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8"/>
        <v/>
      </c>
      <c r="K268" s="15" t="str">
        <f t="shared" si="29"/>
        <v/>
      </c>
      <c r="L268" s="16"/>
      <c r="M268" s="14"/>
      <c r="N268" s="14"/>
      <c r="O268" s="15" t="str">
        <f t="shared" si="30"/>
        <v/>
      </c>
      <c r="P268" s="15" t="str">
        <f t="shared" si="31"/>
        <v/>
      </c>
      <c r="Q268" s="14"/>
      <c r="R268" s="17" t="str">
        <f t="shared" si="32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8"/>
        <v/>
      </c>
      <c r="K269" s="15" t="str">
        <f t="shared" si="29"/>
        <v/>
      </c>
      <c r="L269" s="16"/>
      <c r="M269" s="14"/>
      <c r="N269" s="14"/>
      <c r="O269" s="15" t="str">
        <f t="shared" si="30"/>
        <v/>
      </c>
      <c r="P269" s="15" t="str">
        <f t="shared" si="31"/>
        <v/>
      </c>
      <c r="Q269" s="14"/>
      <c r="R269" s="17" t="str">
        <f t="shared" si="32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8"/>
        <v/>
      </c>
      <c r="K270" s="15" t="str">
        <f t="shared" si="29"/>
        <v/>
      </c>
      <c r="L270" s="16"/>
      <c r="M270" s="14"/>
      <c r="N270" s="14"/>
      <c r="O270" s="15" t="str">
        <f t="shared" si="30"/>
        <v/>
      </c>
      <c r="P270" s="15" t="str">
        <f t="shared" si="31"/>
        <v/>
      </c>
      <c r="Q270" s="14"/>
      <c r="R270" s="17" t="str">
        <f t="shared" si="32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8"/>
        <v/>
      </c>
      <c r="K271" s="15" t="str">
        <f t="shared" si="29"/>
        <v/>
      </c>
      <c r="L271" s="16"/>
      <c r="M271" s="14"/>
      <c r="N271" s="14"/>
      <c r="O271" s="15" t="str">
        <f t="shared" si="30"/>
        <v/>
      </c>
      <c r="P271" s="15" t="str">
        <f t="shared" si="31"/>
        <v/>
      </c>
      <c r="Q271" s="14"/>
      <c r="R271" s="17" t="str">
        <f t="shared" si="32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8"/>
        <v/>
      </c>
      <c r="K272" s="15" t="str">
        <f t="shared" si="29"/>
        <v/>
      </c>
      <c r="L272" s="16"/>
      <c r="M272" s="14"/>
      <c r="N272" s="14"/>
      <c r="O272" s="15" t="str">
        <f t="shared" si="30"/>
        <v/>
      </c>
      <c r="P272" s="15" t="str">
        <f t="shared" si="31"/>
        <v/>
      </c>
      <c r="Q272" s="14"/>
      <c r="R272" s="17" t="str">
        <f t="shared" si="32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8"/>
        <v/>
      </c>
      <c r="K273" s="15" t="str">
        <f t="shared" si="29"/>
        <v/>
      </c>
      <c r="L273" s="16"/>
      <c r="M273" s="14"/>
      <c r="N273" s="14"/>
      <c r="O273" s="15" t="str">
        <f t="shared" si="30"/>
        <v/>
      </c>
      <c r="P273" s="15" t="str">
        <f t="shared" si="31"/>
        <v/>
      </c>
      <c r="Q273" s="14"/>
      <c r="R273" s="17" t="str">
        <f t="shared" si="32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8"/>
        <v/>
      </c>
      <c r="K274" s="15" t="str">
        <f t="shared" si="29"/>
        <v/>
      </c>
      <c r="L274" s="16"/>
      <c r="M274" s="14"/>
      <c r="N274" s="14"/>
      <c r="O274" s="15" t="str">
        <f t="shared" si="30"/>
        <v/>
      </c>
      <c r="P274" s="15" t="str">
        <f t="shared" si="31"/>
        <v/>
      </c>
      <c r="Q274" s="14"/>
      <c r="R274" s="17" t="str">
        <f t="shared" si="32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8"/>
        <v/>
      </c>
      <c r="K275" s="15" t="str">
        <f t="shared" si="29"/>
        <v/>
      </c>
      <c r="L275" s="16"/>
      <c r="M275" s="14"/>
      <c r="N275" s="14"/>
      <c r="O275" s="15" t="str">
        <f t="shared" si="30"/>
        <v/>
      </c>
      <c r="P275" s="15" t="str">
        <f t="shared" si="31"/>
        <v/>
      </c>
      <c r="Q275" s="14"/>
      <c r="R275" s="17" t="str">
        <f t="shared" si="32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8"/>
        <v/>
      </c>
      <c r="K276" s="15" t="str">
        <f t="shared" si="29"/>
        <v/>
      </c>
      <c r="L276" s="16"/>
      <c r="M276" s="14"/>
      <c r="N276" s="14"/>
      <c r="O276" s="15" t="str">
        <f t="shared" si="30"/>
        <v/>
      </c>
      <c r="P276" s="15" t="str">
        <f t="shared" si="31"/>
        <v/>
      </c>
      <c r="Q276" s="14"/>
      <c r="R276" s="17" t="str">
        <f t="shared" si="32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8"/>
        <v/>
      </c>
      <c r="K277" s="15" t="str">
        <f t="shared" si="29"/>
        <v/>
      </c>
      <c r="L277" s="16"/>
      <c r="M277" s="14"/>
      <c r="N277" s="14"/>
      <c r="O277" s="15" t="str">
        <f t="shared" si="30"/>
        <v/>
      </c>
      <c r="P277" s="15" t="str">
        <f t="shared" si="31"/>
        <v/>
      </c>
      <c r="Q277" s="14"/>
      <c r="R277" s="17" t="str">
        <f t="shared" si="32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8"/>
        <v/>
      </c>
      <c r="K278" s="15" t="str">
        <f t="shared" si="29"/>
        <v/>
      </c>
      <c r="L278" s="16"/>
      <c r="M278" s="14"/>
      <c r="N278" s="14"/>
      <c r="O278" s="15" t="str">
        <f t="shared" si="30"/>
        <v/>
      </c>
      <c r="P278" s="15" t="str">
        <f t="shared" si="31"/>
        <v/>
      </c>
      <c r="Q278" s="14"/>
      <c r="R278" s="17" t="str">
        <f t="shared" si="32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8"/>
        <v/>
      </c>
      <c r="K279" s="15" t="str">
        <f t="shared" si="29"/>
        <v/>
      </c>
      <c r="L279" s="16"/>
      <c r="M279" s="14"/>
      <c r="N279" s="14"/>
      <c r="O279" s="15" t="str">
        <f t="shared" si="30"/>
        <v/>
      </c>
      <c r="P279" s="15" t="str">
        <f t="shared" si="31"/>
        <v/>
      </c>
      <c r="Q279" s="14"/>
      <c r="R279" s="17" t="str">
        <f t="shared" si="32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8"/>
        <v/>
      </c>
      <c r="K280" s="15" t="str">
        <f t="shared" si="29"/>
        <v/>
      </c>
      <c r="L280" s="16"/>
      <c r="M280" s="14"/>
      <c r="N280" s="14"/>
      <c r="O280" s="15" t="str">
        <f t="shared" si="30"/>
        <v/>
      </c>
      <c r="P280" s="15" t="str">
        <f t="shared" si="31"/>
        <v/>
      </c>
      <c r="Q280" s="14"/>
      <c r="R280" s="17" t="str">
        <f t="shared" si="32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8"/>
        <v/>
      </c>
      <c r="K281" s="15" t="str">
        <f t="shared" si="29"/>
        <v/>
      </c>
      <c r="L281" s="16"/>
      <c r="M281" s="14"/>
      <c r="N281" s="14"/>
      <c r="O281" s="15" t="str">
        <f t="shared" si="30"/>
        <v/>
      </c>
      <c r="P281" s="15" t="str">
        <f t="shared" si="31"/>
        <v/>
      </c>
      <c r="Q281" s="14"/>
      <c r="R281" s="17" t="str">
        <f t="shared" si="32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8"/>
        <v/>
      </c>
      <c r="K282" s="15" t="str">
        <f t="shared" si="29"/>
        <v/>
      </c>
      <c r="L282" s="16"/>
      <c r="M282" s="14"/>
      <c r="N282" s="14"/>
      <c r="O282" s="15" t="str">
        <f t="shared" si="30"/>
        <v/>
      </c>
      <c r="P282" s="15" t="str">
        <f t="shared" si="31"/>
        <v/>
      </c>
      <c r="Q282" s="14"/>
      <c r="R282" s="17" t="str">
        <f t="shared" si="32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8"/>
        <v/>
      </c>
      <c r="K283" s="15" t="str">
        <f t="shared" si="29"/>
        <v/>
      </c>
      <c r="L283" s="16"/>
      <c r="M283" s="14"/>
      <c r="N283" s="14"/>
      <c r="O283" s="15" t="str">
        <f t="shared" si="30"/>
        <v/>
      </c>
      <c r="P283" s="15" t="str">
        <f t="shared" si="31"/>
        <v/>
      </c>
      <c r="Q283" s="14"/>
      <c r="R283" s="17" t="str">
        <f t="shared" si="32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8"/>
        <v/>
      </c>
      <c r="K284" s="15" t="str">
        <f t="shared" si="29"/>
        <v/>
      </c>
      <c r="L284" s="16"/>
      <c r="M284" s="14"/>
      <c r="N284" s="14"/>
      <c r="O284" s="15" t="str">
        <f t="shared" si="30"/>
        <v/>
      </c>
      <c r="P284" s="15" t="str">
        <f t="shared" si="31"/>
        <v/>
      </c>
      <c r="Q284" s="14"/>
      <c r="R284" s="17" t="str">
        <f t="shared" si="32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8"/>
        <v/>
      </c>
      <c r="K285" s="15" t="str">
        <f t="shared" si="29"/>
        <v/>
      </c>
      <c r="L285" s="16"/>
      <c r="M285" s="14"/>
      <c r="N285" s="14"/>
      <c r="O285" s="15" t="str">
        <f t="shared" si="30"/>
        <v/>
      </c>
      <c r="P285" s="15" t="str">
        <f t="shared" si="31"/>
        <v/>
      </c>
      <c r="Q285" s="14"/>
      <c r="R285" s="17" t="str">
        <f t="shared" si="32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8"/>
        <v/>
      </c>
      <c r="K286" s="15" t="str">
        <f t="shared" si="29"/>
        <v/>
      </c>
      <c r="L286" s="16"/>
      <c r="M286" s="14"/>
      <c r="N286" s="14"/>
      <c r="O286" s="15" t="str">
        <f t="shared" si="30"/>
        <v/>
      </c>
      <c r="P286" s="15" t="str">
        <f t="shared" si="31"/>
        <v/>
      </c>
      <c r="Q286" s="14"/>
      <c r="R286" s="17" t="str">
        <f t="shared" si="32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8"/>
        <v/>
      </c>
      <c r="K287" s="15" t="str">
        <f t="shared" si="29"/>
        <v/>
      </c>
      <c r="L287" s="16"/>
      <c r="M287" s="14"/>
      <c r="N287" s="14"/>
      <c r="O287" s="15" t="str">
        <f t="shared" si="30"/>
        <v/>
      </c>
      <c r="P287" s="15" t="str">
        <f t="shared" si="31"/>
        <v/>
      </c>
      <c r="Q287" s="14"/>
      <c r="R287" s="17" t="str">
        <f t="shared" si="32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8"/>
        <v/>
      </c>
      <c r="K288" s="15" t="str">
        <f t="shared" si="29"/>
        <v/>
      </c>
      <c r="L288" s="16"/>
      <c r="M288" s="14"/>
      <c r="N288" s="14"/>
      <c r="O288" s="15" t="str">
        <f t="shared" si="30"/>
        <v/>
      </c>
      <c r="P288" s="15" t="str">
        <f t="shared" si="31"/>
        <v/>
      </c>
      <c r="Q288" s="14"/>
      <c r="R288" s="17" t="str">
        <f t="shared" si="32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8"/>
        <v/>
      </c>
      <c r="K289" s="15" t="str">
        <f t="shared" si="29"/>
        <v/>
      </c>
      <c r="L289" s="16"/>
      <c r="M289" s="14"/>
      <c r="N289" s="14"/>
      <c r="O289" s="15" t="str">
        <f t="shared" si="30"/>
        <v/>
      </c>
      <c r="P289" s="15" t="str">
        <f t="shared" si="31"/>
        <v/>
      </c>
      <c r="Q289" s="14"/>
      <c r="R289" s="17" t="str">
        <f t="shared" si="32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8"/>
        <v/>
      </c>
      <c r="K290" s="15" t="str">
        <f t="shared" si="29"/>
        <v/>
      </c>
      <c r="L290" s="16"/>
      <c r="M290" s="14"/>
      <c r="N290" s="14"/>
      <c r="O290" s="15" t="str">
        <f t="shared" si="30"/>
        <v/>
      </c>
      <c r="P290" s="15" t="str">
        <f t="shared" si="31"/>
        <v/>
      </c>
      <c r="Q290" s="14"/>
      <c r="R290" s="17" t="str">
        <f t="shared" si="32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8"/>
        <v/>
      </c>
      <c r="K291" s="15" t="str">
        <f t="shared" si="29"/>
        <v/>
      </c>
      <c r="L291" s="16"/>
      <c r="M291" s="14"/>
      <c r="N291" s="14"/>
      <c r="O291" s="15" t="str">
        <f t="shared" si="30"/>
        <v/>
      </c>
      <c r="P291" s="15" t="str">
        <f t="shared" si="31"/>
        <v/>
      </c>
      <c r="Q291" s="14"/>
      <c r="R291" s="17" t="str">
        <f t="shared" si="32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8"/>
        <v/>
      </c>
      <c r="K292" s="15" t="str">
        <f t="shared" si="29"/>
        <v/>
      </c>
      <c r="L292" s="16"/>
      <c r="M292" s="14"/>
      <c r="N292" s="14"/>
      <c r="O292" s="15" t="str">
        <f t="shared" si="30"/>
        <v/>
      </c>
      <c r="P292" s="15" t="str">
        <f t="shared" si="31"/>
        <v/>
      </c>
      <c r="Q292" s="14"/>
      <c r="R292" s="17" t="str">
        <f t="shared" si="32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8"/>
        <v/>
      </c>
      <c r="K293" s="15" t="str">
        <f t="shared" si="29"/>
        <v/>
      </c>
      <c r="L293" s="16"/>
      <c r="M293" s="14"/>
      <c r="N293" s="14"/>
      <c r="O293" s="15" t="str">
        <f t="shared" si="30"/>
        <v/>
      </c>
      <c r="P293" s="15" t="str">
        <f t="shared" si="31"/>
        <v/>
      </c>
      <c r="Q293" s="14"/>
      <c r="R293" s="17" t="str">
        <f t="shared" si="32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8"/>
        <v/>
      </c>
      <c r="K294" s="15" t="str">
        <f t="shared" si="29"/>
        <v/>
      </c>
      <c r="L294" s="16"/>
      <c r="M294" s="14"/>
      <c r="N294" s="14"/>
      <c r="O294" s="15" t="str">
        <f t="shared" si="30"/>
        <v/>
      </c>
      <c r="P294" s="15" t="str">
        <f t="shared" si="31"/>
        <v/>
      </c>
      <c r="Q294" s="14"/>
      <c r="R294" s="17" t="str">
        <f t="shared" si="32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8"/>
        <v/>
      </c>
      <c r="K295" s="15" t="str">
        <f t="shared" si="29"/>
        <v/>
      </c>
      <c r="L295" s="16"/>
      <c r="M295" s="14"/>
      <c r="N295" s="14"/>
      <c r="O295" s="15" t="str">
        <f t="shared" si="30"/>
        <v/>
      </c>
      <c r="P295" s="15" t="str">
        <f t="shared" si="31"/>
        <v/>
      </c>
      <c r="Q295" s="14"/>
      <c r="R295" s="17" t="str">
        <f t="shared" si="32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8"/>
        <v/>
      </c>
      <c r="K296" s="15" t="str">
        <f t="shared" si="29"/>
        <v/>
      </c>
      <c r="L296" s="16"/>
      <c r="M296" s="14"/>
      <c r="N296" s="14"/>
      <c r="O296" s="15" t="str">
        <f t="shared" si="30"/>
        <v/>
      </c>
      <c r="P296" s="15" t="str">
        <f t="shared" si="31"/>
        <v/>
      </c>
      <c r="Q296" s="14"/>
      <c r="R296" s="17" t="str">
        <f t="shared" si="32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8"/>
        <v/>
      </c>
      <c r="K297" s="15" t="str">
        <f t="shared" si="29"/>
        <v/>
      </c>
      <c r="L297" s="16"/>
      <c r="M297" s="14"/>
      <c r="N297" s="14"/>
      <c r="O297" s="15" t="str">
        <f t="shared" si="30"/>
        <v/>
      </c>
      <c r="P297" s="15" t="str">
        <f t="shared" si="31"/>
        <v/>
      </c>
      <c r="Q297" s="14"/>
      <c r="R297" s="17" t="str">
        <f t="shared" si="32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8"/>
        <v/>
      </c>
      <c r="K298" s="15" t="str">
        <f t="shared" si="29"/>
        <v/>
      </c>
      <c r="L298" s="16"/>
      <c r="M298" s="14"/>
      <c r="N298" s="14"/>
      <c r="O298" s="15" t="str">
        <f t="shared" si="30"/>
        <v/>
      </c>
      <c r="P298" s="15" t="str">
        <f t="shared" si="31"/>
        <v/>
      </c>
      <c r="Q298" s="14"/>
      <c r="R298" s="17" t="str">
        <f t="shared" si="32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8"/>
        <v/>
      </c>
      <c r="K299" s="15" t="str">
        <f t="shared" si="29"/>
        <v/>
      </c>
      <c r="L299" s="16"/>
      <c r="M299" s="14"/>
      <c r="N299" s="14"/>
      <c r="O299" s="15" t="str">
        <f t="shared" si="30"/>
        <v/>
      </c>
      <c r="P299" s="15" t="str">
        <f t="shared" si="31"/>
        <v/>
      </c>
      <c r="Q299" s="14"/>
      <c r="R299" s="17" t="str">
        <f t="shared" si="32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8"/>
        <v/>
      </c>
      <c r="K300" s="15" t="str">
        <f t="shared" si="29"/>
        <v/>
      </c>
      <c r="L300" s="16"/>
      <c r="M300" s="14"/>
      <c r="N300" s="14"/>
      <c r="O300" s="15" t="str">
        <f t="shared" si="30"/>
        <v/>
      </c>
      <c r="P300" s="15" t="str">
        <f t="shared" si="31"/>
        <v/>
      </c>
      <c r="Q300" s="14"/>
      <c r="R300" s="17" t="str">
        <f t="shared" si="32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8"/>
        <v/>
      </c>
      <c r="K301" s="15" t="str">
        <f t="shared" si="29"/>
        <v/>
      </c>
      <c r="L301" s="16"/>
      <c r="M301" s="14"/>
      <c r="N301" s="14"/>
      <c r="O301" s="15" t="str">
        <f t="shared" si="30"/>
        <v/>
      </c>
      <c r="P301" s="15" t="str">
        <f t="shared" si="31"/>
        <v/>
      </c>
      <c r="Q301" s="14"/>
      <c r="R301" s="17" t="str">
        <f t="shared" si="32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8"/>
        <v/>
      </c>
      <c r="K302" s="15" t="str">
        <f t="shared" si="29"/>
        <v/>
      </c>
      <c r="L302" s="16"/>
      <c r="M302" s="14"/>
      <c r="N302" s="14"/>
      <c r="O302" s="15" t="str">
        <f t="shared" si="30"/>
        <v/>
      </c>
      <c r="P302" s="15" t="str">
        <f t="shared" si="31"/>
        <v/>
      </c>
      <c r="Q302" s="14"/>
      <c r="R302" s="17" t="str">
        <f t="shared" si="32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8"/>
        <v/>
      </c>
      <c r="K303" s="15" t="str">
        <f t="shared" si="29"/>
        <v/>
      </c>
      <c r="L303" s="16"/>
      <c r="M303" s="14"/>
      <c r="N303" s="14"/>
      <c r="O303" s="15" t="str">
        <f t="shared" si="30"/>
        <v/>
      </c>
      <c r="P303" s="15" t="str">
        <f t="shared" si="31"/>
        <v/>
      </c>
      <c r="Q303" s="14"/>
      <c r="R303" s="17" t="str">
        <f t="shared" si="32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8"/>
        <v/>
      </c>
      <c r="K304" s="15" t="str">
        <f t="shared" si="29"/>
        <v/>
      </c>
      <c r="L304" s="16"/>
      <c r="M304" s="14"/>
      <c r="N304" s="14"/>
      <c r="O304" s="15" t="str">
        <f t="shared" si="30"/>
        <v/>
      </c>
      <c r="P304" s="15" t="str">
        <f t="shared" si="31"/>
        <v/>
      </c>
      <c r="Q304" s="14"/>
      <c r="R304" s="17" t="str">
        <f t="shared" si="32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8"/>
        <v/>
      </c>
      <c r="K305" s="15" t="str">
        <f t="shared" si="29"/>
        <v/>
      </c>
      <c r="L305" s="16"/>
      <c r="M305" s="14"/>
      <c r="N305" s="14"/>
      <c r="O305" s="15" t="str">
        <f t="shared" si="30"/>
        <v/>
      </c>
      <c r="P305" s="15" t="str">
        <f t="shared" si="31"/>
        <v/>
      </c>
      <c r="Q305" s="14"/>
      <c r="R305" s="17" t="str">
        <f t="shared" si="32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8"/>
        <v/>
      </c>
      <c r="K306" s="15" t="str">
        <f t="shared" si="29"/>
        <v/>
      </c>
      <c r="L306" s="16"/>
      <c r="M306" s="14"/>
      <c r="N306" s="14"/>
      <c r="O306" s="15" t="str">
        <f t="shared" si="30"/>
        <v/>
      </c>
      <c r="P306" s="15" t="str">
        <f t="shared" si="31"/>
        <v/>
      </c>
      <c r="Q306" s="14"/>
      <c r="R306" s="17" t="str">
        <f t="shared" si="32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06"/>
  <sheetViews>
    <sheetView zoomScale="120" zoomScaleNormal="120" workbookViewId="0">
      <pane xSplit="2" ySplit="6" topLeftCell="C77" activePane="bottomRight" state="frozen"/>
      <selection pane="topRight" activeCell="C1" sqref="C1"/>
      <selection pane="bottomLeft" activeCell="A7" sqref="A7"/>
      <selection pane="bottomRight" activeCell="I93" sqref="I93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70</v>
      </c>
      <c r="D1" s="45"/>
    </row>
    <row r="2" spans="1:24" ht="15" customHeight="1" x14ac:dyDescent="0.25">
      <c r="A2" s="9" t="s">
        <v>2</v>
      </c>
      <c r="B2" s="10"/>
      <c r="C2" s="44" t="s">
        <v>3</v>
      </c>
      <c r="D2" s="45"/>
    </row>
    <row r="3" spans="1:24" ht="15" customHeight="1" x14ac:dyDescent="0.25">
      <c r="A3" s="9" t="s">
        <v>4</v>
      </c>
      <c r="B3" s="10"/>
      <c r="C3" s="46">
        <v>45870</v>
      </c>
      <c r="D3" s="45"/>
    </row>
    <row r="4" spans="1:24" ht="15" customHeight="1" x14ac:dyDescent="0.25">
      <c r="A4" s="9" t="s">
        <v>5</v>
      </c>
      <c r="B4" s="10"/>
      <c r="C4" s="1">
        <v>10364</v>
      </c>
      <c r="E4" s="9" t="s">
        <v>6</v>
      </c>
      <c r="F4" s="10"/>
      <c r="G4" s="1">
        <v>966</v>
      </c>
      <c r="H4" s="9" t="s">
        <v>7</v>
      </c>
      <c r="I4" s="1">
        <v>0</v>
      </c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46178</v>
      </c>
      <c r="B7" s="13">
        <f>IF(A7="","",IFERROR(INT((A7-C3)/7)+I4,""))</f>
        <v>44</v>
      </c>
      <c r="C7" s="14">
        <v>10146</v>
      </c>
      <c r="D7" s="14">
        <v>839</v>
      </c>
      <c r="E7" s="14">
        <v>2</v>
      </c>
      <c r="F7" s="14"/>
      <c r="G7" s="15">
        <f>IF(A7="","",IFERROR(SUM(E$7:E7)/C4*100,""))</f>
        <v>1.9297568506368198E-2</v>
      </c>
      <c r="H7" s="14">
        <v>7336</v>
      </c>
      <c r="I7" s="14">
        <v>7191</v>
      </c>
      <c r="J7" s="15">
        <f t="shared" ref="J7:J70" si="0">IF(OR(A7="",H7="",H7=0),"",I7/H7*100)</f>
        <v>98.023446019629219</v>
      </c>
      <c r="K7" s="15">
        <f t="shared" ref="K7:K70" si="1">IF(OR(A7="",C7="",C7=0),"",H7/C7*100)</f>
        <v>72.304356396609506</v>
      </c>
      <c r="L7" s="16" t="s">
        <v>71</v>
      </c>
      <c r="M7" s="14">
        <v>1785</v>
      </c>
      <c r="N7" s="14">
        <v>93</v>
      </c>
      <c r="O7" s="15">
        <f t="shared" ref="O7:O70" si="2">IF(OR(A7="",C7="",C7=0),"",M7/C7*1000)</f>
        <v>175.93140153755175</v>
      </c>
      <c r="P7" s="15">
        <f t="shared" ref="P7:P70" si="3">IF(OR(A7="",D7="",D7=0),"",N7/D7*1000)</f>
        <v>110.84624553039332</v>
      </c>
      <c r="Q7" s="14">
        <v>3459</v>
      </c>
      <c r="R7" s="17">
        <f t="shared" ref="R7:R70" si="4">IF(OR(A7="",M7="",M7+N7=0),"",Q7/(M7+N7))</f>
        <v>1.8418530351437701</v>
      </c>
      <c r="S7" s="14"/>
      <c r="T7" s="14"/>
      <c r="U7" s="14"/>
      <c r="V7" s="14"/>
      <c r="W7" s="14"/>
      <c r="X7" s="14"/>
    </row>
    <row r="8" spans="1:24" ht="15" customHeight="1" x14ac:dyDescent="0.25">
      <c r="A8" s="12">
        <v>46179</v>
      </c>
      <c r="B8" s="13">
        <f>IF(A8="","",IFERROR(INT((A8-C3)/7)+I4,""))</f>
        <v>44</v>
      </c>
      <c r="C8" s="14">
        <v>10144</v>
      </c>
      <c r="D8" s="14">
        <v>838</v>
      </c>
      <c r="E8" s="14">
        <v>2</v>
      </c>
      <c r="F8" s="14">
        <v>1</v>
      </c>
      <c r="G8" s="15">
        <f>IF(A8="","",IFERROR(SUM(E$7:E8)/C4*100,""))</f>
        <v>3.8595137012736397E-2</v>
      </c>
      <c r="H8" s="14">
        <v>7387</v>
      </c>
      <c r="I8" s="14">
        <v>7202</v>
      </c>
      <c r="J8" s="15">
        <f t="shared" si="0"/>
        <v>97.495600379044262</v>
      </c>
      <c r="K8" s="15">
        <f t="shared" si="1"/>
        <v>72.821372239747646</v>
      </c>
      <c r="L8" s="16">
        <v>64</v>
      </c>
      <c r="M8" s="14">
        <v>1704</v>
      </c>
      <c r="N8" s="14">
        <v>93</v>
      </c>
      <c r="O8" s="15">
        <f t="shared" si="2"/>
        <v>167.98107255520506</v>
      </c>
      <c r="P8" s="15">
        <f t="shared" si="3"/>
        <v>110.97852028639618</v>
      </c>
      <c r="Q8" s="14">
        <v>3564</v>
      </c>
      <c r="R8" s="17">
        <f t="shared" si="4"/>
        <v>1.98330550918197</v>
      </c>
      <c r="S8" s="14"/>
      <c r="T8" s="14"/>
      <c r="U8" s="14"/>
      <c r="V8" s="14"/>
      <c r="W8" s="14"/>
      <c r="X8" s="14"/>
    </row>
    <row r="9" spans="1:24" ht="15" customHeight="1" x14ac:dyDescent="0.25">
      <c r="A9" s="12">
        <v>46180</v>
      </c>
      <c r="B9" s="13">
        <f>IF(A9="","",IFERROR(INT((A9-C3)/7)+I4,""))</f>
        <v>44</v>
      </c>
      <c r="C9" s="14">
        <v>10144</v>
      </c>
      <c r="D9" s="14">
        <v>836</v>
      </c>
      <c r="E9" s="14"/>
      <c r="F9" s="14">
        <v>2</v>
      </c>
      <c r="G9" s="15">
        <f>IF(A9="","",IFERROR(SUM(E$7:E9)/C4*100,""))</f>
        <v>3.8595137012736397E-2</v>
      </c>
      <c r="H9" s="14">
        <v>7232</v>
      </c>
      <c r="I9" s="14">
        <v>7082</v>
      </c>
      <c r="J9" s="15">
        <f t="shared" si="0"/>
        <v>97.92588495575221</v>
      </c>
      <c r="K9" s="15">
        <f t="shared" si="1"/>
        <v>71.293375394321771</v>
      </c>
      <c r="L9" s="16" t="s">
        <v>72</v>
      </c>
      <c r="M9" s="14">
        <v>1704</v>
      </c>
      <c r="N9" s="14">
        <v>93</v>
      </c>
      <c r="O9" s="15">
        <f t="shared" si="2"/>
        <v>167.98107255520506</v>
      </c>
      <c r="P9" s="15">
        <f t="shared" si="3"/>
        <v>111.24401913875597</v>
      </c>
      <c r="Q9" s="14">
        <v>3369</v>
      </c>
      <c r="R9" s="17">
        <f t="shared" si="4"/>
        <v>1.8747913188647747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46181</v>
      </c>
      <c r="B10" s="13">
        <f>IF(A10="","",IFERROR(INT((A10-C3)/7)+I4,""))</f>
        <v>44</v>
      </c>
      <c r="C10" s="14">
        <v>10143</v>
      </c>
      <c r="D10" s="14">
        <v>836</v>
      </c>
      <c r="E10" s="14">
        <v>1</v>
      </c>
      <c r="F10" s="14"/>
      <c r="G10" s="15">
        <f>IF(A10="","",IFERROR(SUM(E$7:E10)/C4*100,""))</f>
        <v>4.8243921265920496E-2</v>
      </c>
      <c r="H10" s="14">
        <v>7239</v>
      </c>
      <c r="I10" s="14">
        <v>7117</v>
      </c>
      <c r="J10" s="15">
        <f t="shared" si="0"/>
        <v>98.314684348666944</v>
      </c>
      <c r="K10" s="15">
        <f t="shared" si="1"/>
        <v>71.369417332150249</v>
      </c>
      <c r="L10" s="16" t="s">
        <v>72</v>
      </c>
      <c r="M10" s="14">
        <v>1704</v>
      </c>
      <c r="N10" s="14">
        <v>93</v>
      </c>
      <c r="O10" s="15">
        <f t="shared" si="2"/>
        <v>167.99763383614317</v>
      </c>
      <c r="P10" s="15">
        <f t="shared" si="3"/>
        <v>111.24401913875597</v>
      </c>
      <c r="Q10" s="14">
        <v>3594</v>
      </c>
      <c r="R10" s="17">
        <f t="shared" si="4"/>
        <v>2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46182</v>
      </c>
      <c r="B11" s="13">
        <f>IF(A11="","",IFERROR(INT((A11-C3)/7)+I4,""))</f>
        <v>44</v>
      </c>
      <c r="C11" s="14">
        <v>10142</v>
      </c>
      <c r="D11" s="14">
        <v>836</v>
      </c>
      <c r="E11" s="14">
        <v>1</v>
      </c>
      <c r="F11" s="14"/>
      <c r="G11" s="15">
        <f>IF(A11="","",IFERROR(SUM(E$7:E11)/C4*100,""))</f>
        <v>5.7892705519104588E-2</v>
      </c>
      <c r="H11" s="14">
        <v>7183</v>
      </c>
      <c r="I11" s="14">
        <v>7050</v>
      </c>
      <c r="J11" s="15">
        <f t="shared" si="0"/>
        <v>98.148405958513152</v>
      </c>
      <c r="K11" s="15">
        <f t="shared" si="1"/>
        <v>70.824295010845987</v>
      </c>
      <c r="L11" s="16" t="s">
        <v>73</v>
      </c>
      <c r="M11" s="14">
        <v>1704</v>
      </c>
      <c r="N11" s="14">
        <v>93</v>
      </c>
      <c r="O11" s="15">
        <f t="shared" si="2"/>
        <v>168.01419838296195</v>
      </c>
      <c r="P11" s="15">
        <f t="shared" si="3"/>
        <v>111.24401913875597</v>
      </c>
      <c r="Q11" s="14">
        <v>3614</v>
      </c>
      <c r="R11" s="17">
        <f t="shared" si="4"/>
        <v>2.0111296605453535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46183</v>
      </c>
      <c r="B12" s="13">
        <f>IF(A12="","",IFERROR(INT((A12-C3)/7)+I4,""))</f>
        <v>44</v>
      </c>
      <c r="C12" s="14">
        <v>10140</v>
      </c>
      <c r="D12" s="14">
        <v>835</v>
      </c>
      <c r="E12" s="14">
        <v>2</v>
      </c>
      <c r="F12" s="14">
        <v>1</v>
      </c>
      <c r="G12" s="15">
        <f>IF(A12="","",IFERROR(SUM(E$7:E12)/C4*100,""))</f>
        <v>7.7190274025472794E-2</v>
      </c>
      <c r="H12" s="14">
        <v>7196</v>
      </c>
      <c r="I12" s="14">
        <v>7053</v>
      </c>
      <c r="J12" s="15">
        <f t="shared" si="0"/>
        <v>98.01278488048915</v>
      </c>
      <c r="K12" s="15">
        <f t="shared" si="1"/>
        <v>70.966469428007898</v>
      </c>
      <c r="L12" s="16" t="s">
        <v>74</v>
      </c>
      <c r="M12" s="14">
        <v>1704</v>
      </c>
      <c r="N12" s="14">
        <v>93</v>
      </c>
      <c r="O12" s="15">
        <f t="shared" si="2"/>
        <v>168.04733727810651</v>
      </c>
      <c r="P12" s="15">
        <f t="shared" si="3"/>
        <v>111.37724550898204</v>
      </c>
      <c r="Q12" s="14">
        <v>3497</v>
      </c>
      <c r="R12" s="17">
        <f t="shared" si="4"/>
        <v>1.9460211463550361</v>
      </c>
      <c r="S12" s="14"/>
      <c r="T12" s="14"/>
      <c r="U12" s="14"/>
      <c r="V12" s="14"/>
      <c r="W12" s="14" t="s">
        <v>67</v>
      </c>
      <c r="X12" s="14"/>
    </row>
    <row r="13" spans="1:24" ht="15" customHeight="1" x14ac:dyDescent="0.25">
      <c r="A13" s="12">
        <v>46184</v>
      </c>
      <c r="B13" s="13">
        <f>IF(A13="","",IFERROR(INT((A13-C3)/7)+I4,""))</f>
        <v>44</v>
      </c>
      <c r="C13" s="14">
        <v>10139</v>
      </c>
      <c r="D13" s="14">
        <v>833</v>
      </c>
      <c r="E13" s="14">
        <v>1</v>
      </c>
      <c r="F13" s="14">
        <v>2</v>
      </c>
      <c r="G13" s="15">
        <f>IF(A13="","",IFERROR(SUM(E$7:E13)/C4*100,""))</f>
        <v>8.6839058278656886E-2</v>
      </c>
      <c r="H13" s="14">
        <v>7209</v>
      </c>
      <c r="I13" s="14">
        <v>7080</v>
      </c>
      <c r="J13" s="15">
        <f t="shared" si="0"/>
        <v>98.21057012068249</v>
      </c>
      <c r="K13" s="15">
        <f t="shared" si="1"/>
        <v>71.101686556859661</v>
      </c>
      <c r="L13" s="16" t="s">
        <v>74</v>
      </c>
      <c r="M13" s="14">
        <v>1704</v>
      </c>
      <c r="N13" s="14">
        <v>93</v>
      </c>
      <c r="O13" s="15">
        <f t="shared" si="2"/>
        <v>168.0639116283657</v>
      </c>
      <c r="P13" s="15">
        <f t="shared" si="3"/>
        <v>111.64465786314526</v>
      </c>
      <c r="Q13" s="14">
        <v>3268</v>
      </c>
      <c r="R13" s="17">
        <f t="shared" si="4"/>
        <v>1.81858653311074</v>
      </c>
      <c r="S13" s="14"/>
      <c r="T13" s="14"/>
      <c r="U13" s="14">
        <v>4001</v>
      </c>
      <c r="V13" s="14">
        <v>4697</v>
      </c>
      <c r="W13" s="14" t="s">
        <v>67</v>
      </c>
      <c r="X13" s="14"/>
    </row>
    <row r="14" spans="1:24" ht="15" customHeight="1" x14ac:dyDescent="0.25">
      <c r="A14" s="12">
        <v>46185</v>
      </c>
      <c r="B14" s="13">
        <f>IF(A14="","",IFERROR(INT((A14-C3)/7)+I4,""))</f>
        <v>45</v>
      </c>
      <c r="C14" s="14">
        <v>10139</v>
      </c>
      <c r="D14" s="14">
        <v>832</v>
      </c>
      <c r="E14" s="14"/>
      <c r="F14" s="14">
        <v>1</v>
      </c>
      <c r="G14" s="15">
        <f>IF(A14="","",IFERROR(SUM(E$7:E14)/C4*100,""))</f>
        <v>8.6839058278656886E-2</v>
      </c>
      <c r="H14" s="14">
        <v>7148</v>
      </c>
      <c r="I14" s="14">
        <v>7020</v>
      </c>
      <c r="J14" s="15">
        <f t="shared" si="0"/>
        <v>98.209289311695585</v>
      </c>
      <c r="K14" s="15">
        <f t="shared" si="1"/>
        <v>70.500049314528056</v>
      </c>
      <c r="L14" s="16" t="s">
        <v>74</v>
      </c>
      <c r="M14" s="14">
        <v>1784</v>
      </c>
      <c r="N14" s="14">
        <v>90</v>
      </c>
      <c r="O14" s="15">
        <f t="shared" si="2"/>
        <v>175.95423611796036</v>
      </c>
      <c r="P14" s="15">
        <f t="shared" si="3"/>
        <v>108.17307692307693</v>
      </c>
      <c r="Q14" s="14">
        <v>3493</v>
      </c>
      <c r="R14" s="17">
        <f t="shared" si="4"/>
        <v>1.8639274279615796</v>
      </c>
      <c r="S14" s="14"/>
      <c r="T14" s="14"/>
      <c r="U14" s="14"/>
      <c r="V14" s="14"/>
      <c r="W14" s="14" t="s">
        <v>67</v>
      </c>
      <c r="X14" s="14"/>
    </row>
    <row r="15" spans="1:24" ht="15" customHeight="1" x14ac:dyDescent="0.25">
      <c r="A15" s="12">
        <v>46186</v>
      </c>
      <c r="B15" s="13">
        <f>IF(A15="","",IFERROR(INT((A15-C3)/7)+I4,""))</f>
        <v>45</v>
      </c>
      <c r="C15" s="14">
        <v>10138</v>
      </c>
      <c r="D15" s="14">
        <v>830</v>
      </c>
      <c r="E15" s="14">
        <v>1</v>
      </c>
      <c r="F15" s="14">
        <v>2</v>
      </c>
      <c r="G15" s="15">
        <f>IF(A15="","",IFERROR(SUM(E$7:E15)/C4*100,""))</f>
        <v>9.6487842531840992E-2</v>
      </c>
      <c r="H15" s="14">
        <v>7045</v>
      </c>
      <c r="I15" s="14">
        <v>6912</v>
      </c>
      <c r="J15" s="15">
        <f t="shared" si="0"/>
        <v>98.112136266855927</v>
      </c>
      <c r="K15" s="15">
        <f t="shared" si="1"/>
        <v>69.491023870585906</v>
      </c>
      <c r="L15" s="16" t="s">
        <v>75</v>
      </c>
      <c r="M15" s="14">
        <v>1703</v>
      </c>
      <c r="N15" s="14">
        <v>90</v>
      </c>
      <c r="O15" s="15">
        <f t="shared" si="2"/>
        <v>167.98185046360229</v>
      </c>
      <c r="P15" s="15">
        <f t="shared" si="3"/>
        <v>108.43373493975903</v>
      </c>
      <c r="Q15" s="14">
        <v>3408</v>
      </c>
      <c r="R15" s="17">
        <f t="shared" si="4"/>
        <v>1.9007250418293362</v>
      </c>
      <c r="S15" s="14"/>
      <c r="T15" s="14"/>
      <c r="U15" s="14"/>
      <c r="V15" s="14"/>
      <c r="W15" s="14" t="s">
        <v>67</v>
      </c>
      <c r="X15" s="14"/>
    </row>
    <row r="16" spans="1:24" ht="15" customHeight="1" x14ac:dyDescent="0.25">
      <c r="A16" s="12">
        <v>46187</v>
      </c>
      <c r="B16" s="13">
        <f>IF(A16="","",IFERROR(INT((A16-C3)/7)+I4,""))</f>
        <v>45</v>
      </c>
      <c r="C16" s="14">
        <v>10138</v>
      </c>
      <c r="D16" s="14">
        <v>830</v>
      </c>
      <c r="E16" s="14"/>
      <c r="F16" s="14"/>
      <c r="G16" s="15">
        <f>IF(A16="","",IFERROR(SUM(E$7:E16)/C4*100,""))</f>
        <v>9.6487842531840992E-2</v>
      </c>
      <c r="H16" s="14">
        <v>7226</v>
      </c>
      <c r="I16" s="14">
        <v>7092</v>
      </c>
      <c r="J16" s="15">
        <f t="shared" si="0"/>
        <v>98.145585386105722</v>
      </c>
      <c r="K16" s="15">
        <f t="shared" si="1"/>
        <v>71.276385874926021</v>
      </c>
      <c r="L16" s="16" t="s">
        <v>76</v>
      </c>
      <c r="M16" s="14">
        <v>1703</v>
      </c>
      <c r="N16" s="14">
        <v>90</v>
      </c>
      <c r="O16" s="15">
        <f t="shared" si="2"/>
        <v>167.98185046360229</v>
      </c>
      <c r="P16" s="15">
        <f t="shared" si="3"/>
        <v>108.43373493975903</v>
      </c>
      <c r="Q16" s="14">
        <v>3219</v>
      </c>
      <c r="R16" s="17">
        <f t="shared" si="4"/>
        <v>1.7953151143335193</v>
      </c>
      <c r="S16" s="14"/>
      <c r="T16" s="14"/>
      <c r="U16" s="14"/>
      <c r="V16" s="14"/>
      <c r="W16" s="14" t="s">
        <v>67</v>
      </c>
      <c r="X16" s="14"/>
    </row>
    <row r="17" spans="1:24" ht="15" customHeight="1" x14ac:dyDescent="0.25">
      <c r="A17" s="12">
        <v>46188</v>
      </c>
      <c r="B17" s="13">
        <f>IF(A17="","",IFERROR(INT((A17-C3)/7)+I4,""))</f>
        <v>45</v>
      </c>
      <c r="C17" s="14">
        <v>10137</v>
      </c>
      <c r="D17" s="14">
        <v>829</v>
      </c>
      <c r="E17" s="14">
        <v>1</v>
      </c>
      <c r="F17" s="14">
        <v>1</v>
      </c>
      <c r="G17" s="15">
        <f>IF(A17="","",IFERROR(SUM(E$7:E17)/C4*100,""))</f>
        <v>0.10613662678502508</v>
      </c>
      <c r="H17" s="14">
        <v>7116</v>
      </c>
      <c r="I17" s="14">
        <v>6961</v>
      </c>
      <c r="J17" s="15">
        <f t="shared" si="0"/>
        <v>97.821810005621131</v>
      </c>
      <c r="K17" s="15">
        <f t="shared" si="1"/>
        <v>70.198283515833083</v>
      </c>
      <c r="L17" s="16" t="s">
        <v>76</v>
      </c>
      <c r="M17" s="14">
        <v>1703</v>
      </c>
      <c r="N17" s="14">
        <v>90</v>
      </c>
      <c r="O17" s="15">
        <f t="shared" si="2"/>
        <v>167.99842162375455</v>
      </c>
      <c r="P17" s="15">
        <f t="shared" si="3"/>
        <v>108.56453558504221</v>
      </c>
      <c r="Q17" s="14">
        <v>3430</v>
      </c>
      <c r="R17" s="17">
        <f t="shared" si="4"/>
        <v>1.9129949804796431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46189</v>
      </c>
      <c r="B18" s="13">
        <f>IF(A18="","",IFERROR(INT((A18-C3)/7)+I4,""))</f>
        <v>45</v>
      </c>
      <c r="C18" s="14">
        <v>10137</v>
      </c>
      <c r="D18" s="14">
        <v>827</v>
      </c>
      <c r="E18" s="14"/>
      <c r="F18" s="14">
        <v>2</v>
      </c>
      <c r="G18" s="15">
        <f>IF(A18="","",IFERROR(SUM(E$7:E18)/C4*100,""))</f>
        <v>0.10613662678502508</v>
      </c>
      <c r="H18" s="14">
        <v>7222</v>
      </c>
      <c r="I18" s="14">
        <v>7082</v>
      </c>
      <c r="J18" s="15">
        <f t="shared" si="0"/>
        <v>98.061478814732766</v>
      </c>
      <c r="K18" s="15">
        <f t="shared" si="1"/>
        <v>71.24395777843543</v>
      </c>
      <c r="L18" s="16" t="s">
        <v>76</v>
      </c>
      <c r="M18" s="14">
        <v>1703</v>
      </c>
      <c r="N18" s="14">
        <v>90</v>
      </c>
      <c r="O18" s="15">
        <f t="shared" si="2"/>
        <v>167.99842162375455</v>
      </c>
      <c r="P18" s="15">
        <f t="shared" si="3"/>
        <v>108.82708585247885</v>
      </c>
      <c r="Q18" s="14">
        <v>3457</v>
      </c>
      <c r="R18" s="17">
        <f t="shared" si="4"/>
        <v>1.928053541550474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46190</v>
      </c>
      <c r="B19" s="13">
        <f>IF(A19="","",IFERROR(INT((A19-C3)/7)+I4,""))</f>
        <v>45</v>
      </c>
      <c r="C19" s="14">
        <v>10135</v>
      </c>
      <c r="D19" s="14">
        <v>826</v>
      </c>
      <c r="E19" s="14">
        <v>2</v>
      </c>
      <c r="F19" s="14">
        <v>1</v>
      </c>
      <c r="G19" s="15">
        <f>IF(A19="","",IFERROR(SUM(E$7:E19)/C4*100,""))</f>
        <v>0.1254341952913933</v>
      </c>
      <c r="H19" s="14">
        <v>7279</v>
      </c>
      <c r="I19" s="14">
        <v>7105</v>
      </c>
      <c r="J19" s="15">
        <f t="shared" si="0"/>
        <v>97.609561752988043</v>
      </c>
      <c r="K19" s="15">
        <f t="shared" si="1"/>
        <v>71.820424272323635</v>
      </c>
      <c r="L19" s="16" t="s">
        <v>74</v>
      </c>
      <c r="M19" s="14">
        <v>1703</v>
      </c>
      <c r="N19" s="14">
        <v>90</v>
      </c>
      <c r="O19" s="15">
        <f t="shared" si="2"/>
        <v>168.03157375431672</v>
      </c>
      <c r="P19" s="15">
        <f t="shared" si="3"/>
        <v>108.95883777239709</v>
      </c>
      <c r="Q19" s="14">
        <v>3492</v>
      </c>
      <c r="R19" s="17">
        <f t="shared" si="4"/>
        <v>1.947573898494144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46191</v>
      </c>
      <c r="B20" s="13">
        <f>IF(A20="","",IFERROR(INT((A20-C3)/7)+I4,""))</f>
        <v>45</v>
      </c>
      <c r="C20" s="14">
        <v>10133</v>
      </c>
      <c r="D20" s="14">
        <v>826</v>
      </c>
      <c r="E20" s="14">
        <v>2</v>
      </c>
      <c r="F20" s="14"/>
      <c r="G20" s="15">
        <f>IF(A20="","",IFERROR(SUM(E$7:E20)/C4*100,""))</f>
        <v>0.14473176379776148</v>
      </c>
      <c r="H20" s="14">
        <v>7202</v>
      </c>
      <c r="I20" s="14">
        <v>7037</v>
      </c>
      <c r="J20" s="15">
        <f t="shared" si="0"/>
        <v>97.708969730630386</v>
      </c>
      <c r="K20" s="15">
        <f t="shared" si="1"/>
        <v>71.074706404815942</v>
      </c>
      <c r="L20" s="16" t="s">
        <v>74</v>
      </c>
      <c r="M20" s="14">
        <v>1703</v>
      </c>
      <c r="N20" s="14">
        <v>90</v>
      </c>
      <c r="O20" s="15">
        <f t="shared" si="2"/>
        <v>168.06473897167669</v>
      </c>
      <c r="P20" s="15">
        <f t="shared" si="3"/>
        <v>108.95883777239709</v>
      </c>
      <c r="Q20" s="14">
        <v>3425</v>
      </c>
      <c r="R20" s="17">
        <f t="shared" si="4"/>
        <v>1.9102063580591189</v>
      </c>
      <c r="S20" s="14"/>
      <c r="T20" s="14"/>
      <c r="U20" s="14">
        <v>4037</v>
      </c>
      <c r="V20" s="14">
        <v>4502</v>
      </c>
      <c r="W20" s="14"/>
      <c r="X20" s="14"/>
    </row>
    <row r="21" spans="1:24" ht="15" customHeight="1" x14ac:dyDescent="0.25">
      <c r="A21" s="12">
        <v>46192</v>
      </c>
      <c r="B21" s="13">
        <f>IF(A21="","",IFERROR(INT((A21-C3)/7)+I4,""))</f>
        <v>46</v>
      </c>
      <c r="C21" s="14">
        <v>10132</v>
      </c>
      <c r="D21" s="14">
        <v>825</v>
      </c>
      <c r="E21" s="14">
        <v>1</v>
      </c>
      <c r="F21" s="14">
        <v>1</v>
      </c>
      <c r="G21" s="15">
        <f>IF(A21="","",IFERROR(SUM(E$7:E21)/C4*100,""))</f>
        <v>0.15438054805094559</v>
      </c>
      <c r="H21" s="14">
        <v>7236</v>
      </c>
      <c r="I21" s="14">
        <v>7073</v>
      </c>
      <c r="J21" s="15">
        <f t="shared" si="0"/>
        <v>97.747374239911551</v>
      </c>
      <c r="K21" s="15">
        <f t="shared" si="1"/>
        <v>71.417291748914337</v>
      </c>
      <c r="L21" s="16">
        <v>64.599999999999994</v>
      </c>
      <c r="M21" s="14">
        <v>1702</v>
      </c>
      <c r="N21" s="14">
        <v>90</v>
      </c>
      <c r="O21" s="15">
        <f t="shared" si="2"/>
        <v>167.98262929332807</v>
      </c>
      <c r="P21" s="15">
        <f t="shared" si="3"/>
        <v>109.09090909090908</v>
      </c>
      <c r="Q21" s="14">
        <v>3513</v>
      </c>
      <c r="R21" s="17">
        <f t="shared" si="4"/>
        <v>1.9603794642857142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36">
        <v>46193</v>
      </c>
      <c r="B22" s="13">
        <f>IF(A22="","",IFERROR(INT((A22-C3)/7)+I4,""))</f>
        <v>46</v>
      </c>
      <c r="C22" s="14">
        <v>10132</v>
      </c>
      <c r="D22" s="14">
        <v>824</v>
      </c>
      <c r="E22" s="14"/>
      <c r="F22" s="14">
        <v>1</v>
      </c>
      <c r="G22" s="15">
        <f>IF(A22="","",IFERROR(SUM(E$7:E22)/C4*100,""))</f>
        <v>0.15438054805094559</v>
      </c>
      <c r="H22" s="14">
        <v>7097</v>
      </c>
      <c r="I22" s="14">
        <v>6928</v>
      </c>
      <c r="J22" s="15">
        <f t="shared" si="0"/>
        <v>97.61871213188671</v>
      </c>
      <c r="K22" s="15">
        <f t="shared" si="1"/>
        <v>70.045400710619816</v>
      </c>
      <c r="L22" s="16">
        <v>64.8</v>
      </c>
      <c r="M22" s="14">
        <v>1702</v>
      </c>
      <c r="N22" s="14">
        <v>90</v>
      </c>
      <c r="O22" s="15">
        <f t="shared" si="2"/>
        <v>167.98262929332807</v>
      </c>
      <c r="P22" s="15">
        <f t="shared" si="3"/>
        <v>109.22330097087378</v>
      </c>
      <c r="Q22" s="14">
        <v>3892</v>
      </c>
      <c r="R22" s="17">
        <f t="shared" si="4"/>
        <v>2.171875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36">
        <v>46194</v>
      </c>
      <c r="B23" s="13">
        <f>IF(A23="","",IFERROR(INT((A23-C3)/7)+I4,""))</f>
        <v>46</v>
      </c>
      <c r="C23" s="14">
        <v>10132</v>
      </c>
      <c r="D23" s="14">
        <v>823</v>
      </c>
      <c r="E23" s="14"/>
      <c r="F23" s="14">
        <v>1</v>
      </c>
      <c r="G23" s="15">
        <f>IF(A23="","",IFERROR(SUM(E$7:E23)/C4*100,""))</f>
        <v>0.15438054805094559</v>
      </c>
      <c r="H23" s="14">
        <v>7137</v>
      </c>
      <c r="I23" s="14">
        <v>6991</v>
      </c>
      <c r="J23" s="15">
        <f t="shared" si="0"/>
        <v>97.954322544486487</v>
      </c>
      <c r="K23" s="15">
        <f t="shared" si="1"/>
        <v>70.440189498618238</v>
      </c>
      <c r="L23" s="16">
        <v>64.900000000000006</v>
      </c>
      <c r="M23" s="14">
        <v>1702</v>
      </c>
      <c r="N23" s="14">
        <v>90</v>
      </c>
      <c r="O23" s="15">
        <f t="shared" si="2"/>
        <v>167.98262929332807</v>
      </c>
      <c r="P23" s="15">
        <f t="shared" si="3"/>
        <v>109.35601458080195</v>
      </c>
      <c r="Q23" s="14">
        <v>3505</v>
      </c>
      <c r="R23" s="17">
        <f t="shared" si="4"/>
        <v>1.9559151785714286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46195</v>
      </c>
      <c r="B24" s="13">
        <f>IF(A24="","",IFERROR(INT((A24-C3)/7)+I4,""))</f>
        <v>46</v>
      </c>
      <c r="C24" s="14">
        <f t="shared" ref="C24:C87" si="5">C23-E24</f>
        <v>10131</v>
      </c>
      <c r="D24" s="14">
        <f t="shared" ref="D24:D87" si="6">D23-F24</f>
        <v>823</v>
      </c>
      <c r="E24" s="14">
        <v>1</v>
      </c>
      <c r="F24" s="14"/>
      <c r="G24" s="15">
        <f>IF(A24="","",IFERROR(SUM(E$7:E24)/C4*100,""))</f>
        <v>0.16402933230412967</v>
      </c>
      <c r="H24" s="14">
        <v>7226</v>
      </c>
      <c r="I24" s="14">
        <v>7093</v>
      </c>
      <c r="J24" s="15">
        <f t="shared" si="0"/>
        <v>98.159424301134791</v>
      </c>
      <c r="K24" s="15">
        <f t="shared" si="1"/>
        <v>71.325634192083712</v>
      </c>
      <c r="L24" s="16">
        <v>64.8</v>
      </c>
      <c r="M24" s="14">
        <v>1702</v>
      </c>
      <c r="N24" s="14">
        <v>90</v>
      </c>
      <c r="O24" s="15">
        <f t="shared" si="2"/>
        <v>167.99921034448724</v>
      </c>
      <c r="P24" s="15">
        <f t="shared" si="3"/>
        <v>109.35601458080195</v>
      </c>
      <c r="Q24" s="14">
        <v>3487</v>
      </c>
      <c r="R24" s="17">
        <f t="shared" si="4"/>
        <v>1.9458705357142858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36">
        <v>46196</v>
      </c>
      <c r="B25" s="13">
        <f>IF(A25="","",IFERROR(INT((A25-C3)/7)+I4,""))</f>
        <v>46</v>
      </c>
      <c r="C25" s="14">
        <f t="shared" si="5"/>
        <v>10131</v>
      </c>
      <c r="D25" s="14">
        <f t="shared" si="6"/>
        <v>823</v>
      </c>
      <c r="E25" s="14"/>
      <c r="F25" s="14"/>
      <c r="G25" s="15">
        <f>IF(A25="","",IFERROR(SUM(E$7:E25)/C4*100,""))</f>
        <v>0.16402933230412967</v>
      </c>
      <c r="H25" s="14">
        <v>7068</v>
      </c>
      <c r="I25" s="14">
        <v>6896</v>
      </c>
      <c r="J25" s="15">
        <f t="shared" si="0"/>
        <v>97.566496887379742</v>
      </c>
      <c r="K25" s="15">
        <f t="shared" si="1"/>
        <v>69.766064554338172</v>
      </c>
      <c r="L25" s="16">
        <v>64.8</v>
      </c>
      <c r="M25" s="14">
        <v>1702</v>
      </c>
      <c r="N25" s="14">
        <v>90</v>
      </c>
      <c r="O25" s="15">
        <f t="shared" si="2"/>
        <v>167.99921034448724</v>
      </c>
      <c r="P25" s="15">
        <f t="shared" si="3"/>
        <v>109.35601458080195</v>
      </c>
      <c r="Q25" s="14">
        <v>3465</v>
      </c>
      <c r="R25" s="17">
        <f t="shared" si="4"/>
        <v>1.93359375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36">
        <v>46197</v>
      </c>
      <c r="B26" s="13">
        <f>IF(A26="","",IFERROR(INT((A26-C3)/7)+I4,""))</f>
        <v>46</v>
      </c>
      <c r="C26" s="14">
        <f t="shared" si="5"/>
        <v>10130</v>
      </c>
      <c r="D26" s="14">
        <f t="shared" si="6"/>
        <v>823</v>
      </c>
      <c r="E26" s="14">
        <v>1</v>
      </c>
      <c r="F26" s="14"/>
      <c r="G26" s="15">
        <f>IF(A26="","",IFERROR(SUM(E$7:E26)/C4*100,""))</f>
        <v>0.17367811655731377</v>
      </c>
      <c r="H26" s="14">
        <v>6943</v>
      </c>
      <c r="I26" s="14">
        <v>6818</v>
      </c>
      <c r="J26" s="15">
        <f t="shared" si="0"/>
        <v>98.199625522108605</v>
      </c>
      <c r="K26" s="15">
        <f t="shared" si="1"/>
        <v>68.538993089832175</v>
      </c>
      <c r="L26" s="16">
        <v>64.900000000000006</v>
      </c>
      <c r="M26" s="14">
        <v>1702</v>
      </c>
      <c r="N26" s="14">
        <v>90</v>
      </c>
      <c r="O26" s="15">
        <f t="shared" si="2"/>
        <v>168.01579466929911</v>
      </c>
      <c r="P26" s="15">
        <f t="shared" si="3"/>
        <v>109.35601458080195</v>
      </c>
      <c r="Q26" s="14">
        <v>3726</v>
      </c>
      <c r="R26" s="17">
        <f t="shared" si="4"/>
        <v>2.0792410714285716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36">
        <v>46198</v>
      </c>
      <c r="B27" s="13">
        <f>IF(A27="","",IFERROR(INT((A27-C3)/7)+I4,""))</f>
        <v>46</v>
      </c>
      <c r="C27" s="14">
        <f t="shared" si="5"/>
        <v>10130</v>
      </c>
      <c r="D27" s="14">
        <f t="shared" si="6"/>
        <v>820</v>
      </c>
      <c r="E27" s="14"/>
      <c r="F27" s="14">
        <v>3</v>
      </c>
      <c r="G27" s="15">
        <f>IF(A27="","",IFERROR(SUM(E$7:E27)/C4*100,""))</f>
        <v>0.17367811655731377</v>
      </c>
      <c r="H27" s="14">
        <v>7211</v>
      </c>
      <c r="I27" s="14">
        <v>7053</v>
      </c>
      <c r="J27" s="15">
        <f t="shared" si="0"/>
        <v>97.808903064762163</v>
      </c>
      <c r="K27" s="15">
        <f t="shared" si="1"/>
        <v>71.184600197433369</v>
      </c>
      <c r="L27" s="16">
        <v>65.099999999999994</v>
      </c>
      <c r="M27" s="14">
        <v>1702</v>
      </c>
      <c r="N27" s="14">
        <v>90</v>
      </c>
      <c r="O27" s="15">
        <f t="shared" si="2"/>
        <v>168.01579466929911</v>
      </c>
      <c r="P27" s="15">
        <f t="shared" si="3"/>
        <v>109.7560975609756</v>
      </c>
      <c r="Q27" s="14">
        <v>3775</v>
      </c>
      <c r="R27" s="17">
        <f t="shared" si="4"/>
        <v>2.1065848214285716</v>
      </c>
      <c r="S27" s="14"/>
      <c r="T27" s="14"/>
      <c r="U27" s="14">
        <v>4081</v>
      </c>
      <c r="V27" s="14">
        <v>4713</v>
      </c>
      <c r="W27" s="14"/>
      <c r="X27" s="14"/>
    </row>
    <row r="28" spans="1:24" ht="15" customHeight="1" x14ac:dyDescent="0.25">
      <c r="A28" s="36">
        <v>46199</v>
      </c>
      <c r="B28" s="13">
        <f>IF(A28="","",IFERROR(INT((A28-C3)/7)+I4,""))</f>
        <v>47</v>
      </c>
      <c r="C28" s="14">
        <f t="shared" si="5"/>
        <v>10129</v>
      </c>
      <c r="D28" s="14">
        <f t="shared" si="6"/>
        <v>820</v>
      </c>
      <c r="E28" s="14">
        <v>1</v>
      </c>
      <c r="F28" s="14"/>
      <c r="G28" s="15">
        <f>IF(A28="","",IFERROR(SUM(E$7:E28)/C4*100,""))</f>
        <v>0.18332690081049788</v>
      </c>
      <c r="H28" s="14">
        <v>7255</v>
      </c>
      <c r="I28" s="14">
        <v>7079</v>
      </c>
      <c r="J28" s="15">
        <f t="shared" si="0"/>
        <v>97.574086836664364</v>
      </c>
      <c r="K28" s="15">
        <f t="shared" si="1"/>
        <v>71.626024286701551</v>
      </c>
      <c r="L28" s="16">
        <v>65.2</v>
      </c>
      <c r="M28" s="14">
        <v>1701</v>
      </c>
      <c r="N28" s="14">
        <v>88</v>
      </c>
      <c r="O28" s="15">
        <f t="shared" si="2"/>
        <v>167.93365583966826</v>
      </c>
      <c r="P28" s="15">
        <f t="shared" si="3"/>
        <v>107.3170731707317</v>
      </c>
      <c r="Q28" s="14">
        <v>3770</v>
      </c>
      <c r="R28" s="17">
        <f t="shared" si="4"/>
        <v>2.1073225265511457</v>
      </c>
      <c r="S28" s="14"/>
      <c r="T28" s="14"/>
      <c r="U28" s="14"/>
      <c r="V28" s="14"/>
      <c r="W28" s="14" t="s">
        <v>77</v>
      </c>
      <c r="X28" s="14"/>
    </row>
    <row r="29" spans="1:24" ht="15" customHeight="1" x14ac:dyDescent="0.25">
      <c r="A29" s="36">
        <v>46200</v>
      </c>
      <c r="B29" s="13">
        <f>IF(A29="","",IFERROR(INT((A29-C3)/7)+I4,""))</f>
        <v>47</v>
      </c>
      <c r="C29" s="14">
        <f t="shared" si="5"/>
        <v>10124</v>
      </c>
      <c r="D29" s="14">
        <f t="shared" si="6"/>
        <v>820</v>
      </c>
      <c r="E29" s="14">
        <v>5</v>
      </c>
      <c r="F29" s="14"/>
      <c r="G29" s="15">
        <f>IF(A29="","",IFERROR(SUM(E$7:E29)/C4*100,""))</f>
        <v>0.23157082207641835</v>
      </c>
      <c r="H29" s="14">
        <v>7234</v>
      </c>
      <c r="I29" s="14">
        <v>7069</v>
      </c>
      <c r="J29" s="15">
        <f t="shared" si="0"/>
        <v>97.719104230024882</v>
      </c>
      <c r="K29" s="15">
        <f t="shared" si="1"/>
        <v>71.453970762544444</v>
      </c>
      <c r="L29" s="16">
        <v>65.2</v>
      </c>
      <c r="M29" s="14">
        <v>1701</v>
      </c>
      <c r="N29" s="14">
        <v>88</v>
      </c>
      <c r="O29" s="15">
        <f t="shared" si="2"/>
        <v>168.01659423152904</v>
      </c>
      <c r="P29" s="15">
        <f t="shared" si="3"/>
        <v>107.3170731707317</v>
      </c>
      <c r="Q29" s="14">
        <v>3970</v>
      </c>
      <c r="R29" s="17">
        <f t="shared" si="4"/>
        <v>2.2191168250419229</v>
      </c>
      <c r="S29" s="14"/>
      <c r="T29" s="14"/>
      <c r="U29" s="14"/>
      <c r="V29" s="14"/>
      <c r="W29" s="14" t="s">
        <v>77</v>
      </c>
      <c r="X29" s="14"/>
    </row>
    <row r="30" spans="1:24" ht="15" customHeight="1" x14ac:dyDescent="0.25">
      <c r="A30" s="36">
        <v>46201</v>
      </c>
      <c r="B30" s="13">
        <f>IF(A30="","",IFERROR(INT((A30-C3)/7)+I4,""))</f>
        <v>47</v>
      </c>
      <c r="C30" s="14">
        <f t="shared" si="5"/>
        <v>10122</v>
      </c>
      <c r="D30" s="14">
        <f t="shared" si="6"/>
        <v>818</v>
      </c>
      <c r="E30" s="14">
        <v>2</v>
      </c>
      <c r="F30" s="14">
        <v>2</v>
      </c>
      <c r="G30" s="15">
        <f>IF(A30="","",IFERROR(SUM(E$7:E30)/C4*100,""))</f>
        <v>0.25086839058278659</v>
      </c>
      <c r="H30" s="14">
        <v>7198</v>
      </c>
      <c r="I30" s="14">
        <v>7060</v>
      </c>
      <c r="J30" s="15">
        <f t="shared" si="0"/>
        <v>98.082800777993882</v>
      </c>
      <c r="K30" s="15">
        <f t="shared" si="1"/>
        <v>71.112428373839165</v>
      </c>
      <c r="L30" s="16">
        <v>65.2</v>
      </c>
      <c r="M30" s="14">
        <v>1701</v>
      </c>
      <c r="N30" s="14">
        <v>80</v>
      </c>
      <c r="O30" s="15">
        <f t="shared" si="2"/>
        <v>168.04979253112035</v>
      </c>
      <c r="P30" s="15">
        <f t="shared" si="3"/>
        <v>97.799511002445001</v>
      </c>
      <c r="Q30" s="14">
        <v>4035</v>
      </c>
      <c r="R30" s="17">
        <f t="shared" si="4"/>
        <v>2.2655811341942731</v>
      </c>
      <c r="S30" s="14"/>
      <c r="T30" s="14"/>
      <c r="U30" s="14"/>
      <c r="V30" s="14"/>
      <c r="W30" s="14" t="s">
        <v>77</v>
      </c>
      <c r="X30" s="14"/>
    </row>
    <row r="31" spans="1:24" ht="15" customHeight="1" x14ac:dyDescent="0.25">
      <c r="A31" s="36">
        <v>46202</v>
      </c>
      <c r="B31" s="13">
        <f>IF(A31="","",IFERROR(INT((A31-C3)/7)+I4,""))</f>
        <v>47</v>
      </c>
      <c r="C31" s="14">
        <f t="shared" si="5"/>
        <v>10119</v>
      </c>
      <c r="D31" s="14">
        <f t="shared" si="6"/>
        <v>816</v>
      </c>
      <c r="E31" s="14">
        <v>3</v>
      </c>
      <c r="F31" s="14">
        <v>2</v>
      </c>
      <c r="G31" s="15">
        <f>IF(A31="","",IFERROR(SUM(E$7:E31)/C4*100,""))</f>
        <v>0.27981474334233886</v>
      </c>
      <c r="H31" s="14">
        <v>6979</v>
      </c>
      <c r="I31" s="14">
        <v>6838</v>
      </c>
      <c r="J31" s="15">
        <f t="shared" si="0"/>
        <v>97.979653245450635</v>
      </c>
      <c r="K31" s="15">
        <f t="shared" si="1"/>
        <v>68.969265737721116</v>
      </c>
      <c r="L31" s="16">
        <v>65.2</v>
      </c>
      <c r="M31" s="14">
        <v>1700</v>
      </c>
      <c r="N31" s="14">
        <v>80</v>
      </c>
      <c r="O31" s="15">
        <f t="shared" si="2"/>
        <v>168.00079059195571</v>
      </c>
      <c r="P31" s="15">
        <f t="shared" si="3"/>
        <v>98.039215686274503</v>
      </c>
      <c r="Q31" s="14">
        <v>4254</v>
      </c>
      <c r="R31" s="17">
        <f t="shared" si="4"/>
        <v>2.3898876404494382</v>
      </c>
      <c r="S31" s="14"/>
      <c r="T31" s="14"/>
      <c r="U31" s="14"/>
      <c r="V31" s="14"/>
      <c r="W31" s="14" t="s">
        <v>77</v>
      </c>
      <c r="X31" s="14"/>
    </row>
    <row r="32" spans="1:24" ht="15" customHeight="1" x14ac:dyDescent="0.25">
      <c r="A32" s="36">
        <v>46203</v>
      </c>
      <c r="B32" s="13">
        <f>IF(A32="","",IFERROR(INT((A32-C3)/7)+I4,""))</f>
        <v>47</v>
      </c>
      <c r="C32" s="14">
        <f t="shared" si="5"/>
        <v>10090</v>
      </c>
      <c r="D32" s="14">
        <f t="shared" si="6"/>
        <v>815</v>
      </c>
      <c r="E32" s="14">
        <v>29</v>
      </c>
      <c r="F32" s="14">
        <v>1</v>
      </c>
      <c r="G32" s="15">
        <f>IF(A32="","",IFERROR(SUM(E$7:E32)/C4*100,""))</f>
        <v>0.55962948668467771</v>
      </c>
      <c r="H32" s="14">
        <v>6673</v>
      </c>
      <c r="I32" s="14">
        <v>6531</v>
      </c>
      <c r="J32" s="15">
        <f t="shared" si="0"/>
        <v>97.872021579499474</v>
      </c>
      <c r="K32" s="15">
        <f t="shared" si="1"/>
        <v>66.134786917740342</v>
      </c>
      <c r="L32" s="16">
        <v>65.2</v>
      </c>
      <c r="M32" s="14">
        <v>1695</v>
      </c>
      <c r="N32" s="14">
        <v>80</v>
      </c>
      <c r="O32" s="15">
        <f t="shared" si="2"/>
        <v>167.98810703666996</v>
      </c>
      <c r="P32" s="15">
        <f t="shared" si="3"/>
        <v>98.159509202453989</v>
      </c>
      <c r="Q32" s="14">
        <v>3343</v>
      </c>
      <c r="R32" s="17">
        <f t="shared" si="4"/>
        <v>1.8833802816901408</v>
      </c>
      <c r="S32" s="14"/>
      <c r="T32" s="14"/>
      <c r="U32" s="14"/>
      <c r="V32" s="14"/>
      <c r="W32" s="14" t="s">
        <v>77</v>
      </c>
      <c r="X32" s="14"/>
    </row>
    <row r="33" spans="1:24" ht="15" customHeight="1" x14ac:dyDescent="0.25">
      <c r="A33" s="36">
        <v>46204</v>
      </c>
      <c r="B33" s="13">
        <f>IF(A33="","",IFERROR(INT((A33-C3)/7)+I4,""))</f>
        <v>47</v>
      </c>
      <c r="C33" s="14">
        <f t="shared" si="5"/>
        <v>10088</v>
      </c>
      <c r="D33" s="14">
        <f t="shared" si="6"/>
        <v>814</v>
      </c>
      <c r="E33" s="14">
        <v>2</v>
      </c>
      <c r="F33" s="14">
        <v>1</v>
      </c>
      <c r="G33" s="15">
        <f>IF(A33="","",IFERROR(SUM(E$7:E33)/C4*100,""))</f>
        <v>0.57892705519104593</v>
      </c>
      <c r="H33" s="14">
        <v>6794</v>
      </c>
      <c r="I33" s="14">
        <v>6601</v>
      </c>
      <c r="J33" s="15">
        <f t="shared" si="0"/>
        <v>97.159258168972613</v>
      </c>
      <c r="K33" s="15">
        <f t="shared" si="1"/>
        <v>67.347343378271219</v>
      </c>
      <c r="L33" s="16">
        <v>65.2</v>
      </c>
      <c r="M33" s="14">
        <v>1695</v>
      </c>
      <c r="N33" s="14">
        <v>80</v>
      </c>
      <c r="O33" s="15">
        <f t="shared" si="2"/>
        <v>168.02141157811263</v>
      </c>
      <c r="P33" s="15">
        <f t="shared" si="3"/>
        <v>98.280098280098272</v>
      </c>
      <c r="Q33" s="14">
        <v>2838</v>
      </c>
      <c r="R33" s="17">
        <f t="shared" si="4"/>
        <v>1.5988732394366196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46205</v>
      </c>
      <c r="B34" s="13">
        <f>IF(A34="","",IFERROR(INT((A34-C3)/7)+I4,""))</f>
        <v>47</v>
      </c>
      <c r="C34" s="14">
        <f t="shared" si="5"/>
        <v>10086</v>
      </c>
      <c r="D34" s="14">
        <f t="shared" si="6"/>
        <v>813</v>
      </c>
      <c r="E34" s="14">
        <v>2</v>
      </c>
      <c r="F34" s="14">
        <v>1</v>
      </c>
      <c r="G34" s="15">
        <f>IF(A34="","",IFERROR(SUM(E$7:E34)/C4*100,""))</f>
        <v>0.59822462369741414</v>
      </c>
      <c r="H34" s="14">
        <v>6923</v>
      </c>
      <c r="I34" s="14">
        <v>6704</v>
      </c>
      <c r="J34" s="15">
        <f t="shared" si="0"/>
        <v>96.836631518127973</v>
      </c>
      <c r="K34" s="15">
        <f t="shared" si="1"/>
        <v>68.639698592107862</v>
      </c>
      <c r="L34" s="16">
        <v>68.599999999999994</v>
      </c>
      <c r="M34" s="14">
        <v>1695</v>
      </c>
      <c r="N34" s="14">
        <v>80</v>
      </c>
      <c r="O34" s="15">
        <f t="shared" si="2"/>
        <v>168.0547293277811</v>
      </c>
      <c r="P34" s="15">
        <f t="shared" si="3"/>
        <v>98.400984009840101</v>
      </c>
      <c r="Q34" s="14">
        <v>3586</v>
      </c>
      <c r="R34" s="17">
        <f t="shared" si="4"/>
        <v>2.0202816901408451</v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>
        <v>46206</v>
      </c>
      <c r="B35" s="13">
        <f>IF(A35="","",IFERROR(INT((A35-C3)/7)+I4,""))</f>
        <v>48</v>
      </c>
      <c r="C35" s="14">
        <f t="shared" si="5"/>
        <v>10085</v>
      </c>
      <c r="D35" s="14">
        <f t="shared" si="6"/>
        <v>813</v>
      </c>
      <c r="E35" s="14">
        <v>1</v>
      </c>
      <c r="F35" s="14">
        <v>0</v>
      </c>
      <c r="G35" s="15">
        <f>IF(A35="","",IFERROR(SUM(E$7:E35)/C4*100,""))</f>
        <v>0.60787340795059819</v>
      </c>
      <c r="H35" s="14">
        <v>7075</v>
      </c>
      <c r="I35" s="14">
        <v>6877</v>
      </c>
      <c r="J35" s="15">
        <f t="shared" si="0"/>
        <v>97.201413427561832</v>
      </c>
      <c r="K35" s="15">
        <f t="shared" si="1"/>
        <v>70.153693604362914</v>
      </c>
      <c r="L35" s="16">
        <v>70.099999999999994</v>
      </c>
      <c r="M35" s="14">
        <v>1694</v>
      </c>
      <c r="N35" s="14">
        <v>84</v>
      </c>
      <c r="O35" s="15">
        <f t="shared" si="2"/>
        <v>167.97223599405055</v>
      </c>
      <c r="P35" s="15">
        <f t="shared" si="3"/>
        <v>103.3210332103321</v>
      </c>
      <c r="Q35" s="14">
        <v>3224</v>
      </c>
      <c r="R35" s="17">
        <f t="shared" si="4"/>
        <v>1.813273340832396</v>
      </c>
      <c r="S35" s="14"/>
      <c r="T35" s="14"/>
      <c r="U35" s="14"/>
      <c r="V35" s="14"/>
      <c r="W35" s="14" t="s">
        <v>78</v>
      </c>
      <c r="X35" s="14"/>
    </row>
    <row r="36" spans="1:24" ht="15" customHeight="1" x14ac:dyDescent="0.25">
      <c r="A36" s="12">
        <v>46207</v>
      </c>
      <c r="B36" s="13">
        <f>IF(A36="","",IFERROR(INT((A36-C3)/7)+I4,""))</f>
        <v>48</v>
      </c>
      <c r="C36" s="14">
        <f t="shared" si="5"/>
        <v>10082</v>
      </c>
      <c r="D36" s="14">
        <f t="shared" si="6"/>
        <v>811</v>
      </c>
      <c r="E36" s="14">
        <v>3</v>
      </c>
      <c r="F36" s="14">
        <v>2</v>
      </c>
      <c r="G36" s="15">
        <f>IF(A36="","",IFERROR(SUM(E$7:E36)/C4*100,""))</f>
        <v>0.63681976071015056</v>
      </c>
      <c r="H36" s="14">
        <v>7264</v>
      </c>
      <c r="I36" s="14">
        <v>7073</v>
      </c>
      <c r="J36" s="15">
        <f t="shared" si="0"/>
        <v>97.370594713656388</v>
      </c>
      <c r="K36" s="15">
        <f t="shared" si="1"/>
        <v>72.049196587978585</v>
      </c>
      <c r="L36" s="16">
        <v>72</v>
      </c>
      <c r="M36" s="14">
        <v>1694</v>
      </c>
      <c r="N36" s="14">
        <v>82</v>
      </c>
      <c r="O36" s="15">
        <f t="shared" si="2"/>
        <v>168.02221781392581</v>
      </c>
      <c r="P36" s="15">
        <f t="shared" si="3"/>
        <v>101.10974106041924</v>
      </c>
      <c r="Q36" s="14">
        <v>3066</v>
      </c>
      <c r="R36" s="17">
        <f t="shared" si="4"/>
        <v>1.7263513513513513</v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>
        <v>46208</v>
      </c>
      <c r="B37" s="13">
        <f>IF(A37="","",IFERROR(INT((A37-C3)/7)+I4,""))</f>
        <v>48</v>
      </c>
      <c r="C37" s="14">
        <f t="shared" si="5"/>
        <v>10079</v>
      </c>
      <c r="D37" s="14">
        <f t="shared" si="6"/>
        <v>809</v>
      </c>
      <c r="E37" s="14">
        <v>3</v>
      </c>
      <c r="F37" s="14">
        <v>2</v>
      </c>
      <c r="G37" s="15">
        <f>IF(A37="","",IFERROR(SUM(E$7:E37)/C4*100,""))</f>
        <v>0.66576611346970282</v>
      </c>
      <c r="H37" s="14">
        <v>6837</v>
      </c>
      <c r="I37" s="14">
        <v>6646</v>
      </c>
      <c r="J37" s="15">
        <f t="shared" si="0"/>
        <v>97.206377065964602</v>
      </c>
      <c r="K37" s="15">
        <f t="shared" si="1"/>
        <v>67.834110526837975</v>
      </c>
      <c r="L37" s="16">
        <v>67.8</v>
      </c>
      <c r="M37" s="14">
        <v>1694</v>
      </c>
      <c r="N37" s="14">
        <v>82</v>
      </c>
      <c r="O37" s="15">
        <f t="shared" si="2"/>
        <v>168.07222938783607</v>
      </c>
      <c r="P37" s="15">
        <f t="shared" si="3"/>
        <v>101.35970333745364</v>
      </c>
      <c r="Q37" s="14">
        <v>3245</v>
      </c>
      <c r="R37" s="17">
        <f t="shared" si="4"/>
        <v>1.8271396396396395</v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>
        <v>46209</v>
      </c>
      <c r="B38" s="13">
        <f>IF(A38="","",IFERROR(INT((A38-C3)/7)+I4,""))</f>
        <v>48</v>
      </c>
      <c r="C38" s="14">
        <f t="shared" si="5"/>
        <v>10079</v>
      </c>
      <c r="D38" s="14">
        <f t="shared" si="6"/>
        <v>808</v>
      </c>
      <c r="E38" s="14">
        <v>0</v>
      </c>
      <c r="F38" s="14">
        <v>1</v>
      </c>
      <c r="G38" s="15">
        <f>IF(A38="","",IFERROR(SUM(E$7:E38)/C4*100,""))</f>
        <v>0.66576611346970282</v>
      </c>
      <c r="H38" s="14">
        <v>6915</v>
      </c>
      <c r="I38" s="14">
        <v>6736</v>
      </c>
      <c r="J38" s="15">
        <f t="shared" si="0"/>
        <v>97.411424439624</v>
      </c>
      <c r="K38" s="15">
        <f t="shared" si="1"/>
        <v>68.607996825081855</v>
      </c>
      <c r="L38" s="16">
        <v>68.599999999999994</v>
      </c>
      <c r="M38" s="14">
        <v>1694</v>
      </c>
      <c r="N38" s="14">
        <v>82</v>
      </c>
      <c r="O38" s="15">
        <f t="shared" si="2"/>
        <v>168.07222938783607</v>
      </c>
      <c r="P38" s="15">
        <f t="shared" si="3"/>
        <v>101.48514851485149</v>
      </c>
      <c r="Q38" s="14">
        <v>3073</v>
      </c>
      <c r="R38" s="17">
        <f t="shared" si="4"/>
        <v>1.7302927927927927</v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>
        <v>46210</v>
      </c>
      <c r="B39" s="13">
        <f>IF(A39="","",IFERROR(INT((A39-C3)/7)+I4,""))</f>
        <v>48</v>
      </c>
      <c r="C39" s="14">
        <f t="shared" si="5"/>
        <v>10079</v>
      </c>
      <c r="D39" s="14">
        <f t="shared" si="6"/>
        <v>808</v>
      </c>
      <c r="E39" s="14">
        <v>0</v>
      </c>
      <c r="F39" s="14">
        <v>0</v>
      </c>
      <c r="G39" s="15">
        <f>IF(A39="","",IFERROR(SUM(E$7:E39)/C4*100,""))</f>
        <v>0.66576611346970282</v>
      </c>
      <c r="H39" s="14">
        <v>6923</v>
      </c>
      <c r="I39" s="14">
        <v>6739</v>
      </c>
      <c r="J39" s="15">
        <f t="shared" si="0"/>
        <v>97.342192691029908</v>
      </c>
      <c r="K39" s="15">
        <f t="shared" si="1"/>
        <v>68.687369778747893</v>
      </c>
      <c r="L39" s="16">
        <v>68.599999999999994</v>
      </c>
      <c r="M39" s="14">
        <v>1694</v>
      </c>
      <c r="N39" s="14">
        <v>82</v>
      </c>
      <c r="O39" s="15">
        <f t="shared" si="2"/>
        <v>168.07222938783607</v>
      </c>
      <c r="P39" s="15">
        <f t="shared" si="3"/>
        <v>101.48514851485149</v>
      </c>
      <c r="Q39" s="14">
        <v>314</v>
      </c>
      <c r="R39" s="17">
        <f t="shared" si="4"/>
        <v>0.1768018018018018</v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>
        <v>46211</v>
      </c>
      <c r="B40" s="13">
        <f>IF(A40="","",IFERROR(INT((A40-C3)/7)+I4,""))</f>
        <v>48</v>
      </c>
      <c r="C40" s="14">
        <f t="shared" si="5"/>
        <v>10076</v>
      </c>
      <c r="D40" s="14">
        <f t="shared" si="6"/>
        <v>807</v>
      </c>
      <c r="E40" s="14">
        <v>3</v>
      </c>
      <c r="F40" s="14">
        <v>1</v>
      </c>
      <c r="G40" s="15">
        <f>IF(A40="","",IFERROR(SUM(E$7:E40)/C4*100,""))</f>
        <v>0.69471246622925509</v>
      </c>
      <c r="H40" s="14">
        <v>7026</v>
      </c>
      <c r="I40" s="14">
        <v>6828</v>
      </c>
      <c r="J40" s="15">
        <f t="shared" si="0"/>
        <v>97.181895815542276</v>
      </c>
      <c r="K40" s="15">
        <f t="shared" si="1"/>
        <v>69.730051607780865</v>
      </c>
      <c r="L40" s="16">
        <v>69.7</v>
      </c>
      <c r="M40" s="14">
        <v>1693</v>
      </c>
      <c r="N40" s="14">
        <v>82</v>
      </c>
      <c r="O40" s="15">
        <f t="shared" si="2"/>
        <v>168.02302500992459</v>
      </c>
      <c r="P40" s="15">
        <f t="shared" si="3"/>
        <v>101.61090458488228</v>
      </c>
      <c r="Q40" s="14">
        <v>2980</v>
      </c>
      <c r="R40" s="17">
        <f t="shared" si="4"/>
        <v>1.6788732394366197</v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>
        <v>46212</v>
      </c>
      <c r="B41" s="13">
        <f>IF(A41="","",IFERROR(INT((A41-C3)/7)+I4,""))</f>
        <v>48</v>
      </c>
      <c r="C41" s="14">
        <f t="shared" si="5"/>
        <v>10074</v>
      </c>
      <c r="D41" s="14">
        <f t="shared" si="6"/>
        <v>807</v>
      </c>
      <c r="E41" s="14">
        <v>2</v>
      </c>
      <c r="F41" s="14">
        <v>0</v>
      </c>
      <c r="G41" s="15">
        <f>IF(A41="","",IFERROR(SUM(E$7:E41)/C4*100,""))</f>
        <v>0.7140100347356233</v>
      </c>
      <c r="H41" s="14">
        <v>6848</v>
      </c>
      <c r="I41" s="14">
        <v>6700</v>
      </c>
      <c r="J41" s="15">
        <f t="shared" si="0"/>
        <v>97.838785046728972</v>
      </c>
      <c r="K41" s="15">
        <f t="shared" si="1"/>
        <v>67.976970418900137</v>
      </c>
      <c r="L41" s="16">
        <v>67.900000000000006</v>
      </c>
      <c r="M41" s="14">
        <v>1693</v>
      </c>
      <c r="N41" s="14">
        <v>82</v>
      </c>
      <c r="O41" s="15">
        <f t="shared" si="2"/>
        <v>168.05638276752035</v>
      </c>
      <c r="P41" s="15">
        <f t="shared" si="3"/>
        <v>101.61090458488228</v>
      </c>
      <c r="Q41" s="14">
        <v>3344</v>
      </c>
      <c r="R41" s="17">
        <f t="shared" si="4"/>
        <v>1.8839436619718311</v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>
        <v>46213</v>
      </c>
      <c r="B42" s="13">
        <f>IF(A42="","",IFERROR(INT((A42-C3)/7)+I4,""))</f>
        <v>49</v>
      </c>
      <c r="C42" s="14">
        <f t="shared" si="5"/>
        <v>10072</v>
      </c>
      <c r="D42" s="14">
        <f t="shared" si="6"/>
        <v>806</v>
      </c>
      <c r="E42" s="14">
        <v>2</v>
      </c>
      <c r="F42" s="14">
        <v>1</v>
      </c>
      <c r="G42" s="15">
        <f>IF(A42="","",IFERROR(SUM(E$7:E42)/C4*100,""))</f>
        <v>0.73330760324199151</v>
      </c>
      <c r="H42" s="14">
        <v>6820</v>
      </c>
      <c r="I42" s="14">
        <v>6623</v>
      </c>
      <c r="J42" s="15">
        <f t="shared" si="0"/>
        <v>97.111436950146626</v>
      </c>
      <c r="K42" s="15">
        <f t="shared" si="1"/>
        <v>67.712470214455919</v>
      </c>
      <c r="L42" s="16">
        <v>67.599999999999994</v>
      </c>
      <c r="M42" s="14">
        <v>1692</v>
      </c>
      <c r="N42" s="14">
        <v>82</v>
      </c>
      <c r="O42" s="15">
        <f t="shared" si="2"/>
        <v>167.99046862589356</v>
      </c>
      <c r="P42" s="15">
        <f t="shared" si="3"/>
        <v>101.73697270471465</v>
      </c>
      <c r="Q42" s="14">
        <v>3127</v>
      </c>
      <c r="R42" s="17">
        <f t="shared" si="4"/>
        <v>1.7626832018038332</v>
      </c>
      <c r="S42" s="14"/>
      <c r="T42" s="14"/>
      <c r="U42" s="14">
        <v>4100</v>
      </c>
      <c r="V42" s="14">
        <v>4470</v>
      </c>
      <c r="W42" s="14"/>
      <c r="X42" s="14"/>
    </row>
    <row r="43" spans="1:24" ht="15" customHeight="1" x14ac:dyDescent="0.25">
      <c r="A43" s="12">
        <v>46214</v>
      </c>
      <c r="B43" s="13">
        <f>IF(A43="","",IFERROR(INT((A43-C3)/7)+I4,""))</f>
        <v>49</v>
      </c>
      <c r="C43" s="14">
        <f t="shared" si="5"/>
        <v>10070</v>
      </c>
      <c r="D43" s="14">
        <f t="shared" si="6"/>
        <v>804</v>
      </c>
      <c r="E43" s="14">
        <v>2</v>
      </c>
      <c r="F43" s="14">
        <v>2</v>
      </c>
      <c r="G43" s="15">
        <f>IF(A43="","",IFERROR(SUM(E$7:E43)/C4*100,""))</f>
        <v>0.75260517174835972</v>
      </c>
      <c r="H43" s="14">
        <v>6915</v>
      </c>
      <c r="I43" s="14">
        <v>6733</v>
      </c>
      <c r="J43" s="15">
        <f t="shared" si="0"/>
        <v>97.368040491684752</v>
      </c>
      <c r="K43" s="15">
        <f t="shared" si="1"/>
        <v>68.669314796425027</v>
      </c>
      <c r="L43" s="16">
        <v>68.599999999999994</v>
      </c>
      <c r="M43" s="14">
        <v>1692</v>
      </c>
      <c r="N43" s="14">
        <v>82</v>
      </c>
      <c r="O43" s="15">
        <f t="shared" si="2"/>
        <v>168.02383316782525</v>
      </c>
      <c r="P43" s="15">
        <f t="shared" si="3"/>
        <v>101.99004975124377</v>
      </c>
      <c r="Q43" s="14">
        <v>3145</v>
      </c>
      <c r="R43" s="17">
        <f t="shared" si="4"/>
        <v>1.7728297632468997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46215</v>
      </c>
      <c r="B44" s="13">
        <f>IF(A44="","",IFERROR(INT((A44-C3)/7)+I4,""))</f>
        <v>49</v>
      </c>
      <c r="C44" s="14">
        <f t="shared" si="5"/>
        <v>10069</v>
      </c>
      <c r="D44" s="14">
        <f t="shared" si="6"/>
        <v>804</v>
      </c>
      <c r="E44" s="14">
        <v>1</v>
      </c>
      <c r="F44" s="14">
        <v>0</v>
      </c>
      <c r="G44" s="15">
        <f>IF(A44="","",IFERROR(SUM(E$7:E44)/C4*100,""))</f>
        <v>0.76225395600154378</v>
      </c>
      <c r="H44" s="14">
        <v>7028</v>
      </c>
      <c r="I44" s="14">
        <v>6868</v>
      </c>
      <c r="J44" s="15">
        <f t="shared" si="0"/>
        <v>97.723392145702903</v>
      </c>
      <c r="K44" s="15">
        <f t="shared" si="1"/>
        <v>69.798391101400341</v>
      </c>
      <c r="L44" s="16">
        <v>69.8</v>
      </c>
      <c r="M44" s="14">
        <v>1692</v>
      </c>
      <c r="N44" s="14">
        <v>82</v>
      </c>
      <c r="O44" s="15">
        <f t="shared" si="2"/>
        <v>168.04052040917668</v>
      </c>
      <c r="P44" s="15">
        <f t="shared" si="3"/>
        <v>101.99004975124377</v>
      </c>
      <c r="Q44" s="14">
        <v>3232</v>
      </c>
      <c r="R44" s="17">
        <f t="shared" si="4"/>
        <v>1.8218714768883879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46216</v>
      </c>
      <c r="B45" s="13">
        <f>IF(A45="","",IFERROR(INT((A45-C3)/7)+I4,""))</f>
        <v>49</v>
      </c>
      <c r="C45" s="14">
        <f t="shared" si="5"/>
        <v>10068</v>
      </c>
      <c r="D45" s="14">
        <f t="shared" si="6"/>
        <v>804</v>
      </c>
      <c r="E45" s="14">
        <v>1</v>
      </c>
      <c r="F45" s="14">
        <v>0</v>
      </c>
      <c r="G45" s="15">
        <f>IF(A45="","",IFERROR(SUM(E$7:E45)/C4*100,""))</f>
        <v>0.77190274025472794</v>
      </c>
      <c r="H45" s="14">
        <v>6939</v>
      </c>
      <c r="I45" s="14">
        <v>6794</v>
      </c>
      <c r="J45" s="15">
        <f t="shared" si="0"/>
        <v>97.910361723591294</v>
      </c>
      <c r="K45" s="15">
        <f t="shared" si="1"/>
        <v>68.921334922526825</v>
      </c>
      <c r="L45" s="16">
        <v>65.3</v>
      </c>
      <c r="M45" s="14">
        <v>1692</v>
      </c>
      <c r="N45" s="14">
        <v>82</v>
      </c>
      <c r="O45" s="15">
        <f t="shared" si="2"/>
        <v>168.05721096543505</v>
      </c>
      <c r="P45" s="15">
        <f t="shared" si="3"/>
        <v>101.99004975124377</v>
      </c>
      <c r="Q45" s="14">
        <v>3166</v>
      </c>
      <c r="R45" s="17">
        <f t="shared" si="4"/>
        <v>1.7846674182638107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46216</v>
      </c>
      <c r="B46" s="13">
        <f>IF(A46="","",IFERROR(INT((A46-C3)/7)+I4,""))</f>
        <v>49</v>
      </c>
      <c r="C46" s="14">
        <f t="shared" si="5"/>
        <v>10067</v>
      </c>
      <c r="D46" s="14">
        <f t="shared" si="6"/>
        <v>804</v>
      </c>
      <c r="E46" s="14">
        <v>1</v>
      </c>
      <c r="F46" s="14">
        <v>0</v>
      </c>
      <c r="G46" s="15">
        <f>IF(A46="","",IFERROR(SUM(E$7:E46)/C4*100,""))</f>
        <v>0.7815515245079121</v>
      </c>
      <c r="H46" s="14">
        <v>6950</v>
      </c>
      <c r="I46" s="14">
        <v>6787</v>
      </c>
      <c r="J46" s="15">
        <f t="shared" si="0"/>
        <v>97.654676258992794</v>
      </c>
      <c r="K46" s="15">
        <f t="shared" si="1"/>
        <v>69.037449091089698</v>
      </c>
      <c r="L46" s="16">
        <v>65.3</v>
      </c>
      <c r="M46" s="14">
        <v>1692</v>
      </c>
      <c r="N46" s="14">
        <v>82</v>
      </c>
      <c r="O46" s="15">
        <f t="shared" si="2"/>
        <v>168.07390483758817</v>
      </c>
      <c r="P46" s="15">
        <f t="shared" si="3"/>
        <v>101.99004975124377</v>
      </c>
      <c r="Q46" s="14">
        <v>3211</v>
      </c>
      <c r="R46" s="17">
        <f t="shared" si="4"/>
        <v>1.8100338218714769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46217</v>
      </c>
      <c r="B47" s="13">
        <f>IF(A47="","",IFERROR(INT((A47-C3)/7)+I4,""))</f>
        <v>49</v>
      </c>
      <c r="C47" s="14">
        <f t="shared" si="5"/>
        <v>10066</v>
      </c>
      <c r="D47" s="14">
        <f t="shared" si="6"/>
        <v>802</v>
      </c>
      <c r="E47" s="14">
        <v>1</v>
      </c>
      <c r="F47" s="14">
        <v>2</v>
      </c>
      <c r="G47" s="15">
        <f>IF(A47="","",IFERROR(SUM(E$7:E47)/C4*100,""))</f>
        <v>0.79120030876109615</v>
      </c>
      <c r="H47" s="14">
        <v>6923</v>
      </c>
      <c r="I47" s="14">
        <v>6754</v>
      </c>
      <c r="J47" s="15">
        <f t="shared" si="0"/>
        <v>97.558861765130729</v>
      </c>
      <c r="K47" s="15">
        <f t="shared" si="1"/>
        <v>68.776077885952716</v>
      </c>
      <c r="L47" s="16">
        <v>65.3</v>
      </c>
      <c r="M47" s="14">
        <v>1692</v>
      </c>
      <c r="N47" s="14">
        <v>82</v>
      </c>
      <c r="O47" s="15">
        <f t="shared" si="2"/>
        <v>168.09060202662428</v>
      </c>
      <c r="P47" s="15">
        <f t="shared" si="3"/>
        <v>102.24438902743142</v>
      </c>
      <c r="Q47" s="14">
        <v>3322</v>
      </c>
      <c r="R47" s="17">
        <f t="shared" si="4"/>
        <v>1.8726042841037205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46218</v>
      </c>
      <c r="B48" s="13">
        <f>IF(A48="","",IFERROR(INT((A48-C3)/7)+I4,""))</f>
        <v>49</v>
      </c>
      <c r="C48" s="14">
        <f t="shared" si="5"/>
        <v>10065</v>
      </c>
      <c r="D48" s="14">
        <f t="shared" si="6"/>
        <v>802</v>
      </c>
      <c r="E48" s="14">
        <v>1</v>
      </c>
      <c r="F48" s="14">
        <v>0</v>
      </c>
      <c r="G48" s="15">
        <f>IF(A48="","",IFERROR(SUM(E$7:E48)/C4*100,""))</f>
        <v>0.80084909301428009</v>
      </c>
      <c r="H48" s="14">
        <v>6872</v>
      </c>
      <c r="I48" s="14">
        <v>6713</v>
      </c>
      <c r="J48" s="15">
        <f t="shared" si="0"/>
        <v>97.686263096623975</v>
      </c>
      <c r="K48" s="15">
        <f t="shared" si="1"/>
        <v>68.276204669647285</v>
      </c>
      <c r="L48" s="16">
        <v>65.3</v>
      </c>
      <c r="M48" s="14">
        <v>1692</v>
      </c>
      <c r="N48" s="14">
        <v>82</v>
      </c>
      <c r="O48" s="15">
        <f t="shared" si="2"/>
        <v>168.10730253353205</v>
      </c>
      <c r="P48" s="15">
        <f t="shared" si="3"/>
        <v>102.24438902743142</v>
      </c>
      <c r="Q48" s="14">
        <v>3328</v>
      </c>
      <c r="R48" s="17">
        <f t="shared" si="4"/>
        <v>1.8759864712514092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46219</v>
      </c>
      <c r="B49" s="13">
        <f>IF(A49="","",IFERROR(INT((A49-C3)/7)+I4,""))</f>
        <v>49</v>
      </c>
      <c r="C49" s="14">
        <f t="shared" si="5"/>
        <v>10063</v>
      </c>
      <c r="D49" s="14">
        <f t="shared" si="6"/>
        <v>802</v>
      </c>
      <c r="E49" s="14">
        <v>2</v>
      </c>
      <c r="F49" s="14">
        <v>0</v>
      </c>
      <c r="G49" s="15">
        <f>IF(A49="","",IFERROR(SUM(E$7:E49)/C4*100,""))</f>
        <v>0.82014666152064841</v>
      </c>
      <c r="H49" s="14">
        <v>6770</v>
      </c>
      <c r="I49" s="14">
        <v>6602</v>
      </c>
      <c r="J49" s="15">
        <f t="shared" si="0"/>
        <v>97.518463810930584</v>
      </c>
      <c r="K49" s="15">
        <f t="shared" si="1"/>
        <v>67.276160190797967</v>
      </c>
      <c r="L49" s="16">
        <v>65.2</v>
      </c>
      <c r="M49" s="14">
        <v>1692</v>
      </c>
      <c r="N49" s="14">
        <v>82</v>
      </c>
      <c r="O49" s="15">
        <f t="shared" si="2"/>
        <v>168.14071350491903</v>
      </c>
      <c r="P49" s="15">
        <f t="shared" si="3"/>
        <v>102.24438902743142</v>
      </c>
      <c r="Q49" s="14">
        <v>3690</v>
      </c>
      <c r="R49" s="17">
        <f t="shared" si="4"/>
        <v>2.0800450958286358</v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>
        <v>46220</v>
      </c>
      <c r="B50" s="13">
        <f>IF(A50="","",IFERROR(INT((A50-C3)/7)+I4,""))</f>
        <v>50</v>
      </c>
      <c r="C50" s="14">
        <f t="shared" si="5"/>
        <v>10063</v>
      </c>
      <c r="D50" s="14">
        <f t="shared" si="6"/>
        <v>801</v>
      </c>
      <c r="E50" s="14">
        <v>0</v>
      </c>
      <c r="F50" s="14">
        <v>1</v>
      </c>
      <c r="G50" s="15">
        <f>IF(A50="","",IFERROR(SUM(E$7:E50)/C4*100,""))</f>
        <v>0.82014666152064841</v>
      </c>
      <c r="H50" s="14">
        <v>6794</v>
      </c>
      <c r="I50" s="14">
        <v>6586</v>
      </c>
      <c r="J50" s="15">
        <f t="shared" si="0"/>
        <v>96.938475125110386</v>
      </c>
      <c r="K50" s="15">
        <f t="shared" si="1"/>
        <v>67.514657656762395</v>
      </c>
      <c r="L50" s="16">
        <v>65.2</v>
      </c>
      <c r="M50" s="14">
        <v>1692</v>
      </c>
      <c r="N50" s="14">
        <v>82</v>
      </c>
      <c r="O50" s="15">
        <f t="shared" si="2"/>
        <v>168.14071350491903</v>
      </c>
      <c r="P50" s="15">
        <f t="shared" si="3"/>
        <v>102.37203495630462</v>
      </c>
      <c r="Q50" s="14">
        <v>3236</v>
      </c>
      <c r="R50" s="17">
        <f t="shared" si="4"/>
        <v>1.8241262683201804</v>
      </c>
      <c r="S50" s="14"/>
      <c r="T50" s="14"/>
      <c r="U50" s="14">
        <v>4052</v>
      </c>
      <c r="V50" s="14"/>
      <c r="W50" s="14"/>
      <c r="X50" s="14"/>
    </row>
    <row r="51" spans="1:24" ht="15" customHeight="1" x14ac:dyDescent="0.25">
      <c r="A51" s="12">
        <v>46221</v>
      </c>
      <c r="B51" s="13">
        <f>IF(A51="","",IFERROR(INT((A51-C3)/7)+I4,""))</f>
        <v>50</v>
      </c>
      <c r="C51" s="14">
        <f t="shared" si="5"/>
        <v>10062</v>
      </c>
      <c r="D51" s="14">
        <f t="shared" si="6"/>
        <v>800</v>
      </c>
      <c r="E51" s="14">
        <v>1</v>
      </c>
      <c r="F51" s="14">
        <v>1</v>
      </c>
      <c r="G51" s="15">
        <f>IF(A51="","",IFERROR(SUM(E$7:E51)/C4*100,""))</f>
        <v>0.82979544577383246</v>
      </c>
      <c r="H51" s="14">
        <v>6756</v>
      </c>
      <c r="I51" s="14">
        <v>6572</v>
      </c>
      <c r="J51" s="15">
        <f t="shared" si="0"/>
        <v>97.276494967436349</v>
      </c>
      <c r="K51" s="15">
        <f t="shared" si="1"/>
        <v>67.143709004174127</v>
      </c>
      <c r="L51" s="16">
        <v>65.099999999999994</v>
      </c>
      <c r="M51" s="14">
        <v>1692</v>
      </c>
      <c r="N51" s="14">
        <v>82</v>
      </c>
      <c r="O51" s="15">
        <f t="shared" si="2"/>
        <v>168.15742397137745</v>
      </c>
      <c r="P51" s="15">
        <f t="shared" si="3"/>
        <v>102.5</v>
      </c>
      <c r="Q51" s="14">
        <v>3431</v>
      </c>
      <c r="R51" s="17">
        <f t="shared" si="4"/>
        <v>1.9340473506200677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46222</v>
      </c>
      <c r="B52" s="13">
        <f>IF(A52="","",IFERROR(INT((A52-C3)/7)+I4,""))</f>
        <v>50</v>
      </c>
      <c r="C52" s="14">
        <f t="shared" si="5"/>
        <v>10062</v>
      </c>
      <c r="D52" s="14">
        <f t="shared" si="6"/>
        <v>798</v>
      </c>
      <c r="E52" s="14">
        <v>0</v>
      </c>
      <c r="F52" s="14">
        <v>2</v>
      </c>
      <c r="G52" s="15">
        <f>IF(A52="","",IFERROR(SUM(E$7:E52)/C4*100,""))</f>
        <v>0.82979544577383246</v>
      </c>
      <c r="H52" s="14">
        <v>6736</v>
      </c>
      <c r="I52" s="14">
        <v>6531</v>
      </c>
      <c r="J52" s="15">
        <f t="shared" si="0"/>
        <v>96.956650831353926</v>
      </c>
      <c r="K52" s="15">
        <f t="shared" si="1"/>
        <v>66.944941363546022</v>
      </c>
      <c r="L52" s="16">
        <v>65.2</v>
      </c>
      <c r="M52" s="14">
        <v>1692</v>
      </c>
      <c r="N52" s="14">
        <v>82</v>
      </c>
      <c r="O52" s="15">
        <f t="shared" si="2"/>
        <v>168.15742397137745</v>
      </c>
      <c r="P52" s="15">
        <f t="shared" si="3"/>
        <v>102.75689223057644</v>
      </c>
      <c r="Q52" s="14">
        <v>3198</v>
      </c>
      <c r="R52" s="17">
        <f t="shared" si="4"/>
        <v>1.8027057497181511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46223</v>
      </c>
      <c r="B53" s="13">
        <f>IF(A53="","",IFERROR(INT((A53-C3)/7)+I4,""))</f>
        <v>50</v>
      </c>
      <c r="C53" s="14">
        <f t="shared" si="5"/>
        <v>10062</v>
      </c>
      <c r="D53" s="14">
        <f t="shared" si="6"/>
        <v>797</v>
      </c>
      <c r="E53" s="14">
        <v>0</v>
      </c>
      <c r="F53" s="14">
        <v>1</v>
      </c>
      <c r="G53" s="15">
        <f>IF(A53="","",IFERROR(SUM(E$7:E53)/C4*100,""))</f>
        <v>0.82979544577383246</v>
      </c>
      <c r="H53" s="14">
        <v>6767</v>
      </c>
      <c r="I53" s="14">
        <v>6571</v>
      </c>
      <c r="J53" s="15">
        <f t="shared" si="0"/>
        <v>97.103590956110537</v>
      </c>
      <c r="K53" s="15">
        <f t="shared" si="1"/>
        <v>67.25303120651958</v>
      </c>
      <c r="L53" s="16">
        <v>65.2</v>
      </c>
      <c r="M53" s="14">
        <v>1692</v>
      </c>
      <c r="N53" s="14">
        <v>82</v>
      </c>
      <c r="O53" s="15">
        <f t="shared" si="2"/>
        <v>168.15742397137745</v>
      </c>
      <c r="P53" s="15">
        <f t="shared" si="3"/>
        <v>102.88582183186951</v>
      </c>
      <c r="Q53" s="14">
        <v>3419</v>
      </c>
      <c r="R53" s="17">
        <f t="shared" si="4"/>
        <v>1.9272829763246899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46224</v>
      </c>
      <c r="B54" s="13">
        <f>IF(A54="","",IFERROR(INT((A54-C3)/7)+I4,""))</f>
        <v>50</v>
      </c>
      <c r="C54" s="14">
        <f t="shared" si="5"/>
        <v>10060</v>
      </c>
      <c r="D54" s="14">
        <f t="shared" si="6"/>
        <v>797</v>
      </c>
      <c r="E54" s="14">
        <v>2</v>
      </c>
      <c r="F54" s="14">
        <v>0</v>
      </c>
      <c r="G54" s="15">
        <f>IF(A54="","",IFERROR(SUM(E$7:E54)/C4*100,""))</f>
        <v>0.84909301428020068</v>
      </c>
      <c r="H54" s="14">
        <v>6787</v>
      </c>
      <c r="I54" s="14">
        <v>6580</v>
      </c>
      <c r="J54" s="15">
        <f t="shared" si="0"/>
        <v>96.950051569176367</v>
      </c>
      <c r="K54" s="15">
        <f t="shared" si="1"/>
        <v>67.465208747514922</v>
      </c>
      <c r="L54" s="16">
        <v>65.2</v>
      </c>
      <c r="M54" s="14">
        <v>1692</v>
      </c>
      <c r="N54" s="14">
        <v>82</v>
      </c>
      <c r="O54" s="15">
        <f t="shared" si="2"/>
        <v>168.19085487077535</v>
      </c>
      <c r="P54" s="15">
        <f t="shared" si="3"/>
        <v>102.88582183186951</v>
      </c>
      <c r="Q54" s="14">
        <v>3247</v>
      </c>
      <c r="R54" s="17">
        <f t="shared" si="4"/>
        <v>1.8303269447576098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46225</v>
      </c>
      <c r="B55" s="13">
        <f>IF(A55="","",IFERROR(INT((A55-C3)/7)+I4,""))</f>
        <v>50</v>
      </c>
      <c r="C55" s="14">
        <f t="shared" si="5"/>
        <v>10058</v>
      </c>
      <c r="D55" s="14">
        <f t="shared" si="6"/>
        <v>797</v>
      </c>
      <c r="E55" s="14">
        <v>2</v>
      </c>
      <c r="F55" s="14">
        <v>0</v>
      </c>
      <c r="G55" s="15">
        <f>IF(A55="","",IFERROR(SUM(E$7:E55)/C4*100,""))</f>
        <v>0.868390582786569</v>
      </c>
      <c r="H55" s="14">
        <v>6737</v>
      </c>
      <c r="I55" s="14">
        <v>6558</v>
      </c>
      <c r="J55" s="15">
        <f t="shared" si="0"/>
        <v>97.343031022710406</v>
      </c>
      <c r="K55" s="15">
        <f t="shared" si="1"/>
        <v>66.981507257904155</v>
      </c>
      <c r="L55" s="16">
        <v>65.2</v>
      </c>
      <c r="M55" s="14">
        <v>1692</v>
      </c>
      <c r="N55" s="14">
        <v>82</v>
      </c>
      <c r="O55" s="15">
        <f t="shared" si="2"/>
        <v>168.22429906542055</v>
      </c>
      <c r="P55" s="15">
        <f t="shared" si="3"/>
        <v>102.88582183186951</v>
      </c>
      <c r="Q55" s="14">
        <v>3145</v>
      </c>
      <c r="R55" s="17">
        <f t="shared" si="4"/>
        <v>1.7728297632468997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46226</v>
      </c>
      <c r="B56" s="13">
        <f>IF(A56="","",IFERROR(INT((A56-C3)/7)+I4,""))</f>
        <v>50</v>
      </c>
      <c r="C56" s="14">
        <f t="shared" si="5"/>
        <v>10057</v>
      </c>
      <c r="D56" s="14">
        <f t="shared" si="6"/>
        <v>797</v>
      </c>
      <c r="E56" s="14">
        <v>1</v>
      </c>
      <c r="F56" s="14">
        <v>0</v>
      </c>
      <c r="G56" s="15">
        <f>IF(A56="","",IFERROR(SUM(E$7:E56)/C4*100,""))</f>
        <v>0.87803936703975305</v>
      </c>
      <c r="H56" s="14">
        <v>6653</v>
      </c>
      <c r="I56" s="14">
        <v>6481</v>
      </c>
      <c r="J56" s="15">
        <f t="shared" si="0"/>
        <v>97.414700135277315</v>
      </c>
      <c r="K56" s="15">
        <f t="shared" si="1"/>
        <v>66.152928308640753</v>
      </c>
      <c r="L56" s="16">
        <v>65.2</v>
      </c>
      <c r="M56" s="14">
        <v>1688</v>
      </c>
      <c r="N56" s="14">
        <v>82</v>
      </c>
      <c r="O56" s="15">
        <f t="shared" si="2"/>
        <v>167.84329322859702</v>
      </c>
      <c r="P56" s="15">
        <f t="shared" si="3"/>
        <v>102.88582183186951</v>
      </c>
      <c r="Q56" s="14">
        <v>3200</v>
      </c>
      <c r="R56" s="17">
        <f t="shared" si="4"/>
        <v>1.807909604519774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46227</v>
      </c>
      <c r="B57" s="13">
        <f>IF(A57="","",IFERROR(INT((A57-C3)/7)+I4,""))</f>
        <v>51</v>
      </c>
      <c r="C57" s="14">
        <f t="shared" si="5"/>
        <v>10057</v>
      </c>
      <c r="D57" s="14">
        <f t="shared" si="6"/>
        <v>795</v>
      </c>
      <c r="E57" s="14">
        <v>0</v>
      </c>
      <c r="F57" s="14">
        <v>2</v>
      </c>
      <c r="G57" s="15">
        <f>IF(A57="","",IFERROR(SUM(E$7:E57)/C4*100,""))</f>
        <v>0.87803936703975305</v>
      </c>
      <c r="H57" s="14">
        <v>6795</v>
      </c>
      <c r="I57" s="14">
        <v>6555</v>
      </c>
      <c r="J57" s="15">
        <f t="shared" si="0"/>
        <v>96.467991169977935</v>
      </c>
      <c r="K57" s="15">
        <f t="shared" si="1"/>
        <v>67.56488018295714</v>
      </c>
      <c r="L57" s="16">
        <v>65.5</v>
      </c>
      <c r="M57" s="14">
        <v>1770</v>
      </c>
      <c r="N57" s="14">
        <v>84</v>
      </c>
      <c r="O57" s="15">
        <f t="shared" si="2"/>
        <v>175.99681813662127</v>
      </c>
      <c r="P57" s="15">
        <f t="shared" si="3"/>
        <v>105.66037735849056</v>
      </c>
      <c r="Q57" s="14">
        <v>3176</v>
      </c>
      <c r="R57" s="17">
        <f t="shared" si="4"/>
        <v>1.7130528586839266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46228</v>
      </c>
      <c r="B58" s="13">
        <f>IF(A58="","",IFERROR(INT((A58-C3)/7)+I4,""))</f>
        <v>51</v>
      </c>
      <c r="C58" s="14">
        <f t="shared" si="5"/>
        <v>10055</v>
      </c>
      <c r="D58" s="14">
        <f t="shared" si="6"/>
        <v>793</v>
      </c>
      <c r="E58" s="14">
        <v>2</v>
      </c>
      <c r="F58" s="14">
        <v>2</v>
      </c>
      <c r="G58" s="15">
        <f>IF(A58="","",IFERROR(SUM(E$7:E58)/C4*100,""))</f>
        <v>0.89733693554612126</v>
      </c>
      <c r="H58" s="14">
        <v>6795</v>
      </c>
      <c r="I58" s="14">
        <v>6602</v>
      </c>
      <c r="J58" s="15">
        <f t="shared" si="0"/>
        <v>97.159676232523921</v>
      </c>
      <c r="K58" s="15">
        <f t="shared" si="1"/>
        <v>67.578319244157143</v>
      </c>
      <c r="L58" s="16">
        <v>65.8</v>
      </c>
      <c r="M58" s="14">
        <v>1689</v>
      </c>
      <c r="N58" s="14">
        <v>84</v>
      </c>
      <c r="O58" s="15">
        <f t="shared" si="2"/>
        <v>167.97613127797115</v>
      </c>
      <c r="P58" s="15">
        <f t="shared" si="3"/>
        <v>105.92686002522069</v>
      </c>
      <c r="Q58" s="14">
        <v>3320</v>
      </c>
      <c r="R58" s="17">
        <f t="shared" si="4"/>
        <v>1.8725324309080653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46229</v>
      </c>
      <c r="B59" s="13">
        <f>IF(A59="","",IFERROR(INT((A59-C3)/7)+I4,""))</f>
        <v>51</v>
      </c>
      <c r="C59" s="14">
        <f t="shared" si="5"/>
        <v>10053</v>
      </c>
      <c r="D59" s="14">
        <f t="shared" si="6"/>
        <v>793</v>
      </c>
      <c r="E59" s="14">
        <v>2</v>
      </c>
      <c r="F59" s="14">
        <v>0</v>
      </c>
      <c r="G59" s="15">
        <f>IF(A59="","",IFERROR(SUM(E$7:E59)/C4*100,""))</f>
        <v>0.91663450405248936</v>
      </c>
      <c r="H59" s="14">
        <v>6880</v>
      </c>
      <c r="I59" s="14">
        <v>6708</v>
      </c>
      <c r="J59" s="15">
        <f t="shared" si="0"/>
        <v>97.5</v>
      </c>
      <c r="K59" s="15">
        <f t="shared" si="1"/>
        <v>68.437282403262714</v>
      </c>
      <c r="L59" s="16">
        <v>65.8</v>
      </c>
      <c r="M59" s="14">
        <v>1689</v>
      </c>
      <c r="N59" s="14">
        <v>84</v>
      </c>
      <c r="O59" s="15">
        <f t="shared" si="2"/>
        <v>168.00954938824231</v>
      </c>
      <c r="P59" s="15">
        <f t="shared" si="3"/>
        <v>105.92686002522069</v>
      </c>
      <c r="Q59" s="14">
        <v>3090</v>
      </c>
      <c r="R59" s="17">
        <f t="shared" si="4"/>
        <v>1.7428087986463621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46230</v>
      </c>
      <c r="B60" s="13">
        <f>IF(A60="","",IFERROR(INT((A60-C3)/7)+I4,""))</f>
        <v>51</v>
      </c>
      <c r="C60" s="14">
        <f t="shared" si="5"/>
        <v>10052</v>
      </c>
      <c r="D60" s="14">
        <f t="shared" si="6"/>
        <v>792</v>
      </c>
      <c r="E60" s="14">
        <v>1</v>
      </c>
      <c r="F60" s="14">
        <v>1</v>
      </c>
      <c r="G60" s="15">
        <f>IF(A60="","",IFERROR(SUM(E$7:E60)/C4*100,""))</f>
        <v>0.92628328830567341</v>
      </c>
      <c r="H60" s="14">
        <v>6906</v>
      </c>
      <c r="I60" s="14">
        <v>6708</v>
      </c>
      <c r="J60" s="15">
        <f t="shared" si="0"/>
        <v>97.132927888792352</v>
      </c>
      <c r="K60" s="15">
        <f t="shared" si="1"/>
        <v>68.70274572224433</v>
      </c>
      <c r="L60" s="16">
        <v>65.8</v>
      </c>
      <c r="M60" s="14">
        <v>1689</v>
      </c>
      <c r="N60" s="14">
        <v>84</v>
      </c>
      <c r="O60" s="15">
        <f t="shared" si="2"/>
        <v>168.02626343016317</v>
      </c>
      <c r="P60" s="15">
        <f t="shared" si="3"/>
        <v>106.06060606060606</v>
      </c>
      <c r="Q60" s="14">
        <v>3351</v>
      </c>
      <c r="R60" s="17">
        <f t="shared" si="4"/>
        <v>1.8900169204737733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46231</v>
      </c>
      <c r="B61" s="13">
        <f>IF(A61="","",IFERROR(INT((A61-C3)/7)+I4,""))</f>
        <v>51</v>
      </c>
      <c r="C61" s="14">
        <f t="shared" si="5"/>
        <v>10051</v>
      </c>
      <c r="D61" s="14">
        <f t="shared" si="6"/>
        <v>791</v>
      </c>
      <c r="E61" s="14">
        <v>1</v>
      </c>
      <c r="F61" s="14">
        <v>1</v>
      </c>
      <c r="G61" s="15">
        <f>IF(A61="","",IFERROR(SUM(E$7:E61)/C4*100,""))</f>
        <v>0.93593207255885758</v>
      </c>
      <c r="H61" s="14">
        <v>6409</v>
      </c>
      <c r="I61" s="14">
        <v>6169</v>
      </c>
      <c r="J61" s="15">
        <f t="shared" si="0"/>
        <v>96.255266032142288</v>
      </c>
      <c r="K61" s="15">
        <f t="shared" si="1"/>
        <v>63.764799522435581</v>
      </c>
      <c r="L61" s="16">
        <v>65.7</v>
      </c>
      <c r="M61" s="14">
        <v>1689</v>
      </c>
      <c r="N61" s="14">
        <v>84</v>
      </c>
      <c r="O61" s="15">
        <f t="shared" si="2"/>
        <v>168.04298079793057</v>
      </c>
      <c r="P61" s="15">
        <f t="shared" si="3"/>
        <v>106.19469026548673</v>
      </c>
      <c r="Q61" s="14">
        <v>3393</v>
      </c>
      <c r="R61" s="17">
        <f t="shared" si="4"/>
        <v>1.9137055837563453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46232</v>
      </c>
      <c r="B62" s="13">
        <f>IF(A62="","",IFERROR(INT((A62-C3)/7)+I4,""))</f>
        <v>51</v>
      </c>
      <c r="C62" s="14">
        <f t="shared" si="5"/>
        <v>10049</v>
      </c>
      <c r="D62" s="14">
        <f t="shared" si="6"/>
        <v>790</v>
      </c>
      <c r="E62" s="14">
        <v>2</v>
      </c>
      <c r="F62" s="14">
        <v>1</v>
      </c>
      <c r="G62" s="15">
        <f>IF(A62="","",IFERROR(SUM(E$7:E62)/C4*100,""))</f>
        <v>0.95522964106522568</v>
      </c>
      <c r="H62" s="14">
        <v>6646</v>
      </c>
      <c r="I62" s="14">
        <v>6405</v>
      </c>
      <c r="J62" s="15">
        <f t="shared" si="0"/>
        <v>96.373758651820637</v>
      </c>
      <c r="K62" s="15">
        <f t="shared" si="1"/>
        <v>66.135933923773507</v>
      </c>
      <c r="L62" s="16">
        <v>65.8</v>
      </c>
      <c r="M62" s="14">
        <v>1689</v>
      </c>
      <c r="N62" s="14">
        <v>84</v>
      </c>
      <c r="O62" s="15">
        <f t="shared" si="2"/>
        <v>168.07642551497662</v>
      </c>
      <c r="P62" s="15">
        <f t="shared" si="3"/>
        <v>106.32911392405063</v>
      </c>
      <c r="Q62" s="14">
        <v>3610</v>
      </c>
      <c r="R62" s="17">
        <f t="shared" si="4"/>
        <v>2.0360970107163001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46233</v>
      </c>
      <c r="B63" s="13">
        <f>IF(A63="","",IFERROR(INT((A63-C3)/7)+I4,""))</f>
        <v>51</v>
      </c>
      <c r="C63" s="14">
        <f t="shared" si="5"/>
        <v>10049</v>
      </c>
      <c r="D63" s="14">
        <f t="shared" si="6"/>
        <v>787</v>
      </c>
      <c r="E63" s="14">
        <v>0</v>
      </c>
      <c r="F63" s="14">
        <v>3</v>
      </c>
      <c r="G63" s="15">
        <f>IF(A63="","",IFERROR(SUM(E$7:E63)/C4*100,""))</f>
        <v>0.95522964106522568</v>
      </c>
      <c r="H63" s="14">
        <v>6770</v>
      </c>
      <c r="I63" s="14">
        <v>6514</v>
      </c>
      <c r="J63" s="15">
        <f t="shared" si="0"/>
        <v>96.218611521418012</v>
      </c>
      <c r="K63" s="15">
        <f t="shared" si="1"/>
        <v>67.36988755100009</v>
      </c>
      <c r="L63" s="16">
        <v>66</v>
      </c>
      <c r="M63" s="14">
        <v>1689</v>
      </c>
      <c r="N63" s="14">
        <v>84</v>
      </c>
      <c r="O63" s="15">
        <f t="shared" si="2"/>
        <v>168.07642551497662</v>
      </c>
      <c r="P63" s="15">
        <f t="shared" si="3"/>
        <v>106.73443456162643</v>
      </c>
      <c r="Q63" s="14">
        <v>3668</v>
      </c>
      <c r="R63" s="17">
        <f t="shared" si="4"/>
        <v>2.0688099266779472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46234</v>
      </c>
      <c r="B64" s="13">
        <f>IF(A64="","",IFERROR(INT((A64-C3)/7)+I4,""))</f>
        <v>52</v>
      </c>
      <c r="C64" s="14">
        <f t="shared" si="5"/>
        <v>10046</v>
      </c>
      <c r="D64" s="14">
        <f t="shared" si="6"/>
        <v>785</v>
      </c>
      <c r="E64" s="14">
        <v>3</v>
      </c>
      <c r="F64" s="14">
        <v>2</v>
      </c>
      <c r="G64" s="15">
        <f>IF(A64="","",IFERROR(SUM(E$7:E64)/C4*100,""))</f>
        <v>0.98417599382477805</v>
      </c>
      <c r="H64" s="14">
        <v>6515</v>
      </c>
      <c r="I64" s="14">
        <v>6308</v>
      </c>
      <c r="J64" s="15">
        <f t="shared" si="0"/>
        <v>96.822716807367613</v>
      </c>
      <c r="K64" s="15">
        <f t="shared" si="1"/>
        <v>64.85168226159665</v>
      </c>
      <c r="L64" s="16">
        <v>66.099999999999994</v>
      </c>
      <c r="M64" s="14">
        <v>1689</v>
      </c>
      <c r="N64" s="14">
        <v>84</v>
      </c>
      <c r="O64" s="15">
        <f t="shared" si="2"/>
        <v>168.12661755922755</v>
      </c>
      <c r="P64" s="15">
        <f t="shared" si="3"/>
        <v>107.00636942675159</v>
      </c>
      <c r="Q64" s="14">
        <v>3277</v>
      </c>
      <c r="R64" s="17">
        <f t="shared" si="4"/>
        <v>1.8482797518330514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46235</v>
      </c>
      <c r="B65" s="13">
        <f>IF(A65="","",IFERROR(INT((A65-C3)/7)+I4,""))</f>
        <v>52</v>
      </c>
      <c r="C65" s="14">
        <f t="shared" si="5"/>
        <v>10046</v>
      </c>
      <c r="D65" s="14">
        <f t="shared" si="6"/>
        <v>785</v>
      </c>
      <c r="E65" s="14">
        <v>0</v>
      </c>
      <c r="F65" s="14">
        <v>0</v>
      </c>
      <c r="G65" s="15">
        <f>IF(A65="","",IFERROR(SUM(E$7:E65)/C4*100,""))</f>
        <v>0.98417599382477805</v>
      </c>
      <c r="H65" s="14">
        <v>6855</v>
      </c>
      <c r="I65" s="14">
        <v>6619</v>
      </c>
      <c r="J65" s="15">
        <f t="shared" si="0"/>
        <v>96.55725747629468</v>
      </c>
      <c r="K65" s="15">
        <f t="shared" si="1"/>
        <v>68.236113876169625</v>
      </c>
      <c r="L65" s="16">
        <v>66</v>
      </c>
      <c r="M65" s="14">
        <v>1689</v>
      </c>
      <c r="N65" s="14">
        <v>84</v>
      </c>
      <c r="O65" s="15">
        <f t="shared" si="2"/>
        <v>168.12661755922755</v>
      </c>
      <c r="P65" s="15">
        <f t="shared" si="3"/>
        <v>107.00636942675159</v>
      </c>
      <c r="Q65" s="14">
        <v>3243</v>
      </c>
      <c r="R65" s="17">
        <f t="shared" si="4"/>
        <v>1.8291032148900168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46236</v>
      </c>
      <c r="B66" s="13">
        <f>IF(A66="","",IFERROR(INT((A66-C3)/7)+I4,""))</f>
        <v>52</v>
      </c>
      <c r="C66" s="14">
        <f t="shared" si="5"/>
        <v>10046</v>
      </c>
      <c r="D66" s="14">
        <f t="shared" si="6"/>
        <v>785</v>
      </c>
      <c r="E66" s="14">
        <v>0</v>
      </c>
      <c r="F66" s="14">
        <v>0</v>
      </c>
      <c r="G66" s="15">
        <f>IF(A66="","",IFERROR(SUM(E$7:E66)/C4*100,""))</f>
        <v>0.98417599382477805</v>
      </c>
      <c r="H66" s="14">
        <v>6688</v>
      </c>
      <c r="I66" s="14">
        <v>6423</v>
      </c>
      <c r="J66" s="15">
        <f t="shared" si="0"/>
        <v>96.037679425837325</v>
      </c>
      <c r="K66" s="15">
        <f t="shared" si="1"/>
        <v>66.573760700776432</v>
      </c>
      <c r="L66" s="16">
        <v>66</v>
      </c>
      <c r="M66" s="14">
        <v>1677</v>
      </c>
      <c r="N66" s="14">
        <v>84</v>
      </c>
      <c r="O66" s="15">
        <f t="shared" si="2"/>
        <v>166.93211228349591</v>
      </c>
      <c r="P66" s="15">
        <f t="shared" si="3"/>
        <v>107.00636942675159</v>
      </c>
      <c r="Q66" s="14">
        <v>3515</v>
      </c>
      <c r="R66" s="17">
        <f t="shared" si="4"/>
        <v>1.9960249858035208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46237</v>
      </c>
      <c r="B67" s="13">
        <f>IF(A67="","",IFERROR(INT((A67-C3)/7)+I4,""))</f>
        <v>52</v>
      </c>
      <c r="C67" s="14">
        <f t="shared" si="5"/>
        <v>10044</v>
      </c>
      <c r="D67" s="14">
        <f t="shared" si="6"/>
        <v>784</v>
      </c>
      <c r="E67" s="14">
        <v>2</v>
      </c>
      <c r="F67" s="14">
        <v>1</v>
      </c>
      <c r="G67" s="15">
        <f>IF(A67="","",IFERROR(SUM(E$7:E67)/C4*100,""))</f>
        <v>1.0034735623311464</v>
      </c>
      <c r="H67" s="14">
        <v>6285</v>
      </c>
      <c r="I67" s="14">
        <v>6055</v>
      </c>
      <c r="J67" s="15">
        <f t="shared" si="0"/>
        <v>96.340493237867946</v>
      </c>
      <c r="K67" s="15">
        <f t="shared" si="1"/>
        <v>62.574671445639183</v>
      </c>
      <c r="L67" s="16">
        <v>65.8</v>
      </c>
      <c r="M67" s="14">
        <v>1677</v>
      </c>
      <c r="N67" s="14">
        <v>84</v>
      </c>
      <c r="O67" s="15">
        <f t="shared" si="2"/>
        <v>166.96535244922342</v>
      </c>
      <c r="P67" s="15">
        <f t="shared" si="3"/>
        <v>107.14285714285714</v>
      </c>
      <c r="Q67" s="14">
        <v>3619</v>
      </c>
      <c r="R67" s="17">
        <f t="shared" si="4"/>
        <v>2.0550823395797844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46238</v>
      </c>
      <c r="B68" s="13">
        <f>IF(A68="","",IFERROR(INT((A68-C3)/7)+I4,""))</f>
        <v>52</v>
      </c>
      <c r="C68" s="14">
        <f t="shared" si="5"/>
        <v>10044</v>
      </c>
      <c r="D68" s="14">
        <f t="shared" si="6"/>
        <v>782</v>
      </c>
      <c r="E68" s="14">
        <v>0</v>
      </c>
      <c r="F68" s="14">
        <v>2</v>
      </c>
      <c r="G68" s="15">
        <f>IF(A68="","",IFERROR(SUM(E$7:E68)/C4*100,""))</f>
        <v>1.0034735623311464</v>
      </c>
      <c r="H68" s="14">
        <v>6672</v>
      </c>
      <c r="I68" s="14">
        <v>6447</v>
      </c>
      <c r="J68" s="15">
        <f t="shared" si="0"/>
        <v>96.627697841726629</v>
      </c>
      <c r="K68" s="15">
        <f t="shared" si="1"/>
        <v>66.427718040621258</v>
      </c>
      <c r="L68" s="16">
        <v>66</v>
      </c>
      <c r="M68" s="14">
        <v>1677</v>
      </c>
      <c r="N68" s="14">
        <v>84</v>
      </c>
      <c r="O68" s="15">
        <f t="shared" si="2"/>
        <v>166.96535244922342</v>
      </c>
      <c r="P68" s="15">
        <f t="shared" si="3"/>
        <v>107.41687979539643</v>
      </c>
      <c r="Q68" s="14">
        <v>3554</v>
      </c>
      <c r="R68" s="17">
        <f t="shared" si="4"/>
        <v>2.0181714934696195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46239</v>
      </c>
      <c r="B69" s="13">
        <f>IF(A69="","",IFERROR(INT((A69-C3)/7)+I4,""))</f>
        <v>52</v>
      </c>
      <c r="C69" s="14">
        <f t="shared" si="5"/>
        <v>10044</v>
      </c>
      <c r="D69" s="14">
        <f t="shared" si="6"/>
        <v>781</v>
      </c>
      <c r="E69" s="14">
        <v>0</v>
      </c>
      <c r="F69" s="14">
        <v>1</v>
      </c>
      <c r="G69" s="15">
        <f>IF(A69="","",IFERROR(SUM(E$7:E69)/C4*100,""))</f>
        <v>1.0034735623311464</v>
      </c>
      <c r="H69" s="14">
        <v>6368</v>
      </c>
      <c r="I69" s="14">
        <v>6186</v>
      </c>
      <c r="J69" s="15">
        <f t="shared" si="0"/>
        <v>97.141959798994975</v>
      </c>
      <c r="K69" s="15">
        <f t="shared" si="1"/>
        <v>63.401035444046194</v>
      </c>
      <c r="L69" s="16">
        <v>66.3</v>
      </c>
      <c r="M69" s="14">
        <v>1677</v>
      </c>
      <c r="N69" s="14">
        <v>84</v>
      </c>
      <c r="O69" s="15">
        <f t="shared" si="2"/>
        <v>166.96535244922342</v>
      </c>
      <c r="P69" s="15">
        <f t="shared" si="3"/>
        <v>107.55441741357234</v>
      </c>
      <c r="Q69" s="14">
        <v>3509</v>
      </c>
      <c r="R69" s="17">
        <f t="shared" si="4"/>
        <v>1.9926178307779672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46240</v>
      </c>
      <c r="B70" s="13">
        <f>IF(A70="","",IFERROR(INT((A70-C3)/7)+I4,""))</f>
        <v>52</v>
      </c>
      <c r="C70" s="14">
        <f t="shared" si="5"/>
        <v>10040</v>
      </c>
      <c r="D70" s="14">
        <f t="shared" si="6"/>
        <v>780</v>
      </c>
      <c r="E70" s="14">
        <v>4</v>
      </c>
      <c r="F70" s="14">
        <v>1</v>
      </c>
      <c r="G70" s="15">
        <f>IF(A70="","",IFERROR(SUM(E$7:E70)/C4*100,""))</f>
        <v>1.0420686993438826</v>
      </c>
      <c r="H70" s="14">
        <v>6443</v>
      </c>
      <c r="I70" s="14">
        <v>6208</v>
      </c>
      <c r="J70" s="15">
        <f t="shared" si="0"/>
        <v>96.352630762067363</v>
      </c>
      <c r="K70" s="15">
        <f t="shared" si="1"/>
        <v>64.173306772908361</v>
      </c>
      <c r="L70" s="16">
        <v>66.099999999999994</v>
      </c>
      <c r="M70" s="14">
        <v>1677</v>
      </c>
      <c r="N70" s="14">
        <v>84</v>
      </c>
      <c r="O70" s="15">
        <f t="shared" si="2"/>
        <v>167.03187250996015</v>
      </c>
      <c r="P70" s="15">
        <f t="shared" si="3"/>
        <v>107.69230769230769</v>
      </c>
      <c r="Q70" s="14">
        <v>3111</v>
      </c>
      <c r="R70" s="17">
        <f t="shared" si="4"/>
        <v>1.766609880749574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46241</v>
      </c>
      <c r="B71" s="13">
        <f>IF(A71="","",IFERROR(INT((A71-C3)/7)+I4,""))</f>
        <v>53</v>
      </c>
      <c r="C71" s="14">
        <f t="shared" si="5"/>
        <v>10040</v>
      </c>
      <c r="D71" s="14">
        <f t="shared" si="6"/>
        <v>779</v>
      </c>
      <c r="E71" s="14">
        <v>0</v>
      </c>
      <c r="F71" s="14">
        <v>1</v>
      </c>
      <c r="G71" s="15">
        <f>IF(A71="","",IFERROR(SUM(E$7:E71)/C4*100,""))</f>
        <v>1.0420686993438826</v>
      </c>
      <c r="H71" s="14">
        <v>6783</v>
      </c>
      <c r="I71" s="14">
        <v>6493</v>
      </c>
      <c r="J71" s="15">
        <f t="shared" ref="J71:J134" si="7">IF(OR(A71="",H71="",H71=0),"",I71/H71*100)</f>
        <v>95.724605631726376</v>
      </c>
      <c r="K71" s="15">
        <f t="shared" ref="K71:K134" si="8">IF(OR(A71="",C71="",C71=0),"",H71/C71*100)</f>
        <v>67.559760956175296</v>
      </c>
      <c r="L71" s="16">
        <v>66</v>
      </c>
      <c r="M71" s="14">
        <v>1677</v>
      </c>
      <c r="N71" s="14">
        <v>84</v>
      </c>
      <c r="O71" s="15">
        <f t="shared" ref="O71:O134" si="9">IF(OR(A71="",C71="",C71=0),"",M71/C71*1000)</f>
        <v>167.03187250996015</v>
      </c>
      <c r="P71" s="15">
        <f t="shared" ref="P71:P134" si="10">IF(OR(A71="",D71="",D71=0),"",N71/D71*1000)</f>
        <v>107.83055198973042</v>
      </c>
      <c r="Q71" s="14">
        <v>3231</v>
      </c>
      <c r="R71" s="17">
        <f t="shared" ref="R71:R134" si="11">IF(OR(A71="",M71="",M71+N71=0),"",Q71/(M71+N71))</f>
        <v>1.8347529812606473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46242</v>
      </c>
      <c r="B72" s="13">
        <f>IF(A72="","",IFERROR(INT((A72-C3)/7)+I4,""))</f>
        <v>53</v>
      </c>
      <c r="C72" s="14">
        <f t="shared" si="5"/>
        <v>10037</v>
      </c>
      <c r="D72" s="14">
        <f t="shared" si="6"/>
        <v>775</v>
      </c>
      <c r="E72" s="14">
        <v>3</v>
      </c>
      <c r="F72" s="14">
        <v>4</v>
      </c>
      <c r="G72" s="15">
        <f>IF(A72="","",IFERROR(SUM(E$7:E72)/C4*100,""))</f>
        <v>1.071015052103435</v>
      </c>
      <c r="H72" s="14">
        <v>6788</v>
      </c>
      <c r="I72" s="14">
        <v>6506</v>
      </c>
      <c r="J72" s="15">
        <f t="shared" si="7"/>
        <v>95.845609899823216</v>
      </c>
      <c r="K72" s="15">
        <f t="shared" si="8"/>
        <v>67.62976985154927</v>
      </c>
      <c r="L72" s="16">
        <v>65.900000000000006</v>
      </c>
      <c r="M72" s="14">
        <v>1677</v>
      </c>
      <c r="N72" s="14">
        <v>84</v>
      </c>
      <c r="O72" s="15">
        <f t="shared" si="9"/>
        <v>167.08179734980573</v>
      </c>
      <c r="P72" s="15">
        <f t="shared" si="10"/>
        <v>108.38709677419355</v>
      </c>
      <c r="Q72" s="14">
        <v>3270</v>
      </c>
      <c r="R72" s="17">
        <f t="shared" si="11"/>
        <v>1.8568994889267463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46243</v>
      </c>
      <c r="B73" s="13">
        <f>IF(A73="","",IFERROR(INT((A73-C3)/7)+I4,""))</f>
        <v>53</v>
      </c>
      <c r="C73" s="14">
        <f t="shared" si="5"/>
        <v>10037</v>
      </c>
      <c r="D73" s="14">
        <f t="shared" si="6"/>
        <v>774</v>
      </c>
      <c r="E73" s="14">
        <v>0</v>
      </c>
      <c r="F73" s="14">
        <v>1</v>
      </c>
      <c r="G73" s="15">
        <f>IF(A73="","",IFERROR(SUM(E$7:E73)/C4*100,""))</f>
        <v>1.071015052103435</v>
      </c>
      <c r="H73" s="14">
        <v>6661</v>
      </c>
      <c r="I73" s="14">
        <v>6389</v>
      </c>
      <c r="J73" s="15">
        <f t="shared" si="7"/>
        <v>95.91652904969223</v>
      </c>
      <c r="K73" s="15">
        <f t="shared" si="8"/>
        <v>66.364451529341437</v>
      </c>
      <c r="L73" s="16">
        <v>65.8</v>
      </c>
      <c r="M73" s="14">
        <v>1677</v>
      </c>
      <c r="N73" s="14">
        <v>84</v>
      </c>
      <c r="O73" s="15">
        <f t="shared" si="9"/>
        <v>167.08179734980573</v>
      </c>
      <c r="P73" s="15">
        <f t="shared" si="10"/>
        <v>108.52713178294573</v>
      </c>
      <c r="Q73" s="14">
        <v>3525</v>
      </c>
      <c r="R73" s="17">
        <f t="shared" si="11"/>
        <v>2.0017035775127767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46244</v>
      </c>
      <c r="B74" s="13">
        <f>IF(A74="","",IFERROR(INT((A74-C3)/7)+I4,""))</f>
        <v>53</v>
      </c>
      <c r="C74" s="14">
        <f t="shared" si="5"/>
        <v>10037</v>
      </c>
      <c r="D74" s="14">
        <f t="shared" si="6"/>
        <v>772</v>
      </c>
      <c r="E74" s="14">
        <v>0</v>
      </c>
      <c r="F74" s="14">
        <v>2</v>
      </c>
      <c r="G74" s="15">
        <f>IF(A74="","",IFERROR(SUM(E$7:E74)/C4*100,""))</f>
        <v>1.071015052103435</v>
      </c>
      <c r="H74" s="14">
        <v>6724</v>
      </c>
      <c r="I74" s="14">
        <v>6475</v>
      </c>
      <c r="J74" s="15">
        <f t="shared" si="7"/>
        <v>96.296847114812607</v>
      </c>
      <c r="K74" s="15">
        <f t="shared" si="8"/>
        <v>66.992129122247675</v>
      </c>
      <c r="L74" s="16">
        <v>65.900000000000006</v>
      </c>
      <c r="M74" s="14">
        <v>1677</v>
      </c>
      <c r="N74" s="14">
        <v>84</v>
      </c>
      <c r="O74" s="15">
        <f t="shared" si="9"/>
        <v>167.08179734980573</v>
      </c>
      <c r="P74" s="15">
        <f t="shared" si="10"/>
        <v>108.80829015544042</v>
      </c>
      <c r="Q74" s="14">
        <v>3352</v>
      </c>
      <c r="R74" s="17">
        <f t="shared" si="11"/>
        <v>1.9034639409426461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46245</v>
      </c>
      <c r="B75" s="13">
        <f>IF(A75="","",IFERROR(INT((A75-C3)/7)+I4,""))</f>
        <v>53</v>
      </c>
      <c r="C75" s="14">
        <f t="shared" si="5"/>
        <v>10036</v>
      </c>
      <c r="D75" s="14">
        <f t="shared" si="6"/>
        <v>772</v>
      </c>
      <c r="E75" s="14">
        <v>1</v>
      </c>
      <c r="F75" s="14">
        <v>0</v>
      </c>
      <c r="G75" s="15">
        <f>IF(A75="","",IFERROR(SUM(E$7:E75)/C4*100,""))</f>
        <v>1.0806638363566192</v>
      </c>
      <c r="H75" s="14">
        <v>6464</v>
      </c>
      <c r="I75" s="14">
        <v>6246</v>
      </c>
      <c r="J75" s="15">
        <f t="shared" si="7"/>
        <v>96.627475247524757</v>
      </c>
      <c r="K75" s="15">
        <f t="shared" si="8"/>
        <v>64.408130729374264</v>
      </c>
      <c r="L75" s="16">
        <v>66.099999999999994</v>
      </c>
      <c r="M75" s="14">
        <v>1677</v>
      </c>
      <c r="N75" s="14">
        <v>84</v>
      </c>
      <c r="O75" s="15">
        <f t="shared" si="9"/>
        <v>167.09844559585494</v>
      </c>
      <c r="P75" s="15">
        <f t="shared" si="10"/>
        <v>108.80829015544042</v>
      </c>
      <c r="Q75" s="14">
        <v>3350</v>
      </c>
      <c r="R75" s="17">
        <f t="shared" si="11"/>
        <v>1.9023282226007949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>
        <v>46246</v>
      </c>
      <c r="B76" s="13">
        <f>IF(A76="","",IFERROR(INT((A76-C3)/7)+I4,""))</f>
        <v>53</v>
      </c>
      <c r="C76" s="14">
        <f t="shared" si="5"/>
        <v>10036</v>
      </c>
      <c r="D76" s="14">
        <f t="shared" si="6"/>
        <v>772</v>
      </c>
      <c r="E76" s="14">
        <v>0</v>
      </c>
      <c r="F76" s="14">
        <v>0</v>
      </c>
      <c r="G76" s="15">
        <f>IF(A76="","",IFERROR(SUM(E$7:E76)/C4*100,""))</f>
        <v>1.0806638363566192</v>
      </c>
      <c r="H76" s="14">
        <v>6594</v>
      </c>
      <c r="I76" s="14">
        <v>6351</v>
      </c>
      <c r="J76" s="15">
        <f t="shared" si="7"/>
        <v>96.314831665150137</v>
      </c>
      <c r="K76" s="15">
        <f t="shared" si="8"/>
        <v>65.703467516939014</v>
      </c>
      <c r="L76" s="16">
        <v>66</v>
      </c>
      <c r="M76" s="14">
        <v>1677</v>
      </c>
      <c r="N76" s="14">
        <v>84</v>
      </c>
      <c r="O76" s="15">
        <f t="shared" si="9"/>
        <v>167.09844559585494</v>
      </c>
      <c r="P76" s="15">
        <f t="shared" si="10"/>
        <v>108.80829015544042</v>
      </c>
      <c r="Q76" s="14">
        <v>3577</v>
      </c>
      <c r="R76" s="17">
        <f t="shared" si="11"/>
        <v>2.0312322544009085</v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>
        <v>46247</v>
      </c>
      <c r="B77" s="13">
        <f>IF(A77="","",IFERROR(INT((A77-C3)/7)+I4,""))</f>
        <v>53</v>
      </c>
      <c r="C77" s="14">
        <f t="shared" si="5"/>
        <v>10036</v>
      </c>
      <c r="D77" s="14">
        <f t="shared" si="6"/>
        <v>770</v>
      </c>
      <c r="E77" s="14">
        <v>0</v>
      </c>
      <c r="F77" s="14">
        <v>2</v>
      </c>
      <c r="G77" s="15">
        <f>IF(A77="","",IFERROR(SUM(E$7:E77)/C4*100,""))</f>
        <v>1.0806638363566192</v>
      </c>
      <c r="H77" s="14">
        <v>6644</v>
      </c>
      <c r="I77" s="14">
        <v>6379</v>
      </c>
      <c r="J77" s="15">
        <f t="shared" si="7"/>
        <v>96.011438892233585</v>
      </c>
      <c r="K77" s="15">
        <f t="shared" si="8"/>
        <v>66.201673973694696</v>
      </c>
      <c r="L77" s="16">
        <v>66.7</v>
      </c>
      <c r="M77" s="14">
        <v>1677</v>
      </c>
      <c r="N77" s="14">
        <v>84</v>
      </c>
      <c r="O77" s="15">
        <f t="shared" si="9"/>
        <v>167.09844559585494</v>
      </c>
      <c r="P77" s="15">
        <f t="shared" si="10"/>
        <v>109.09090909090908</v>
      </c>
      <c r="Q77" s="14">
        <v>3792</v>
      </c>
      <c r="R77" s="17">
        <f t="shared" si="11"/>
        <v>2.1533219761499147</v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>
        <v>46248</v>
      </c>
      <c r="B78" s="13">
        <f>IF(A78="","",IFERROR(INT((A78-C3)/7)+I4,""))</f>
        <v>54</v>
      </c>
      <c r="C78" s="14">
        <f t="shared" si="5"/>
        <v>10034</v>
      </c>
      <c r="D78" s="14">
        <f t="shared" si="6"/>
        <v>770</v>
      </c>
      <c r="E78" s="14">
        <v>2</v>
      </c>
      <c r="F78" s="14">
        <v>0</v>
      </c>
      <c r="G78" s="15">
        <f>IF(A78="","",IFERROR(SUM(E$7:E78)/C4*100,""))</f>
        <v>1.0999614048629873</v>
      </c>
      <c r="H78" s="14">
        <v>6470</v>
      </c>
      <c r="I78" s="14">
        <v>6220</v>
      </c>
      <c r="J78" s="15">
        <f t="shared" si="7"/>
        <v>96.136012364760433</v>
      </c>
      <c r="K78" s="15">
        <f t="shared" si="8"/>
        <v>64.480765397648</v>
      </c>
      <c r="L78" s="16">
        <v>66.400000000000006</v>
      </c>
      <c r="M78" s="14">
        <v>1677</v>
      </c>
      <c r="N78" s="14">
        <v>84</v>
      </c>
      <c r="O78" s="15">
        <f t="shared" si="9"/>
        <v>167.13175204305361</v>
      </c>
      <c r="P78" s="15">
        <f t="shared" si="10"/>
        <v>109.09090909090908</v>
      </c>
      <c r="Q78" s="14">
        <v>3268</v>
      </c>
      <c r="R78" s="17">
        <f t="shared" si="11"/>
        <v>1.8557637705848951</v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>
        <v>46249</v>
      </c>
      <c r="B79" s="13">
        <f>IF(A79="","",IFERROR(INT((A79-C3)/7)+I4,""))</f>
        <v>54</v>
      </c>
      <c r="C79" s="14">
        <f t="shared" si="5"/>
        <v>10034</v>
      </c>
      <c r="D79" s="14">
        <f t="shared" si="6"/>
        <v>768</v>
      </c>
      <c r="E79" s="14">
        <v>0</v>
      </c>
      <c r="F79" s="14">
        <v>2</v>
      </c>
      <c r="G79" s="15">
        <f>IF(A79="","",IFERROR(SUM(E$7:E79)/C4*100,""))</f>
        <v>1.0999614048629873</v>
      </c>
      <c r="H79" s="14">
        <v>6456</v>
      </c>
      <c r="I79" s="14">
        <v>6210</v>
      </c>
      <c r="J79" s="15">
        <f t="shared" si="7"/>
        <v>96.189591078066911</v>
      </c>
      <c r="K79" s="15">
        <f t="shared" si="8"/>
        <v>64.341239784731911</v>
      </c>
      <c r="L79" s="16">
        <v>66.7</v>
      </c>
      <c r="M79" s="14">
        <v>1677</v>
      </c>
      <c r="N79" s="14">
        <v>84</v>
      </c>
      <c r="O79" s="15">
        <f t="shared" si="9"/>
        <v>167.13175204305361</v>
      </c>
      <c r="P79" s="15">
        <f t="shared" si="10"/>
        <v>109.375</v>
      </c>
      <c r="Q79" s="14">
        <v>3479</v>
      </c>
      <c r="R79" s="17">
        <f t="shared" si="11"/>
        <v>1.9755820556501988</v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>
        <v>46250</v>
      </c>
      <c r="B80" s="13">
        <f>IF(A80="","",IFERROR(INT((A80-C3)/7)+I4,""))</f>
        <v>54</v>
      </c>
      <c r="C80" s="14">
        <f t="shared" si="5"/>
        <v>10030</v>
      </c>
      <c r="D80" s="14">
        <f t="shared" si="6"/>
        <v>767</v>
      </c>
      <c r="E80" s="14">
        <v>4</v>
      </c>
      <c r="F80" s="14">
        <v>1</v>
      </c>
      <c r="G80" s="15">
        <f>IF(A80="","",IFERROR(SUM(E$7:E80)/C4*100,""))</f>
        <v>1.1385565418757235</v>
      </c>
      <c r="H80" s="14">
        <v>6642</v>
      </c>
      <c r="I80" s="14">
        <v>6395</v>
      </c>
      <c r="J80" s="15">
        <f t="shared" si="7"/>
        <v>96.281240590183685</v>
      </c>
      <c r="K80" s="15">
        <f t="shared" si="8"/>
        <v>66.221335992023938</v>
      </c>
      <c r="L80" s="16">
        <v>66.7</v>
      </c>
      <c r="M80" s="14">
        <v>1677</v>
      </c>
      <c r="N80" s="14">
        <v>84</v>
      </c>
      <c r="O80" s="15">
        <f t="shared" si="9"/>
        <v>167.19840478564308</v>
      </c>
      <c r="P80" s="15">
        <f t="shared" si="10"/>
        <v>109.51760104302477</v>
      </c>
      <c r="Q80" s="14">
        <v>3417</v>
      </c>
      <c r="R80" s="17">
        <f t="shared" si="11"/>
        <v>1.940374787052811</v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>
        <v>46251</v>
      </c>
      <c r="B81" s="13">
        <f>IF(A81="","",IFERROR(INT((A81-C3)/7)+I4,""))</f>
        <v>54</v>
      </c>
      <c r="C81" s="14">
        <f t="shared" si="5"/>
        <v>10029</v>
      </c>
      <c r="D81" s="14">
        <f t="shared" si="6"/>
        <v>767</v>
      </c>
      <c r="E81" s="14">
        <v>1</v>
      </c>
      <c r="F81" s="14">
        <v>0</v>
      </c>
      <c r="G81" s="15">
        <f>IF(A81="","",IFERROR(SUM(E$7:E81)/C4*100,""))</f>
        <v>1.1482053261289078</v>
      </c>
      <c r="H81" s="14">
        <v>6457</v>
      </c>
      <c r="I81" s="14">
        <v>6210</v>
      </c>
      <c r="J81" s="15">
        <f t="shared" si="7"/>
        <v>96.174694130401122</v>
      </c>
      <c r="K81" s="15">
        <f t="shared" si="8"/>
        <v>64.383288463455983</v>
      </c>
      <c r="L81" s="16">
        <v>66.8</v>
      </c>
      <c r="M81" s="14">
        <v>1677</v>
      </c>
      <c r="N81" s="14">
        <v>84</v>
      </c>
      <c r="O81" s="15">
        <f t="shared" si="9"/>
        <v>167.21507627879151</v>
      </c>
      <c r="P81" s="15">
        <f t="shared" si="10"/>
        <v>109.51760104302477</v>
      </c>
      <c r="Q81" s="14">
        <v>3164</v>
      </c>
      <c r="R81" s="17">
        <f t="shared" si="11"/>
        <v>1.7967064168086315</v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>
        <v>46252</v>
      </c>
      <c r="B82" s="13">
        <f>IF(A82="","",IFERROR(INT((A82-C3)/7)+I4,""))</f>
        <v>54</v>
      </c>
      <c r="C82" s="14">
        <f t="shared" si="5"/>
        <v>10028</v>
      </c>
      <c r="D82" s="14">
        <f t="shared" si="6"/>
        <v>767</v>
      </c>
      <c r="E82" s="14">
        <v>1</v>
      </c>
      <c r="F82" s="14">
        <v>0</v>
      </c>
      <c r="G82" s="15">
        <f>IF(A82="","",IFERROR(SUM(E$7:E82)/C4*100,""))</f>
        <v>1.1578541103820919</v>
      </c>
      <c r="H82" s="14">
        <v>6549</v>
      </c>
      <c r="I82" s="14">
        <v>6179</v>
      </c>
      <c r="J82" s="15">
        <f t="shared" si="7"/>
        <v>94.350282485875709</v>
      </c>
      <c r="K82" s="15">
        <f t="shared" si="8"/>
        <v>65.307140007977665</v>
      </c>
      <c r="L82" s="16">
        <v>66.8</v>
      </c>
      <c r="M82" s="14">
        <v>1677</v>
      </c>
      <c r="N82" s="14">
        <v>84</v>
      </c>
      <c r="O82" s="15">
        <f t="shared" si="9"/>
        <v>167.23175109692858</v>
      </c>
      <c r="P82" s="15">
        <f t="shared" si="10"/>
        <v>109.51760104302477</v>
      </c>
      <c r="Q82" s="14">
        <v>3264</v>
      </c>
      <c r="R82" s="17">
        <f t="shared" si="11"/>
        <v>1.8534923339011926</v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>
        <v>46253</v>
      </c>
      <c r="B83" s="13">
        <f>IF(A83="","",IFERROR(INT((A83-C3)/7)+I4,""))</f>
        <v>54</v>
      </c>
      <c r="C83" s="14">
        <f t="shared" si="5"/>
        <v>10028</v>
      </c>
      <c r="D83" s="14">
        <f t="shared" si="6"/>
        <v>767</v>
      </c>
      <c r="E83" s="14">
        <v>0</v>
      </c>
      <c r="F83" s="14">
        <v>0</v>
      </c>
      <c r="G83" s="15">
        <f>IF(A83="","",IFERROR(SUM(E$7:E83)/C4*100,""))</f>
        <v>1.1578541103820919</v>
      </c>
      <c r="H83" s="14">
        <v>6445</v>
      </c>
      <c r="I83" s="14">
        <v>6206</v>
      </c>
      <c r="J83" s="15">
        <f t="shared" si="7"/>
        <v>96.291698991466262</v>
      </c>
      <c r="K83" s="15">
        <f t="shared" si="8"/>
        <v>64.270043877144005</v>
      </c>
      <c r="L83" s="16">
        <v>67</v>
      </c>
      <c r="M83" s="14">
        <v>1677</v>
      </c>
      <c r="N83" s="14">
        <v>84</v>
      </c>
      <c r="O83" s="15">
        <f t="shared" si="9"/>
        <v>167.23175109692858</v>
      </c>
      <c r="P83" s="15">
        <f t="shared" si="10"/>
        <v>109.51760104302477</v>
      </c>
      <c r="Q83" s="14">
        <v>3096</v>
      </c>
      <c r="R83" s="17">
        <f t="shared" si="11"/>
        <v>1.75809199318569</v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>
        <v>46254</v>
      </c>
      <c r="B84" s="13">
        <f>IF(A84="","",IFERROR(INT((A84-C3)/7)+I4,""))</f>
        <v>54</v>
      </c>
      <c r="C84" s="14">
        <f t="shared" si="5"/>
        <v>10024</v>
      </c>
      <c r="D84" s="14">
        <f t="shared" si="6"/>
        <v>767</v>
      </c>
      <c r="E84" s="14">
        <v>4</v>
      </c>
      <c r="F84" s="14">
        <v>0</v>
      </c>
      <c r="G84" s="15">
        <f>IF(A84="","",IFERROR(SUM(E$7:E84)/C4*100,""))</f>
        <v>1.1964492473948283</v>
      </c>
      <c r="H84" s="14">
        <v>6498</v>
      </c>
      <c r="I84" s="14">
        <v>6325</v>
      </c>
      <c r="J84" s="15">
        <f t="shared" si="7"/>
        <v>97.337642351492775</v>
      </c>
      <c r="K84" s="15">
        <f t="shared" si="8"/>
        <v>64.82442138866719</v>
      </c>
      <c r="L84" s="16">
        <v>67</v>
      </c>
      <c r="M84" s="14">
        <v>1677</v>
      </c>
      <c r="N84" s="14">
        <v>84</v>
      </c>
      <c r="O84" s="15">
        <f t="shared" si="9"/>
        <v>167.29848363926575</v>
      </c>
      <c r="P84" s="15">
        <f t="shared" si="10"/>
        <v>109.51760104302477</v>
      </c>
      <c r="Q84" s="14">
        <v>3096</v>
      </c>
      <c r="R84" s="17">
        <f t="shared" si="11"/>
        <v>1.75809199318569</v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>
        <v>46255</v>
      </c>
      <c r="B85" s="13">
        <f>IF(A85="","",IFERROR(INT((A85-C3)/7)+I4,""))</f>
        <v>55</v>
      </c>
      <c r="C85" s="14">
        <f t="shared" si="5"/>
        <v>10022</v>
      </c>
      <c r="D85" s="14">
        <f t="shared" si="6"/>
        <v>767</v>
      </c>
      <c r="E85" s="14">
        <v>2</v>
      </c>
      <c r="F85" s="14">
        <v>0</v>
      </c>
      <c r="G85" s="15">
        <f>IF(A85="","",IFERROR(SUM(E$7:E85)/C4*100,""))</f>
        <v>1.2157468159011964</v>
      </c>
      <c r="H85" s="14">
        <v>6652</v>
      </c>
      <c r="I85" s="14">
        <v>6005</v>
      </c>
      <c r="J85" s="15">
        <f t="shared" si="7"/>
        <v>90.273601924233319</v>
      </c>
      <c r="K85" s="15">
        <f t="shared" si="8"/>
        <v>66.37397725004989</v>
      </c>
      <c r="L85" s="16">
        <v>66.900000000000006</v>
      </c>
      <c r="M85" s="14">
        <v>1673</v>
      </c>
      <c r="N85" s="14">
        <v>84</v>
      </c>
      <c r="O85" s="15">
        <f t="shared" si="9"/>
        <v>166.93274795450012</v>
      </c>
      <c r="P85" s="15">
        <f t="shared" si="10"/>
        <v>109.51760104302477</v>
      </c>
      <c r="Q85" s="14">
        <v>3274</v>
      </c>
      <c r="R85" s="17">
        <f t="shared" si="11"/>
        <v>1.8634035287421742</v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>
        <v>46256</v>
      </c>
      <c r="B86" s="13">
        <f>IF(A86="","",IFERROR(INT((A86-C3)/7)+I4,""))</f>
        <v>55</v>
      </c>
      <c r="C86" s="14">
        <f t="shared" si="5"/>
        <v>10021</v>
      </c>
      <c r="D86" s="14">
        <f t="shared" si="6"/>
        <v>766</v>
      </c>
      <c r="E86" s="14">
        <v>1</v>
      </c>
      <c r="F86" s="14">
        <v>1</v>
      </c>
      <c r="G86" s="15">
        <f>IF(A86="","",IFERROR(SUM(E$7:E86)/C4*100,""))</f>
        <v>1.2253956001543804</v>
      </c>
      <c r="H86" s="14">
        <v>6277</v>
      </c>
      <c r="I86" s="14">
        <v>6368</v>
      </c>
      <c r="J86" s="15">
        <f t="shared" si="7"/>
        <v>101.44973713557432</v>
      </c>
      <c r="K86" s="15">
        <f t="shared" si="8"/>
        <v>62.638459235605225</v>
      </c>
      <c r="L86" s="16">
        <v>66.900000000000006</v>
      </c>
      <c r="M86" s="14">
        <v>1673</v>
      </c>
      <c r="N86" s="14">
        <v>82</v>
      </c>
      <c r="O86" s="15">
        <f t="shared" si="9"/>
        <v>166.94940624688155</v>
      </c>
      <c r="P86" s="15">
        <f t="shared" si="10"/>
        <v>107.04960835509138</v>
      </c>
      <c r="Q86" s="14">
        <v>3247</v>
      </c>
      <c r="R86" s="17">
        <f t="shared" si="11"/>
        <v>1.8501424501424502</v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>
        <v>46257</v>
      </c>
      <c r="B87" s="13">
        <f>IF(A87="","",IFERROR(INT((A87-C3)/7)+I4,""))</f>
        <v>55</v>
      </c>
      <c r="C87" s="14">
        <f t="shared" si="5"/>
        <v>10018</v>
      </c>
      <c r="D87" s="14">
        <f t="shared" si="6"/>
        <v>764</v>
      </c>
      <c r="E87" s="14">
        <v>3</v>
      </c>
      <c r="F87" s="14">
        <v>2</v>
      </c>
      <c r="G87" s="15">
        <f>IF(A87="","",IFERROR(SUM(E$7:E87)/C4*100,""))</f>
        <v>1.2543419529139328</v>
      </c>
      <c r="H87" s="14">
        <v>6691</v>
      </c>
      <c r="I87" s="14">
        <v>6005</v>
      </c>
      <c r="J87" s="15">
        <f t="shared" si="7"/>
        <v>89.747421910028393</v>
      </c>
      <c r="K87" s="15">
        <f t="shared" si="8"/>
        <v>66.789778398882021</v>
      </c>
      <c r="L87" s="16">
        <v>66.8</v>
      </c>
      <c r="M87" s="14">
        <v>1673</v>
      </c>
      <c r="N87" s="14">
        <v>82</v>
      </c>
      <c r="O87" s="15">
        <f t="shared" si="9"/>
        <v>166.99940107805949</v>
      </c>
      <c r="P87" s="15">
        <f t="shared" si="10"/>
        <v>107.32984293193718</v>
      </c>
      <c r="Q87" s="14">
        <v>3293</v>
      </c>
      <c r="R87" s="17">
        <f t="shared" si="11"/>
        <v>1.8763532763532764</v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>
        <v>46258</v>
      </c>
      <c r="B88" s="13">
        <f>IF(A88="","",IFERROR(INT((A88-C3)/7)+I4,""))</f>
        <v>55</v>
      </c>
      <c r="C88" s="14">
        <f t="shared" ref="C88:C151" si="12">C87-E88</f>
        <v>10015</v>
      </c>
      <c r="D88" s="14">
        <f t="shared" ref="D88:D151" si="13">D87-F88</f>
        <v>763</v>
      </c>
      <c r="E88" s="14">
        <v>3</v>
      </c>
      <c r="F88" s="14">
        <v>1</v>
      </c>
      <c r="G88" s="15">
        <f>IF(A88="","",IFERROR(SUM(E$7:E88)/C4*100,""))</f>
        <v>1.2832883056734852</v>
      </c>
      <c r="H88" s="14">
        <v>6305</v>
      </c>
      <c r="I88" s="14">
        <v>5967</v>
      </c>
      <c r="J88" s="15">
        <f t="shared" si="7"/>
        <v>94.639175257731949</v>
      </c>
      <c r="K88" s="15">
        <f t="shared" si="8"/>
        <v>62.955566650024963</v>
      </c>
      <c r="L88" s="16">
        <v>67</v>
      </c>
      <c r="M88" s="14">
        <v>1673</v>
      </c>
      <c r="N88" s="14">
        <v>82</v>
      </c>
      <c r="O88" s="15">
        <f t="shared" si="9"/>
        <v>167.04942586120819</v>
      </c>
      <c r="P88" s="15">
        <f t="shared" si="10"/>
        <v>107.47051114023591</v>
      </c>
      <c r="Q88" s="14">
        <v>3314</v>
      </c>
      <c r="R88" s="17">
        <f t="shared" si="11"/>
        <v>1.8883190883190883</v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>
        <v>46259</v>
      </c>
      <c r="B89" s="13">
        <f>IF(A89="","",IFERROR(INT((A89-C3)/7)+I4,""))</f>
        <v>55</v>
      </c>
      <c r="C89" s="14">
        <f t="shared" si="12"/>
        <v>10015</v>
      </c>
      <c r="D89" s="14">
        <f t="shared" si="13"/>
        <v>762</v>
      </c>
      <c r="E89" s="14">
        <v>0</v>
      </c>
      <c r="F89" s="14">
        <v>1</v>
      </c>
      <c r="G89" s="15">
        <f>IF(A89="","",IFERROR(SUM(E$7:E89)/C4*100,""))</f>
        <v>1.2832883056734852</v>
      </c>
      <c r="H89" s="14">
        <v>3246</v>
      </c>
      <c r="I89" s="14">
        <v>6268</v>
      </c>
      <c r="J89" s="15">
        <f t="shared" si="7"/>
        <v>193.09919901417129</v>
      </c>
      <c r="K89" s="15">
        <f t="shared" si="8"/>
        <v>32.411382925611584</v>
      </c>
      <c r="L89" s="16">
        <v>67</v>
      </c>
      <c r="M89" s="14">
        <v>1673</v>
      </c>
      <c r="N89" s="14">
        <v>82</v>
      </c>
      <c r="O89" s="15">
        <f t="shared" si="9"/>
        <v>167.04942586120819</v>
      </c>
      <c r="P89" s="15">
        <f t="shared" si="10"/>
        <v>107.61154855643045</v>
      </c>
      <c r="Q89" s="14">
        <v>3403</v>
      </c>
      <c r="R89" s="17">
        <f t="shared" si="11"/>
        <v>1.939031339031339</v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>
        <v>46260</v>
      </c>
      <c r="B90" s="13">
        <f>IF(A90="","",IFERROR(INT((A90-C3)/7)+I4,""))</f>
        <v>55</v>
      </c>
      <c r="C90" s="14">
        <f t="shared" si="12"/>
        <v>10010</v>
      </c>
      <c r="D90" s="14">
        <f t="shared" si="13"/>
        <v>761</v>
      </c>
      <c r="E90" s="14">
        <v>5</v>
      </c>
      <c r="F90" s="14">
        <v>1</v>
      </c>
      <c r="G90" s="15">
        <f>IF(A90="","",IFERROR(SUM(E$7:E90)/C4*100,""))</f>
        <v>1.3315322269394056</v>
      </c>
      <c r="H90" s="14">
        <v>6594</v>
      </c>
      <c r="I90" s="14">
        <v>6126</v>
      </c>
      <c r="J90" s="15">
        <f t="shared" si="7"/>
        <v>92.902638762511373</v>
      </c>
      <c r="K90" s="15">
        <f t="shared" si="8"/>
        <v>65.87412587412588</v>
      </c>
      <c r="L90" s="16">
        <v>66.900000000000006</v>
      </c>
      <c r="M90" s="14">
        <v>1673</v>
      </c>
      <c r="N90" s="14">
        <v>82</v>
      </c>
      <c r="O90" s="15">
        <f t="shared" si="9"/>
        <v>167.13286713286712</v>
      </c>
      <c r="P90" s="15">
        <f t="shared" si="10"/>
        <v>107.75295663600527</v>
      </c>
      <c r="Q90" s="14">
        <v>3286</v>
      </c>
      <c r="R90" s="17">
        <f t="shared" si="11"/>
        <v>1.8723646723646723</v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>
        <v>46261</v>
      </c>
      <c r="B91" s="13">
        <f>IF(A91="","",IFERROR(INT((A91-C3)/7)+I4,""))</f>
        <v>55</v>
      </c>
      <c r="C91" s="14">
        <f t="shared" si="12"/>
        <v>10009</v>
      </c>
      <c r="D91" s="14">
        <f t="shared" si="13"/>
        <v>761</v>
      </c>
      <c r="E91" s="14">
        <v>1</v>
      </c>
      <c r="F91" s="14">
        <v>0</v>
      </c>
      <c r="G91" s="15">
        <f>IF(A91="","",IFERROR(SUM(E$7:E91)/C4*100,""))</f>
        <v>1.3411810111925897</v>
      </c>
      <c r="H91" s="14">
        <v>6327</v>
      </c>
      <c r="I91" s="14">
        <v>6013</v>
      </c>
      <c r="J91" s="15">
        <f t="shared" si="7"/>
        <v>95.037142405563458</v>
      </c>
      <c r="K91" s="15">
        <f t="shared" si="8"/>
        <v>63.21310820261764</v>
      </c>
      <c r="L91" s="16">
        <v>67.2</v>
      </c>
      <c r="M91" s="14">
        <v>1673</v>
      </c>
      <c r="N91" s="14">
        <v>82</v>
      </c>
      <c r="O91" s="15">
        <f t="shared" si="9"/>
        <v>167.14956539114797</v>
      </c>
      <c r="P91" s="15">
        <f t="shared" si="10"/>
        <v>107.75295663600527</v>
      </c>
      <c r="Q91" s="14">
        <v>3220</v>
      </c>
      <c r="R91" s="17">
        <f t="shared" si="11"/>
        <v>1.8347578347578348</v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>
        <v>46262</v>
      </c>
      <c r="B92" s="13">
        <f>IF(A92="","",IFERROR(INT((A92-C3)/7)+I4,""))</f>
        <v>56</v>
      </c>
      <c r="C92" s="14">
        <f t="shared" si="12"/>
        <v>10006</v>
      </c>
      <c r="D92" s="14">
        <f t="shared" si="13"/>
        <v>761</v>
      </c>
      <c r="E92" s="14">
        <v>3</v>
      </c>
      <c r="F92" s="14">
        <v>0</v>
      </c>
      <c r="G92" s="15">
        <f>IF(A92="","",IFERROR(SUM(E$7:E92)/C4*100,""))</f>
        <v>1.3701273639521421</v>
      </c>
      <c r="H92" s="14">
        <v>6208</v>
      </c>
      <c r="I92" s="14">
        <v>6126</v>
      </c>
      <c r="J92" s="15">
        <f t="shared" si="7"/>
        <v>98.67912371134021</v>
      </c>
      <c r="K92" s="15">
        <f t="shared" si="8"/>
        <v>62.042774335398768</v>
      </c>
      <c r="L92" s="16">
        <v>67.5</v>
      </c>
      <c r="M92" s="14">
        <v>1673</v>
      </c>
      <c r="N92" s="14">
        <v>82</v>
      </c>
      <c r="O92" s="15">
        <f t="shared" si="9"/>
        <v>167.19968019188485</v>
      </c>
      <c r="P92" s="15">
        <f t="shared" si="10"/>
        <v>107.75295663600527</v>
      </c>
      <c r="Q92" s="14"/>
      <c r="R92" s="17">
        <f t="shared" si="11"/>
        <v>0</v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>
        <v>46263</v>
      </c>
      <c r="B93" s="13">
        <f>IF(A93="","",IFERROR(INT((A93-C3)/7)+I4,""))</f>
        <v>56</v>
      </c>
      <c r="C93" s="14">
        <f t="shared" si="12"/>
        <v>10005</v>
      </c>
      <c r="D93" s="14">
        <f t="shared" si="13"/>
        <v>760</v>
      </c>
      <c r="E93" s="14">
        <v>1</v>
      </c>
      <c r="F93" s="14">
        <v>1</v>
      </c>
      <c r="G93" s="15">
        <f>IF(A93="","",IFERROR(SUM(E$7:E93)/C4*100,""))</f>
        <v>1.3797761482053261</v>
      </c>
      <c r="H93" s="14">
        <v>6406</v>
      </c>
      <c r="I93" s="14"/>
      <c r="J93" s="15">
        <f t="shared" si="7"/>
        <v>0</v>
      </c>
      <c r="K93" s="15">
        <f t="shared" si="8"/>
        <v>64.027986006996514</v>
      </c>
      <c r="L93" s="16">
        <v>67.400000000000006</v>
      </c>
      <c r="M93" s="14">
        <v>1673</v>
      </c>
      <c r="N93" s="14">
        <v>81</v>
      </c>
      <c r="O93" s="15">
        <f t="shared" si="9"/>
        <v>167.21639180409795</v>
      </c>
      <c r="P93" s="15">
        <f t="shared" si="10"/>
        <v>106.57894736842105</v>
      </c>
      <c r="Q93" s="14"/>
      <c r="R93" s="17">
        <f t="shared" si="11"/>
        <v>0</v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>
        <v>46264</v>
      </c>
      <c r="B94" s="13">
        <f>IF(A94="","",IFERROR(INT((A94-C3)/7)+I4,""))</f>
        <v>56</v>
      </c>
      <c r="C94" s="14">
        <f t="shared" si="12"/>
        <v>10000</v>
      </c>
      <c r="D94" s="14">
        <f t="shared" si="13"/>
        <v>759</v>
      </c>
      <c r="E94" s="14">
        <v>5</v>
      </c>
      <c r="F94" s="14">
        <v>1</v>
      </c>
      <c r="G94" s="15">
        <f>IF(A94="","",IFERROR(SUM(E$7:E94)/C4*100,""))</f>
        <v>1.4280200694712466</v>
      </c>
      <c r="H94" s="14"/>
      <c r="I94" s="14"/>
      <c r="J94" s="15" t="str">
        <f t="shared" si="7"/>
        <v/>
      </c>
      <c r="K94" s="15">
        <f t="shared" si="8"/>
        <v>0</v>
      </c>
      <c r="L94" s="16"/>
      <c r="M94" s="14"/>
      <c r="N94" s="14"/>
      <c r="O94" s="15">
        <f t="shared" si="9"/>
        <v>0</v>
      </c>
      <c r="P94" s="15">
        <f t="shared" si="10"/>
        <v>0</v>
      </c>
      <c r="Q94" s="14"/>
      <c r="R94" s="17" t="str">
        <f t="shared" si="11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>
        <f t="shared" si="12"/>
        <v>10000</v>
      </c>
      <c r="D95" s="14">
        <f t="shared" si="13"/>
        <v>759</v>
      </c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7"/>
        <v/>
      </c>
      <c r="K95" s="15" t="str">
        <f t="shared" si="8"/>
        <v/>
      </c>
      <c r="L95" s="16"/>
      <c r="M95" s="14"/>
      <c r="N95" s="14"/>
      <c r="O95" s="15" t="str">
        <f t="shared" si="9"/>
        <v/>
      </c>
      <c r="P95" s="15" t="str">
        <f t="shared" si="10"/>
        <v/>
      </c>
      <c r="Q95" s="14"/>
      <c r="R95" s="17" t="str">
        <f t="shared" si="11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>
        <f t="shared" si="12"/>
        <v>10000</v>
      </c>
      <c r="D96" s="14">
        <f t="shared" si="13"/>
        <v>759</v>
      </c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7"/>
        <v/>
      </c>
      <c r="K96" s="15" t="str">
        <f t="shared" si="8"/>
        <v/>
      </c>
      <c r="L96" s="16"/>
      <c r="M96" s="14"/>
      <c r="N96" s="14"/>
      <c r="O96" s="15" t="str">
        <f t="shared" si="9"/>
        <v/>
      </c>
      <c r="P96" s="15" t="str">
        <f t="shared" si="10"/>
        <v/>
      </c>
      <c r="Q96" s="14"/>
      <c r="R96" s="17" t="str">
        <f t="shared" si="11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>
        <f t="shared" si="12"/>
        <v>10000</v>
      </c>
      <c r="D97" s="14">
        <f t="shared" si="13"/>
        <v>759</v>
      </c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7"/>
        <v/>
      </c>
      <c r="K97" s="15" t="str">
        <f t="shared" si="8"/>
        <v/>
      </c>
      <c r="L97" s="16"/>
      <c r="M97" s="14"/>
      <c r="N97" s="14"/>
      <c r="O97" s="15" t="str">
        <f t="shared" si="9"/>
        <v/>
      </c>
      <c r="P97" s="15" t="str">
        <f t="shared" si="10"/>
        <v/>
      </c>
      <c r="Q97" s="14"/>
      <c r="R97" s="17" t="str">
        <f t="shared" si="11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>
        <f t="shared" si="12"/>
        <v>10000</v>
      </c>
      <c r="D98" s="14">
        <f t="shared" si="13"/>
        <v>759</v>
      </c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7"/>
        <v/>
      </c>
      <c r="K98" s="15" t="str">
        <f t="shared" si="8"/>
        <v/>
      </c>
      <c r="L98" s="16"/>
      <c r="M98" s="14"/>
      <c r="N98" s="14"/>
      <c r="O98" s="15" t="str">
        <f t="shared" si="9"/>
        <v/>
      </c>
      <c r="P98" s="15" t="str">
        <f t="shared" si="10"/>
        <v/>
      </c>
      <c r="Q98" s="14"/>
      <c r="R98" s="17" t="str">
        <f t="shared" si="11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>
        <f t="shared" si="12"/>
        <v>10000</v>
      </c>
      <c r="D99" s="14">
        <f t="shared" si="13"/>
        <v>759</v>
      </c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7"/>
        <v/>
      </c>
      <c r="K99" s="15" t="str">
        <f t="shared" si="8"/>
        <v/>
      </c>
      <c r="L99" s="16"/>
      <c r="M99" s="14"/>
      <c r="N99" s="14"/>
      <c r="O99" s="15" t="str">
        <f t="shared" si="9"/>
        <v/>
      </c>
      <c r="P99" s="15" t="str">
        <f t="shared" si="10"/>
        <v/>
      </c>
      <c r="Q99" s="14"/>
      <c r="R99" s="17" t="str">
        <f t="shared" si="11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>
        <f t="shared" si="12"/>
        <v>10000</v>
      </c>
      <c r="D100" s="14">
        <f t="shared" si="13"/>
        <v>759</v>
      </c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7"/>
        <v/>
      </c>
      <c r="K100" s="15" t="str">
        <f t="shared" si="8"/>
        <v/>
      </c>
      <c r="L100" s="16"/>
      <c r="M100" s="14"/>
      <c r="N100" s="14"/>
      <c r="O100" s="15" t="str">
        <f t="shared" si="9"/>
        <v/>
      </c>
      <c r="P100" s="15" t="str">
        <f t="shared" si="10"/>
        <v/>
      </c>
      <c r="Q100" s="14"/>
      <c r="R100" s="17" t="str">
        <f t="shared" si="11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>
        <f t="shared" si="12"/>
        <v>10000</v>
      </c>
      <c r="D101" s="14">
        <f t="shared" si="13"/>
        <v>759</v>
      </c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7"/>
        <v/>
      </c>
      <c r="K101" s="15" t="str">
        <f t="shared" si="8"/>
        <v/>
      </c>
      <c r="L101" s="16"/>
      <c r="M101" s="14"/>
      <c r="N101" s="14"/>
      <c r="O101" s="15" t="str">
        <f t="shared" si="9"/>
        <v/>
      </c>
      <c r="P101" s="15" t="str">
        <f t="shared" si="10"/>
        <v/>
      </c>
      <c r="Q101" s="14"/>
      <c r="R101" s="17" t="str">
        <f t="shared" si="11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>
        <f t="shared" si="12"/>
        <v>10000</v>
      </c>
      <c r="D102" s="14">
        <f t="shared" si="13"/>
        <v>759</v>
      </c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7"/>
        <v/>
      </c>
      <c r="K102" s="15" t="str">
        <f t="shared" si="8"/>
        <v/>
      </c>
      <c r="L102" s="16"/>
      <c r="M102" s="14"/>
      <c r="N102" s="14"/>
      <c r="O102" s="15" t="str">
        <f t="shared" si="9"/>
        <v/>
      </c>
      <c r="P102" s="15" t="str">
        <f t="shared" si="10"/>
        <v/>
      </c>
      <c r="Q102" s="14"/>
      <c r="R102" s="17" t="str">
        <f t="shared" si="11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>
        <f t="shared" si="12"/>
        <v>10000</v>
      </c>
      <c r="D103" s="14">
        <f t="shared" si="13"/>
        <v>759</v>
      </c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7"/>
        <v/>
      </c>
      <c r="K103" s="15" t="str">
        <f t="shared" si="8"/>
        <v/>
      </c>
      <c r="L103" s="16"/>
      <c r="M103" s="14"/>
      <c r="N103" s="14"/>
      <c r="O103" s="15" t="str">
        <f t="shared" si="9"/>
        <v/>
      </c>
      <c r="P103" s="15" t="str">
        <f t="shared" si="10"/>
        <v/>
      </c>
      <c r="Q103" s="14"/>
      <c r="R103" s="17" t="str">
        <f t="shared" si="11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>
        <f t="shared" si="12"/>
        <v>10000</v>
      </c>
      <c r="D104" s="14">
        <f t="shared" si="13"/>
        <v>759</v>
      </c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7"/>
        <v/>
      </c>
      <c r="K104" s="15" t="str">
        <f t="shared" si="8"/>
        <v/>
      </c>
      <c r="L104" s="16"/>
      <c r="M104" s="14"/>
      <c r="N104" s="14"/>
      <c r="O104" s="15" t="str">
        <f t="shared" si="9"/>
        <v/>
      </c>
      <c r="P104" s="15" t="str">
        <f t="shared" si="10"/>
        <v/>
      </c>
      <c r="Q104" s="14"/>
      <c r="R104" s="17" t="str">
        <f t="shared" si="11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>
        <f t="shared" si="12"/>
        <v>10000</v>
      </c>
      <c r="D105" s="14">
        <f t="shared" si="13"/>
        <v>759</v>
      </c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7"/>
        <v/>
      </c>
      <c r="K105" s="15" t="str">
        <f t="shared" si="8"/>
        <v/>
      </c>
      <c r="L105" s="16"/>
      <c r="M105" s="14"/>
      <c r="N105" s="14"/>
      <c r="O105" s="15" t="str">
        <f t="shared" si="9"/>
        <v/>
      </c>
      <c r="P105" s="15" t="str">
        <f t="shared" si="10"/>
        <v/>
      </c>
      <c r="Q105" s="14"/>
      <c r="R105" s="17" t="str">
        <f t="shared" si="11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>
        <f t="shared" si="12"/>
        <v>10000</v>
      </c>
      <c r="D106" s="14">
        <f t="shared" si="13"/>
        <v>759</v>
      </c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7"/>
        <v/>
      </c>
      <c r="K106" s="15" t="str">
        <f t="shared" si="8"/>
        <v/>
      </c>
      <c r="L106" s="16"/>
      <c r="M106" s="14"/>
      <c r="N106" s="14"/>
      <c r="O106" s="15" t="str">
        <f t="shared" si="9"/>
        <v/>
      </c>
      <c r="P106" s="15" t="str">
        <f t="shared" si="10"/>
        <v/>
      </c>
      <c r="Q106" s="14"/>
      <c r="R106" s="17" t="str">
        <f t="shared" si="11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>
        <f t="shared" si="12"/>
        <v>10000</v>
      </c>
      <c r="D107" s="14">
        <f t="shared" si="13"/>
        <v>759</v>
      </c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7"/>
        <v/>
      </c>
      <c r="K107" s="15" t="str">
        <f t="shared" si="8"/>
        <v/>
      </c>
      <c r="L107" s="16"/>
      <c r="M107" s="14"/>
      <c r="N107" s="14"/>
      <c r="O107" s="15" t="str">
        <f t="shared" si="9"/>
        <v/>
      </c>
      <c r="P107" s="15" t="str">
        <f t="shared" si="10"/>
        <v/>
      </c>
      <c r="Q107" s="14"/>
      <c r="R107" s="17" t="str">
        <f t="shared" si="11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>
        <f t="shared" si="12"/>
        <v>10000</v>
      </c>
      <c r="D108" s="14">
        <f t="shared" si="13"/>
        <v>759</v>
      </c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7"/>
        <v/>
      </c>
      <c r="K108" s="15" t="str">
        <f t="shared" si="8"/>
        <v/>
      </c>
      <c r="L108" s="16"/>
      <c r="M108" s="14"/>
      <c r="N108" s="14"/>
      <c r="O108" s="15" t="str">
        <f t="shared" si="9"/>
        <v/>
      </c>
      <c r="P108" s="15" t="str">
        <f t="shared" si="10"/>
        <v/>
      </c>
      <c r="Q108" s="14"/>
      <c r="R108" s="17" t="str">
        <f t="shared" si="11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>
        <f t="shared" si="12"/>
        <v>10000</v>
      </c>
      <c r="D109" s="14">
        <f t="shared" si="13"/>
        <v>759</v>
      </c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7"/>
        <v/>
      </c>
      <c r="K109" s="15" t="str">
        <f t="shared" si="8"/>
        <v/>
      </c>
      <c r="L109" s="16"/>
      <c r="M109" s="14"/>
      <c r="N109" s="14"/>
      <c r="O109" s="15" t="str">
        <f t="shared" si="9"/>
        <v/>
      </c>
      <c r="P109" s="15" t="str">
        <f t="shared" si="10"/>
        <v/>
      </c>
      <c r="Q109" s="14"/>
      <c r="R109" s="17" t="str">
        <f t="shared" si="11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>
        <f t="shared" si="12"/>
        <v>10000</v>
      </c>
      <c r="D110" s="14">
        <f t="shared" si="13"/>
        <v>759</v>
      </c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7"/>
        <v/>
      </c>
      <c r="K110" s="15" t="str">
        <f t="shared" si="8"/>
        <v/>
      </c>
      <c r="L110" s="16"/>
      <c r="M110" s="14"/>
      <c r="N110" s="14"/>
      <c r="O110" s="15" t="str">
        <f t="shared" si="9"/>
        <v/>
      </c>
      <c r="P110" s="15" t="str">
        <f t="shared" si="10"/>
        <v/>
      </c>
      <c r="Q110" s="14"/>
      <c r="R110" s="17" t="str">
        <f t="shared" si="11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>
        <f t="shared" si="12"/>
        <v>10000</v>
      </c>
      <c r="D111" s="14">
        <f t="shared" si="13"/>
        <v>759</v>
      </c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7"/>
        <v/>
      </c>
      <c r="K111" s="15" t="str">
        <f t="shared" si="8"/>
        <v/>
      </c>
      <c r="L111" s="16"/>
      <c r="M111" s="14"/>
      <c r="N111" s="14"/>
      <c r="O111" s="15" t="str">
        <f t="shared" si="9"/>
        <v/>
      </c>
      <c r="P111" s="15" t="str">
        <f t="shared" si="10"/>
        <v/>
      </c>
      <c r="Q111" s="14"/>
      <c r="R111" s="17" t="str">
        <f t="shared" si="11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>
        <f t="shared" si="12"/>
        <v>10000</v>
      </c>
      <c r="D112" s="14">
        <f t="shared" si="13"/>
        <v>759</v>
      </c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7"/>
        <v/>
      </c>
      <c r="K112" s="15" t="str">
        <f t="shared" si="8"/>
        <v/>
      </c>
      <c r="L112" s="16"/>
      <c r="M112" s="14"/>
      <c r="N112" s="14"/>
      <c r="O112" s="15" t="str">
        <f t="shared" si="9"/>
        <v/>
      </c>
      <c r="P112" s="15" t="str">
        <f t="shared" si="10"/>
        <v/>
      </c>
      <c r="Q112" s="14"/>
      <c r="R112" s="17" t="str">
        <f t="shared" si="11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>
        <f t="shared" si="12"/>
        <v>10000</v>
      </c>
      <c r="D113" s="14">
        <f t="shared" si="13"/>
        <v>759</v>
      </c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7"/>
        <v/>
      </c>
      <c r="K113" s="15" t="str">
        <f t="shared" si="8"/>
        <v/>
      </c>
      <c r="L113" s="16"/>
      <c r="M113" s="14"/>
      <c r="N113" s="14"/>
      <c r="O113" s="15" t="str">
        <f t="shared" si="9"/>
        <v/>
      </c>
      <c r="P113" s="15" t="str">
        <f t="shared" si="10"/>
        <v/>
      </c>
      <c r="Q113" s="14"/>
      <c r="R113" s="17" t="str">
        <f t="shared" si="11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>
        <f t="shared" si="12"/>
        <v>10000</v>
      </c>
      <c r="D114" s="14">
        <f t="shared" si="13"/>
        <v>759</v>
      </c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7"/>
        <v/>
      </c>
      <c r="K114" s="15" t="str">
        <f t="shared" si="8"/>
        <v/>
      </c>
      <c r="L114" s="16"/>
      <c r="M114" s="14"/>
      <c r="N114" s="14"/>
      <c r="O114" s="15" t="str">
        <f t="shared" si="9"/>
        <v/>
      </c>
      <c r="P114" s="15" t="str">
        <f t="shared" si="10"/>
        <v/>
      </c>
      <c r="Q114" s="14"/>
      <c r="R114" s="17" t="str">
        <f t="shared" si="11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>
        <f t="shared" si="12"/>
        <v>10000</v>
      </c>
      <c r="D115" s="14">
        <f t="shared" si="13"/>
        <v>759</v>
      </c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7"/>
        <v/>
      </c>
      <c r="K115" s="15" t="str">
        <f t="shared" si="8"/>
        <v/>
      </c>
      <c r="L115" s="16"/>
      <c r="M115" s="14"/>
      <c r="N115" s="14"/>
      <c r="O115" s="15" t="str">
        <f t="shared" si="9"/>
        <v/>
      </c>
      <c r="P115" s="15" t="str">
        <f t="shared" si="10"/>
        <v/>
      </c>
      <c r="Q115" s="14"/>
      <c r="R115" s="17" t="str">
        <f t="shared" si="11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>
        <f t="shared" si="12"/>
        <v>10000</v>
      </c>
      <c r="D116" s="14">
        <f t="shared" si="13"/>
        <v>759</v>
      </c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7"/>
        <v/>
      </c>
      <c r="K116" s="15" t="str">
        <f t="shared" si="8"/>
        <v/>
      </c>
      <c r="L116" s="16"/>
      <c r="M116" s="14"/>
      <c r="N116" s="14"/>
      <c r="O116" s="15" t="str">
        <f t="shared" si="9"/>
        <v/>
      </c>
      <c r="P116" s="15" t="str">
        <f t="shared" si="10"/>
        <v/>
      </c>
      <c r="Q116" s="14"/>
      <c r="R116" s="17" t="str">
        <f t="shared" si="11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>
        <f t="shared" si="12"/>
        <v>10000</v>
      </c>
      <c r="D117" s="14">
        <f t="shared" si="13"/>
        <v>759</v>
      </c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7"/>
        <v/>
      </c>
      <c r="K117" s="15" t="str">
        <f t="shared" si="8"/>
        <v/>
      </c>
      <c r="L117" s="16"/>
      <c r="M117" s="14"/>
      <c r="N117" s="14"/>
      <c r="O117" s="15" t="str">
        <f t="shared" si="9"/>
        <v/>
      </c>
      <c r="P117" s="15" t="str">
        <f t="shared" si="10"/>
        <v/>
      </c>
      <c r="Q117" s="14"/>
      <c r="R117" s="17" t="str">
        <f t="shared" si="11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>
        <f t="shared" si="12"/>
        <v>10000</v>
      </c>
      <c r="D118" s="14">
        <f t="shared" si="13"/>
        <v>759</v>
      </c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7"/>
        <v/>
      </c>
      <c r="K118" s="15" t="str">
        <f t="shared" si="8"/>
        <v/>
      </c>
      <c r="L118" s="16"/>
      <c r="M118" s="14"/>
      <c r="N118" s="14"/>
      <c r="O118" s="15" t="str">
        <f t="shared" si="9"/>
        <v/>
      </c>
      <c r="P118" s="15" t="str">
        <f t="shared" si="10"/>
        <v/>
      </c>
      <c r="Q118" s="14"/>
      <c r="R118" s="17" t="str">
        <f t="shared" si="11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>
        <f t="shared" si="12"/>
        <v>10000</v>
      </c>
      <c r="D119" s="14">
        <f t="shared" si="13"/>
        <v>759</v>
      </c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7"/>
        <v/>
      </c>
      <c r="K119" s="15" t="str">
        <f t="shared" si="8"/>
        <v/>
      </c>
      <c r="L119" s="16"/>
      <c r="M119" s="14"/>
      <c r="N119" s="14"/>
      <c r="O119" s="15" t="str">
        <f t="shared" si="9"/>
        <v/>
      </c>
      <c r="P119" s="15" t="str">
        <f t="shared" si="10"/>
        <v/>
      </c>
      <c r="Q119" s="14"/>
      <c r="R119" s="17" t="str">
        <f t="shared" si="11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>
        <f t="shared" si="12"/>
        <v>10000</v>
      </c>
      <c r="D120" s="14">
        <f t="shared" si="13"/>
        <v>759</v>
      </c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7"/>
        <v/>
      </c>
      <c r="K120" s="15" t="str">
        <f t="shared" si="8"/>
        <v/>
      </c>
      <c r="L120" s="16"/>
      <c r="M120" s="14"/>
      <c r="N120" s="14"/>
      <c r="O120" s="15" t="str">
        <f t="shared" si="9"/>
        <v/>
      </c>
      <c r="P120" s="15" t="str">
        <f t="shared" si="10"/>
        <v/>
      </c>
      <c r="Q120" s="14"/>
      <c r="R120" s="17" t="str">
        <f t="shared" si="11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>
        <f t="shared" si="12"/>
        <v>10000</v>
      </c>
      <c r="D121" s="14">
        <f t="shared" si="13"/>
        <v>759</v>
      </c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7"/>
        <v/>
      </c>
      <c r="K121" s="15" t="str">
        <f t="shared" si="8"/>
        <v/>
      </c>
      <c r="L121" s="16"/>
      <c r="M121" s="14"/>
      <c r="N121" s="14"/>
      <c r="O121" s="15" t="str">
        <f t="shared" si="9"/>
        <v/>
      </c>
      <c r="P121" s="15" t="str">
        <f t="shared" si="10"/>
        <v/>
      </c>
      <c r="Q121" s="14"/>
      <c r="R121" s="17" t="str">
        <f t="shared" si="11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>
        <f t="shared" si="12"/>
        <v>10000</v>
      </c>
      <c r="D122" s="14">
        <f t="shared" si="13"/>
        <v>759</v>
      </c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7"/>
        <v/>
      </c>
      <c r="K122" s="15" t="str">
        <f t="shared" si="8"/>
        <v/>
      </c>
      <c r="L122" s="16"/>
      <c r="M122" s="14"/>
      <c r="N122" s="14"/>
      <c r="O122" s="15" t="str">
        <f t="shared" si="9"/>
        <v/>
      </c>
      <c r="P122" s="15" t="str">
        <f t="shared" si="10"/>
        <v/>
      </c>
      <c r="Q122" s="14"/>
      <c r="R122" s="17" t="str">
        <f t="shared" si="11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>
        <f t="shared" si="12"/>
        <v>10000</v>
      </c>
      <c r="D123" s="14">
        <f t="shared" si="13"/>
        <v>759</v>
      </c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7"/>
        <v/>
      </c>
      <c r="K123" s="15" t="str">
        <f t="shared" si="8"/>
        <v/>
      </c>
      <c r="L123" s="16"/>
      <c r="M123" s="14"/>
      <c r="N123" s="14"/>
      <c r="O123" s="15" t="str">
        <f t="shared" si="9"/>
        <v/>
      </c>
      <c r="P123" s="15" t="str">
        <f t="shared" si="10"/>
        <v/>
      </c>
      <c r="Q123" s="14"/>
      <c r="R123" s="17" t="str">
        <f t="shared" si="11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>
        <f t="shared" si="12"/>
        <v>10000</v>
      </c>
      <c r="D124" s="14">
        <f t="shared" si="13"/>
        <v>759</v>
      </c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7"/>
        <v/>
      </c>
      <c r="K124" s="15" t="str">
        <f t="shared" si="8"/>
        <v/>
      </c>
      <c r="L124" s="16"/>
      <c r="M124" s="14"/>
      <c r="N124" s="14"/>
      <c r="O124" s="15" t="str">
        <f t="shared" si="9"/>
        <v/>
      </c>
      <c r="P124" s="15" t="str">
        <f t="shared" si="10"/>
        <v/>
      </c>
      <c r="Q124" s="14"/>
      <c r="R124" s="17" t="str">
        <f t="shared" si="11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>
        <f t="shared" si="12"/>
        <v>10000</v>
      </c>
      <c r="D125" s="14">
        <f t="shared" si="13"/>
        <v>759</v>
      </c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7"/>
        <v/>
      </c>
      <c r="K125" s="15" t="str">
        <f t="shared" si="8"/>
        <v/>
      </c>
      <c r="L125" s="16"/>
      <c r="M125" s="14"/>
      <c r="N125" s="14"/>
      <c r="O125" s="15" t="str">
        <f t="shared" si="9"/>
        <v/>
      </c>
      <c r="P125" s="15" t="str">
        <f t="shared" si="10"/>
        <v/>
      </c>
      <c r="Q125" s="14"/>
      <c r="R125" s="17" t="str">
        <f t="shared" si="11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>
        <f t="shared" si="12"/>
        <v>10000</v>
      </c>
      <c r="D126" s="14">
        <f t="shared" si="13"/>
        <v>759</v>
      </c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7"/>
        <v/>
      </c>
      <c r="K126" s="15" t="str">
        <f t="shared" si="8"/>
        <v/>
      </c>
      <c r="L126" s="16"/>
      <c r="M126" s="14"/>
      <c r="N126" s="14"/>
      <c r="O126" s="15" t="str">
        <f t="shared" si="9"/>
        <v/>
      </c>
      <c r="P126" s="15" t="str">
        <f t="shared" si="10"/>
        <v/>
      </c>
      <c r="Q126" s="14"/>
      <c r="R126" s="17" t="str">
        <f t="shared" si="11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>
        <f t="shared" si="12"/>
        <v>10000</v>
      </c>
      <c r="D127" s="14">
        <f t="shared" si="13"/>
        <v>759</v>
      </c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7"/>
        <v/>
      </c>
      <c r="K127" s="15" t="str">
        <f t="shared" si="8"/>
        <v/>
      </c>
      <c r="L127" s="16"/>
      <c r="M127" s="14"/>
      <c r="N127" s="14"/>
      <c r="O127" s="15" t="str">
        <f t="shared" si="9"/>
        <v/>
      </c>
      <c r="P127" s="15" t="str">
        <f t="shared" si="10"/>
        <v/>
      </c>
      <c r="Q127" s="14"/>
      <c r="R127" s="17" t="str">
        <f t="shared" si="11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>
        <f t="shared" si="12"/>
        <v>10000</v>
      </c>
      <c r="D128" s="14">
        <f t="shared" si="13"/>
        <v>759</v>
      </c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7"/>
        <v/>
      </c>
      <c r="K128" s="15" t="str">
        <f t="shared" si="8"/>
        <v/>
      </c>
      <c r="L128" s="16"/>
      <c r="M128" s="14"/>
      <c r="N128" s="14"/>
      <c r="O128" s="15" t="str">
        <f t="shared" si="9"/>
        <v/>
      </c>
      <c r="P128" s="15" t="str">
        <f t="shared" si="10"/>
        <v/>
      </c>
      <c r="Q128" s="14"/>
      <c r="R128" s="17" t="str">
        <f t="shared" si="11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>
        <f t="shared" si="12"/>
        <v>10000</v>
      </c>
      <c r="D129" s="14">
        <f t="shared" si="13"/>
        <v>759</v>
      </c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7"/>
        <v/>
      </c>
      <c r="K129" s="15" t="str">
        <f t="shared" si="8"/>
        <v/>
      </c>
      <c r="L129" s="16"/>
      <c r="M129" s="14"/>
      <c r="N129" s="14"/>
      <c r="O129" s="15" t="str">
        <f t="shared" si="9"/>
        <v/>
      </c>
      <c r="P129" s="15" t="str">
        <f t="shared" si="10"/>
        <v/>
      </c>
      <c r="Q129" s="14"/>
      <c r="R129" s="17" t="str">
        <f t="shared" si="11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>
        <f t="shared" si="12"/>
        <v>10000</v>
      </c>
      <c r="D130" s="14">
        <f t="shared" si="13"/>
        <v>759</v>
      </c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7"/>
        <v/>
      </c>
      <c r="K130" s="15" t="str">
        <f t="shared" si="8"/>
        <v/>
      </c>
      <c r="L130" s="16"/>
      <c r="M130" s="14"/>
      <c r="N130" s="14"/>
      <c r="O130" s="15" t="str">
        <f t="shared" si="9"/>
        <v/>
      </c>
      <c r="P130" s="15" t="str">
        <f t="shared" si="10"/>
        <v/>
      </c>
      <c r="Q130" s="14"/>
      <c r="R130" s="17" t="str">
        <f t="shared" si="11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>
        <f t="shared" si="12"/>
        <v>10000</v>
      </c>
      <c r="D131" s="14">
        <f t="shared" si="13"/>
        <v>759</v>
      </c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7"/>
        <v/>
      </c>
      <c r="K131" s="15" t="str">
        <f t="shared" si="8"/>
        <v/>
      </c>
      <c r="L131" s="16"/>
      <c r="M131" s="14"/>
      <c r="N131" s="14"/>
      <c r="O131" s="15" t="str">
        <f t="shared" si="9"/>
        <v/>
      </c>
      <c r="P131" s="15" t="str">
        <f t="shared" si="10"/>
        <v/>
      </c>
      <c r="Q131" s="14"/>
      <c r="R131" s="17" t="str">
        <f t="shared" si="11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>
        <f t="shared" si="12"/>
        <v>10000</v>
      </c>
      <c r="D132" s="14">
        <f t="shared" si="13"/>
        <v>759</v>
      </c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7"/>
        <v/>
      </c>
      <c r="K132" s="15" t="str">
        <f t="shared" si="8"/>
        <v/>
      </c>
      <c r="L132" s="16"/>
      <c r="M132" s="14"/>
      <c r="N132" s="14"/>
      <c r="O132" s="15" t="str">
        <f t="shared" si="9"/>
        <v/>
      </c>
      <c r="P132" s="15" t="str">
        <f t="shared" si="10"/>
        <v/>
      </c>
      <c r="Q132" s="14"/>
      <c r="R132" s="17" t="str">
        <f t="shared" si="11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>
        <f t="shared" si="12"/>
        <v>10000</v>
      </c>
      <c r="D133" s="14">
        <f t="shared" si="13"/>
        <v>759</v>
      </c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7"/>
        <v/>
      </c>
      <c r="K133" s="15" t="str">
        <f t="shared" si="8"/>
        <v/>
      </c>
      <c r="L133" s="16"/>
      <c r="M133" s="14"/>
      <c r="N133" s="14"/>
      <c r="O133" s="15" t="str">
        <f t="shared" si="9"/>
        <v/>
      </c>
      <c r="P133" s="15" t="str">
        <f t="shared" si="10"/>
        <v/>
      </c>
      <c r="Q133" s="14"/>
      <c r="R133" s="17" t="str">
        <f t="shared" si="11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>
        <f t="shared" si="12"/>
        <v>10000</v>
      </c>
      <c r="D134" s="14">
        <f t="shared" si="13"/>
        <v>759</v>
      </c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7"/>
        <v/>
      </c>
      <c r="K134" s="15" t="str">
        <f t="shared" si="8"/>
        <v/>
      </c>
      <c r="L134" s="16"/>
      <c r="M134" s="14"/>
      <c r="N134" s="14"/>
      <c r="O134" s="15" t="str">
        <f t="shared" si="9"/>
        <v/>
      </c>
      <c r="P134" s="15" t="str">
        <f t="shared" si="10"/>
        <v/>
      </c>
      <c r="Q134" s="14"/>
      <c r="R134" s="17" t="str">
        <f t="shared" si="11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>
        <f t="shared" si="12"/>
        <v>10000</v>
      </c>
      <c r="D135" s="14">
        <f t="shared" si="13"/>
        <v>759</v>
      </c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4">IF(OR(A135="",H135="",H135=0),"",I135/H135*100)</f>
        <v/>
      </c>
      <c r="K135" s="15" t="str">
        <f t="shared" ref="K135:K198" si="15">IF(OR(A135="",C135="",C135=0),"",H135/C135*100)</f>
        <v/>
      </c>
      <c r="L135" s="16"/>
      <c r="M135" s="14"/>
      <c r="N135" s="14"/>
      <c r="O135" s="15" t="str">
        <f t="shared" ref="O135:O198" si="16">IF(OR(A135="",C135="",C135=0),"",M135/C135*1000)</f>
        <v/>
      </c>
      <c r="P135" s="15" t="str">
        <f t="shared" ref="P135:P198" si="17">IF(OR(A135="",D135="",D135=0),"",N135/D135*1000)</f>
        <v/>
      </c>
      <c r="Q135" s="14"/>
      <c r="R135" s="17" t="str">
        <f t="shared" ref="R135:R198" si="18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>
        <f t="shared" si="12"/>
        <v>10000</v>
      </c>
      <c r="D136" s="14">
        <f t="shared" si="13"/>
        <v>759</v>
      </c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4"/>
        <v/>
      </c>
      <c r="K136" s="15" t="str">
        <f t="shared" si="15"/>
        <v/>
      </c>
      <c r="L136" s="16"/>
      <c r="M136" s="14"/>
      <c r="N136" s="14"/>
      <c r="O136" s="15" t="str">
        <f t="shared" si="16"/>
        <v/>
      </c>
      <c r="P136" s="15" t="str">
        <f t="shared" si="17"/>
        <v/>
      </c>
      <c r="Q136" s="14"/>
      <c r="R136" s="17" t="str">
        <f t="shared" si="18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>
        <f t="shared" si="12"/>
        <v>10000</v>
      </c>
      <c r="D137" s="14">
        <f t="shared" si="13"/>
        <v>759</v>
      </c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4"/>
        <v/>
      </c>
      <c r="K137" s="15" t="str">
        <f t="shared" si="15"/>
        <v/>
      </c>
      <c r="L137" s="16"/>
      <c r="M137" s="14"/>
      <c r="N137" s="14"/>
      <c r="O137" s="15" t="str">
        <f t="shared" si="16"/>
        <v/>
      </c>
      <c r="P137" s="15" t="str">
        <f t="shared" si="17"/>
        <v/>
      </c>
      <c r="Q137" s="14"/>
      <c r="R137" s="17" t="str">
        <f t="shared" si="18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>
        <f t="shared" si="12"/>
        <v>10000</v>
      </c>
      <c r="D138" s="14">
        <f t="shared" si="13"/>
        <v>759</v>
      </c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4"/>
        <v/>
      </c>
      <c r="K138" s="15" t="str">
        <f t="shared" si="15"/>
        <v/>
      </c>
      <c r="L138" s="16"/>
      <c r="M138" s="14"/>
      <c r="N138" s="14"/>
      <c r="O138" s="15" t="str">
        <f t="shared" si="16"/>
        <v/>
      </c>
      <c r="P138" s="15" t="str">
        <f t="shared" si="17"/>
        <v/>
      </c>
      <c r="Q138" s="14"/>
      <c r="R138" s="17" t="str">
        <f t="shared" si="18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>
        <f t="shared" si="12"/>
        <v>10000</v>
      </c>
      <c r="D139" s="14">
        <f t="shared" si="13"/>
        <v>759</v>
      </c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4"/>
        <v/>
      </c>
      <c r="K139" s="15" t="str">
        <f t="shared" si="15"/>
        <v/>
      </c>
      <c r="L139" s="16"/>
      <c r="M139" s="14"/>
      <c r="N139" s="14"/>
      <c r="O139" s="15" t="str">
        <f t="shared" si="16"/>
        <v/>
      </c>
      <c r="P139" s="15" t="str">
        <f t="shared" si="17"/>
        <v/>
      </c>
      <c r="Q139" s="14"/>
      <c r="R139" s="17" t="str">
        <f t="shared" si="18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>
        <f t="shared" si="12"/>
        <v>10000</v>
      </c>
      <c r="D140" s="14">
        <f t="shared" si="13"/>
        <v>759</v>
      </c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4"/>
        <v/>
      </c>
      <c r="K140" s="15" t="str">
        <f t="shared" si="15"/>
        <v/>
      </c>
      <c r="L140" s="16"/>
      <c r="M140" s="14"/>
      <c r="N140" s="14"/>
      <c r="O140" s="15" t="str">
        <f t="shared" si="16"/>
        <v/>
      </c>
      <c r="P140" s="15" t="str">
        <f t="shared" si="17"/>
        <v/>
      </c>
      <c r="Q140" s="14"/>
      <c r="R140" s="17" t="str">
        <f t="shared" si="18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>
        <f t="shared" si="12"/>
        <v>10000</v>
      </c>
      <c r="D141" s="14">
        <f t="shared" si="13"/>
        <v>759</v>
      </c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4"/>
        <v/>
      </c>
      <c r="K141" s="15" t="str">
        <f t="shared" si="15"/>
        <v/>
      </c>
      <c r="L141" s="16"/>
      <c r="M141" s="14"/>
      <c r="N141" s="14"/>
      <c r="O141" s="15" t="str">
        <f t="shared" si="16"/>
        <v/>
      </c>
      <c r="P141" s="15" t="str">
        <f t="shared" si="17"/>
        <v/>
      </c>
      <c r="Q141" s="14"/>
      <c r="R141" s="17" t="str">
        <f t="shared" si="18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>
        <f t="shared" si="12"/>
        <v>10000</v>
      </c>
      <c r="D142" s="14">
        <f t="shared" si="13"/>
        <v>759</v>
      </c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4"/>
        <v/>
      </c>
      <c r="K142" s="15" t="str">
        <f t="shared" si="15"/>
        <v/>
      </c>
      <c r="L142" s="16"/>
      <c r="M142" s="14"/>
      <c r="N142" s="14"/>
      <c r="O142" s="15" t="str">
        <f t="shared" si="16"/>
        <v/>
      </c>
      <c r="P142" s="15" t="str">
        <f t="shared" si="17"/>
        <v/>
      </c>
      <c r="Q142" s="14"/>
      <c r="R142" s="17" t="str">
        <f t="shared" si="18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>
        <f t="shared" si="12"/>
        <v>10000</v>
      </c>
      <c r="D143" s="14">
        <f t="shared" si="13"/>
        <v>759</v>
      </c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4"/>
        <v/>
      </c>
      <c r="K143" s="15" t="str">
        <f t="shared" si="15"/>
        <v/>
      </c>
      <c r="L143" s="16"/>
      <c r="M143" s="14"/>
      <c r="N143" s="14"/>
      <c r="O143" s="15" t="str">
        <f t="shared" si="16"/>
        <v/>
      </c>
      <c r="P143" s="15" t="str">
        <f t="shared" si="17"/>
        <v/>
      </c>
      <c r="Q143" s="14"/>
      <c r="R143" s="17" t="str">
        <f t="shared" si="18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>
        <f t="shared" si="12"/>
        <v>10000</v>
      </c>
      <c r="D144" s="14">
        <f t="shared" si="13"/>
        <v>759</v>
      </c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4"/>
        <v/>
      </c>
      <c r="K144" s="15" t="str">
        <f t="shared" si="15"/>
        <v/>
      </c>
      <c r="L144" s="16"/>
      <c r="M144" s="14"/>
      <c r="N144" s="14"/>
      <c r="O144" s="15" t="str">
        <f t="shared" si="16"/>
        <v/>
      </c>
      <c r="P144" s="15" t="str">
        <f t="shared" si="17"/>
        <v/>
      </c>
      <c r="Q144" s="14"/>
      <c r="R144" s="17" t="str">
        <f t="shared" si="18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>
        <f t="shared" si="12"/>
        <v>10000</v>
      </c>
      <c r="D145" s="14">
        <f t="shared" si="13"/>
        <v>759</v>
      </c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4"/>
        <v/>
      </c>
      <c r="K145" s="15" t="str">
        <f t="shared" si="15"/>
        <v/>
      </c>
      <c r="L145" s="16"/>
      <c r="M145" s="14"/>
      <c r="N145" s="14"/>
      <c r="O145" s="15" t="str">
        <f t="shared" si="16"/>
        <v/>
      </c>
      <c r="P145" s="15" t="str">
        <f t="shared" si="17"/>
        <v/>
      </c>
      <c r="Q145" s="14"/>
      <c r="R145" s="17" t="str">
        <f t="shared" si="18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>
        <f t="shared" si="12"/>
        <v>10000</v>
      </c>
      <c r="D146" s="14">
        <f t="shared" si="13"/>
        <v>759</v>
      </c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4"/>
        <v/>
      </c>
      <c r="K146" s="15" t="str">
        <f t="shared" si="15"/>
        <v/>
      </c>
      <c r="L146" s="16"/>
      <c r="M146" s="14"/>
      <c r="N146" s="14"/>
      <c r="O146" s="15" t="str">
        <f t="shared" si="16"/>
        <v/>
      </c>
      <c r="P146" s="15" t="str">
        <f t="shared" si="17"/>
        <v/>
      </c>
      <c r="Q146" s="14"/>
      <c r="R146" s="17" t="str">
        <f t="shared" si="18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>
        <f t="shared" si="12"/>
        <v>10000</v>
      </c>
      <c r="D147" s="14">
        <f t="shared" si="13"/>
        <v>759</v>
      </c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4"/>
        <v/>
      </c>
      <c r="K147" s="15" t="str">
        <f t="shared" si="15"/>
        <v/>
      </c>
      <c r="L147" s="16"/>
      <c r="M147" s="14"/>
      <c r="N147" s="14"/>
      <c r="O147" s="15" t="str">
        <f t="shared" si="16"/>
        <v/>
      </c>
      <c r="P147" s="15" t="str">
        <f t="shared" si="17"/>
        <v/>
      </c>
      <c r="Q147" s="14"/>
      <c r="R147" s="17" t="str">
        <f t="shared" si="18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>
        <f t="shared" si="12"/>
        <v>10000</v>
      </c>
      <c r="D148" s="14">
        <f t="shared" si="13"/>
        <v>759</v>
      </c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4"/>
        <v/>
      </c>
      <c r="K148" s="15" t="str">
        <f t="shared" si="15"/>
        <v/>
      </c>
      <c r="L148" s="16"/>
      <c r="M148" s="14"/>
      <c r="N148" s="14"/>
      <c r="O148" s="15" t="str">
        <f t="shared" si="16"/>
        <v/>
      </c>
      <c r="P148" s="15" t="str">
        <f t="shared" si="17"/>
        <v/>
      </c>
      <c r="Q148" s="14"/>
      <c r="R148" s="17" t="str">
        <f t="shared" si="18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>
        <f t="shared" si="12"/>
        <v>10000</v>
      </c>
      <c r="D149" s="14">
        <f t="shared" si="13"/>
        <v>759</v>
      </c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4"/>
        <v/>
      </c>
      <c r="K149" s="15" t="str">
        <f t="shared" si="15"/>
        <v/>
      </c>
      <c r="L149" s="16"/>
      <c r="M149" s="14"/>
      <c r="N149" s="14"/>
      <c r="O149" s="15" t="str">
        <f t="shared" si="16"/>
        <v/>
      </c>
      <c r="P149" s="15" t="str">
        <f t="shared" si="17"/>
        <v/>
      </c>
      <c r="Q149" s="14"/>
      <c r="R149" s="17" t="str">
        <f t="shared" si="18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>
        <f t="shared" si="12"/>
        <v>10000</v>
      </c>
      <c r="D150" s="14">
        <f t="shared" si="13"/>
        <v>759</v>
      </c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4"/>
        <v/>
      </c>
      <c r="K150" s="15" t="str">
        <f t="shared" si="15"/>
        <v/>
      </c>
      <c r="L150" s="16"/>
      <c r="M150" s="14"/>
      <c r="N150" s="14"/>
      <c r="O150" s="15" t="str">
        <f t="shared" si="16"/>
        <v/>
      </c>
      <c r="P150" s="15" t="str">
        <f t="shared" si="17"/>
        <v/>
      </c>
      <c r="Q150" s="14"/>
      <c r="R150" s="17" t="str">
        <f t="shared" si="18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>
        <f t="shared" si="12"/>
        <v>10000</v>
      </c>
      <c r="D151" s="14">
        <f t="shared" si="13"/>
        <v>759</v>
      </c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4"/>
        <v/>
      </c>
      <c r="K151" s="15" t="str">
        <f t="shared" si="15"/>
        <v/>
      </c>
      <c r="L151" s="16"/>
      <c r="M151" s="14"/>
      <c r="N151" s="14"/>
      <c r="O151" s="15" t="str">
        <f t="shared" si="16"/>
        <v/>
      </c>
      <c r="P151" s="15" t="str">
        <f t="shared" si="17"/>
        <v/>
      </c>
      <c r="Q151" s="14"/>
      <c r="R151" s="17" t="str">
        <f t="shared" si="18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>
        <f t="shared" ref="C152:C215" si="19">C151-E152</f>
        <v>10000</v>
      </c>
      <c r="D152" s="14">
        <f t="shared" ref="D152:D215" si="20">D151-F152</f>
        <v>759</v>
      </c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4"/>
        <v/>
      </c>
      <c r="K152" s="15" t="str">
        <f t="shared" si="15"/>
        <v/>
      </c>
      <c r="L152" s="16"/>
      <c r="M152" s="14"/>
      <c r="N152" s="14"/>
      <c r="O152" s="15" t="str">
        <f t="shared" si="16"/>
        <v/>
      </c>
      <c r="P152" s="15" t="str">
        <f t="shared" si="17"/>
        <v/>
      </c>
      <c r="Q152" s="14"/>
      <c r="R152" s="17" t="str">
        <f t="shared" si="18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>
        <f t="shared" si="19"/>
        <v>10000</v>
      </c>
      <c r="D153" s="14">
        <f t="shared" si="20"/>
        <v>759</v>
      </c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4"/>
        <v/>
      </c>
      <c r="K153" s="15" t="str">
        <f t="shared" si="15"/>
        <v/>
      </c>
      <c r="L153" s="16"/>
      <c r="M153" s="14"/>
      <c r="N153" s="14"/>
      <c r="O153" s="15" t="str">
        <f t="shared" si="16"/>
        <v/>
      </c>
      <c r="P153" s="15" t="str">
        <f t="shared" si="17"/>
        <v/>
      </c>
      <c r="Q153" s="14"/>
      <c r="R153" s="17" t="str">
        <f t="shared" si="18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>
        <f t="shared" si="19"/>
        <v>10000</v>
      </c>
      <c r="D154" s="14">
        <f t="shared" si="20"/>
        <v>759</v>
      </c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4"/>
        <v/>
      </c>
      <c r="K154" s="15" t="str">
        <f t="shared" si="15"/>
        <v/>
      </c>
      <c r="L154" s="16"/>
      <c r="M154" s="14"/>
      <c r="N154" s="14"/>
      <c r="O154" s="15" t="str">
        <f t="shared" si="16"/>
        <v/>
      </c>
      <c r="P154" s="15" t="str">
        <f t="shared" si="17"/>
        <v/>
      </c>
      <c r="Q154" s="14"/>
      <c r="R154" s="17" t="str">
        <f t="shared" si="18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>
        <f t="shared" si="19"/>
        <v>10000</v>
      </c>
      <c r="D155" s="14">
        <f t="shared" si="20"/>
        <v>759</v>
      </c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4"/>
        <v/>
      </c>
      <c r="K155" s="15" t="str">
        <f t="shared" si="15"/>
        <v/>
      </c>
      <c r="L155" s="16"/>
      <c r="M155" s="14"/>
      <c r="N155" s="14"/>
      <c r="O155" s="15" t="str">
        <f t="shared" si="16"/>
        <v/>
      </c>
      <c r="P155" s="15" t="str">
        <f t="shared" si="17"/>
        <v/>
      </c>
      <c r="Q155" s="14"/>
      <c r="R155" s="17" t="str">
        <f t="shared" si="18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>
        <f t="shared" si="19"/>
        <v>10000</v>
      </c>
      <c r="D156" s="14">
        <f t="shared" si="20"/>
        <v>759</v>
      </c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4"/>
        <v/>
      </c>
      <c r="K156" s="15" t="str">
        <f t="shared" si="15"/>
        <v/>
      </c>
      <c r="L156" s="16"/>
      <c r="M156" s="14"/>
      <c r="N156" s="14"/>
      <c r="O156" s="15" t="str">
        <f t="shared" si="16"/>
        <v/>
      </c>
      <c r="P156" s="15" t="str">
        <f t="shared" si="17"/>
        <v/>
      </c>
      <c r="Q156" s="14"/>
      <c r="R156" s="17" t="str">
        <f t="shared" si="18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>
        <f t="shared" si="19"/>
        <v>10000</v>
      </c>
      <c r="D157" s="14">
        <f t="shared" si="20"/>
        <v>759</v>
      </c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4"/>
        <v/>
      </c>
      <c r="K157" s="15" t="str">
        <f t="shared" si="15"/>
        <v/>
      </c>
      <c r="L157" s="16"/>
      <c r="M157" s="14"/>
      <c r="N157" s="14"/>
      <c r="O157" s="15" t="str">
        <f t="shared" si="16"/>
        <v/>
      </c>
      <c r="P157" s="15" t="str">
        <f t="shared" si="17"/>
        <v/>
      </c>
      <c r="Q157" s="14"/>
      <c r="R157" s="17" t="str">
        <f t="shared" si="18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>
        <f t="shared" si="19"/>
        <v>10000</v>
      </c>
      <c r="D158" s="14">
        <f t="shared" si="20"/>
        <v>759</v>
      </c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4"/>
        <v/>
      </c>
      <c r="K158" s="15" t="str">
        <f t="shared" si="15"/>
        <v/>
      </c>
      <c r="L158" s="16"/>
      <c r="M158" s="14"/>
      <c r="N158" s="14"/>
      <c r="O158" s="15" t="str">
        <f t="shared" si="16"/>
        <v/>
      </c>
      <c r="P158" s="15" t="str">
        <f t="shared" si="17"/>
        <v/>
      </c>
      <c r="Q158" s="14"/>
      <c r="R158" s="17" t="str">
        <f t="shared" si="18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>
        <f t="shared" si="19"/>
        <v>10000</v>
      </c>
      <c r="D159" s="14">
        <f t="shared" si="20"/>
        <v>759</v>
      </c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4"/>
        <v/>
      </c>
      <c r="K159" s="15" t="str">
        <f t="shared" si="15"/>
        <v/>
      </c>
      <c r="L159" s="16"/>
      <c r="M159" s="14"/>
      <c r="N159" s="14"/>
      <c r="O159" s="15" t="str">
        <f t="shared" si="16"/>
        <v/>
      </c>
      <c r="P159" s="15" t="str">
        <f t="shared" si="17"/>
        <v/>
      </c>
      <c r="Q159" s="14"/>
      <c r="R159" s="17" t="str">
        <f t="shared" si="18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>
        <f t="shared" si="19"/>
        <v>10000</v>
      </c>
      <c r="D160" s="14">
        <f t="shared" si="20"/>
        <v>759</v>
      </c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4"/>
        <v/>
      </c>
      <c r="K160" s="15" t="str">
        <f t="shared" si="15"/>
        <v/>
      </c>
      <c r="L160" s="16"/>
      <c r="M160" s="14"/>
      <c r="N160" s="14"/>
      <c r="O160" s="15" t="str">
        <f t="shared" si="16"/>
        <v/>
      </c>
      <c r="P160" s="15" t="str">
        <f t="shared" si="17"/>
        <v/>
      </c>
      <c r="Q160" s="14"/>
      <c r="R160" s="17" t="str">
        <f t="shared" si="18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>
        <f t="shared" si="19"/>
        <v>10000</v>
      </c>
      <c r="D161" s="14">
        <f t="shared" si="20"/>
        <v>759</v>
      </c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4"/>
        <v/>
      </c>
      <c r="K161" s="15" t="str">
        <f t="shared" si="15"/>
        <v/>
      </c>
      <c r="L161" s="16"/>
      <c r="M161" s="14"/>
      <c r="N161" s="14"/>
      <c r="O161" s="15" t="str">
        <f t="shared" si="16"/>
        <v/>
      </c>
      <c r="P161" s="15" t="str">
        <f t="shared" si="17"/>
        <v/>
      </c>
      <c r="Q161" s="14"/>
      <c r="R161" s="17" t="str">
        <f t="shared" si="18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>
        <f t="shared" si="19"/>
        <v>10000</v>
      </c>
      <c r="D162" s="14">
        <f t="shared" si="20"/>
        <v>759</v>
      </c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4"/>
        <v/>
      </c>
      <c r="K162" s="15" t="str">
        <f t="shared" si="15"/>
        <v/>
      </c>
      <c r="L162" s="16"/>
      <c r="M162" s="14"/>
      <c r="N162" s="14"/>
      <c r="O162" s="15" t="str">
        <f t="shared" si="16"/>
        <v/>
      </c>
      <c r="P162" s="15" t="str">
        <f t="shared" si="17"/>
        <v/>
      </c>
      <c r="Q162" s="14"/>
      <c r="R162" s="17" t="str">
        <f t="shared" si="18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>
        <f t="shared" si="19"/>
        <v>10000</v>
      </c>
      <c r="D163" s="14">
        <f t="shared" si="20"/>
        <v>759</v>
      </c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4"/>
        <v/>
      </c>
      <c r="K163" s="15" t="str">
        <f t="shared" si="15"/>
        <v/>
      </c>
      <c r="L163" s="16"/>
      <c r="M163" s="14"/>
      <c r="N163" s="14"/>
      <c r="O163" s="15" t="str">
        <f t="shared" si="16"/>
        <v/>
      </c>
      <c r="P163" s="15" t="str">
        <f t="shared" si="17"/>
        <v/>
      </c>
      <c r="Q163" s="14"/>
      <c r="R163" s="17" t="str">
        <f t="shared" si="18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>
        <f t="shared" si="19"/>
        <v>10000</v>
      </c>
      <c r="D164" s="14">
        <f t="shared" si="20"/>
        <v>759</v>
      </c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4"/>
        <v/>
      </c>
      <c r="K164" s="15" t="str">
        <f t="shared" si="15"/>
        <v/>
      </c>
      <c r="L164" s="16"/>
      <c r="M164" s="14"/>
      <c r="N164" s="14"/>
      <c r="O164" s="15" t="str">
        <f t="shared" si="16"/>
        <v/>
      </c>
      <c r="P164" s="15" t="str">
        <f t="shared" si="17"/>
        <v/>
      </c>
      <c r="Q164" s="14"/>
      <c r="R164" s="17" t="str">
        <f t="shared" si="18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>
        <f t="shared" si="19"/>
        <v>10000</v>
      </c>
      <c r="D165" s="14">
        <f t="shared" si="20"/>
        <v>759</v>
      </c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4"/>
        <v/>
      </c>
      <c r="K165" s="15" t="str">
        <f t="shared" si="15"/>
        <v/>
      </c>
      <c r="L165" s="16"/>
      <c r="M165" s="14"/>
      <c r="N165" s="14"/>
      <c r="O165" s="15" t="str">
        <f t="shared" si="16"/>
        <v/>
      </c>
      <c r="P165" s="15" t="str">
        <f t="shared" si="17"/>
        <v/>
      </c>
      <c r="Q165" s="14"/>
      <c r="R165" s="17" t="str">
        <f t="shared" si="18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>
        <f t="shared" si="19"/>
        <v>10000</v>
      </c>
      <c r="D166" s="14">
        <f t="shared" si="20"/>
        <v>759</v>
      </c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4"/>
        <v/>
      </c>
      <c r="K166" s="15" t="str">
        <f t="shared" si="15"/>
        <v/>
      </c>
      <c r="L166" s="16"/>
      <c r="M166" s="14"/>
      <c r="N166" s="14"/>
      <c r="O166" s="15" t="str">
        <f t="shared" si="16"/>
        <v/>
      </c>
      <c r="P166" s="15" t="str">
        <f t="shared" si="17"/>
        <v/>
      </c>
      <c r="Q166" s="14"/>
      <c r="R166" s="17" t="str">
        <f t="shared" si="18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>
        <f t="shared" si="19"/>
        <v>10000</v>
      </c>
      <c r="D167" s="14">
        <f t="shared" si="20"/>
        <v>759</v>
      </c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4"/>
        <v/>
      </c>
      <c r="K167" s="15" t="str">
        <f t="shared" si="15"/>
        <v/>
      </c>
      <c r="L167" s="16"/>
      <c r="M167" s="14"/>
      <c r="N167" s="14"/>
      <c r="O167" s="15" t="str">
        <f t="shared" si="16"/>
        <v/>
      </c>
      <c r="P167" s="15" t="str">
        <f t="shared" si="17"/>
        <v/>
      </c>
      <c r="Q167" s="14"/>
      <c r="R167" s="17" t="str">
        <f t="shared" si="18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>
        <f t="shared" si="19"/>
        <v>10000</v>
      </c>
      <c r="D168" s="14">
        <f t="shared" si="20"/>
        <v>759</v>
      </c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4"/>
        <v/>
      </c>
      <c r="K168" s="15" t="str">
        <f t="shared" si="15"/>
        <v/>
      </c>
      <c r="L168" s="16"/>
      <c r="M168" s="14"/>
      <c r="N168" s="14"/>
      <c r="O168" s="15" t="str">
        <f t="shared" si="16"/>
        <v/>
      </c>
      <c r="P168" s="15" t="str">
        <f t="shared" si="17"/>
        <v/>
      </c>
      <c r="Q168" s="14"/>
      <c r="R168" s="17" t="str">
        <f t="shared" si="18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>
        <f t="shared" si="19"/>
        <v>10000</v>
      </c>
      <c r="D169" s="14">
        <f t="shared" si="20"/>
        <v>759</v>
      </c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4"/>
        <v/>
      </c>
      <c r="K169" s="15" t="str">
        <f t="shared" si="15"/>
        <v/>
      </c>
      <c r="L169" s="16"/>
      <c r="M169" s="14"/>
      <c r="N169" s="14"/>
      <c r="O169" s="15" t="str">
        <f t="shared" si="16"/>
        <v/>
      </c>
      <c r="P169" s="15" t="str">
        <f t="shared" si="17"/>
        <v/>
      </c>
      <c r="Q169" s="14"/>
      <c r="R169" s="17" t="str">
        <f t="shared" si="18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>
        <f t="shared" si="19"/>
        <v>10000</v>
      </c>
      <c r="D170" s="14">
        <f t="shared" si="20"/>
        <v>759</v>
      </c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4"/>
        <v/>
      </c>
      <c r="K170" s="15" t="str">
        <f t="shared" si="15"/>
        <v/>
      </c>
      <c r="L170" s="16"/>
      <c r="M170" s="14"/>
      <c r="N170" s="14"/>
      <c r="O170" s="15" t="str">
        <f t="shared" si="16"/>
        <v/>
      </c>
      <c r="P170" s="15" t="str">
        <f t="shared" si="17"/>
        <v/>
      </c>
      <c r="Q170" s="14"/>
      <c r="R170" s="17" t="str">
        <f t="shared" si="18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>
        <f t="shared" si="19"/>
        <v>10000</v>
      </c>
      <c r="D171" s="14">
        <f t="shared" si="20"/>
        <v>759</v>
      </c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4"/>
        <v/>
      </c>
      <c r="K171" s="15" t="str">
        <f t="shared" si="15"/>
        <v/>
      </c>
      <c r="L171" s="16"/>
      <c r="M171" s="14"/>
      <c r="N171" s="14"/>
      <c r="O171" s="15" t="str">
        <f t="shared" si="16"/>
        <v/>
      </c>
      <c r="P171" s="15" t="str">
        <f t="shared" si="17"/>
        <v/>
      </c>
      <c r="Q171" s="14"/>
      <c r="R171" s="17" t="str">
        <f t="shared" si="18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>
        <f t="shared" si="19"/>
        <v>10000</v>
      </c>
      <c r="D172" s="14">
        <f t="shared" si="20"/>
        <v>759</v>
      </c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4"/>
        <v/>
      </c>
      <c r="K172" s="15" t="str">
        <f t="shared" si="15"/>
        <v/>
      </c>
      <c r="L172" s="16"/>
      <c r="M172" s="14"/>
      <c r="N172" s="14"/>
      <c r="O172" s="15" t="str">
        <f t="shared" si="16"/>
        <v/>
      </c>
      <c r="P172" s="15" t="str">
        <f t="shared" si="17"/>
        <v/>
      </c>
      <c r="Q172" s="14"/>
      <c r="R172" s="17" t="str">
        <f t="shared" si="18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>
        <f t="shared" si="19"/>
        <v>10000</v>
      </c>
      <c r="D173" s="14">
        <f t="shared" si="20"/>
        <v>759</v>
      </c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4"/>
        <v/>
      </c>
      <c r="K173" s="15" t="str">
        <f t="shared" si="15"/>
        <v/>
      </c>
      <c r="L173" s="16"/>
      <c r="M173" s="14"/>
      <c r="N173" s="14"/>
      <c r="O173" s="15" t="str">
        <f t="shared" si="16"/>
        <v/>
      </c>
      <c r="P173" s="15" t="str">
        <f t="shared" si="17"/>
        <v/>
      </c>
      <c r="Q173" s="14"/>
      <c r="R173" s="17" t="str">
        <f t="shared" si="18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>
        <f t="shared" si="19"/>
        <v>10000</v>
      </c>
      <c r="D174" s="14">
        <f t="shared" si="20"/>
        <v>759</v>
      </c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4"/>
        <v/>
      </c>
      <c r="K174" s="15" t="str">
        <f t="shared" si="15"/>
        <v/>
      </c>
      <c r="L174" s="16"/>
      <c r="M174" s="14"/>
      <c r="N174" s="14"/>
      <c r="O174" s="15" t="str">
        <f t="shared" si="16"/>
        <v/>
      </c>
      <c r="P174" s="15" t="str">
        <f t="shared" si="17"/>
        <v/>
      </c>
      <c r="Q174" s="14"/>
      <c r="R174" s="17" t="str">
        <f t="shared" si="18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>
        <f t="shared" si="19"/>
        <v>10000</v>
      </c>
      <c r="D175" s="14">
        <f t="shared" si="20"/>
        <v>759</v>
      </c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4"/>
        <v/>
      </c>
      <c r="K175" s="15" t="str">
        <f t="shared" si="15"/>
        <v/>
      </c>
      <c r="L175" s="16"/>
      <c r="M175" s="14"/>
      <c r="N175" s="14"/>
      <c r="O175" s="15" t="str">
        <f t="shared" si="16"/>
        <v/>
      </c>
      <c r="P175" s="15" t="str">
        <f t="shared" si="17"/>
        <v/>
      </c>
      <c r="Q175" s="14"/>
      <c r="R175" s="17" t="str">
        <f t="shared" si="18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>
        <f t="shared" si="19"/>
        <v>10000</v>
      </c>
      <c r="D176" s="14">
        <f t="shared" si="20"/>
        <v>759</v>
      </c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4"/>
        <v/>
      </c>
      <c r="K176" s="15" t="str">
        <f t="shared" si="15"/>
        <v/>
      </c>
      <c r="L176" s="16"/>
      <c r="M176" s="14"/>
      <c r="N176" s="14"/>
      <c r="O176" s="15" t="str">
        <f t="shared" si="16"/>
        <v/>
      </c>
      <c r="P176" s="15" t="str">
        <f t="shared" si="17"/>
        <v/>
      </c>
      <c r="Q176" s="14"/>
      <c r="R176" s="17" t="str">
        <f t="shared" si="18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>
        <f t="shared" si="19"/>
        <v>10000</v>
      </c>
      <c r="D177" s="14">
        <f t="shared" si="20"/>
        <v>759</v>
      </c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4"/>
        <v/>
      </c>
      <c r="K177" s="15" t="str">
        <f t="shared" si="15"/>
        <v/>
      </c>
      <c r="L177" s="16"/>
      <c r="M177" s="14"/>
      <c r="N177" s="14"/>
      <c r="O177" s="15" t="str">
        <f t="shared" si="16"/>
        <v/>
      </c>
      <c r="P177" s="15" t="str">
        <f t="shared" si="17"/>
        <v/>
      </c>
      <c r="Q177" s="14"/>
      <c r="R177" s="17" t="str">
        <f t="shared" si="18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>
        <f t="shared" si="19"/>
        <v>10000</v>
      </c>
      <c r="D178" s="14">
        <f t="shared" si="20"/>
        <v>759</v>
      </c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4"/>
        <v/>
      </c>
      <c r="K178" s="15" t="str">
        <f t="shared" si="15"/>
        <v/>
      </c>
      <c r="L178" s="16"/>
      <c r="M178" s="14"/>
      <c r="N178" s="14"/>
      <c r="O178" s="15" t="str">
        <f t="shared" si="16"/>
        <v/>
      </c>
      <c r="P178" s="15" t="str">
        <f t="shared" si="17"/>
        <v/>
      </c>
      <c r="Q178" s="14"/>
      <c r="R178" s="17" t="str">
        <f t="shared" si="18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>
        <f t="shared" si="19"/>
        <v>10000</v>
      </c>
      <c r="D179" s="14">
        <f t="shared" si="20"/>
        <v>759</v>
      </c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4"/>
        <v/>
      </c>
      <c r="K179" s="15" t="str">
        <f t="shared" si="15"/>
        <v/>
      </c>
      <c r="L179" s="16"/>
      <c r="M179" s="14"/>
      <c r="N179" s="14"/>
      <c r="O179" s="15" t="str">
        <f t="shared" si="16"/>
        <v/>
      </c>
      <c r="P179" s="15" t="str">
        <f t="shared" si="17"/>
        <v/>
      </c>
      <c r="Q179" s="14"/>
      <c r="R179" s="17" t="str">
        <f t="shared" si="18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>
        <f t="shared" si="19"/>
        <v>10000</v>
      </c>
      <c r="D180" s="14">
        <f t="shared" si="20"/>
        <v>759</v>
      </c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4"/>
        <v/>
      </c>
      <c r="K180" s="15" t="str">
        <f t="shared" si="15"/>
        <v/>
      </c>
      <c r="L180" s="16"/>
      <c r="M180" s="14"/>
      <c r="N180" s="14"/>
      <c r="O180" s="15" t="str">
        <f t="shared" si="16"/>
        <v/>
      </c>
      <c r="P180" s="15" t="str">
        <f t="shared" si="17"/>
        <v/>
      </c>
      <c r="Q180" s="14"/>
      <c r="R180" s="17" t="str">
        <f t="shared" si="18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>
        <f t="shared" si="19"/>
        <v>10000</v>
      </c>
      <c r="D181" s="14">
        <f t="shared" si="20"/>
        <v>759</v>
      </c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4"/>
        <v/>
      </c>
      <c r="K181" s="15" t="str">
        <f t="shared" si="15"/>
        <v/>
      </c>
      <c r="L181" s="16"/>
      <c r="M181" s="14"/>
      <c r="N181" s="14"/>
      <c r="O181" s="15" t="str">
        <f t="shared" si="16"/>
        <v/>
      </c>
      <c r="P181" s="15" t="str">
        <f t="shared" si="17"/>
        <v/>
      </c>
      <c r="Q181" s="14"/>
      <c r="R181" s="17" t="str">
        <f t="shared" si="18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>
        <f t="shared" si="19"/>
        <v>10000</v>
      </c>
      <c r="D182" s="14">
        <f t="shared" si="20"/>
        <v>759</v>
      </c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4"/>
        <v/>
      </c>
      <c r="K182" s="15" t="str">
        <f t="shared" si="15"/>
        <v/>
      </c>
      <c r="L182" s="16"/>
      <c r="M182" s="14"/>
      <c r="N182" s="14"/>
      <c r="O182" s="15" t="str">
        <f t="shared" si="16"/>
        <v/>
      </c>
      <c r="P182" s="15" t="str">
        <f t="shared" si="17"/>
        <v/>
      </c>
      <c r="Q182" s="14"/>
      <c r="R182" s="17" t="str">
        <f t="shared" si="18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>
        <f t="shared" si="19"/>
        <v>10000</v>
      </c>
      <c r="D183" s="14">
        <f t="shared" si="20"/>
        <v>759</v>
      </c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4"/>
        <v/>
      </c>
      <c r="K183" s="15" t="str">
        <f t="shared" si="15"/>
        <v/>
      </c>
      <c r="L183" s="16"/>
      <c r="M183" s="14"/>
      <c r="N183" s="14"/>
      <c r="O183" s="15" t="str">
        <f t="shared" si="16"/>
        <v/>
      </c>
      <c r="P183" s="15" t="str">
        <f t="shared" si="17"/>
        <v/>
      </c>
      <c r="Q183" s="14"/>
      <c r="R183" s="17" t="str">
        <f t="shared" si="18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>
        <f t="shared" si="19"/>
        <v>10000</v>
      </c>
      <c r="D184" s="14">
        <f t="shared" si="20"/>
        <v>759</v>
      </c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4"/>
        <v/>
      </c>
      <c r="K184" s="15" t="str">
        <f t="shared" si="15"/>
        <v/>
      </c>
      <c r="L184" s="16"/>
      <c r="M184" s="14"/>
      <c r="N184" s="14"/>
      <c r="O184" s="15" t="str">
        <f t="shared" si="16"/>
        <v/>
      </c>
      <c r="P184" s="15" t="str">
        <f t="shared" si="17"/>
        <v/>
      </c>
      <c r="Q184" s="14"/>
      <c r="R184" s="17" t="str">
        <f t="shared" si="18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>
        <f t="shared" si="19"/>
        <v>10000</v>
      </c>
      <c r="D185" s="14">
        <f t="shared" si="20"/>
        <v>759</v>
      </c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4"/>
        <v/>
      </c>
      <c r="K185" s="15" t="str">
        <f t="shared" si="15"/>
        <v/>
      </c>
      <c r="L185" s="16"/>
      <c r="M185" s="14"/>
      <c r="N185" s="14"/>
      <c r="O185" s="15" t="str">
        <f t="shared" si="16"/>
        <v/>
      </c>
      <c r="P185" s="15" t="str">
        <f t="shared" si="17"/>
        <v/>
      </c>
      <c r="Q185" s="14"/>
      <c r="R185" s="17" t="str">
        <f t="shared" si="18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>
        <f t="shared" si="19"/>
        <v>10000</v>
      </c>
      <c r="D186" s="14">
        <f t="shared" si="20"/>
        <v>759</v>
      </c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4"/>
        <v/>
      </c>
      <c r="K186" s="15" t="str">
        <f t="shared" si="15"/>
        <v/>
      </c>
      <c r="L186" s="16"/>
      <c r="M186" s="14"/>
      <c r="N186" s="14"/>
      <c r="O186" s="15" t="str">
        <f t="shared" si="16"/>
        <v/>
      </c>
      <c r="P186" s="15" t="str">
        <f t="shared" si="17"/>
        <v/>
      </c>
      <c r="Q186" s="14"/>
      <c r="R186" s="17" t="str">
        <f t="shared" si="18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>
        <f t="shared" si="19"/>
        <v>10000</v>
      </c>
      <c r="D187" s="14">
        <f t="shared" si="20"/>
        <v>759</v>
      </c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4"/>
        <v/>
      </c>
      <c r="K187" s="15" t="str">
        <f t="shared" si="15"/>
        <v/>
      </c>
      <c r="L187" s="16"/>
      <c r="M187" s="14"/>
      <c r="N187" s="14"/>
      <c r="O187" s="15" t="str">
        <f t="shared" si="16"/>
        <v/>
      </c>
      <c r="P187" s="15" t="str">
        <f t="shared" si="17"/>
        <v/>
      </c>
      <c r="Q187" s="14"/>
      <c r="R187" s="17" t="str">
        <f t="shared" si="18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>
        <f t="shared" si="19"/>
        <v>10000</v>
      </c>
      <c r="D188" s="14">
        <f t="shared" si="20"/>
        <v>759</v>
      </c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4"/>
        <v/>
      </c>
      <c r="K188" s="15" t="str">
        <f t="shared" si="15"/>
        <v/>
      </c>
      <c r="L188" s="16"/>
      <c r="M188" s="14"/>
      <c r="N188" s="14"/>
      <c r="O188" s="15" t="str">
        <f t="shared" si="16"/>
        <v/>
      </c>
      <c r="P188" s="15" t="str">
        <f t="shared" si="17"/>
        <v/>
      </c>
      <c r="Q188" s="14"/>
      <c r="R188" s="17" t="str">
        <f t="shared" si="18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>
        <f t="shared" si="19"/>
        <v>10000</v>
      </c>
      <c r="D189" s="14">
        <f t="shared" si="20"/>
        <v>759</v>
      </c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4"/>
        <v/>
      </c>
      <c r="K189" s="15" t="str">
        <f t="shared" si="15"/>
        <v/>
      </c>
      <c r="L189" s="16"/>
      <c r="M189" s="14"/>
      <c r="N189" s="14"/>
      <c r="O189" s="15" t="str">
        <f t="shared" si="16"/>
        <v/>
      </c>
      <c r="P189" s="15" t="str">
        <f t="shared" si="17"/>
        <v/>
      </c>
      <c r="Q189" s="14"/>
      <c r="R189" s="17" t="str">
        <f t="shared" si="18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>
        <f t="shared" si="19"/>
        <v>10000</v>
      </c>
      <c r="D190" s="14">
        <f t="shared" si="20"/>
        <v>759</v>
      </c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4"/>
        <v/>
      </c>
      <c r="K190" s="15" t="str">
        <f t="shared" si="15"/>
        <v/>
      </c>
      <c r="L190" s="16"/>
      <c r="M190" s="14"/>
      <c r="N190" s="14"/>
      <c r="O190" s="15" t="str">
        <f t="shared" si="16"/>
        <v/>
      </c>
      <c r="P190" s="15" t="str">
        <f t="shared" si="17"/>
        <v/>
      </c>
      <c r="Q190" s="14"/>
      <c r="R190" s="17" t="str">
        <f t="shared" si="18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>
        <f t="shared" si="19"/>
        <v>10000</v>
      </c>
      <c r="D191" s="14">
        <f t="shared" si="20"/>
        <v>759</v>
      </c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4"/>
        <v/>
      </c>
      <c r="K191" s="15" t="str">
        <f t="shared" si="15"/>
        <v/>
      </c>
      <c r="L191" s="16"/>
      <c r="M191" s="14"/>
      <c r="N191" s="14"/>
      <c r="O191" s="15" t="str">
        <f t="shared" si="16"/>
        <v/>
      </c>
      <c r="P191" s="15" t="str">
        <f t="shared" si="17"/>
        <v/>
      </c>
      <c r="Q191" s="14"/>
      <c r="R191" s="17" t="str">
        <f t="shared" si="18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>
        <f t="shared" si="19"/>
        <v>10000</v>
      </c>
      <c r="D192" s="14">
        <f t="shared" si="20"/>
        <v>759</v>
      </c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4"/>
        <v/>
      </c>
      <c r="K192" s="15" t="str">
        <f t="shared" si="15"/>
        <v/>
      </c>
      <c r="L192" s="16"/>
      <c r="M192" s="14"/>
      <c r="N192" s="14"/>
      <c r="O192" s="15" t="str">
        <f t="shared" si="16"/>
        <v/>
      </c>
      <c r="P192" s="15" t="str">
        <f t="shared" si="17"/>
        <v/>
      </c>
      <c r="Q192" s="14"/>
      <c r="R192" s="17" t="str">
        <f t="shared" si="18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>
        <f t="shared" si="19"/>
        <v>10000</v>
      </c>
      <c r="D193" s="14">
        <f t="shared" si="20"/>
        <v>759</v>
      </c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4"/>
        <v/>
      </c>
      <c r="K193" s="15" t="str">
        <f t="shared" si="15"/>
        <v/>
      </c>
      <c r="L193" s="16"/>
      <c r="M193" s="14"/>
      <c r="N193" s="14"/>
      <c r="O193" s="15" t="str">
        <f t="shared" si="16"/>
        <v/>
      </c>
      <c r="P193" s="15" t="str">
        <f t="shared" si="17"/>
        <v/>
      </c>
      <c r="Q193" s="14"/>
      <c r="R193" s="17" t="str">
        <f t="shared" si="18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>
        <f t="shared" si="19"/>
        <v>10000</v>
      </c>
      <c r="D194" s="14">
        <f t="shared" si="20"/>
        <v>759</v>
      </c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4"/>
        <v/>
      </c>
      <c r="K194" s="15" t="str">
        <f t="shared" si="15"/>
        <v/>
      </c>
      <c r="L194" s="16"/>
      <c r="M194" s="14"/>
      <c r="N194" s="14"/>
      <c r="O194" s="15" t="str">
        <f t="shared" si="16"/>
        <v/>
      </c>
      <c r="P194" s="15" t="str">
        <f t="shared" si="17"/>
        <v/>
      </c>
      <c r="Q194" s="14"/>
      <c r="R194" s="17" t="str">
        <f t="shared" si="18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>
        <f t="shared" si="19"/>
        <v>10000</v>
      </c>
      <c r="D195" s="14">
        <f t="shared" si="20"/>
        <v>759</v>
      </c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4"/>
        <v/>
      </c>
      <c r="K195" s="15" t="str">
        <f t="shared" si="15"/>
        <v/>
      </c>
      <c r="L195" s="16"/>
      <c r="M195" s="14"/>
      <c r="N195" s="14"/>
      <c r="O195" s="15" t="str">
        <f t="shared" si="16"/>
        <v/>
      </c>
      <c r="P195" s="15" t="str">
        <f t="shared" si="17"/>
        <v/>
      </c>
      <c r="Q195" s="14"/>
      <c r="R195" s="17" t="str">
        <f t="shared" si="18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>
        <f t="shared" si="19"/>
        <v>10000</v>
      </c>
      <c r="D196" s="14">
        <f t="shared" si="20"/>
        <v>759</v>
      </c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4"/>
        <v/>
      </c>
      <c r="K196" s="15" t="str">
        <f t="shared" si="15"/>
        <v/>
      </c>
      <c r="L196" s="16"/>
      <c r="M196" s="14"/>
      <c r="N196" s="14"/>
      <c r="O196" s="15" t="str">
        <f t="shared" si="16"/>
        <v/>
      </c>
      <c r="P196" s="15" t="str">
        <f t="shared" si="17"/>
        <v/>
      </c>
      <c r="Q196" s="14"/>
      <c r="R196" s="17" t="str">
        <f t="shared" si="18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>
        <f t="shared" si="19"/>
        <v>10000</v>
      </c>
      <c r="D197" s="14">
        <f t="shared" si="20"/>
        <v>759</v>
      </c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4"/>
        <v/>
      </c>
      <c r="K197" s="15" t="str">
        <f t="shared" si="15"/>
        <v/>
      </c>
      <c r="L197" s="16"/>
      <c r="M197" s="14"/>
      <c r="N197" s="14"/>
      <c r="O197" s="15" t="str">
        <f t="shared" si="16"/>
        <v/>
      </c>
      <c r="P197" s="15" t="str">
        <f t="shared" si="17"/>
        <v/>
      </c>
      <c r="Q197" s="14"/>
      <c r="R197" s="17" t="str">
        <f t="shared" si="18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>
        <f t="shared" si="19"/>
        <v>10000</v>
      </c>
      <c r="D198" s="14">
        <f t="shared" si="20"/>
        <v>759</v>
      </c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4"/>
        <v/>
      </c>
      <c r="K198" s="15" t="str">
        <f t="shared" si="15"/>
        <v/>
      </c>
      <c r="L198" s="16"/>
      <c r="M198" s="14"/>
      <c r="N198" s="14"/>
      <c r="O198" s="15" t="str">
        <f t="shared" si="16"/>
        <v/>
      </c>
      <c r="P198" s="15" t="str">
        <f t="shared" si="17"/>
        <v/>
      </c>
      <c r="Q198" s="14"/>
      <c r="R198" s="17" t="str">
        <f t="shared" si="18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>
        <f t="shared" si="19"/>
        <v>10000</v>
      </c>
      <c r="D199" s="14">
        <f t="shared" si="20"/>
        <v>759</v>
      </c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21">IF(OR(A199="",H199="",H199=0),"",I199/H199*100)</f>
        <v/>
      </c>
      <c r="K199" s="15" t="str">
        <f t="shared" ref="K199:K262" si="22">IF(OR(A199="",C199="",C199=0),"",H199/C199*100)</f>
        <v/>
      </c>
      <c r="L199" s="16"/>
      <c r="M199" s="14"/>
      <c r="N199" s="14"/>
      <c r="O199" s="15" t="str">
        <f t="shared" ref="O199:O262" si="23">IF(OR(A199="",C199="",C199=0),"",M199/C199*1000)</f>
        <v/>
      </c>
      <c r="P199" s="15" t="str">
        <f t="shared" ref="P199:P262" si="24">IF(OR(A199="",D199="",D199=0),"",N199/D199*1000)</f>
        <v/>
      </c>
      <c r="Q199" s="14"/>
      <c r="R199" s="17" t="str">
        <f t="shared" ref="R199:R262" si="25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>
        <f t="shared" si="19"/>
        <v>10000</v>
      </c>
      <c r="D200" s="14">
        <f t="shared" si="20"/>
        <v>759</v>
      </c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21"/>
        <v/>
      </c>
      <c r="K200" s="15" t="str">
        <f t="shared" si="22"/>
        <v/>
      </c>
      <c r="L200" s="16"/>
      <c r="M200" s="14"/>
      <c r="N200" s="14"/>
      <c r="O200" s="15" t="str">
        <f t="shared" si="23"/>
        <v/>
      </c>
      <c r="P200" s="15" t="str">
        <f t="shared" si="24"/>
        <v/>
      </c>
      <c r="Q200" s="14"/>
      <c r="R200" s="17" t="str">
        <f t="shared" si="25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>
        <f t="shared" si="19"/>
        <v>10000</v>
      </c>
      <c r="D201" s="14">
        <f t="shared" si="20"/>
        <v>759</v>
      </c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21"/>
        <v/>
      </c>
      <c r="K201" s="15" t="str">
        <f t="shared" si="22"/>
        <v/>
      </c>
      <c r="L201" s="16"/>
      <c r="M201" s="14"/>
      <c r="N201" s="14"/>
      <c r="O201" s="15" t="str">
        <f t="shared" si="23"/>
        <v/>
      </c>
      <c r="P201" s="15" t="str">
        <f t="shared" si="24"/>
        <v/>
      </c>
      <c r="Q201" s="14"/>
      <c r="R201" s="17" t="str">
        <f t="shared" si="25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>
        <f t="shared" si="19"/>
        <v>10000</v>
      </c>
      <c r="D202" s="14">
        <f t="shared" si="20"/>
        <v>759</v>
      </c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21"/>
        <v/>
      </c>
      <c r="K202" s="15" t="str">
        <f t="shared" si="22"/>
        <v/>
      </c>
      <c r="L202" s="16"/>
      <c r="M202" s="14"/>
      <c r="N202" s="14"/>
      <c r="O202" s="15" t="str">
        <f t="shared" si="23"/>
        <v/>
      </c>
      <c r="P202" s="15" t="str">
        <f t="shared" si="24"/>
        <v/>
      </c>
      <c r="Q202" s="14"/>
      <c r="R202" s="17" t="str">
        <f t="shared" si="25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>
        <f t="shared" si="19"/>
        <v>10000</v>
      </c>
      <c r="D203" s="14">
        <f t="shared" si="20"/>
        <v>759</v>
      </c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21"/>
        <v/>
      </c>
      <c r="K203" s="15" t="str">
        <f t="shared" si="22"/>
        <v/>
      </c>
      <c r="L203" s="16"/>
      <c r="M203" s="14"/>
      <c r="N203" s="14"/>
      <c r="O203" s="15" t="str">
        <f t="shared" si="23"/>
        <v/>
      </c>
      <c r="P203" s="15" t="str">
        <f t="shared" si="24"/>
        <v/>
      </c>
      <c r="Q203" s="14"/>
      <c r="R203" s="17" t="str">
        <f t="shared" si="25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>
        <f t="shared" si="19"/>
        <v>10000</v>
      </c>
      <c r="D204" s="14">
        <f t="shared" si="20"/>
        <v>759</v>
      </c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21"/>
        <v/>
      </c>
      <c r="K204" s="15" t="str">
        <f t="shared" si="22"/>
        <v/>
      </c>
      <c r="L204" s="16"/>
      <c r="M204" s="14"/>
      <c r="N204" s="14"/>
      <c r="O204" s="15" t="str">
        <f t="shared" si="23"/>
        <v/>
      </c>
      <c r="P204" s="15" t="str">
        <f t="shared" si="24"/>
        <v/>
      </c>
      <c r="Q204" s="14"/>
      <c r="R204" s="17" t="str">
        <f t="shared" si="25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>
        <f t="shared" si="19"/>
        <v>10000</v>
      </c>
      <c r="D205" s="14">
        <f t="shared" si="20"/>
        <v>759</v>
      </c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21"/>
        <v/>
      </c>
      <c r="K205" s="15" t="str">
        <f t="shared" si="22"/>
        <v/>
      </c>
      <c r="L205" s="16"/>
      <c r="M205" s="14"/>
      <c r="N205" s="14"/>
      <c r="O205" s="15" t="str">
        <f t="shared" si="23"/>
        <v/>
      </c>
      <c r="P205" s="15" t="str">
        <f t="shared" si="24"/>
        <v/>
      </c>
      <c r="Q205" s="14"/>
      <c r="R205" s="17" t="str">
        <f t="shared" si="25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>
        <f t="shared" si="19"/>
        <v>10000</v>
      </c>
      <c r="D206" s="14">
        <f t="shared" si="20"/>
        <v>759</v>
      </c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21"/>
        <v/>
      </c>
      <c r="K206" s="15" t="str">
        <f t="shared" si="22"/>
        <v/>
      </c>
      <c r="L206" s="16"/>
      <c r="M206" s="14"/>
      <c r="N206" s="14"/>
      <c r="O206" s="15" t="str">
        <f t="shared" si="23"/>
        <v/>
      </c>
      <c r="P206" s="15" t="str">
        <f t="shared" si="24"/>
        <v/>
      </c>
      <c r="Q206" s="14"/>
      <c r="R206" s="17" t="str">
        <f t="shared" si="25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>
        <f t="shared" si="19"/>
        <v>10000</v>
      </c>
      <c r="D207" s="14">
        <f t="shared" si="20"/>
        <v>759</v>
      </c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21"/>
        <v/>
      </c>
      <c r="K207" s="15" t="str">
        <f t="shared" si="22"/>
        <v/>
      </c>
      <c r="L207" s="16"/>
      <c r="M207" s="14"/>
      <c r="N207" s="14"/>
      <c r="O207" s="15" t="str">
        <f t="shared" si="23"/>
        <v/>
      </c>
      <c r="P207" s="15" t="str">
        <f t="shared" si="24"/>
        <v/>
      </c>
      <c r="Q207" s="14"/>
      <c r="R207" s="17" t="str">
        <f t="shared" si="25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>
        <f t="shared" si="19"/>
        <v>10000</v>
      </c>
      <c r="D208" s="14">
        <f t="shared" si="20"/>
        <v>759</v>
      </c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21"/>
        <v/>
      </c>
      <c r="K208" s="15" t="str">
        <f t="shared" si="22"/>
        <v/>
      </c>
      <c r="L208" s="16"/>
      <c r="M208" s="14"/>
      <c r="N208" s="14"/>
      <c r="O208" s="15" t="str">
        <f t="shared" si="23"/>
        <v/>
      </c>
      <c r="P208" s="15" t="str">
        <f t="shared" si="24"/>
        <v/>
      </c>
      <c r="Q208" s="14"/>
      <c r="R208" s="17" t="str">
        <f t="shared" si="25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>
        <f t="shared" si="19"/>
        <v>10000</v>
      </c>
      <c r="D209" s="14">
        <f t="shared" si="20"/>
        <v>759</v>
      </c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21"/>
        <v/>
      </c>
      <c r="K209" s="15" t="str">
        <f t="shared" si="22"/>
        <v/>
      </c>
      <c r="L209" s="16"/>
      <c r="M209" s="14"/>
      <c r="N209" s="14"/>
      <c r="O209" s="15" t="str">
        <f t="shared" si="23"/>
        <v/>
      </c>
      <c r="P209" s="15" t="str">
        <f t="shared" si="24"/>
        <v/>
      </c>
      <c r="Q209" s="14"/>
      <c r="R209" s="17" t="str">
        <f t="shared" si="25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>
        <f t="shared" si="19"/>
        <v>10000</v>
      </c>
      <c r="D210" s="14">
        <f t="shared" si="20"/>
        <v>759</v>
      </c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21"/>
        <v/>
      </c>
      <c r="K210" s="15" t="str">
        <f t="shared" si="22"/>
        <v/>
      </c>
      <c r="L210" s="16"/>
      <c r="M210" s="14"/>
      <c r="N210" s="14"/>
      <c r="O210" s="15" t="str">
        <f t="shared" si="23"/>
        <v/>
      </c>
      <c r="P210" s="15" t="str">
        <f t="shared" si="24"/>
        <v/>
      </c>
      <c r="Q210" s="14"/>
      <c r="R210" s="17" t="str">
        <f t="shared" si="25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>
        <f t="shared" si="19"/>
        <v>10000</v>
      </c>
      <c r="D211" s="14">
        <f t="shared" si="20"/>
        <v>759</v>
      </c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21"/>
        <v/>
      </c>
      <c r="K211" s="15" t="str">
        <f t="shared" si="22"/>
        <v/>
      </c>
      <c r="L211" s="16"/>
      <c r="M211" s="14"/>
      <c r="N211" s="14"/>
      <c r="O211" s="15" t="str">
        <f t="shared" si="23"/>
        <v/>
      </c>
      <c r="P211" s="15" t="str">
        <f t="shared" si="24"/>
        <v/>
      </c>
      <c r="Q211" s="14"/>
      <c r="R211" s="17" t="str">
        <f t="shared" si="25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>
        <f t="shared" si="19"/>
        <v>10000</v>
      </c>
      <c r="D212" s="14">
        <f t="shared" si="20"/>
        <v>759</v>
      </c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21"/>
        <v/>
      </c>
      <c r="K212" s="15" t="str">
        <f t="shared" si="22"/>
        <v/>
      </c>
      <c r="L212" s="16"/>
      <c r="M212" s="14"/>
      <c r="N212" s="14"/>
      <c r="O212" s="15" t="str">
        <f t="shared" si="23"/>
        <v/>
      </c>
      <c r="P212" s="15" t="str">
        <f t="shared" si="24"/>
        <v/>
      </c>
      <c r="Q212" s="14"/>
      <c r="R212" s="17" t="str">
        <f t="shared" si="25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>
        <f t="shared" si="19"/>
        <v>10000</v>
      </c>
      <c r="D213" s="14">
        <f t="shared" si="20"/>
        <v>759</v>
      </c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21"/>
        <v/>
      </c>
      <c r="K213" s="15" t="str">
        <f t="shared" si="22"/>
        <v/>
      </c>
      <c r="L213" s="16"/>
      <c r="M213" s="14"/>
      <c r="N213" s="14"/>
      <c r="O213" s="15" t="str">
        <f t="shared" si="23"/>
        <v/>
      </c>
      <c r="P213" s="15" t="str">
        <f t="shared" si="24"/>
        <v/>
      </c>
      <c r="Q213" s="14"/>
      <c r="R213" s="17" t="str">
        <f t="shared" si="25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>
        <f t="shared" si="19"/>
        <v>10000</v>
      </c>
      <c r="D214" s="14">
        <f t="shared" si="20"/>
        <v>759</v>
      </c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21"/>
        <v/>
      </c>
      <c r="K214" s="15" t="str">
        <f t="shared" si="22"/>
        <v/>
      </c>
      <c r="L214" s="16"/>
      <c r="M214" s="14"/>
      <c r="N214" s="14"/>
      <c r="O214" s="15" t="str">
        <f t="shared" si="23"/>
        <v/>
      </c>
      <c r="P214" s="15" t="str">
        <f t="shared" si="24"/>
        <v/>
      </c>
      <c r="Q214" s="14"/>
      <c r="R214" s="17" t="str">
        <f t="shared" si="25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>
        <f t="shared" si="19"/>
        <v>10000</v>
      </c>
      <c r="D215" s="14">
        <f t="shared" si="20"/>
        <v>759</v>
      </c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21"/>
        <v/>
      </c>
      <c r="K215" s="15" t="str">
        <f t="shared" si="22"/>
        <v/>
      </c>
      <c r="L215" s="16"/>
      <c r="M215" s="14"/>
      <c r="N215" s="14"/>
      <c r="O215" s="15" t="str">
        <f t="shared" si="23"/>
        <v/>
      </c>
      <c r="P215" s="15" t="str">
        <f t="shared" si="24"/>
        <v/>
      </c>
      <c r="Q215" s="14"/>
      <c r="R215" s="17" t="str">
        <f t="shared" si="25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>
        <f t="shared" ref="C216:C260" si="26">C215-E216</f>
        <v>10000</v>
      </c>
      <c r="D216" s="14">
        <f t="shared" ref="D216:D260" si="27">D215-F216</f>
        <v>759</v>
      </c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21"/>
        <v/>
      </c>
      <c r="K216" s="15" t="str">
        <f t="shared" si="22"/>
        <v/>
      </c>
      <c r="L216" s="16"/>
      <c r="M216" s="14"/>
      <c r="N216" s="14"/>
      <c r="O216" s="15" t="str">
        <f t="shared" si="23"/>
        <v/>
      </c>
      <c r="P216" s="15" t="str">
        <f t="shared" si="24"/>
        <v/>
      </c>
      <c r="Q216" s="14"/>
      <c r="R216" s="17" t="str">
        <f t="shared" si="25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>
        <f t="shared" si="26"/>
        <v>10000</v>
      </c>
      <c r="D217" s="14">
        <f t="shared" si="27"/>
        <v>759</v>
      </c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21"/>
        <v/>
      </c>
      <c r="K217" s="15" t="str">
        <f t="shared" si="22"/>
        <v/>
      </c>
      <c r="L217" s="16"/>
      <c r="M217" s="14"/>
      <c r="N217" s="14"/>
      <c r="O217" s="15" t="str">
        <f t="shared" si="23"/>
        <v/>
      </c>
      <c r="P217" s="15" t="str">
        <f t="shared" si="24"/>
        <v/>
      </c>
      <c r="Q217" s="14"/>
      <c r="R217" s="17" t="str">
        <f t="shared" si="25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>
        <f t="shared" si="26"/>
        <v>10000</v>
      </c>
      <c r="D218" s="14">
        <f t="shared" si="27"/>
        <v>759</v>
      </c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21"/>
        <v/>
      </c>
      <c r="K218" s="15" t="str">
        <f t="shared" si="22"/>
        <v/>
      </c>
      <c r="L218" s="16"/>
      <c r="M218" s="14"/>
      <c r="N218" s="14"/>
      <c r="O218" s="15" t="str">
        <f t="shared" si="23"/>
        <v/>
      </c>
      <c r="P218" s="15" t="str">
        <f t="shared" si="24"/>
        <v/>
      </c>
      <c r="Q218" s="14"/>
      <c r="R218" s="17" t="str">
        <f t="shared" si="25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>
        <f t="shared" si="26"/>
        <v>10000</v>
      </c>
      <c r="D219" s="14">
        <f t="shared" si="27"/>
        <v>759</v>
      </c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21"/>
        <v/>
      </c>
      <c r="K219" s="15" t="str">
        <f t="shared" si="22"/>
        <v/>
      </c>
      <c r="L219" s="16"/>
      <c r="M219" s="14"/>
      <c r="N219" s="14"/>
      <c r="O219" s="15" t="str">
        <f t="shared" si="23"/>
        <v/>
      </c>
      <c r="P219" s="15" t="str">
        <f t="shared" si="24"/>
        <v/>
      </c>
      <c r="Q219" s="14"/>
      <c r="R219" s="17" t="str">
        <f t="shared" si="25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>
        <f t="shared" si="26"/>
        <v>10000</v>
      </c>
      <c r="D220" s="14">
        <f t="shared" si="27"/>
        <v>759</v>
      </c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21"/>
        <v/>
      </c>
      <c r="K220" s="15" t="str">
        <f t="shared" si="22"/>
        <v/>
      </c>
      <c r="L220" s="16"/>
      <c r="M220" s="14"/>
      <c r="N220" s="14"/>
      <c r="O220" s="15" t="str">
        <f t="shared" si="23"/>
        <v/>
      </c>
      <c r="P220" s="15" t="str">
        <f t="shared" si="24"/>
        <v/>
      </c>
      <c r="Q220" s="14"/>
      <c r="R220" s="17" t="str">
        <f t="shared" si="25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>
        <f t="shared" si="26"/>
        <v>10000</v>
      </c>
      <c r="D221" s="14">
        <f t="shared" si="27"/>
        <v>759</v>
      </c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21"/>
        <v/>
      </c>
      <c r="K221" s="15" t="str">
        <f t="shared" si="22"/>
        <v/>
      </c>
      <c r="L221" s="16"/>
      <c r="M221" s="14"/>
      <c r="N221" s="14"/>
      <c r="O221" s="15" t="str">
        <f t="shared" si="23"/>
        <v/>
      </c>
      <c r="P221" s="15" t="str">
        <f t="shared" si="24"/>
        <v/>
      </c>
      <c r="Q221" s="14"/>
      <c r="R221" s="17" t="str">
        <f t="shared" si="25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>
        <f t="shared" si="26"/>
        <v>10000</v>
      </c>
      <c r="D222" s="14">
        <f t="shared" si="27"/>
        <v>759</v>
      </c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21"/>
        <v/>
      </c>
      <c r="K222" s="15" t="str">
        <f t="shared" si="22"/>
        <v/>
      </c>
      <c r="L222" s="16"/>
      <c r="M222" s="14"/>
      <c r="N222" s="14"/>
      <c r="O222" s="15" t="str">
        <f t="shared" si="23"/>
        <v/>
      </c>
      <c r="P222" s="15" t="str">
        <f t="shared" si="24"/>
        <v/>
      </c>
      <c r="Q222" s="14"/>
      <c r="R222" s="17" t="str">
        <f t="shared" si="25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>
        <f t="shared" si="26"/>
        <v>10000</v>
      </c>
      <c r="D223" s="14">
        <f t="shared" si="27"/>
        <v>759</v>
      </c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21"/>
        <v/>
      </c>
      <c r="K223" s="15" t="str">
        <f t="shared" si="22"/>
        <v/>
      </c>
      <c r="L223" s="16"/>
      <c r="M223" s="14"/>
      <c r="N223" s="14"/>
      <c r="O223" s="15" t="str">
        <f t="shared" si="23"/>
        <v/>
      </c>
      <c r="P223" s="15" t="str">
        <f t="shared" si="24"/>
        <v/>
      </c>
      <c r="Q223" s="14"/>
      <c r="R223" s="17" t="str">
        <f t="shared" si="25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>
        <f t="shared" si="26"/>
        <v>10000</v>
      </c>
      <c r="D224" s="14">
        <f t="shared" si="27"/>
        <v>759</v>
      </c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21"/>
        <v/>
      </c>
      <c r="K224" s="15" t="str">
        <f t="shared" si="22"/>
        <v/>
      </c>
      <c r="L224" s="16"/>
      <c r="M224" s="14"/>
      <c r="N224" s="14"/>
      <c r="O224" s="15" t="str">
        <f t="shared" si="23"/>
        <v/>
      </c>
      <c r="P224" s="15" t="str">
        <f t="shared" si="24"/>
        <v/>
      </c>
      <c r="Q224" s="14"/>
      <c r="R224" s="17" t="str">
        <f t="shared" si="25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>
        <f t="shared" si="26"/>
        <v>10000</v>
      </c>
      <c r="D225" s="14">
        <f t="shared" si="27"/>
        <v>759</v>
      </c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21"/>
        <v/>
      </c>
      <c r="K225" s="15" t="str">
        <f t="shared" si="22"/>
        <v/>
      </c>
      <c r="L225" s="16"/>
      <c r="M225" s="14"/>
      <c r="N225" s="14"/>
      <c r="O225" s="15" t="str">
        <f t="shared" si="23"/>
        <v/>
      </c>
      <c r="P225" s="15" t="str">
        <f t="shared" si="24"/>
        <v/>
      </c>
      <c r="Q225" s="14"/>
      <c r="R225" s="17" t="str">
        <f t="shared" si="25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>
        <f t="shared" si="26"/>
        <v>10000</v>
      </c>
      <c r="D226" s="14">
        <f t="shared" si="27"/>
        <v>759</v>
      </c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21"/>
        <v/>
      </c>
      <c r="K226" s="15" t="str">
        <f t="shared" si="22"/>
        <v/>
      </c>
      <c r="L226" s="16"/>
      <c r="M226" s="14"/>
      <c r="N226" s="14"/>
      <c r="O226" s="15" t="str">
        <f t="shared" si="23"/>
        <v/>
      </c>
      <c r="P226" s="15" t="str">
        <f t="shared" si="24"/>
        <v/>
      </c>
      <c r="Q226" s="14"/>
      <c r="R226" s="17" t="str">
        <f t="shared" si="25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>
        <f t="shared" si="26"/>
        <v>10000</v>
      </c>
      <c r="D227" s="14">
        <f t="shared" si="27"/>
        <v>759</v>
      </c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21"/>
        <v/>
      </c>
      <c r="K227" s="15" t="str">
        <f t="shared" si="22"/>
        <v/>
      </c>
      <c r="L227" s="16"/>
      <c r="M227" s="14"/>
      <c r="N227" s="14"/>
      <c r="O227" s="15" t="str">
        <f t="shared" si="23"/>
        <v/>
      </c>
      <c r="P227" s="15" t="str">
        <f t="shared" si="24"/>
        <v/>
      </c>
      <c r="Q227" s="14"/>
      <c r="R227" s="17" t="str">
        <f t="shared" si="25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>
        <f t="shared" si="26"/>
        <v>10000</v>
      </c>
      <c r="D228" s="14">
        <f t="shared" si="27"/>
        <v>759</v>
      </c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21"/>
        <v/>
      </c>
      <c r="K228" s="15" t="str">
        <f t="shared" si="22"/>
        <v/>
      </c>
      <c r="L228" s="16"/>
      <c r="M228" s="14"/>
      <c r="N228" s="14"/>
      <c r="O228" s="15" t="str">
        <f t="shared" si="23"/>
        <v/>
      </c>
      <c r="P228" s="15" t="str">
        <f t="shared" si="24"/>
        <v/>
      </c>
      <c r="Q228" s="14"/>
      <c r="R228" s="17" t="str">
        <f t="shared" si="25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>
        <f t="shared" si="26"/>
        <v>10000</v>
      </c>
      <c r="D229" s="14">
        <f t="shared" si="27"/>
        <v>759</v>
      </c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21"/>
        <v/>
      </c>
      <c r="K229" s="15" t="str">
        <f t="shared" si="22"/>
        <v/>
      </c>
      <c r="L229" s="16"/>
      <c r="M229" s="14"/>
      <c r="N229" s="14"/>
      <c r="O229" s="15" t="str">
        <f t="shared" si="23"/>
        <v/>
      </c>
      <c r="P229" s="15" t="str">
        <f t="shared" si="24"/>
        <v/>
      </c>
      <c r="Q229" s="14"/>
      <c r="R229" s="17" t="str">
        <f t="shared" si="25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>
        <f t="shared" si="26"/>
        <v>10000</v>
      </c>
      <c r="D230" s="14">
        <f t="shared" si="27"/>
        <v>759</v>
      </c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21"/>
        <v/>
      </c>
      <c r="K230" s="15" t="str">
        <f t="shared" si="22"/>
        <v/>
      </c>
      <c r="L230" s="16"/>
      <c r="M230" s="14"/>
      <c r="N230" s="14"/>
      <c r="O230" s="15" t="str">
        <f t="shared" si="23"/>
        <v/>
      </c>
      <c r="P230" s="15" t="str">
        <f t="shared" si="24"/>
        <v/>
      </c>
      <c r="Q230" s="14"/>
      <c r="R230" s="17" t="str">
        <f t="shared" si="25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>
        <f t="shared" si="26"/>
        <v>10000</v>
      </c>
      <c r="D231" s="14">
        <f t="shared" si="27"/>
        <v>759</v>
      </c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21"/>
        <v/>
      </c>
      <c r="K231" s="15" t="str">
        <f t="shared" si="22"/>
        <v/>
      </c>
      <c r="L231" s="16"/>
      <c r="M231" s="14"/>
      <c r="N231" s="14"/>
      <c r="O231" s="15" t="str">
        <f t="shared" si="23"/>
        <v/>
      </c>
      <c r="P231" s="15" t="str">
        <f t="shared" si="24"/>
        <v/>
      </c>
      <c r="Q231" s="14"/>
      <c r="R231" s="17" t="str">
        <f t="shared" si="25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>
        <f t="shared" si="26"/>
        <v>10000</v>
      </c>
      <c r="D232" s="14">
        <f t="shared" si="27"/>
        <v>759</v>
      </c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21"/>
        <v/>
      </c>
      <c r="K232" s="15" t="str">
        <f t="shared" si="22"/>
        <v/>
      </c>
      <c r="L232" s="16"/>
      <c r="M232" s="14"/>
      <c r="N232" s="14"/>
      <c r="O232" s="15" t="str">
        <f t="shared" si="23"/>
        <v/>
      </c>
      <c r="P232" s="15" t="str">
        <f t="shared" si="24"/>
        <v/>
      </c>
      <c r="Q232" s="14"/>
      <c r="R232" s="17" t="str">
        <f t="shared" si="25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>
        <f t="shared" si="26"/>
        <v>10000</v>
      </c>
      <c r="D233" s="14">
        <f t="shared" si="27"/>
        <v>759</v>
      </c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21"/>
        <v/>
      </c>
      <c r="K233" s="15" t="str">
        <f t="shared" si="22"/>
        <v/>
      </c>
      <c r="L233" s="16"/>
      <c r="M233" s="14"/>
      <c r="N233" s="14"/>
      <c r="O233" s="15" t="str">
        <f t="shared" si="23"/>
        <v/>
      </c>
      <c r="P233" s="15" t="str">
        <f t="shared" si="24"/>
        <v/>
      </c>
      <c r="Q233" s="14"/>
      <c r="R233" s="17" t="str">
        <f t="shared" si="25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>
        <f t="shared" si="26"/>
        <v>10000</v>
      </c>
      <c r="D234" s="14">
        <f t="shared" si="27"/>
        <v>759</v>
      </c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21"/>
        <v/>
      </c>
      <c r="K234" s="15" t="str">
        <f t="shared" si="22"/>
        <v/>
      </c>
      <c r="L234" s="16"/>
      <c r="M234" s="14"/>
      <c r="N234" s="14"/>
      <c r="O234" s="15" t="str">
        <f t="shared" si="23"/>
        <v/>
      </c>
      <c r="P234" s="15" t="str">
        <f t="shared" si="24"/>
        <v/>
      </c>
      <c r="Q234" s="14"/>
      <c r="R234" s="17" t="str">
        <f t="shared" si="25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>
        <f t="shared" si="26"/>
        <v>10000</v>
      </c>
      <c r="D235" s="14">
        <f t="shared" si="27"/>
        <v>759</v>
      </c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21"/>
        <v/>
      </c>
      <c r="K235" s="15" t="str">
        <f t="shared" si="22"/>
        <v/>
      </c>
      <c r="L235" s="16"/>
      <c r="M235" s="14"/>
      <c r="N235" s="14"/>
      <c r="O235" s="15" t="str">
        <f t="shared" si="23"/>
        <v/>
      </c>
      <c r="P235" s="15" t="str">
        <f t="shared" si="24"/>
        <v/>
      </c>
      <c r="Q235" s="14"/>
      <c r="R235" s="17" t="str">
        <f t="shared" si="25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>
        <f t="shared" si="26"/>
        <v>10000</v>
      </c>
      <c r="D236" s="14">
        <f t="shared" si="27"/>
        <v>759</v>
      </c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21"/>
        <v/>
      </c>
      <c r="K236" s="15" t="str">
        <f t="shared" si="22"/>
        <v/>
      </c>
      <c r="L236" s="16"/>
      <c r="M236" s="14"/>
      <c r="N236" s="14"/>
      <c r="O236" s="15" t="str">
        <f t="shared" si="23"/>
        <v/>
      </c>
      <c r="P236" s="15" t="str">
        <f t="shared" si="24"/>
        <v/>
      </c>
      <c r="Q236" s="14"/>
      <c r="R236" s="17" t="str">
        <f t="shared" si="25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>
        <f t="shared" si="26"/>
        <v>10000</v>
      </c>
      <c r="D237" s="14">
        <f t="shared" si="27"/>
        <v>759</v>
      </c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21"/>
        <v/>
      </c>
      <c r="K237" s="15" t="str">
        <f t="shared" si="22"/>
        <v/>
      </c>
      <c r="L237" s="16"/>
      <c r="M237" s="14"/>
      <c r="N237" s="14"/>
      <c r="O237" s="15" t="str">
        <f t="shared" si="23"/>
        <v/>
      </c>
      <c r="P237" s="15" t="str">
        <f t="shared" si="24"/>
        <v/>
      </c>
      <c r="Q237" s="14"/>
      <c r="R237" s="17" t="str">
        <f t="shared" si="25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>
        <f t="shared" si="26"/>
        <v>10000</v>
      </c>
      <c r="D238" s="14">
        <f t="shared" si="27"/>
        <v>759</v>
      </c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21"/>
        <v/>
      </c>
      <c r="K238" s="15" t="str">
        <f t="shared" si="22"/>
        <v/>
      </c>
      <c r="L238" s="16"/>
      <c r="M238" s="14"/>
      <c r="N238" s="14"/>
      <c r="O238" s="15" t="str">
        <f t="shared" si="23"/>
        <v/>
      </c>
      <c r="P238" s="15" t="str">
        <f t="shared" si="24"/>
        <v/>
      </c>
      <c r="Q238" s="14"/>
      <c r="R238" s="17" t="str">
        <f t="shared" si="25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>
        <f t="shared" si="26"/>
        <v>10000</v>
      </c>
      <c r="D239" s="14">
        <f t="shared" si="27"/>
        <v>759</v>
      </c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21"/>
        <v/>
      </c>
      <c r="K239" s="15" t="str">
        <f t="shared" si="22"/>
        <v/>
      </c>
      <c r="L239" s="16"/>
      <c r="M239" s="14"/>
      <c r="N239" s="14"/>
      <c r="O239" s="15" t="str">
        <f t="shared" si="23"/>
        <v/>
      </c>
      <c r="P239" s="15" t="str">
        <f t="shared" si="24"/>
        <v/>
      </c>
      <c r="Q239" s="14"/>
      <c r="R239" s="17" t="str">
        <f t="shared" si="25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>
        <f t="shared" si="26"/>
        <v>10000</v>
      </c>
      <c r="D240" s="14">
        <f t="shared" si="27"/>
        <v>759</v>
      </c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21"/>
        <v/>
      </c>
      <c r="K240" s="15" t="str">
        <f t="shared" si="22"/>
        <v/>
      </c>
      <c r="L240" s="16"/>
      <c r="M240" s="14"/>
      <c r="N240" s="14"/>
      <c r="O240" s="15" t="str">
        <f t="shared" si="23"/>
        <v/>
      </c>
      <c r="P240" s="15" t="str">
        <f t="shared" si="24"/>
        <v/>
      </c>
      <c r="Q240" s="14"/>
      <c r="R240" s="17" t="str">
        <f t="shared" si="25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>
        <f t="shared" si="26"/>
        <v>10000</v>
      </c>
      <c r="D241" s="14">
        <f t="shared" si="27"/>
        <v>759</v>
      </c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21"/>
        <v/>
      </c>
      <c r="K241" s="15" t="str">
        <f t="shared" si="22"/>
        <v/>
      </c>
      <c r="L241" s="16"/>
      <c r="M241" s="14"/>
      <c r="N241" s="14"/>
      <c r="O241" s="15" t="str">
        <f t="shared" si="23"/>
        <v/>
      </c>
      <c r="P241" s="15" t="str">
        <f t="shared" si="24"/>
        <v/>
      </c>
      <c r="Q241" s="14"/>
      <c r="R241" s="17" t="str">
        <f t="shared" si="25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>
        <f t="shared" si="26"/>
        <v>10000</v>
      </c>
      <c r="D242" s="14">
        <f t="shared" si="27"/>
        <v>759</v>
      </c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21"/>
        <v/>
      </c>
      <c r="K242" s="15" t="str">
        <f t="shared" si="22"/>
        <v/>
      </c>
      <c r="L242" s="16"/>
      <c r="M242" s="14"/>
      <c r="N242" s="14"/>
      <c r="O242" s="15" t="str">
        <f t="shared" si="23"/>
        <v/>
      </c>
      <c r="P242" s="15" t="str">
        <f t="shared" si="24"/>
        <v/>
      </c>
      <c r="Q242" s="14"/>
      <c r="R242" s="17" t="str">
        <f t="shared" si="25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>
        <f t="shared" si="26"/>
        <v>10000</v>
      </c>
      <c r="D243" s="14">
        <f t="shared" si="27"/>
        <v>759</v>
      </c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21"/>
        <v/>
      </c>
      <c r="K243" s="15" t="str">
        <f t="shared" si="22"/>
        <v/>
      </c>
      <c r="L243" s="16"/>
      <c r="M243" s="14"/>
      <c r="N243" s="14"/>
      <c r="O243" s="15" t="str">
        <f t="shared" si="23"/>
        <v/>
      </c>
      <c r="P243" s="15" t="str">
        <f t="shared" si="24"/>
        <v/>
      </c>
      <c r="Q243" s="14"/>
      <c r="R243" s="17" t="str">
        <f t="shared" si="25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>
        <f t="shared" si="26"/>
        <v>10000</v>
      </c>
      <c r="D244" s="14">
        <f t="shared" si="27"/>
        <v>759</v>
      </c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21"/>
        <v/>
      </c>
      <c r="K244" s="15" t="str">
        <f t="shared" si="22"/>
        <v/>
      </c>
      <c r="L244" s="16"/>
      <c r="M244" s="14"/>
      <c r="N244" s="14"/>
      <c r="O244" s="15" t="str">
        <f t="shared" si="23"/>
        <v/>
      </c>
      <c r="P244" s="15" t="str">
        <f t="shared" si="24"/>
        <v/>
      </c>
      <c r="Q244" s="14"/>
      <c r="R244" s="17" t="str">
        <f t="shared" si="25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>
        <f t="shared" si="26"/>
        <v>10000</v>
      </c>
      <c r="D245" s="14">
        <f t="shared" si="27"/>
        <v>759</v>
      </c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21"/>
        <v/>
      </c>
      <c r="K245" s="15" t="str">
        <f t="shared" si="22"/>
        <v/>
      </c>
      <c r="L245" s="16"/>
      <c r="M245" s="14"/>
      <c r="N245" s="14"/>
      <c r="O245" s="15" t="str">
        <f t="shared" si="23"/>
        <v/>
      </c>
      <c r="P245" s="15" t="str">
        <f t="shared" si="24"/>
        <v/>
      </c>
      <c r="Q245" s="14"/>
      <c r="R245" s="17" t="str">
        <f t="shared" si="25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>
        <f t="shared" si="26"/>
        <v>10000</v>
      </c>
      <c r="D246" s="14">
        <f t="shared" si="27"/>
        <v>759</v>
      </c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21"/>
        <v/>
      </c>
      <c r="K246" s="15" t="str">
        <f t="shared" si="22"/>
        <v/>
      </c>
      <c r="L246" s="16"/>
      <c r="M246" s="14"/>
      <c r="N246" s="14"/>
      <c r="O246" s="15" t="str">
        <f t="shared" si="23"/>
        <v/>
      </c>
      <c r="P246" s="15" t="str">
        <f t="shared" si="24"/>
        <v/>
      </c>
      <c r="Q246" s="14"/>
      <c r="R246" s="17" t="str">
        <f t="shared" si="25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>
        <f t="shared" si="26"/>
        <v>10000</v>
      </c>
      <c r="D247" s="14">
        <f t="shared" si="27"/>
        <v>759</v>
      </c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21"/>
        <v/>
      </c>
      <c r="K247" s="15" t="str">
        <f t="shared" si="22"/>
        <v/>
      </c>
      <c r="L247" s="16"/>
      <c r="M247" s="14"/>
      <c r="N247" s="14"/>
      <c r="O247" s="15" t="str">
        <f t="shared" si="23"/>
        <v/>
      </c>
      <c r="P247" s="15" t="str">
        <f t="shared" si="24"/>
        <v/>
      </c>
      <c r="Q247" s="14"/>
      <c r="R247" s="17" t="str">
        <f t="shared" si="25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>
        <f t="shared" si="26"/>
        <v>10000</v>
      </c>
      <c r="D248" s="14">
        <f t="shared" si="27"/>
        <v>759</v>
      </c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21"/>
        <v/>
      </c>
      <c r="K248" s="15" t="str">
        <f t="shared" si="22"/>
        <v/>
      </c>
      <c r="L248" s="16"/>
      <c r="M248" s="14"/>
      <c r="N248" s="14"/>
      <c r="O248" s="15" t="str">
        <f t="shared" si="23"/>
        <v/>
      </c>
      <c r="P248" s="15" t="str">
        <f t="shared" si="24"/>
        <v/>
      </c>
      <c r="Q248" s="14"/>
      <c r="R248" s="17" t="str">
        <f t="shared" si="25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>
        <f t="shared" si="26"/>
        <v>10000</v>
      </c>
      <c r="D249" s="14">
        <f t="shared" si="27"/>
        <v>759</v>
      </c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21"/>
        <v/>
      </c>
      <c r="K249" s="15" t="str">
        <f t="shared" si="22"/>
        <v/>
      </c>
      <c r="L249" s="16"/>
      <c r="M249" s="14"/>
      <c r="N249" s="14"/>
      <c r="O249" s="15" t="str">
        <f t="shared" si="23"/>
        <v/>
      </c>
      <c r="P249" s="15" t="str">
        <f t="shared" si="24"/>
        <v/>
      </c>
      <c r="Q249" s="14"/>
      <c r="R249" s="17" t="str">
        <f t="shared" si="25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>
        <f t="shared" si="26"/>
        <v>10000</v>
      </c>
      <c r="D250" s="14">
        <f t="shared" si="27"/>
        <v>759</v>
      </c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21"/>
        <v/>
      </c>
      <c r="K250" s="15" t="str">
        <f t="shared" si="22"/>
        <v/>
      </c>
      <c r="L250" s="16"/>
      <c r="M250" s="14"/>
      <c r="N250" s="14"/>
      <c r="O250" s="15" t="str">
        <f t="shared" si="23"/>
        <v/>
      </c>
      <c r="P250" s="15" t="str">
        <f t="shared" si="24"/>
        <v/>
      </c>
      <c r="Q250" s="14"/>
      <c r="R250" s="17" t="str">
        <f t="shared" si="25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>
        <f t="shared" si="26"/>
        <v>10000</v>
      </c>
      <c r="D251" s="14">
        <f t="shared" si="27"/>
        <v>759</v>
      </c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21"/>
        <v/>
      </c>
      <c r="K251" s="15" t="str">
        <f t="shared" si="22"/>
        <v/>
      </c>
      <c r="L251" s="16"/>
      <c r="M251" s="14"/>
      <c r="N251" s="14"/>
      <c r="O251" s="15" t="str">
        <f t="shared" si="23"/>
        <v/>
      </c>
      <c r="P251" s="15" t="str">
        <f t="shared" si="24"/>
        <v/>
      </c>
      <c r="Q251" s="14"/>
      <c r="R251" s="17" t="str">
        <f t="shared" si="25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>
        <f t="shared" si="26"/>
        <v>10000</v>
      </c>
      <c r="D252" s="14">
        <f t="shared" si="27"/>
        <v>759</v>
      </c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21"/>
        <v/>
      </c>
      <c r="K252" s="15" t="str">
        <f t="shared" si="22"/>
        <v/>
      </c>
      <c r="L252" s="16"/>
      <c r="M252" s="14"/>
      <c r="N252" s="14"/>
      <c r="O252" s="15" t="str">
        <f t="shared" si="23"/>
        <v/>
      </c>
      <c r="P252" s="15" t="str">
        <f t="shared" si="24"/>
        <v/>
      </c>
      <c r="Q252" s="14"/>
      <c r="R252" s="17" t="str">
        <f t="shared" si="25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>
        <f t="shared" si="26"/>
        <v>10000</v>
      </c>
      <c r="D253" s="14">
        <f t="shared" si="27"/>
        <v>759</v>
      </c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21"/>
        <v/>
      </c>
      <c r="K253" s="15" t="str">
        <f t="shared" si="22"/>
        <v/>
      </c>
      <c r="L253" s="16"/>
      <c r="M253" s="14"/>
      <c r="N253" s="14"/>
      <c r="O253" s="15" t="str">
        <f t="shared" si="23"/>
        <v/>
      </c>
      <c r="P253" s="15" t="str">
        <f t="shared" si="24"/>
        <v/>
      </c>
      <c r="Q253" s="14"/>
      <c r="R253" s="17" t="str">
        <f t="shared" si="25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>
        <f t="shared" si="26"/>
        <v>10000</v>
      </c>
      <c r="D254" s="14">
        <f t="shared" si="27"/>
        <v>759</v>
      </c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21"/>
        <v/>
      </c>
      <c r="K254" s="15" t="str">
        <f t="shared" si="22"/>
        <v/>
      </c>
      <c r="L254" s="16"/>
      <c r="M254" s="14"/>
      <c r="N254" s="14"/>
      <c r="O254" s="15" t="str">
        <f t="shared" si="23"/>
        <v/>
      </c>
      <c r="P254" s="15" t="str">
        <f t="shared" si="24"/>
        <v/>
      </c>
      <c r="Q254" s="14"/>
      <c r="R254" s="17" t="str">
        <f t="shared" si="25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>
        <f t="shared" si="26"/>
        <v>10000</v>
      </c>
      <c r="D255" s="14">
        <f t="shared" si="27"/>
        <v>759</v>
      </c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21"/>
        <v/>
      </c>
      <c r="K255" s="15" t="str">
        <f t="shared" si="22"/>
        <v/>
      </c>
      <c r="L255" s="16"/>
      <c r="M255" s="14"/>
      <c r="N255" s="14"/>
      <c r="O255" s="15" t="str">
        <f t="shared" si="23"/>
        <v/>
      </c>
      <c r="P255" s="15" t="str">
        <f t="shared" si="24"/>
        <v/>
      </c>
      <c r="Q255" s="14"/>
      <c r="R255" s="17" t="str">
        <f t="shared" si="25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>
        <f t="shared" si="26"/>
        <v>10000</v>
      </c>
      <c r="D256" s="14">
        <f t="shared" si="27"/>
        <v>759</v>
      </c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21"/>
        <v/>
      </c>
      <c r="K256" s="15" t="str">
        <f t="shared" si="22"/>
        <v/>
      </c>
      <c r="L256" s="16"/>
      <c r="M256" s="14"/>
      <c r="N256" s="14"/>
      <c r="O256" s="15" t="str">
        <f t="shared" si="23"/>
        <v/>
      </c>
      <c r="P256" s="15" t="str">
        <f t="shared" si="24"/>
        <v/>
      </c>
      <c r="Q256" s="14"/>
      <c r="R256" s="17" t="str">
        <f t="shared" si="25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>
        <f t="shared" si="26"/>
        <v>10000</v>
      </c>
      <c r="D257" s="14">
        <f t="shared" si="27"/>
        <v>759</v>
      </c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21"/>
        <v/>
      </c>
      <c r="K257" s="15" t="str">
        <f t="shared" si="22"/>
        <v/>
      </c>
      <c r="L257" s="16"/>
      <c r="M257" s="14"/>
      <c r="N257" s="14"/>
      <c r="O257" s="15" t="str">
        <f t="shared" si="23"/>
        <v/>
      </c>
      <c r="P257" s="15" t="str">
        <f t="shared" si="24"/>
        <v/>
      </c>
      <c r="Q257" s="14"/>
      <c r="R257" s="17" t="str">
        <f t="shared" si="25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>
        <f t="shared" si="26"/>
        <v>10000</v>
      </c>
      <c r="D258" s="14">
        <f t="shared" si="27"/>
        <v>759</v>
      </c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21"/>
        <v/>
      </c>
      <c r="K258" s="15" t="str">
        <f t="shared" si="22"/>
        <v/>
      </c>
      <c r="L258" s="16"/>
      <c r="M258" s="14"/>
      <c r="N258" s="14"/>
      <c r="O258" s="15" t="str">
        <f t="shared" si="23"/>
        <v/>
      </c>
      <c r="P258" s="15" t="str">
        <f t="shared" si="24"/>
        <v/>
      </c>
      <c r="Q258" s="14"/>
      <c r="R258" s="17" t="str">
        <f t="shared" si="25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>
        <f t="shared" si="26"/>
        <v>10000</v>
      </c>
      <c r="D259" s="14">
        <f t="shared" si="27"/>
        <v>759</v>
      </c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21"/>
        <v/>
      </c>
      <c r="K259" s="15" t="str">
        <f t="shared" si="22"/>
        <v/>
      </c>
      <c r="L259" s="16"/>
      <c r="M259" s="14"/>
      <c r="N259" s="14"/>
      <c r="O259" s="15" t="str">
        <f t="shared" si="23"/>
        <v/>
      </c>
      <c r="P259" s="15" t="str">
        <f t="shared" si="24"/>
        <v/>
      </c>
      <c r="Q259" s="14"/>
      <c r="R259" s="17" t="str">
        <f t="shared" si="25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>
        <f t="shared" si="26"/>
        <v>10000</v>
      </c>
      <c r="D260" s="14">
        <f t="shared" si="27"/>
        <v>759</v>
      </c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21"/>
        <v/>
      </c>
      <c r="K260" s="15" t="str">
        <f t="shared" si="22"/>
        <v/>
      </c>
      <c r="L260" s="16"/>
      <c r="M260" s="14"/>
      <c r="N260" s="14"/>
      <c r="O260" s="15" t="str">
        <f t="shared" si="23"/>
        <v/>
      </c>
      <c r="P260" s="15" t="str">
        <f t="shared" si="24"/>
        <v/>
      </c>
      <c r="Q260" s="14"/>
      <c r="R260" s="17" t="str">
        <f t="shared" si="25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>
        <f t="shared" ref="D261:D304" si="28">D260-F261</f>
        <v>759</v>
      </c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21"/>
        <v/>
      </c>
      <c r="K261" s="15" t="str">
        <f t="shared" si="22"/>
        <v/>
      </c>
      <c r="L261" s="16"/>
      <c r="M261" s="14"/>
      <c r="N261" s="14"/>
      <c r="O261" s="15" t="str">
        <f t="shared" si="23"/>
        <v/>
      </c>
      <c r="P261" s="15" t="str">
        <f t="shared" si="24"/>
        <v/>
      </c>
      <c r="Q261" s="14"/>
      <c r="R261" s="17" t="str">
        <f t="shared" si="25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>
        <f t="shared" si="28"/>
        <v>759</v>
      </c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21"/>
        <v/>
      </c>
      <c r="K262" s="15" t="str">
        <f t="shared" si="22"/>
        <v/>
      </c>
      <c r="L262" s="16"/>
      <c r="M262" s="14"/>
      <c r="N262" s="14"/>
      <c r="O262" s="15" t="str">
        <f t="shared" si="23"/>
        <v/>
      </c>
      <c r="P262" s="15" t="str">
        <f t="shared" si="24"/>
        <v/>
      </c>
      <c r="Q262" s="14"/>
      <c r="R262" s="17" t="str">
        <f t="shared" si="25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>
        <f t="shared" si="28"/>
        <v>759</v>
      </c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9">IF(OR(A263="",H263="",H263=0),"",I263/H263*100)</f>
        <v/>
      </c>
      <c r="K263" s="15" t="str">
        <f t="shared" ref="K263:K306" si="30">IF(OR(A263="",C263="",C263=0),"",H263/C263*100)</f>
        <v/>
      </c>
      <c r="L263" s="16"/>
      <c r="M263" s="14"/>
      <c r="N263" s="14"/>
      <c r="O263" s="15" t="str">
        <f t="shared" ref="O263:O306" si="31">IF(OR(A263="",C263="",C263=0),"",M263/C263*1000)</f>
        <v/>
      </c>
      <c r="P263" s="15" t="str">
        <f t="shared" ref="P263:P306" si="32">IF(OR(A263="",D263="",D263=0),"",N263/D263*1000)</f>
        <v/>
      </c>
      <c r="Q263" s="14"/>
      <c r="R263" s="17" t="str">
        <f t="shared" ref="R263:R306" si="33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>
        <f t="shared" si="28"/>
        <v>759</v>
      </c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9"/>
        <v/>
      </c>
      <c r="K264" s="15" t="str">
        <f t="shared" si="30"/>
        <v/>
      </c>
      <c r="L264" s="16"/>
      <c r="M264" s="14"/>
      <c r="N264" s="14"/>
      <c r="O264" s="15" t="str">
        <f t="shared" si="31"/>
        <v/>
      </c>
      <c r="P264" s="15" t="str">
        <f t="shared" si="32"/>
        <v/>
      </c>
      <c r="Q264" s="14"/>
      <c r="R264" s="17" t="str">
        <f t="shared" si="33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>
        <f t="shared" si="28"/>
        <v>759</v>
      </c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9"/>
        <v/>
      </c>
      <c r="K265" s="15" t="str">
        <f t="shared" si="30"/>
        <v/>
      </c>
      <c r="L265" s="16"/>
      <c r="M265" s="14"/>
      <c r="N265" s="14"/>
      <c r="O265" s="15" t="str">
        <f t="shared" si="31"/>
        <v/>
      </c>
      <c r="P265" s="15" t="str">
        <f t="shared" si="32"/>
        <v/>
      </c>
      <c r="Q265" s="14"/>
      <c r="R265" s="17" t="str">
        <f t="shared" si="33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>
        <f t="shared" si="28"/>
        <v>759</v>
      </c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9"/>
        <v/>
      </c>
      <c r="K266" s="15" t="str">
        <f t="shared" si="30"/>
        <v/>
      </c>
      <c r="L266" s="16"/>
      <c r="M266" s="14"/>
      <c r="N266" s="14"/>
      <c r="O266" s="15" t="str">
        <f t="shared" si="31"/>
        <v/>
      </c>
      <c r="P266" s="15" t="str">
        <f t="shared" si="32"/>
        <v/>
      </c>
      <c r="Q266" s="14"/>
      <c r="R266" s="17" t="str">
        <f t="shared" si="33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>
        <f t="shared" si="28"/>
        <v>759</v>
      </c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9"/>
        <v/>
      </c>
      <c r="K267" s="15" t="str">
        <f t="shared" si="30"/>
        <v/>
      </c>
      <c r="L267" s="16"/>
      <c r="M267" s="14"/>
      <c r="N267" s="14"/>
      <c r="O267" s="15" t="str">
        <f t="shared" si="31"/>
        <v/>
      </c>
      <c r="P267" s="15" t="str">
        <f t="shared" si="32"/>
        <v/>
      </c>
      <c r="Q267" s="14"/>
      <c r="R267" s="17" t="str">
        <f t="shared" si="33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>
        <f t="shared" si="28"/>
        <v>759</v>
      </c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9"/>
        <v/>
      </c>
      <c r="K268" s="15" t="str">
        <f t="shared" si="30"/>
        <v/>
      </c>
      <c r="L268" s="16"/>
      <c r="M268" s="14"/>
      <c r="N268" s="14"/>
      <c r="O268" s="15" t="str">
        <f t="shared" si="31"/>
        <v/>
      </c>
      <c r="P268" s="15" t="str">
        <f t="shared" si="32"/>
        <v/>
      </c>
      <c r="Q268" s="14"/>
      <c r="R268" s="17" t="str">
        <f t="shared" si="33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>
        <f t="shared" si="28"/>
        <v>759</v>
      </c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9"/>
        <v/>
      </c>
      <c r="K269" s="15" t="str">
        <f t="shared" si="30"/>
        <v/>
      </c>
      <c r="L269" s="16"/>
      <c r="M269" s="14"/>
      <c r="N269" s="14"/>
      <c r="O269" s="15" t="str">
        <f t="shared" si="31"/>
        <v/>
      </c>
      <c r="P269" s="15" t="str">
        <f t="shared" si="32"/>
        <v/>
      </c>
      <c r="Q269" s="14"/>
      <c r="R269" s="17" t="str">
        <f t="shared" si="33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>
        <f t="shared" si="28"/>
        <v>759</v>
      </c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9"/>
        <v/>
      </c>
      <c r="K270" s="15" t="str">
        <f t="shared" si="30"/>
        <v/>
      </c>
      <c r="L270" s="16"/>
      <c r="M270" s="14"/>
      <c r="N270" s="14"/>
      <c r="O270" s="15" t="str">
        <f t="shared" si="31"/>
        <v/>
      </c>
      <c r="P270" s="15" t="str">
        <f t="shared" si="32"/>
        <v/>
      </c>
      <c r="Q270" s="14"/>
      <c r="R270" s="17" t="str">
        <f t="shared" si="33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>
        <f t="shared" si="28"/>
        <v>759</v>
      </c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9"/>
        <v/>
      </c>
      <c r="K271" s="15" t="str">
        <f t="shared" si="30"/>
        <v/>
      </c>
      <c r="L271" s="16"/>
      <c r="M271" s="14"/>
      <c r="N271" s="14"/>
      <c r="O271" s="15" t="str">
        <f t="shared" si="31"/>
        <v/>
      </c>
      <c r="P271" s="15" t="str">
        <f t="shared" si="32"/>
        <v/>
      </c>
      <c r="Q271" s="14"/>
      <c r="R271" s="17" t="str">
        <f t="shared" si="33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>
        <f t="shared" si="28"/>
        <v>759</v>
      </c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9"/>
        <v/>
      </c>
      <c r="K272" s="15" t="str">
        <f t="shared" si="30"/>
        <v/>
      </c>
      <c r="L272" s="16"/>
      <c r="M272" s="14"/>
      <c r="N272" s="14"/>
      <c r="O272" s="15" t="str">
        <f t="shared" si="31"/>
        <v/>
      </c>
      <c r="P272" s="15" t="str">
        <f t="shared" si="32"/>
        <v/>
      </c>
      <c r="Q272" s="14"/>
      <c r="R272" s="17" t="str">
        <f t="shared" si="33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>
        <f t="shared" si="28"/>
        <v>759</v>
      </c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9"/>
        <v/>
      </c>
      <c r="K273" s="15" t="str">
        <f t="shared" si="30"/>
        <v/>
      </c>
      <c r="L273" s="16"/>
      <c r="M273" s="14"/>
      <c r="N273" s="14"/>
      <c r="O273" s="15" t="str">
        <f t="shared" si="31"/>
        <v/>
      </c>
      <c r="P273" s="15" t="str">
        <f t="shared" si="32"/>
        <v/>
      </c>
      <c r="Q273" s="14"/>
      <c r="R273" s="17" t="str">
        <f t="shared" si="33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>
        <f t="shared" si="28"/>
        <v>759</v>
      </c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9"/>
        <v/>
      </c>
      <c r="K274" s="15" t="str">
        <f t="shared" si="30"/>
        <v/>
      </c>
      <c r="L274" s="16"/>
      <c r="M274" s="14"/>
      <c r="N274" s="14"/>
      <c r="O274" s="15" t="str">
        <f t="shared" si="31"/>
        <v/>
      </c>
      <c r="P274" s="15" t="str">
        <f t="shared" si="32"/>
        <v/>
      </c>
      <c r="Q274" s="14"/>
      <c r="R274" s="17" t="str">
        <f t="shared" si="33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>
        <f t="shared" si="28"/>
        <v>759</v>
      </c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9"/>
        <v/>
      </c>
      <c r="K275" s="15" t="str">
        <f t="shared" si="30"/>
        <v/>
      </c>
      <c r="L275" s="16"/>
      <c r="M275" s="14"/>
      <c r="N275" s="14"/>
      <c r="O275" s="15" t="str">
        <f t="shared" si="31"/>
        <v/>
      </c>
      <c r="P275" s="15" t="str">
        <f t="shared" si="32"/>
        <v/>
      </c>
      <c r="Q275" s="14"/>
      <c r="R275" s="17" t="str">
        <f t="shared" si="33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>
        <f t="shared" si="28"/>
        <v>759</v>
      </c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9"/>
        <v/>
      </c>
      <c r="K276" s="15" t="str">
        <f t="shared" si="30"/>
        <v/>
      </c>
      <c r="L276" s="16"/>
      <c r="M276" s="14"/>
      <c r="N276" s="14"/>
      <c r="O276" s="15" t="str">
        <f t="shared" si="31"/>
        <v/>
      </c>
      <c r="P276" s="15" t="str">
        <f t="shared" si="32"/>
        <v/>
      </c>
      <c r="Q276" s="14"/>
      <c r="R276" s="17" t="str">
        <f t="shared" si="33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>
        <f t="shared" si="28"/>
        <v>759</v>
      </c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9"/>
        <v/>
      </c>
      <c r="K277" s="15" t="str">
        <f t="shared" si="30"/>
        <v/>
      </c>
      <c r="L277" s="16"/>
      <c r="M277" s="14"/>
      <c r="N277" s="14"/>
      <c r="O277" s="15" t="str">
        <f t="shared" si="31"/>
        <v/>
      </c>
      <c r="P277" s="15" t="str">
        <f t="shared" si="32"/>
        <v/>
      </c>
      <c r="Q277" s="14"/>
      <c r="R277" s="17" t="str">
        <f t="shared" si="33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>
        <f t="shared" si="28"/>
        <v>759</v>
      </c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9"/>
        <v/>
      </c>
      <c r="K278" s="15" t="str">
        <f t="shared" si="30"/>
        <v/>
      </c>
      <c r="L278" s="16"/>
      <c r="M278" s="14"/>
      <c r="N278" s="14"/>
      <c r="O278" s="15" t="str">
        <f t="shared" si="31"/>
        <v/>
      </c>
      <c r="P278" s="15" t="str">
        <f t="shared" si="32"/>
        <v/>
      </c>
      <c r="Q278" s="14"/>
      <c r="R278" s="17" t="str">
        <f t="shared" si="33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>
        <f t="shared" si="28"/>
        <v>759</v>
      </c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9"/>
        <v/>
      </c>
      <c r="K279" s="15" t="str">
        <f t="shared" si="30"/>
        <v/>
      </c>
      <c r="L279" s="16"/>
      <c r="M279" s="14"/>
      <c r="N279" s="14"/>
      <c r="O279" s="15" t="str">
        <f t="shared" si="31"/>
        <v/>
      </c>
      <c r="P279" s="15" t="str">
        <f t="shared" si="32"/>
        <v/>
      </c>
      <c r="Q279" s="14"/>
      <c r="R279" s="17" t="str">
        <f t="shared" si="33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>
        <f t="shared" si="28"/>
        <v>759</v>
      </c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9"/>
        <v/>
      </c>
      <c r="K280" s="15" t="str">
        <f t="shared" si="30"/>
        <v/>
      </c>
      <c r="L280" s="16"/>
      <c r="M280" s="14"/>
      <c r="N280" s="14"/>
      <c r="O280" s="15" t="str">
        <f t="shared" si="31"/>
        <v/>
      </c>
      <c r="P280" s="15" t="str">
        <f t="shared" si="32"/>
        <v/>
      </c>
      <c r="Q280" s="14"/>
      <c r="R280" s="17" t="str">
        <f t="shared" si="33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>
        <f t="shared" si="28"/>
        <v>759</v>
      </c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9"/>
        <v/>
      </c>
      <c r="K281" s="15" t="str">
        <f t="shared" si="30"/>
        <v/>
      </c>
      <c r="L281" s="16"/>
      <c r="M281" s="14"/>
      <c r="N281" s="14"/>
      <c r="O281" s="15" t="str">
        <f t="shared" si="31"/>
        <v/>
      </c>
      <c r="P281" s="15" t="str">
        <f t="shared" si="32"/>
        <v/>
      </c>
      <c r="Q281" s="14"/>
      <c r="R281" s="17" t="str">
        <f t="shared" si="33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>
        <f t="shared" si="28"/>
        <v>759</v>
      </c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9"/>
        <v/>
      </c>
      <c r="K282" s="15" t="str">
        <f t="shared" si="30"/>
        <v/>
      </c>
      <c r="L282" s="16"/>
      <c r="M282" s="14"/>
      <c r="N282" s="14"/>
      <c r="O282" s="15" t="str">
        <f t="shared" si="31"/>
        <v/>
      </c>
      <c r="P282" s="15" t="str">
        <f t="shared" si="32"/>
        <v/>
      </c>
      <c r="Q282" s="14"/>
      <c r="R282" s="17" t="str">
        <f t="shared" si="33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>
        <f t="shared" si="28"/>
        <v>759</v>
      </c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9"/>
        <v/>
      </c>
      <c r="K283" s="15" t="str">
        <f t="shared" si="30"/>
        <v/>
      </c>
      <c r="L283" s="16"/>
      <c r="M283" s="14"/>
      <c r="N283" s="14"/>
      <c r="O283" s="15" t="str">
        <f t="shared" si="31"/>
        <v/>
      </c>
      <c r="P283" s="15" t="str">
        <f t="shared" si="32"/>
        <v/>
      </c>
      <c r="Q283" s="14"/>
      <c r="R283" s="17" t="str">
        <f t="shared" si="33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>
        <f t="shared" si="28"/>
        <v>759</v>
      </c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9"/>
        <v/>
      </c>
      <c r="K284" s="15" t="str">
        <f t="shared" si="30"/>
        <v/>
      </c>
      <c r="L284" s="16"/>
      <c r="M284" s="14"/>
      <c r="N284" s="14"/>
      <c r="O284" s="15" t="str">
        <f t="shared" si="31"/>
        <v/>
      </c>
      <c r="P284" s="15" t="str">
        <f t="shared" si="32"/>
        <v/>
      </c>
      <c r="Q284" s="14"/>
      <c r="R284" s="17" t="str">
        <f t="shared" si="33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>
        <f t="shared" si="28"/>
        <v>759</v>
      </c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9"/>
        <v/>
      </c>
      <c r="K285" s="15" t="str">
        <f t="shared" si="30"/>
        <v/>
      </c>
      <c r="L285" s="16"/>
      <c r="M285" s="14"/>
      <c r="N285" s="14"/>
      <c r="O285" s="15" t="str">
        <f t="shared" si="31"/>
        <v/>
      </c>
      <c r="P285" s="15" t="str">
        <f t="shared" si="32"/>
        <v/>
      </c>
      <c r="Q285" s="14"/>
      <c r="R285" s="17" t="str">
        <f t="shared" si="33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>
        <f t="shared" si="28"/>
        <v>759</v>
      </c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9"/>
        <v/>
      </c>
      <c r="K286" s="15" t="str">
        <f t="shared" si="30"/>
        <v/>
      </c>
      <c r="L286" s="16"/>
      <c r="M286" s="14"/>
      <c r="N286" s="14"/>
      <c r="O286" s="15" t="str">
        <f t="shared" si="31"/>
        <v/>
      </c>
      <c r="P286" s="15" t="str">
        <f t="shared" si="32"/>
        <v/>
      </c>
      <c r="Q286" s="14"/>
      <c r="R286" s="17" t="str">
        <f t="shared" si="33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>
        <f t="shared" si="28"/>
        <v>759</v>
      </c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9"/>
        <v/>
      </c>
      <c r="K287" s="15" t="str">
        <f t="shared" si="30"/>
        <v/>
      </c>
      <c r="L287" s="16"/>
      <c r="M287" s="14"/>
      <c r="N287" s="14"/>
      <c r="O287" s="15" t="str">
        <f t="shared" si="31"/>
        <v/>
      </c>
      <c r="P287" s="15" t="str">
        <f t="shared" si="32"/>
        <v/>
      </c>
      <c r="Q287" s="14"/>
      <c r="R287" s="17" t="str">
        <f t="shared" si="33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>
        <f t="shared" si="28"/>
        <v>759</v>
      </c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9"/>
        <v/>
      </c>
      <c r="K288" s="15" t="str">
        <f t="shared" si="30"/>
        <v/>
      </c>
      <c r="L288" s="16"/>
      <c r="M288" s="14"/>
      <c r="N288" s="14"/>
      <c r="O288" s="15" t="str">
        <f t="shared" si="31"/>
        <v/>
      </c>
      <c r="P288" s="15" t="str">
        <f t="shared" si="32"/>
        <v/>
      </c>
      <c r="Q288" s="14"/>
      <c r="R288" s="17" t="str">
        <f t="shared" si="33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>
        <f t="shared" si="28"/>
        <v>759</v>
      </c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9"/>
        <v/>
      </c>
      <c r="K289" s="15" t="str">
        <f t="shared" si="30"/>
        <v/>
      </c>
      <c r="L289" s="16"/>
      <c r="M289" s="14"/>
      <c r="N289" s="14"/>
      <c r="O289" s="15" t="str">
        <f t="shared" si="31"/>
        <v/>
      </c>
      <c r="P289" s="15" t="str">
        <f t="shared" si="32"/>
        <v/>
      </c>
      <c r="Q289" s="14"/>
      <c r="R289" s="17" t="str">
        <f t="shared" si="33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>
        <f t="shared" si="28"/>
        <v>759</v>
      </c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9"/>
        <v/>
      </c>
      <c r="K290" s="15" t="str">
        <f t="shared" si="30"/>
        <v/>
      </c>
      <c r="L290" s="16"/>
      <c r="M290" s="14"/>
      <c r="N290" s="14"/>
      <c r="O290" s="15" t="str">
        <f t="shared" si="31"/>
        <v/>
      </c>
      <c r="P290" s="15" t="str">
        <f t="shared" si="32"/>
        <v/>
      </c>
      <c r="Q290" s="14"/>
      <c r="R290" s="17" t="str">
        <f t="shared" si="33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>
        <f t="shared" si="28"/>
        <v>759</v>
      </c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9"/>
        <v/>
      </c>
      <c r="K291" s="15" t="str">
        <f t="shared" si="30"/>
        <v/>
      </c>
      <c r="L291" s="16"/>
      <c r="M291" s="14"/>
      <c r="N291" s="14"/>
      <c r="O291" s="15" t="str">
        <f t="shared" si="31"/>
        <v/>
      </c>
      <c r="P291" s="15" t="str">
        <f t="shared" si="32"/>
        <v/>
      </c>
      <c r="Q291" s="14"/>
      <c r="R291" s="17" t="str">
        <f t="shared" si="33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>
        <f t="shared" si="28"/>
        <v>759</v>
      </c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9"/>
        <v/>
      </c>
      <c r="K292" s="15" t="str">
        <f t="shared" si="30"/>
        <v/>
      </c>
      <c r="L292" s="16"/>
      <c r="M292" s="14"/>
      <c r="N292" s="14"/>
      <c r="O292" s="15" t="str">
        <f t="shared" si="31"/>
        <v/>
      </c>
      <c r="P292" s="15" t="str">
        <f t="shared" si="32"/>
        <v/>
      </c>
      <c r="Q292" s="14"/>
      <c r="R292" s="17" t="str">
        <f t="shared" si="33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>
        <f t="shared" si="28"/>
        <v>759</v>
      </c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9"/>
        <v/>
      </c>
      <c r="K293" s="15" t="str">
        <f t="shared" si="30"/>
        <v/>
      </c>
      <c r="L293" s="16"/>
      <c r="M293" s="14"/>
      <c r="N293" s="14"/>
      <c r="O293" s="15" t="str">
        <f t="shared" si="31"/>
        <v/>
      </c>
      <c r="P293" s="15" t="str">
        <f t="shared" si="32"/>
        <v/>
      </c>
      <c r="Q293" s="14"/>
      <c r="R293" s="17" t="str">
        <f t="shared" si="33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>
        <f t="shared" si="28"/>
        <v>759</v>
      </c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9"/>
        <v/>
      </c>
      <c r="K294" s="15" t="str">
        <f t="shared" si="30"/>
        <v/>
      </c>
      <c r="L294" s="16"/>
      <c r="M294" s="14"/>
      <c r="N294" s="14"/>
      <c r="O294" s="15" t="str">
        <f t="shared" si="31"/>
        <v/>
      </c>
      <c r="P294" s="15" t="str">
        <f t="shared" si="32"/>
        <v/>
      </c>
      <c r="Q294" s="14"/>
      <c r="R294" s="17" t="str">
        <f t="shared" si="33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>
        <f t="shared" si="28"/>
        <v>759</v>
      </c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9"/>
        <v/>
      </c>
      <c r="K295" s="15" t="str">
        <f t="shared" si="30"/>
        <v/>
      </c>
      <c r="L295" s="16"/>
      <c r="M295" s="14"/>
      <c r="N295" s="14"/>
      <c r="O295" s="15" t="str">
        <f t="shared" si="31"/>
        <v/>
      </c>
      <c r="P295" s="15" t="str">
        <f t="shared" si="32"/>
        <v/>
      </c>
      <c r="Q295" s="14"/>
      <c r="R295" s="17" t="str">
        <f t="shared" si="33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>
        <f t="shared" si="28"/>
        <v>759</v>
      </c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9"/>
        <v/>
      </c>
      <c r="K296" s="15" t="str">
        <f t="shared" si="30"/>
        <v/>
      </c>
      <c r="L296" s="16"/>
      <c r="M296" s="14"/>
      <c r="N296" s="14"/>
      <c r="O296" s="15" t="str">
        <f t="shared" si="31"/>
        <v/>
      </c>
      <c r="P296" s="15" t="str">
        <f t="shared" si="32"/>
        <v/>
      </c>
      <c r="Q296" s="14"/>
      <c r="R296" s="17" t="str">
        <f t="shared" si="33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>
        <f t="shared" si="28"/>
        <v>759</v>
      </c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9"/>
        <v/>
      </c>
      <c r="K297" s="15" t="str">
        <f t="shared" si="30"/>
        <v/>
      </c>
      <c r="L297" s="16"/>
      <c r="M297" s="14"/>
      <c r="N297" s="14"/>
      <c r="O297" s="15" t="str">
        <f t="shared" si="31"/>
        <v/>
      </c>
      <c r="P297" s="15" t="str">
        <f t="shared" si="32"/>
        <v/>
      </c>
      <c r="Q297" s="14"/>
      <c r="R297" s="17" t="str">
        <f t="shared" si="33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>
        <f t="shared" si="28"/>
        <v>759</v>
      </c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9"/>
        <v/>
      </c>
      <c r="K298" s="15" t="str">
        <f t="shared" si="30"/>
        <v/>
      </c>
      <c r="L298" s="16"/>
      <c r="M298" s="14"/>
      <c r="N298" s="14"/>
      <c r="O298" s="15" t="str">
        <f t="shared" si="31"/>
        <v/>
      </c>
      <c r="P298" s="15" t="str">
        <f t="shared" si="32"/>
        <v/>
      </c>
      <c r="Q298" s="14"/>
      <c r="R298" s="17" t="str">
        <f t="shared" si="33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>
        <f t="shared" si="28"/>
        <v>759</v>
      </c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9"/>
        <v/>
      </c>
      <c r="K299" s="15" t="str">
        <f t="shared" si="30"/>
        <v/>
      </c>
      <c r="L299" s="16"/>
      <c r="M299" s="14"/>
      <c r="N299" s="14"/>
      <c r="O299" s="15" t="str">
        <f t="shared" si="31"/>
        <v/>
      </c>
      <c r="P299" s="15" t="str">
        <f t="shared" si="32"/>
        <v/>
      </c>
      <c r="Q299" s="14"/>
      <c r="R299" s="17" t="str">
        <f t="shared" si="33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>
        <f t="shared" si="28"/>
        <v>759</v>
      </c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9"/>
        <v/>
      </c>
      <c r="K300" s="15" t="str">
        <f t="shared" si="30"/>
        <v/>
      </c>
      <c r="L300" s="16"/>
      <c r="M300" s="14"/>
      <c r="N300" s="14"/>
      <c r="O300" s="15" t="str">
        <f t="shared" si="31"/>
        <v/>
      </c>
      <c r="P300" s="15" t="str">
        <f t="shared" si="32"/>
        <v/>
      </c>
      <c r="Q300" s="14"/>
      <c r="R300" s="17" t="str">
        <f t="shared" si="33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>
        <f t="shared" si="28"/>
        <v>759</v>
      </c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9"/>
        <v/>
      </c>
      <c r="K301" s="15" t="str">
        <f t="shared" si="30"/>
        <v/>
      </c>
      <c r="L301" s="16"/>
      <c r="M301" s="14"/>
      <c r="N301" s="14"/>
      <c r="O301" s="15" t="str">
        <f t="shared" si="31"/>
        <v/>
      </c>
      <c r="P301" s="15" t="str">
        <f t="shared" si="32"/>
        <v/>
      </c>
      <c r="Q301" s="14"/>
      <c r="R301" s="17" t="str">
        <f t="shared" si="33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>
        <f t="shared" si="28"/>
        <v>759</v>
      </c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9"/>
        <v/>
      </c>
      <c r="K302" s="15" t="str">
        <f t="shared" si="30"/>
        <v/>
      </c>
      <c r="L302" s="16"/>
      <c r="M302" s="14"/>
      <c r="N302" s="14"/>
      <c r="O302" s="15" t="str">
        <f t="shared" si="31"/>
        <v/>
      </c>
      <c r="P302" s="15" t="str">
        <f t="shared" si="32"/>
        <v/>
      </c>
      <c r="Q302" s="14"/>
      <c r="R302" s="17" t="str">
        <f t="shared" si="33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>
        <f t="shared" si="28"/>
        <v>759</v>
      </c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9"/>
        <v/>
      </c>
      <c r="K303" s="15" t="str">
        <f t="shared" si="30"/>
        <v/>
      </c>
      <c r="L303" s="16"/>
      <c r="M303" s="14"/>
      <c r="N303" s="14"/>
      <c r="O303" s="15" t="str">
        <f t="shared" si="31"/>
        <v/>
      </c>
      <c r="P303" s="15" t="str">
        <f t="shared" si="32"/>
        <v/>
      </c>
      <c r="Q303" s="14"/>
      <c r="R303" s="17" t="str">
        <f t="shared" si="33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>
        <f t="shared" si="28"/>
        <v>759</v>
      </c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9"/>
        <v/>
      </c>
      <c r="K304" s="15" t="str">
        <f t="shared" si="30"/>
        <v/>
      </c>
      <c r="L304" s="16"/>
      <c r="M304" s="14"/>
      <c r="N304" s="14"/>
      <c r="O304" s="15" t="str">
        <f t="shared" si="31"/>
        <v/>
      </c>
      <c r="P304" s="15" t="str">
        <f t="shared" si="32"/>
        <v/>
      </c>
      <c r="Q304" s="14"/>
      <c r="R304" s="17" t="str">
        <f t="shared" si="33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9"/>
        <v/>
      </c>
      <c r="K305" s="15" t="str">
        <f t="shared" si="30"/>
        <v/>
      </c>
      <c r="L305" s="16"/>
      <c r="M305" s="14"/>
      <c r="N305" s="14"/>
      <c r="O305" s="15" t="str">
        <f t="shared" si="31"/>
        <v/>
      </c>
      <c r="P305" s="15" t="str">
        <f t="shared" si="32"/>
        <v/>
      </c>
      <c r="Q305" s="14"/>
      <c r="R305" s="17" t="str">
        <f t="shared" si="33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9"/>
        <v/>
      </c>
      <c r="K306" s="15" t="str">
        <f t="shared" si="30"/>
        <v/>
      </c>
      <c r="L306" s="16"/>
      <c r="M306" s="14"/>
      <c r="N306" s="14"/>
      <c r="O306" s="15" t="str">
        <f t="shared" si="31"/>
        <v/>
      </c>
      <c r="P306" s="15" t="str">
        <f t="shared" si="32"/>
        <v/>
      </c>
      <c r="Q306" s="14"/>
      <c r="R306" s="17" t="str">
        <f t="shared" si="33"/>
        <v/>
      </c>
      <c r="S306" s="14"/>
      <c r="T306" s="14"/>
      <c r="U306" s="14"/>
      <c r="V306" s="14"/>
      <c r="W306" s="14"/>
      <c r="X306" s="14"/>
    </row>
  </sheetData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06"/>
  <sheetViews>
    <sheetView zoomScaleNormal="100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J78" sqref="J78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79</v>
      </c>
      <c r="D1" s="45"/>
    </row>
    <row r="2" spans="1:24" ht="15" customHeight="1" x14ac:dyDescent="0.25">
      <c r="A2" s="9" t="s">
        <v>2</v>
      </c>
      <c r="B2" s="10"/>
      <c r="C2" s="44" t="s">
        <v>3</v>
      </c>
      <c r="D2" s="45"/>
    </row>
    <row r="3" spans="1:24" ht="15" customHeight="1" x14ac:dyDescent="0.25">
      <c r="A3" s="9" t="s">
        <v>4</v>
      </c>
      <c r="B3" s="10"/>
      <c r="C3" s="46">
        <v>46070</v>
      </c>
      <c r="D3" s="45"/>
    </row>
    <row r="4" spans="1:24" ht="15" customHeight="1" x14ac:dyDescent="0.25">
      <c r="A4" s="9" t="s">
        <v>5</v>
      </c>
      <c r="B4" s="10"/>
      <c r="C4" s="1">
        <v>10964</v>
      </c>
      <c r="E4" s="9" t="s">
        <v>6</v>
      </c>
      <c r="F4" s="10"/>
      <c r="G4" s="1">
        <v>1066</v>
      </c>
      <c r="H4" s="9" t="s">
        <v>7</v>
      </c>
      <c r="I4" s="1"/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46195</v>
      </c>
      <c r="B7" s="13">
        <f>IF(A7="","",IFERROR(INT((A7-C3)/7)+I4,""))</f>
        <v>17</v>
      </c>
      <c r="C7" s="14">
        <v>10016</v>
      </c>
      <c r="D7" s="14">
        <v>1066</v>
      </c>
      <c r="E7" s="14">
        <v>0</v>
      </c>
      <c r="F7" s="14">
        <v>0</v>
      </c>
      <c r="G7" s="15">
        <f>IF(A7="","",IFERROR(SUM(E$7:E7)/C4*100,""))</f>
        <v>0</v>
      </c>
      <c r="H7" s="14"/>
      <c r="I7" s="14"/>
      <c r="J7" s="15" t="str">
        <f t="shared" ref="J7:J70" si="0">IF(OR(A7="",H7="",H7=0),"",I7/H7*100)</f>
        <v/>
      </c>
      <c r="K7" s="15">
        <f t="shared" ref="K7:K70" si="1">IF(OR(A7="",C7="",C7=0),"",H7/C7*100)</f>
        <v>0</v>
      </c>
      <c r="L7" s="16"/>
      <c r="M7" s="14">
        <v>1002</v>
      </c>
      <c r="N7" s="14"/>
      <c r="O7" s="15">
        <f t="shared" ref="O7:O70" si="2">IF(OR(A7="",C7="",C7=0),"",M7/C7*1000)</f>
        <v>100.03993610223642</v>
      </c>
      <c r="P7" s="15">
        <f t="shared" ref="P7:P70" si="3">IF(OR(A7="",D7="",D7=0),"",N7/D7*1000)</f>
        <v>0</v>
      </c>
      <c r="Q7" s="14">
        <v>1299</v>
      </c>
      <c r="R7" s="17">
        <f t="shared" ref="R7:R70" si="4">IF(OR(A7="",M7="",M7+N7=0),"",Q7/(M7+N7))</f>
        <v>1.2964071856287425</v>
      </c>
      <c r="S7" s="14"/>
      <c r="T7" s="14"/>
      <c r="U7" s="14"/>
      <c r="V7" s="14"/>
      <c r="W7" s="14" t="s">
        <v>80</v>
      </c>
      <c r="X7" s="14"/>
    </row>
    <row r="8" spans="1:24" ht="15" customHeight="1" x14ac:dyDescent="0.25">
      <c r="A8" s="12">
        <v>46196</v>
      </c>
      <c r="B8" s="13">
        <f>IF(A8="","",IFERROR(INT((A8-C3)/7)+I4,""))</f>
        <v>18</v>
      </c>
      <c r="C8" s="14">
        <v>9993</v>
      </c>
      <c r="D8" s="14">
        <f t="shared" ref="D8:D39" si="5">D7-F7</f>
        <v>1066</v>
      </c>
      <c r="E8" s="14">
        <v>23</v>
      </c>
      <c r="F8" s="14">
        <v>0</v>
      </c>
      <c r="G8" s="15">
        <f>IF(A8="","",IFERROR(SUM(E$7:E8)/C4*100,""))</f>
        <v>0.20977745348412985</v>
      </c>
      <c r="H8" s="14"/>
      <c r="I8" s="14"/>
      <c r="J8" s="15" t="str">
        <f t="shared" si="0"/>
        <v/>
      </c>
      <c r="K8" s="15">
        <f t="shared" si="1"/>
        <v>0</v>
      </c>
      <c r="L8" s="16"/>
      <c r="M8" s="14">
        <v>951</v>
      </c>
      <c r="N8" s="14"/>
      <c r="O8" s="15">
        <f t="shared" si="2"/>
        <v>95.166616631642157</v>
      </c>
      <c r="P8" s="15">
        <f t="shared" si="3"/>
        <v>0</v>
      </c>
      <c r="Q8" s="14">
        <v>1942</v>
      </c>
      <c r="R8" s="17">
        <f t="shared" si="4"/>
        <v>2.0420609884332284</v>
      </c>
      <c r="S8" s="14"/>
      <c r="T8" s="14"/>
      <c r="U8" s="14"/>
      <c r="V8" s="14"/>
      <c r="W8" s="14" t="s">
        <v>80</v>
      </c>
      <c r="X8" s="14"/>
    </row>
    <row r="9" spans="1:24" ht="15" customHeight="1" x14ac:dyDescent="0.25">
      <c r="A9" s="12">
        <v>46197</v>
      </c>
      <c r="B9" s="13">
        <f>IF(A9="","",IFERROR(INT((A9-C3)/7)+I4,""))</f>
        <v>18</v>
      </c>
      <c r="C9" s="14">
        <v>10933</v>
      </c>
      <c r="D9" s="14">
        <f t="shared" si="5"/>
        <v>1066</v>
      </c>
      <c r="E9" s="14">
        <v>0</v>
      </c>
      <c r="F9" s="14">
        <v>0</v>
      </c>
      <c r="G9" s="15">
        <f>IF(A9="","",IFERROR(SUM(E$7:E9)/C4*100,""))</f>
        <v>0.20977745348412985</v>
      </c>
      <c r="H9" s="14"/>
      <c r="I9" s="14"/>
      <c r="J9" s="15" t="str">
        <f t="shared" si="0"/>
        <v/>
      </c>
      <c r="K9" s="15">
        <f t="shared" si="1"/>
        <v>0</v>
      </c>
      <c r="L9" s="16"/>
      <c r="M9" s="14">
        <v>999</v>
      </c>
      <c r="N9" s="14"/>
      <c r="O9" s="15">
        <f t="shared" si="2"/>
        <v>91.374737034665685</v>
      </c>
      <c r="P9" s="15">
        <f t="shared" si="3"/>
        <v>0</v>
      </c>
      <c r="Q9" s="14">
        <v>1777</v>
      </c>
      <c r="R9" s="17">
        <f t="shared" si="4"/>
        <v>1.7787787787787788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46198</v>
      </c>
      <c r="B10" s="13">
        <f>IF(A10="","",IFERROR(INT((A10-C3)/7)+I4,""))</f>
        <v>18</v>
      </c>
      <c r="C10" s="14">
        <v>10929</v>
      </c>
      <c r="D10" s="14">
        <f t="shared" si="5"/>
        <v>1066</v>
      </c>
      <c r="E10" s="14">
        <v>0</v>
      </c>
      <c r="F10" s="14">
        <v>0</v>
      </c>
      <c r="G10" s="15">
        <f>IF(A10="","",IFERROR(SUM(E$7:E10)/C4*100,""))</f>
        <v>0.20977745348412985</v>
      </c>
      <c r="H10" s="14"/>
      <c r="I10" s="14"/>
      <c r="J10" s="15" t="str">
        <f t="shared" si="0"/>
        <v/>
      </c>
      <c r="K10" s="15">
        <f t="shared" si="1"/>
        <v>0</v>
      </c>
      <c r="L10" s="16"/>
      <c r="M10" s="14">
        <v>1093</v>
      </c>
      <c r="N10" s="14">
        <v>104</v>
      </c>
      <c r="O10" s="15">
        <f t="shared" si="2"/>
        <v>100.00914996797511</v>
      </c>
      <c r="P10" s="15">
        <f t="shared" si="3"/>
        <v>97.560975609756099</v>
      </c>
      <c r="Q10" s="14">
        <v>2629</v>
      </c>
      <c r="R10" s="17">
        <f t="shared" si="4"/>
        <v>2.1963241436925647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46199</v>
      </c>
      <c r="B11" s="13">
        <f>IF(A11="","",IFERROR(INT((A11-C3)/7)+I4,""))</f>
        <v>18</v>
      </c>
      <c r="C11" s="14">
        <v>10928</v>
      </c>
      <c r="D11" s="14">
        <f t="shared" si="5"/>
        <v>1066</v>
      </c>
      <c r="E11" s="14">
        <v>4</v>
      </c>
      <c r="F11" s="14">
        <v>0</v>
      </c>
      <c r="G11" s="15">
        <f>IF(A11="","",IFERROR(SUM(E$7:E11)/C4*100,""))</f>
        <v>0.24626048887267421</v>
      </c>
      <c r="H11" s="14"/>
      <c r="I11" s="14"/>
      <c r="J11" s="15" t="str">
        <f t="shared" si="0"/>
        <v/>
      </c>
      <c r="K11" s="15">
        <f t="shared" si="1"/>
        <v>0</v>
      </c>
      <c r="L11" s="16"/>
      <c r="M11" s="14">
        <v>1093</v>
      </c>
      <c r="N11" s="14">
        <v>104</v>
      </c>
      <c r="O11" s="15">
        <f t="shared" si="2"/>
        <v>100.01830161054173</v>
      </c>
      <c r="P11" s="15">
        <f t="shared" si="3"/>
        <v>97.560975609756099</v>
      </c>
      <c r="Q11" s="14">
        <v>3076</v>
      </c>
      <c r="R11" s="17">
        <f t="shared" si="4"/>
        <v>2.5697577276524646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46200</v>
      </c>
      <c r="B12" s="13">
        <f>IF(A12="","",IFERROR(INT((A12-C3)/7)+I4,""))</f>
        <v>18</v>
      </c>
      <c r="C12" s="14">
        <v>10928</v>
      </c>
      <c r="D12" s="14">
        <f t="shared" si="5"/>
        <v>1066</v>
      </c>
      <c r="E12" s="14">
        <v>1</v>
      </c>
      <c r="F12" s="14">
        <v>0</v>
      </c>
      <c r="G12" s="15">
        <f>IF(A12="","",IFERROR(SUM(E$7:E12)/C4*100,""))</f>
        <v>0.2553812477198103</v>
      </c>
      <c r="H12" s="14"/>
      <c r="I12" s="14"/>
      <c r="J12" s="15" t="str">
        <f t="shared" si="0"/>
        <v/>
      </c>
      <c r="K12" s="15">
        <f t="shared" si="1"/>
        <v>0</v>
      </c>
      <c r="L12" s="16"/>
      <c r="M12" s="14">
        <v>1093</v>
      </c>
      <c r="N12" s="14">
        <v>104</v>
      </c>
      <c r="O12" s="15">
        <f t="shared" si="2"/>
        <v>100.01830161054173</v>
      </c>
      <c r="P12" s="15">
        <f t="shared" si="3"/>
        <v>97.560975609756099</v>
      </c>
      <c r="Q12" s="14">
        <v>2946</v>
      </c>
      <c r="R12" s="17">
        <f t="shared" si="4"/>
        <v>2.4611528822055138</v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>
        <v>46201</v>
      </c>
      <c r="B13" s="13">
        <f>IF(A13="","",IFERROR(INT((A13-C3)/7)+I4,""))</f>
        <v>18</v>
      </c>
      <c r="C13" s="14">
        <v>10925</v>
      </c>
      <c r="D13" s="14">
        <f t="shared" si="5"/>
        <v>1066</v>
      </c>
      <c r="E13" s="14">
        <v>3</v>
      </c>
      <c r="F13" s="14">
        <v>1</v>
      </c>
      <c r="G13" s="15">
        <f>IF(A13="","",IFERROR(SUM(E$7:E13)/C4*100,""))</f>
        <v>0.28274352426121852</v>
      </c>
      <c r="H13" s="14"/>
      <c r="I13" s="14"/>
      <c r="J13" s="15" t="str">
        <f t="shared" si="0"/>
        <v/>
      </c>
      <c r="K13" s="15">
        <f t="shared" si="1"/>
        <v>0</v>
      </c>
      <c r="L13" s="16"/>
      <c r="M13" s="14">
        <v>1093</v>
      </c>
      <c r="N13" s="14">
        <v>104</v>
      </c>
      <c r="O13" s="15">
        <f t="shared" si="2"/>
        <v>100.04576659038901</v>
      </c>
      <c r="P13" s="15">
        <f t="shared" si="3"/>
        <v>97.560975609756099</v>
      </c>
      <c r="Q13" s="14">
        <v>3390</v>
      </c>
      <c r="R13" s="17">
        <f t="shared" si="4"/>
        <v>2.8320802005012533</v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>
        <v>46202</v>
      </c>
      <c r="B14" s="13">
        <f>IF(A14="","",IFERROR(INT((A14-C3)/7)+I4,""))</f>
        <v>18</v>
      </c>
      <c r="C14" s="14">
        <v>10922</v>
      </c>
      <c r="D14" s="14">
        <f t="shared" si="5"/>
        <v>1065</v>
      </c>
      <c r="E14" s="14">
        <v>3</v>
      </c>
      <c r="F14" s="14">
        <v>3</v>
      </c>
      <c r="G14" s="15">
        <f>IF(A14="","",IFERROR(SUM(E$7:E14)/C4*100,""))</f>
        <v>0.31010580080262679</v>
      </c>
      <c r="H14" s="14"/>
      <c r="I14" s="14"/>
      <c r="J14" s="15" t="str">
        <f t="shared" si="0"/>
        <v/>
      </c>
      <c r="K14" s="15">
        <f t="shared" si="1"/>
        <v>0</v>
      </c>
      <c r="L14" s="16"/>
      <c r="M14" s="14">
        <v>1093</v>
      </c>
      <c r="N14" s="14">
        <v>104</v>
      </c>
      <c r="O14" s="15">
        <f t="shared" si="2"/>
        <v>100.07324665812123</v>
      </c>
      <c r="P14" s="15">
        <f t="shared" si="3"/>
        <v>97.652582159624416</v>
      </c>
      <c r="Q14" s="14">
        <v>3220</v>
      </c>
      <c r="R14" s="17">
        <f t="shared" si="4"/>
        <v>2.6900584795321638</v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>
        <v>46203</v>
      </c>
      <c r="B15" s="13">
        <f>IF(A15="","",IFERROR(INT((A15-C3)/7)+I4,""))</f>
        <v>19</v>
      </c>
      <c r="C15" s="14">
        <v>10919</v>
      </c>
      <c r="D15" s="14">
        <f t="shared" si="5"/>
        <v>1062</v>
      </c>
      <c r="E15" s="14">
        <v>3</v>
      </c>
      <c r="F15" s="14">
        <v>0</v>
      </c>
      <c r="G15" s="15">
        <f>IF(A15="","",IFERROR(SUM(E$7:E15)/C4*100,""))</f>
        <v>0.337468077344035</v>
      </c>
      <c r="H15" s="14"/>
      <c r="I15" s="14"/>
      <c r="J15" s="15" t="str">
        <f t="shared" si="0"/>
        <v/>
      </c>
      <c r="K15" s="15">
        <f t="shared" si="1"/>
        <v>0</v>
      </c>
      <c r="L15" s="16"/>
      <c r="M15" s="14">
        <v>1093</v>
      </c>
      <c r="N15" s="14">
        <v>104</v>
      </c>
      <c r="O15" s="15">
        <f t="shared" si="2"/>
        <v>100.10074182617456</v>
      </c>
      <c r="P15" s="15">
        <f t="shared" si="3"/>
        <v>97.928436911487751</v>
      </c>
      <c r="Q15" s="14">
        <v>2740</v>
      </c>
      <c r="R15" s="17">
        <f t="shared" si="4"/>
        <v>2.2890559732664997</v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>
        <v>46204</v>
      </c>
      <c r="B16" s="13">
        <f>IF(A16="","",IFERROR(INT((A16-C3)/7)+I4,""))</f>
        <v>19</v>
      </c>
      <c r="C16" s="14">
        <v>10916</v>
      </c>
      <c r="D16" s="14">
        <f t="shared" si="5"/>
        <v>1062</v>
      </c>
      <c r="E16" s="14">
        <v>3</v>
      </c>
      <c r="F16" s="14">
        <v>1</v>
      </c>
      <c r="G16" s="15">
        <f>IF(A16="","",IFERROR(SUM(E$7:E16)/C4*100,""))</f>
        <v>0.36483035388544327</v>
      </c>
      <c r="H16" s="14"/>
      <c r="I16" s="14"/>
      <c r="J16" s="15" t="str">
        <f t="shared" si="0"/>
        <v/>
      </c>
      <c r="K16" s="15">
        <f t="shared" si="1"/>
        <v>0</v>
      </c>
      <c r="L16" s="16"/>
      <c r="M16" s="14">
        <v>1111</v>
      </c>
      <c r="N16" s="14">
        <v>98</v>
      </c>
      <c r="O16" s="15">
        <f t="shared" si="2"/>
        <v>101.77720776841335</v>
      </c>
      <c r="P16" s="15">
        <f t="shared" si="3"/>
        <v>92.278719397363474</v>
      </c>
      <c r="Q16" s="14">
        <v>2383</v>
      </c>
      <c r="R16" s="17">
        <f t="shared" si="4"/>
        <v>1.9710504549214227</v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>
        <v>46205</v>
      </c>
      <c r="B17" s="13">
        <f>IF(A17="","",IFERROR(INT((A17-C3)/7)+I4,""))</f>
        <v>19</v>
      </c>
      <c r="C17" s="14">
        <v>10915</v>
      </c>
      <c r="D17" s="14">
        <f t="shared" si="5"/>
        <v>1061</v>
      </c>
      <c r="E17" s="14">
        <v>1</v>
      </c>
      <c r="F17" s="14">
        <v>0</v>
      </c>
      <c r="G17" s="15">
        <f>IF(A17="","",IFERROR(SUM(E$7:E17)/C4*100,""))</f>
        <v>0.37395111273257936</v>
      </c>
      <c r="H17" s="14"/>
      <c r="I17" s="14"/>
      <c r="J17" s="15" t="str">
        <f t="shared" si="0"/>
        <v/>
      </c>
      <c r="K17" s="15">
        <f t="shared" si="1"/>
        <v>0</v>
      </c>
      <c r="L17" s="16"/>
      <c r="M17" s="14">
        <v>1111</v>
      </c>
      <c r="N17" s="14">
        <v>98</v>
      </c>
      <c r="O17" s="15">
        <f t="shared" si="2"/>
        <v>101.78653229500686</v>
      </c>
      <c r="P17" s="15">
        <f t="shared" si="3"/>
        <v>92.365692742695572</v>
      </c>
      <c r="Q17" s="14">
        <v>2320</v>
      </c>
      <c r="R17" s="17">
        <f t="shared" si="4"/>
        <v>1.9189412737799834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46206</v>
      </c>
      <c r="B18" s="13">
        <f>IF(A18="","",IFERROR(INT((A18-C3)/7)+I4,""))</f>
        <v>19</v>
      </c>
      <c r="C18" s="14">
        <v>10915</v>
      </c>
      <c r="D18" s="14">
        <f t="shared" si="5"/>
        <v>1061</v>
      </c>
      <c r="E18" s="14">
        <v>0</v>
      </c>
      <c r="F18" s="14">
        <v>0</v>
      </c>
      <c r="G18" s="15">
        <f>IF(A18="","",IFERROR(SUM(E$7:E18)/C4*100,""))</f>
        <v>0.37395111273257936</v>
      </c>
      <c r="H18" s="14"/>
      <c r="I18" s="14"/>
      <c r="J18" s="15" t="str">
        <f t="shared" si="0"/>
        <v/>
      </c>
      <c r="K18" s="15">
        <f t="shared" si="1"/>
        <v>0</v>
      </c>
      <c r="L18" s="16"/>
      <c r="M18" s="14">
        <v>1111</v>
      </c>
      <c r="N18" s="14">
        <v>98</v>
      </c>
      <c r="O18" s="15">
        <f t="shared" si="2"/>
        <v>101.78653229500686</v>
      </c>
      <c r="P18" s="15">
        <f t="shared" si="3"/>
        <v>92.365692742695572</v>
      </c>
      <c r="Q18" s="14">
        <v>2268</v>
      </c>
      <c r="R18" s="17">
        <f t="shared" si="4"/>
        <v>1.8759305210918114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46207</v>
      </c>
      <c r="B19" s="13">
        <f>IF(A19="","",IFERROR(INT((A19-C3)/7)+I4,""))</f>
        <v>19</v>
      </c>
      <c r="C19" s="14">
        <v>10913</v>
      </c>
      <c r="D19" s="14">
        <f t="shared" si="5"/>
        <v>1061</v>
      </c>
      <c r="E19" s="14">
        <v>2</v>
      </c>
      <c r="F19" s="14">
        <v>0</v>
      </c>
      <c r="G19" s="15">
        <f>IF(A19="","",IFERROR(SUM(E$7:E19)/C4*100,""))</f>
        <v>0.39219263042685149</v>
      </c>
      <c r="H19" s="14"/>
      <c r="I19" s="14"/>
      <c r="J19" s="15" t="str">
        <f t="shared" si="0"/>
        <v/>
      </c>
      <c r="K19" s="15">
        <f t="shared" si="1"/>
        <v>0</v>
      </c>
      <c r="L19" s="16"/>
      <c r="M19" s="14">
        <v>1111</v>
      </c>
      <c r="N19" s="14">
        <v>98</v>
      </c>
      <c r="O19" s="15">
        <f t="shared" si="2"/>
        <v>101.80518647484652</v>
      </c>
      <c r="P19" s="15">
        <f t="shared" si="3"/>
        <v>92.365692742695572</v>
      </c>
      <c r="Q19" s="14">
        <v>2288</v>
      </c>
      <c r="R19" s="17">
        <f t="shared" si="4"/>
        <v>1.89247311827957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46208</v>
      </c>
      <c r="B20" s="13">
        <f>IF(A20="","",IFERROR(INT((A20-C3)/7)+I4,""))</f>
        <v>19</v>
      </c>
      <c r="C20" s="14">
        <v>10912</v>
      </c>
      <c r="D20" s="14">
        <f t="shared" si="5"/>
        <v>1061</v>
      </c>
      <c r="E20" s="14">
        <v>1</v>
      </c>
      <c r="F20" s="14">
        <v>0</v>
      </c>
      <c r="G20" s="15">
        <f>IF(A20="","",IFERROR(SUM(E$7:E20)/C4*100,""))</f>
        <v>0.40131338927398763</v>
      </c>
      <c r="H20" s="14"/>
      <c r="I20" s="14"/>
      <c r="J20" s="15" t="str">
        <f t="shared" si="0"/>
        <v/>
      </c>
      <c r="K20" s="15">
        <f t="shared" si="1"/>
        <v>0</v>
      </c>
      <c r="L20" s="16"/>
      <c r="M20" s="14">
        <v>1111</v>
      </c>
      <c r="N20" s="14">
        <v>98</v>
      </c>
      <c r="O20" s="15">
        <f t="shared" si="2"/>
        <v>101.81451612903227</v>
      </c>
      <c r="P20" s="15">
        <f t="shared" si="3"/>
        <v>92.365692742695572</v>
      </c>
      <c r="Q20" s="14">
        <v>2281</v>
      </c>
      <c r="R20" s="17">
        <f t="shared" si="4"/>
        <v>1.8866832092638544</v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>
        <v>46209</v>
      </c>
      <c r="B21" s="13">
        <f>IF(A21="","",IFERROR(INT((A21-C3)/7)+I4,""))</f>
        <v>19</v>
      </c>
      <c r="C21" s="14">
        <v>10912</v>
      </c>
      <c r="D21" s="14">
        <f t="shared" si="5"/>
        <v>1061</v>
      </c>
      <c r="E21" s="14">
        <v>0</v>
      </c>
      <c r="F21" s="14">
        <v>0</v>
      </c>
      <c r="G21" s="15">
        <f>IF(A21="","",IFERROR(SUM(E$7:E21)/C4*100,""))</f>
        <v>0.40131338927398763</v>
      </c>
      <c r="H21" s="14"/>
      <c r="I21" s="14"/>
      <c r="J21" s="15" t="str">
        <f t="shared" si="0"/>
        <v/>
      </c>
      <c r="K21" s="15">
        <f t="shared" si="1"/>
        <v>0</v>
      </c>
      <c r="L21" s="16"/>
      <c r="M21" s="14">
        <v>1111</v>
      </c>
      <c r="N21" s="14">
        <v>98</v>
      </c>
      <c r="O21" s="15">
        <f t="shared" si="2"/>
        <v>101.81451612903227</v>
      </c>
      <c r="P21" s="15">
        <f t="shared" si="3"/>
        <v>92.365692742695572</v>
      </c>
      <c r="Q21" s="14">
        <v>2374</v>
      </c>
      <c r="R21" s="17">
        <f t="shared" si="4"/>
        <v>1.9636062861869314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>
        <v>46210</v>
      </c>
      <c r="B22" s="13">
        <f>IF(A22="","",IFERROR(INT((A22-C3)/7)+I4,""))</f>
        <v>20</v>
      </c>
      <c r="C22" s="14">
        <v>10906</v>
      </c>
      <c r="D22" s="14">
        <f t="shared" si="5"/>
        <v>1061</v>
      </c>
      <c r="E22" s="14">
        <v>6</v>
      </c>
      <c r="F22" s="14">
        <v>2</v>
      </c>
      <c r="G22" s="15">
        <f>IF(A22="","",IFERROR(SUM(E$7:E22)/C4*100,""))</f>
        <v>0.45603794235680406</v>
      </c>
      <c r="H22" s="14"/>
      <c r="I22" s="14"/>
      <c r="J22" s="15" t="str">
        <f t="shared" si="0"/>
        <v/>
      </c>
      <c r="K22" s="15">
        <f t="shared" si="1"/>
        <v>0</v>
      </c>
      <c r="L22" s="16"/>
      <c r="M22" s="14">
        <v>1111</v>
      </c>
      <c r="N22" s="14">
        <v>98</v>
      </c>
      <c r="O22" s="15">
        <f t="shared" si="2"/>
        <v>101.87052998349533</v>
      </c>
      <c r="P22" s="15">
        <f t="shared" si="3"/>
        <v>92.365692742695572</v>
      </c>
      <c r="Q22" s="14">
        <v>2404</v>
      </c>
      <c r="R22" s="17">
        <f t="shared" si="4"/>
        <v>1.988420181968569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>
        <v>46211</v>
      </c>
      <c r="B23" s="13">
        <f>IF(A23="","",IFERROR(INT((A23-C3)/7)+I4,""))</f>
        <v>20</v>
      </c>
      <c r="C23" s="14">
        <v>10903</v>
      </c>
      <c r="D23" s="14">
        <f t="shared" si="5"/>
        <v>1059</v>
      </c>
      <c r="E23" s="14">
        <v>3</v>
      </c>
      <c r="F23" s="14">
        <v>1</v>
      </c>
      <c r="G23" s="15">
        <f>IF(A23="","",IFERROR(SUM(E$7:E23)/C4*100,""))</f>
        <v>0.48340021889821227</v>
      </c>
      <c r="H23" s="14"/>
      <c r="I23" s="14"/>
      <c r="J23" s="15" t="str">
        <f t="shared" si="0"/>
        <v/>
      </c>
      <c r="K23" s="15">
        <f t="shared" si="1"/>
        <v>0</v>
      </c>
      <c r="L23" s="16"/>
      <c r="M23" s="14">
        <v>1167</v>
      </c>
      <c r="N23" s="14">
        <v>92</v>
      </c>
      <c r="O23" s="15">
        <f t="shared" si="2"/>
        <v>107.03476107493351</v>
      </c>
      <c r="P23" s="15">
        <f t="shared" si="3"/>
        <v>86.874409820585456</v>
      </c>
      <c r="Q23" s="14">
        <v>2425</v>
      </c>
      <c r="R23" s="17">
        <f t="shared" si="4"/>
        <v>1.926131850675139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46212</v>
      </c>
      <c r="B24" s="13">
        <f>IF(A24="","",IFERROR(INT((A24-C3)/7)+I4,""))</f>
        <v>20</v>
      </c>
      <c r="C24" s="14">
        <v>10903</v>
      </c>
      <c r="D24" s="14">
        <f t="shared" si="5"/>
        <v>1058</v>
      </c>
      <c r="E24" s="14">
        <v>0</v>
      </c>
      <c r="F24" s="14">
        <v>0</v>
      </c>
      <c r="G24" s="15">
        <f>IF(A24="","",IFERROR(SUM(E$7:E24)/C4*100,""))</f>
        <v>0.48340021889821227</v>
      </c>
      <c r="H24" s="14"/>
      <c r="I24" s="14"/>
      <c r="J24" s="15" t="str">
        <f t="shared" si="0"/>
        <v/>
      </c>
      <c r="K24" s="15">
        <f t="shared" si="1"/>
        <v>0</v>
      </c>
      <c r="L24" s="16"/>
      <c r="M24" s="14">
        <v>1167</v>
      </c>
      <c r="N24" s="14">
        <v>92</v>
      </c>
      <c r="O24" s="15">
        <f t="shared" si="2"/>
        <v>107.03476107493351</v>
      </c>
      <c r="P24" s="15">
        <f t="shared" si="3"/>
        <v>86.956521739130437</v>
      </c>
      <c r="Q24" s="14">
        <v>2420</v>
      </c>
      <c r="R24" s="17">
        <f t="shared" si="4"/>
        <v>1.9221604447974583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>
        <v>46213</v>
      </c>
      <c r="B25" s="13">
        <f>IF(A25="","",IFERROR(INT((A25-C3)/7)+I4,""))</f>
        <v>20</v>
      </c>
      <c r="C25" s="14">
        <v>10903</v>
      </c>
      <c r="D25" s="14">
        <f t="shared" si="5"/>
        <v>1058</v>
      </c>
      <c r="E25" s="14">
        <v>1</v>
      </c>
      <c r="F25" s="14">
        <v>0</v>
      </c>
      <c r="G25" s="15">
        <f>IF(A25="","",IFERROR(SUM(E$7:E25)/C4*100,""))</f>
        <v>0.49252097774534842</v>
      </c>
      <c r="H25" s="14"/>
      <c r="I25" s="14"/>
      <c r="J25" s="15" t="str">
        <f t="shared" si="0"/>
        <v/>
      </c>
      <c r="K25" s="15">
        <f t="shared" si="1"/>
        <v>0</v>
      </c>
      <c r="L25" s="16"/>
      <c r="M25" s="14">
        <v>1167</v>
      </c>
      <c r="N25" s="14">
        <v>92</v>
      </c>
      <c r="O25" s="15">
        <f t="shared" si="2"/>
        <v>107.03476107493351</v>
      </c>
      <c r="P25" s="15">
        <f t="shared" si="3"/>
        <v>86.956521739130437</v>
      </c>
      <c r="Q25" s="14">
        <v>2212</v>
      </c>
      <c r="R25" s="17">
        <f t="shared" si="4"/>
        <v>1.7569499602859413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>
        <v>46214</v>
      </c>
      <c r="B26" s="13">
        <f>IF(A26="","",IFERROR(INT((A26-C3)/7)+I4,""))</f>
        <v>20</v>
      </c>
      <c r="C26" s="14">
        <v>10899</v>
      </c>
      <c r="D26" s="14">
        <f t="shared" si="5"/>
        <v>1058</v>
      </c>
      <c r="E26" s="14">
        <v>3</v>
      </c>
      <c r="F26" s="14">
        <v>0</v>
      </c>
      <c r="G26" s="15">
        <f>IF(A26="","",IFERROR(SUM(E$7:E26)/C4*100,""))</f>
        <v>0.51988325428675664</v>
      </c>
      <c r="H26" s="14"/>
      <c r="I26" s="14"/>
      <c r="J26" s="15" t="str">
        <f t="shared" si="0"/>
        <v/>
      </c>
      <c r="K26" s="15">
        <f t="shared" si="1"/>
        <v>0</v>
      </c>
      <c r="L26" s="16"/>
      <c r="M26" s="14">
        <v>1167</v>
      </c>
      <c r="N26" s="14">
        <v>92</v>
      </c>
      <c r="O26" s="15">
        <f t="shared" si="2"/>
        <v>107.07404349022846</v>
      </c>
      <c r="P26" s="15">
        <f t="shared" si="3"/>
        <v>86.956521739130437</v>
      </c>
      <c r="Q26" s="14">
        <v>2386</v>
      </c>
      <c r="R26" s="17">
        <f t="shared" si="4"/>
        <v>1.8951548848292294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>
        <v>46215</v>
      </c>
      <c r="B27" s="13">
        <f>IF(A27="","",IFERROR(INT((A27-C3)/7)+I4,""))</f>
        <v>20</v>
      </c>
      <c r="C27" s="14">
        <v>10898</v>
      </c>
      <c r="D27" s="14">
        <f t="shared" si="5"/>
        <v>1058</v>
      </c>
      <c r="E27" s="14">
        <v>1</v>
      </c>
      <c r="F27" s="14">
        <v>0</v>
      </c>
      <c r="G27" s="15">
        <f>IF(A27="","",IFERROR(SUM(E$7:E27)/C4*100,""))</f>
        <v>0.52900401313389278</v>
      </c>
      <c r="H27" s="14"/>
      <c r="I27" s="14"/>
      <c r="J27" s="15" t="str">
        <f t="shared" si="0"/>
        <v/>
      </c>
      <c r="K27" s="15">
        <f t="shared" si="1"/>
        <v>0</v>
      </c>
      <c r="L27" s="16"/>
      <c r="M27" s="14">
        <v>1167</v>
      </c>
      <c r="N27" s="14">
        <v>92</v>
      </c>
      <c r="O27" s="15">
        <f t="shared" si="2"/>
        <v>107.08386859974307</v>
      </c>
      <c r="P27" s="15">
        <f t="shared" si="3"/>
        <v>86.956521739130437</v>
      </c>
      <c r="Q27" s="14">
        <v>2477</v>
      </c>
      <c r="R27" s="17">
        <f t="shared" si="4"/>
        <v>1.9674344718030183</v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>
        <v>46216</v>
      </c>
      <c r="B28" s="13">
        <f>IF(A28="","",IFERROR(INT((A28-C3)/7)+I4,""))</f>
        <v>20</v>
      </c>
      <c r="C28" s="14">
        <v>10898</v>
      </c>
      <c r="D28" s="14">
        <f t="shared" si="5"/>
        <v>1058</v>
      </c>
      <c r="E28" s="14">
        <v>5</v>
      </c>
      <c r="F28" s="14">
        <v>0</v>
      </c>
      <c r="G28" s="15">
        <f>IF(A28="","",IFERROR(SUM(E$7:E28)/C4*100,""))</f>
        <v>0.57460780736957318</v>
      </c>
      <c r="H28" s="14"/>
      <c r="I28" s="14"/>
      <c r="J28" s="15" t="str">
        <f t="shared" si="0"/>
        <v/>
      </c>
      <c r="K28" s="15">
        <f t="shared" si="1"/>
        <v>0</v>
      </c>
      <c r="L28" s="16"/>
      <c r="M28" s="14">
        <v>1167</v>
      </c>
      <c r="N28" s="14">
        <v>92</v>
      </c>
      <c r="O28" s="15">
        <f t="shared" si="2"/>
        <v>107.08386859974307</v>
      </c>
      <c r="P28" s="15">
        <f t="shared" si="3"/>
        <v>86.956521739130437</v>
      </c>
      <c r="Q28" s="14">
        <v>2386</v>
      </c>
      <c r="R28" s="17">
        <f t="shared" si="4"/>
        <v>1.8951548848292294</v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>
        <v>46217</v>
      </c>
      <c r="B29" s="13">
        <f>IF(A29="","",IFERROR(INT((A29-C3)/7)+I4,""))</f>
        <v>21</v>
      </c>
      <c r="C29" s="14">
        <v>10983</v>
      </c>
      <c r="D29" s="14">
        <f t="shared" si="5"/>
        <v>1058</v>
      </c>
      <c r="E29" s="14">
        <v>1</v>
      </c>
      <c r="F29" s="14">
        <v>0</v>
      </c>
      <c r="G29" s="15">
        <f>IF(A29="","",IFERROR(SUM(E$7:E29)/C4*100,""))</f>
        <v>0.58372856621670921</v>
      </c>
      <c r="H29" s="14"/>
      <c r="I29" s="14"/>
      <c r="J29" s="15" t="str">
        <f t="shared" si="0"/>
        <v/>
      </c>
      <c r="K29" s="15">
        <f t="shared" si="1"/>
        <v>0</v>
      </c>
      <c r="L29" s="16"/>
      <c r="M29" s="14">
        <v>1220</v>
      </c>
      <c r="N29" s="14">
        <v>92</v>
      </c>
      <c r="O29" s="15">
        <f t="shared" si="2"/>
        <v>111.08076117636347</v>
      </c>
      <c r="P29" s="15">
        <f t="shared" si="3"/>
        <v>86.956521739130437</v>
      </c>
      <c r="Q29" s="14">
        <v>2986</v>
      </c>
      <c r="R29" s="17">
        <f t="shared" si="4"/>
        <v>2.2759146341463414</v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>
        <v>46218</v>
      </c>
      <c r="B30" s="13">
        <f>IF(A30="","",IFERROR(INT((A30-C3)/7)+I4,""))</f>
        <v>21</v>
      </c>
      <c r="C30" s="14">
        <f t="shared" ref="C30:C61" si="6">C29-E29</f>
        <v>10982</v>
      </c>
      <c r="D30" s="14">
        <f t="shared" si="5"/>
        <v>1058</v>
      </c>
      <c r="E30" s="14">
        <v>2</v>
      </c>
      <c r="F30" s="14">
        <v>2</v>
      </c>
      <c r="G30" s="15">
        <f>IF(A30="","",IFERROR(SUM(E$7:E30)/C4*100,""))</f>
        <v>0.60197008391098139</v>
      </c>
      <c r="H30" s="14"/>
      <c r="I30" s="14"/>
      <c r="J30" s="15" t="str">
        <f t="shared" si="0"/>
        <v/>
      </c>
      <c r="K30" s="15">
        <f t="shared" si="1"/>
        <v>0</v>
      </c>
      <c r="L30" s="16"/>
      <c r="M30" s="14">
        <v>1220</v>
      </c>
      <c r="N30" s="14">
        <v>88</v>
      </c>
      <c r="O30" s="15">
        <f t="shared" si="2"/>
        <v>111.09087597887454</v>
      </c>
      <c r="P30" s="15">
        <f t="shared" si="3"/>
        <v>83.175803402646508</v>
      </c>
      <c r="Q30" s="14">
        <v>3190</v>
      </c>
      <c r="R30" s="17">
        <f t="shared" si="4"/>
        <v>2.4388379204892967</v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>
        <v>46219</v>
      </c>
      <c r="B31" s="13">
        <f>IF(A31="","",IFERROR(INT((A31-C3)/7)+I4,""))</f>
        <v>21</v>
      </c>
      <c r="C31" s="14">
        <f t="shared" si="6"/>
        <v>10980</v>
      </c>
      <c r="D31" s="14">
        <f t="shared" si="5"/>
        <v>1056</v>
      </c>
      <c r="E31" s="14">
        <v>2</v>
      </c>
      <c r="F31" s="14">
        <v>0</v>
      </c>
      <c r="G31" s="15">
        <f>IF(A31="","",IFERROR(SUM(E$7:E31)/C4*100,""))</f>
        <v>0.62021160160525357</v>
      </c>
      <c r="H31" s="14">
        <v>2</v>
      </c>
      <c r="I31" s="14"/>
      <c r="J31" s="15">
        <f t="shared" si="0"/>
        <v>0</v>
      </c>
      <c r="K31" s="15">
        <f t="shared" si="1"/>
        <v>1.8214936247723135E-2</v>
      </c>
      <c r="L31" s="16"/>
      <c r="M31" s="14">
        <v>1220</v>
      </c>
      <c r="N31" s="14">
        <v>88</v>
      </c>
      <c r="O31" s="15">
        <f t="shared" si="2"/>
        <v>111.1111111111111</v>
      </c>
      <c r="P31" s="15">
        <f t="shared" si="3"/>
        <v>83.333333333333329</v>
      </c>
      <c r="Q31" s="14">
        <v>3382</v>
      </c>
      <c r="R31" s="17">
        <f t="shared" si="4"/>
        <v>2.5856269113149848</v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>
        <v>46220</v>
      </c>
      <c r="B32" s="13">
        <f>IF(A32="","",IFERROR(INT((A32-C3)/7)+I4,""))</f>
        <v>21</v>
      </c>
      <c r="C32" s="14">
        <f t="shared" si="6"/>
        <v>10978</v>
      </c>
      <c r="D32" s="14">
        <f t="shared" si="5"/>
        <v>1056</v>
      </c>
      <c r="E32" s="14">
        <v>0</v>
      </c>
      <c r="F32" s="14">
        <v>0</v>
      </c>
      <c r="G32" s="15">
        <f>IF(A32="","",IFERROR(SUM(E$7:E32)/C4*100,""))</f>
        <v>0.62021160160525357</v>
      </c>
      <c r="H32" s="14">
        <v>3</v>
      </c>
      <c r="I32" s="14"/>
      <c r="J32" s="15">
        <f t="shared" si="0"/>
        <v>0</v>
      </c>
      <c r="K32" s="15">
        <f t="shared" si="1"/>
        <v>2.7327382036800876E-2</v>
      </c>
      <c r="L32" s="16"/>
      <c r="M32" s="14">
        <v>1220</v>
      </c>
      <c r="N32" s="14">
        <v>88</v>
      </c>
      <c r="O32" s="15">
        <f t="shared" si="2"/>
        <v>111.13135361632355</v>
      </c>
      <c r="P32" s="15">
        <f t="shared" si="3"/>
        <v>83.333333333333329</v>
      </c>
      <c r="Q32" s="14">
        <v>3642</v>
      </c>
      <c r="R32" s="17">
        <f t="shared" si="4"/>
        <v>2.7844036697247705</v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>
        <v>46221</v>
      </c>
      <c r="B33" s="13">
        <f>IF(A33="","",IFERROR(INT((A33-C3)/7)+I4,""))</f>
        <v>21</v>
      </c>
      <c r="C33" s="14">
        <f t="shared" si="6"/>
        <v>10978</v>
      </c>
      <c r="D33" s="14">
        <f t="shared" si="5"/>
        <v>1056</v>
      </c>
      <c r="E33" s="14">
        <v>0</v>
      </c>
      <c r="F33" s="14">
        <v>0</v>
      </c>
      <c r="G33" s="15">
        <f>IF(A33="","",IFERROR(SUM(E$7:E33)/C4*100,""))</f>
        <v>0.62021160160525357</v>
      </c>
      <c r="H33" s="14">
        <v>2</v>
      </c>
      <c r="I33" s="14"/>
      <c r="J33" s="15">
        <f t="shared" si="0"/>
        <v>0</v>
      </c>
      <c r="K33" s="15">
        <f t="shared" si="1"/>
        <v>1.8218254691200583E-2</v>
      </c>
      <c r="L33" s="16"/>
      <c r="M33" s="14">
        <v>1220</v>
      </c>
      <c r="N33" s="14">
        <v>88</v>
      </c>
      <c r="O33" s="15">
        <f t="shared" si="2"/>
        <v>111.13135361632355</v>
      </c>
      <c r="P33" s="15">
        <f t="shared" si="3"/>
        <v>83.333333333333329</v>
      </c>
      <c r="Q33" s="14">
        <v>3339</v>
      </c>
      <c r="R33" s="17">
        <f t="shared" si="4"/>
        <v>2.5527522935779818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46222</v>
      </c>
      <c r="B34" s="13">
        <f>IF(A34="","",IFERROR(INT((A34-C3)/7)+I4,""))</f>
        <v>21</v>
      </c>
      <c r="C34" s="14">
        <f t="shared" si="6"/>
        <v>10978</v>
      </c>
      <c r="D34" s="14">
        <f t="shared" si="5"/>
        <v>1056</v>
      </c>
      <c r="E34" s="14">
        <v>1</v>
      </c>
      <c r="F34" s="14">
        <v>0</v>
      </c>
      <c r="G34" s="15">
        <f>IF(A34="","",IFERROR(SUM(E$7:E34)/C4*100,""))</f>
        <v>0.62933236045238961</v>
      </c>
      <c r="H34" s="14">
        <v>2</v>
      </c>
      <c r="I34" s="14"/>
      <c r="J34" s="15">
        <f t="shared" si="0"/>
        <v>0</v>
      </c>
      <c r="K34" s="15">
        <f t="shared" si="1"/>
        <v>1.8218254691200583E-2</v>
      </c>
      <c r="L34" s="16"/>
      <c r="M34" s="14">
        <v>1220</v>
      </c>
      <c r="N34" s="14">
        <v>88</v>
      </c>
      <c r="O34" s="15">
        <f t="shared" si="2"/>
        <v>111.13135361632355</v>
      </c>
      <c r="P34" s="15">
        <f t="shared" si="3"/>
        <v>83.333333333333329</v>
      </c>
      <c r="Q34" s="14">
        <v>3302</v>
      </c>
      <c r="R34" s="17">
        <f t="shared" si="4"/>
        <v>2.5244648318042815</v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>
        <v>46223</v>
      </c>
      <c r="B35" s="13">
        <f>IF(A35="","",IFERROR(INT((A35-C3)/7)+I4,""))</f>
        <v>21</v>
      </c>
      <c r="C35" s="14">
        <f t="shared" si="6"/>
        <v>10977</v>
      </c>
      <c r="D35" s="14">
        <f t="shared" si="5"/>
        <v>1056</v>
      </c>
      <c r="E35" s="14">
        <v>0</v>
      </c>
      <c r="F35" s="14">
        <v>0</v>
      </c>
      <c r="G35" s="15">
        <f>IF(A35="","",IFERROR(SUM(E$7:E35)/C4*100,""))</f>
        <v>0.62933236045238961</v>
      </c>
      <c r="H35" s="14">
        <v>9</v>
      </c>
      <c r="I35" s="14"/>
      <c r="J35" s="15">
        <f t="shared" si="0"/>
        <v>0</v>
      </c>
      <c r="K35" s="15">
        <f t="shared" si="1"/>
        <v>8.198961464881116E-2</v>
      </c>
      <c r="L35" s="16"/>
      <c r="M35" s="14">
        <v>1220</v>
      </c>
      <c r="N35" s="14">
        <v>88</v>
      </c>
      <c r="O35" s="15">
        <f t="shared" si="2"/>
        <v>111.14147763505513</v>
      </c>
      <c r="P35" s="15">
        <f t="shared" si="3"/>
        <v>83.333333333333329</v>
      </c>
      <c r="Q35" s="14">
        <v>3419</v>
      </c>
      <c r="R35" s="17">
        <f t="shared" si="4"/>
        <v>2.6139143730886851</v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>
        <v>46224</v>
      </c>
      <c r="B36" s="13">
        <f>IF(A36="","",IFERROR(INT((A36-C3)/7)+I4,""))</f>
        <v>22</v>
      </c>
      <c r="C36" s="14">
        <f t="shared" si="6"/>
        <v>10977</v>
      </c>
      <c r="D36" s="14">
        <f t="shared" si="5"/>
        <v>1056</v>
      </c>
      <c r="E36" s="14">
        <v>0</v>
      </c>
      <c r="F36" s="14">
        <v>1</v>
      </c>
      <c r="G36" s="15">
        <f>IF(A36="","",IFERROR(SUM(E$7:E36)/C4*100,""))</f>
        <v>0.62933236045238961</v>
      </c>
      <c r="H36" s="14">
        <v>92</v>
      </c>
      <c r="I36" s="14"/>
      <c r="J36" s="15">
        <f t="shared" si="0"/>
        <v>0</v>
      </c>
      <c r="K36" s="15">
        <f t="shared" si="1"/>
        <v>0.83811606085451396</v>
      </c>
      <c r="L36" s="16"/>
      <c r="M36" s="14">
        <v>1220</v>
      </c>
      <c r="N36" s="14">
        <v>88</v>
      </c>
      <c r="O36" s="15">
        <f t="shared" si="2"/>
        <v>111.14147763505513</v>
      </c>
      <c r="P36" s="15">
        <f t="shared" si="3"/>
        <v>83.333333333333329</v>
      </c>
      <c r="Q36" s="14">
        <v>3035</v>
      </c>
      <c r="R36" s="17">
        <f t="shared" si="4"/>
        <v>2.320336391437309</v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>
        <v>46225</v>
      </c>
      <c r="B37" s="13">
        <f>IF(A37="","",IFERROR(INT((A37-C3)/7)+I4,""))</f>
        <v>22</v>
      </c>
      <c r="C37" s="14">
        <f t="shared" si="6"/>
        <v>10977</v>
      </c>
      <c r="D37" s="14">
        <f t="shared" si="5"/>
        <v>1055</v>
      </c>
      <c r="E37" s="14">
        <v>0</v>
      </c>
      <c r="F37" s="14">
        <v>1</v>
      </c>
      <c r="G37" s="15">
        <f>IF(A37="","",IFERROR(SUM(E$7:E37)/C4*100,""))</f>
        <v>0.62933236045238961</v>
      </c>
      <c r="H37" s="14">
        <v>79</v>
      </c>
      <c r="I37" s="14"/>
      <c r="J37" s="15">
        <f t="shared" si="0"/>
        <v>0</v>
      </c>
      <c r="K37" s="15">
        <f t="shared" si="1"/>
        <v>0.71968661747289786</v>
      </c>
      <c r="L37" s="16"/>
      <c r="M37" s="14">
        <v>1273</v>
      </c>
      <c r="N37" s="14">
        <v>88</v>
      </c>
      <c r="O37" s="15">
        <f t="shared" si="2"/>
        <v>115.96975494215177</v>
      </c>
      <c r="P37" s="15">
        <f t="shared" si="3"/>
        <v>83.412322274881518</v>
      </c>
      <c r="Q37" s="14">
        <v>3239</v>
      </c>
      <c r="R37" s="17">
        <f t="shared" si="4"/>
        <v>2.3798677443056575</v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>
        <v>46226</v>
      </c>
      <c r="B38" s="13">
        <f>IF(A38="","",IFERROR(INT((A38-C3)/7)+I4,""))</f>
        <v>22</v>
      </c>
      <c r="C38" s="14">
        <f t="shared" si="6"/>
        <v>10977</v>
      </c>
      <c r="D38" s="14">
        <f t="shared" si="5"/>
        <v>1054</v>
      </c>
      <c r="E38" s="14">
        <v>0</v>
      </c>
      <c r="F38" s="14">
        <v>0</v>
      </c>
      <c r="G38" s="15">
        <f>IF(A38="","",IFERROR(SUM(E$7:E38)/C4*100,""))</f>
        <v>0.62933236045238961</v>
      </c>
      <c r="H38" s="14">
        <v>144</v>
      </c>
      <c r="I38" s="14"/>
      <c r="J38" s="15">
        <f t="shared" si="0"/>
        <v>0</v>
      </c>
      <c r="K38" s="15">
        <f t="shared" si="1"/>
        <v>1.3118338343809786</v>
      </c>
      <c r="L38" s="16"/>
      <c r="M38" s="14">
        <v>1273</v>
      </c>
      <c r="N38" s="14">
        <v>88</v>
      </c>
      <c r="O38" s="15">
        <f t="shared" si="2"/>
        <v>115.96975494215177</v>
      </c>
      <c r="P38" s="15">
        <f t="shared" si="3"/>
        <v>83.491461100569268</v>
      </c>
      <c r="Q38" s="14">
        <v>3405</v>
      </c>
      <c r="R38" s="17">
        <f t="shared" si="4"/>
        <v>2.5018368846436445</v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>
        <v>46227</v>
      </c>
      <c r="B39" s="13">
        <f>IF(A39="","",IFERROR(INT((A39-C3)/7)+I4,""))</f>
        <v>22</v>
      </c>
      <c r="C39" s="14">
        <f t="shared" si="6"/>
        <v>10977</v>
      </c>
      <c r="D39" s="14">
        <f t="shared" si="5"/>
        <v>1054</v>
      </c>
      <c r="E39" s="14">
        <v>1</v>
      </c>
      <c r="F39" s="14">
        <v>0</v>
      </c>
      <c r="G39" s="15">
        <f>IF(A39="","",IFERROR(SUM(E$7:E39)/C4*100,""))</f>
        <v>0.63845311929952575</v>
      </c>
      <c r="H39" s="14">
        <v>265</v>
      </c>
      <c r="I39" s="14"/>
      <c r="J39" s="15">
        <f t="shared" si="0"/>
        <v>0</v>
      </c>
      <c r="K39" s="15">
        <f t="shared" si="1"/>
        <v>2.4141386535483282</v>
      </c>
      <c r="L39" s="16"/>
      <c r="M39" s="14">
        <v>1273</v>
      </c>
      <c r="N39" s="14">
        <v>88</v>
      </c>
      <c r="O39" s="15">
        <f t="shared" si="2"/>
        <v>115.96975494215177</v>
      </c>
      <c r="P39" s="15">
        <f t="shared" si="3"/>
        <v>83.491461100569268</v>
      </c>
      <c r="Q39" s="14">
        <v>3192</v>
      </c>
      <c r="R39" s="17">
        <f t="shared" si="4"/>
        <v>2.3453343130051434</v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>
        <v>46228</v>
      </c>
      <c r="B40" s="13">
        <f>IF(A40="","",IFERROR(INT((A40-C3)/7)+I4,""))</f>
        <v>22</v>
      </c>
      <c r="C40" s="14">
        <f t="shared" si="6"/>
        <v>10976</v>
      </c>
      <c r="D40" s="14">
        <f t="shared" ref="D40:D71" si="7">D39-F39</f>
        <v>1054</v>
      </c>
      <c r="E40" s="14">
        <v>0</v>
      </c>
      <c r="F40" s="14">
        <v>0</v>
      </c>
      <c r="G40" s="15">
        <f>IF(A40="","",IFERROR(SUM(E$7:E40)/C4*100,""))</f>
        <v>0.63845311929952575</v>
      </c>
      <c r="H40" s="14">
        <v>338</v>
      </c>
      <c r="I40" s="14"/>
      <c r="J40" s="15">
        <f t="shared" si="0"/>
        <v>0</v>
      </c>
      <c r="K40" s="15">
        <f t="shared" si="1"/>
        <v>3.0794460641399417</v>
      </c>
      <c r="L40" s="16"/>
      <c r="M40" s="14">
        <v>1273</v>
      </c>
      <c r="N40" s="14">
        <v>88</v>
      </c>
      <c r="O40" s="15">
        <f t="shared" si="2"/>
        <v>115.98032069970846</v>
      </c>
      <c r="P40" s="15">
        <f t="shared" si="3"/>
        <v>83.491461100569268</v>
      </c>
      <c r="Q40" s="14">
        <v>3136</v>
      </c>
      <c r="R40" s="17">
        <f t="shared" si="4"/>
        <v>2.304188096987509</v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>
        <v>46229</v>
      </c>
      <c r="B41" s="13">
        <f>IF(A41="","",IFERROR(INT((A41-C3)/7)+I4,""))</f>
        <v>22</v>
      </c>
      <c r="C41" s="14">
        <f t="shared" si="6"/>
        <v>10976</v>
      </c>
      <c r="D41" s="14">
        <f t="shared" si="7"/>
        <v>1054</v>
      </c>
      <c r="E41" s="14">
        <v>1</v>
      </c>
      <c r="F41" s="14">
        <v>0</v>
      </c>
      <c r="G41" s="15">
        <f>IF(A41="","",IFERROR(SUM(E$7:E41)/C4*100,""))</f>
        <v>0.64757387814666179</v>
      </c>
      <c r="H41" s="14">
        <v>655</v>
      </c>
      <c r="I41" s="14"/>
      <c r="J41" s="15">
        <f t="shared" si="0"/>
        <v>0</v>
      </c>
      <c r="K41" s="15">
        <f t="shared" si="1"/>
        <v>5.9675655976676385</v>
      </c>
      <c r="L41" s="16"/>
      <c r="M41" s="14">
        <v>1273</v>
      </c>
      <c r="N41" s="14">
        <v>88</v>
      </c>
      <c r="O41" s="15">
        <f t="shared" si="2"/>
        <v>115.98032069970846</v>
      </c>
      <c r="P41" s="15">
        <f t="shared" si="3"/>
        <v>83.491461100569268</v>
      </c>
      <c r="Q41" s="14">
        <v>3511</v>
      </c>
      <c r="R41" s="17">
        <f t="shared" si="4"/>
        <v>2.5797207935341659</v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>
        <v>46230</v>
      </c>
      <c r="B42" s="13">
        <f>IF(A42="","",IFERROR(INT((A42-C3)/7)+I4,""))</f>
        <v>22</v>
      </c>
      <c r="C42" s="14">
        <f t="shared" si="6"/>
        <v>10975</v>
      </c>
      <c r="D42" s="14">
        <f t="shared" si="7"/>
        <v>1054</v>
      </c>
      <c r="E42" s="14">
        <v>1</v>
      </c>
      <c r="F42" s="14">
        <v>2</v>
      </c>
      <c r="G42" s="15">
        <f>IF(A42="","",IFERROR(SUM(E$7:E42)/C4*100,""))</f>
        <v>0.65669463699379782</v>
      </c>
      <c r="H42" s="14">
        <v>885</v>
      </c>
      <c r="I42" s="14"/>
      <c r="J42" s="15">
        <f t="shared" si="0"/>
        <v>0</v>
      </c>
      <c r="K42" s="15">
        <f t="shared" si="1"/>
        <v>8.0637813211845106</v>
      </c>
      <c r="L42" s="16"/>
      <c r="M42" s="14">
        <v>1339</v>
      </c>
      <c r="N42" s="14">
        <v>88</v>
      </c>
      <c r="O42" s="15">
        <f t="shared" si="2"/>
        <v>122.00455580865604</v>
      </c>
      <c r="P42" s="15">
        <f t="shared" si="3"/>
        <v>83.491461100569268</v>
      </c>
      <c r="Q42" s="14">
        <v>3466</v>
      </c>
      <c r="R42" s="17">
        <f t="shared" si="4"/>
        <v>2.4288717589348283</v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>
        <v>46231</v>
      </c>
      <c r="B43" s="13">
        <f>IF(A43="","",IFERROR(INT((A43-C3)/7)+I4,""))</f>
        <v>23</v>
      </c>
      <c r="C43" s="14">
        <f t="shared" si="6"/>
        <v>10974</v>
      </c>
      <c r="D43" s="14">
        <f t="shared" si="7"/>
        <v>1052</v>
      </c>
      <c r="E43" s="14">
        <v>0</v>
      </c>
      <c r="F43" s="14">
        <v>0</v>
      </c>
      <c r="G43" s="15">
        <f>IF(A43="","",IFERROR(SUM(E$7:E43)/C4*100,""))</f>
        <v>0.65669463699379782</v>
      </c>
      <c r="H43" s="14">
        <v>1164</v>
      </c>
      <c r="I43" s="14">
        <v>150</v>
      </c>
      <c r="J43" s="15">
        <f t="shared" si="0"/>
        <v>12.886597938144329</v>
      </c>
      <c r="K43" s="15">
        <f t="shared" si="1"/>
        <v>10.606889010388191</v>
      </c>
      <c r="L43" s="16"/>
      <c r="M43" s="14">
        <v>1339</v>
      </c>
      <c r="N43" s="14">
        <v>88</v>
      </c>
      <c r="O43" s="15">
        <f t="shared" si="2"/>
        <v>122.01567340987789</v>
      </c>
      <c r="P43" s="15">
        <f t="shared" si="3"/>
        <v>83.650190114068437</v>
      </c>
      <c r="Q43" s="14">
        <v>3353</v>
      </c>
      <c r="R43" s="17">
        <f t="shared" si="4"/>
        <v>2.3496846531184303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46232</v>
      </c>
      <c r="B44" s="13">
        <f>IF(A44="","",IFERROR(INT((A44-C3)/7)+I4,""))</f>
        <v>23</v>
      </c>
      <c r="C44" s="14">
        <f t="shared" si="6"/>
        <v>10974</v>
      </c>
      <c r="D44" s="14">
        <f t="shared" si="7"/>
        <v>1052</v>
      </c>
      <c r="E44" s="14">
        <v>1</v>
      </c>
      <c r="F44" s="14">
        <v>0</v>
      </c>
      <c r="G44" s="15">
        <f>IF(A44="","",IFERROR(SUM(E$7:E44)/C4*100,""))</f>
        <v>0.66581539584093397</v>
      </c>
      <c r="H44" s="14">
        <v>1708</v>
      </c>
      <c r="I44" s="14">
        <v>150</v>
      </c>
      <c r="J44" s="15">
        <f t="shared" si="0"/>
        <v>8.7822014051522252</v>
      </c>
      <c r="K44" s="15">
        <f t="shared" si="1"/>
        <v>15.564060506652085</v>
      </c>
      <c r="L44" s="16">
        <v>46.7</v>
      </c>
      <c r="M44" s="14">
        <v>1339</v>
      </c>
      <c r="N44" s="14">
        <v>90</v>
      </c>
      <c r="O44" s="15">
        <f t="shared" si="2"/>
        <v>122.01567340987789</v>
      </c>
      <c r="P44" s="15">
        <f t="shared" si="3"/>
        <v>85.551330798479086</v>
      </c>
      <c r="Q44" s="14">
        <v>3546</v>
      </c>
      <c r="R44" s="17">
        <f t="shared" si="4"/>
        <v>2.4814555633310005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46233</v>
      </c>
      <c r="B45" s="13">
        <f>IF(A45="","",IFERROR(INT((A45-C3)/7)+I4,""))</f>
        <v>23</v>
      </c>
      <c r="C45" s="14">
        <f t="shared" si="6"/>
        <v>10973</v>
      </c>
      <c r="D45" s="14">
        <f t="shared" si="7"/>
        <v>1052</v>
      </c>
      <c r="E45" s="14">
        <v>1</v>
      </c>
      <c r="F45" s="14">
        <v>0</v>
      </c>
      <c r="G45" s="15">
        <f>IF(A45="","",IFERROR(SUM(E$7:E45)/C4*100,""))</f>
        <v>0.67493615468807</v>
      </c>
      <c r="H45" s="14">
        <v>2124</v>
      </c>
      <c r="I45" s="14"/>
      <c r="J45" s="15">
        <f t="shared" si="0"/>
        <v>0</v>
      </c>
      <c r="K45" s="15">
        <f t="shared" si="1"/>
        <v>19.35660256994441</v>
      </c>
      <c r="L45" s="16"/>
      <c r="M45" s="14">
        <v>1404</v>
      </c>
      <c r="N45" s="14">
        <v>90</v>
      </c>
      <c r="O45" s="15">
        <f t="shared" si="2"/>
        <v>127.95042376742916</v>
      </c>
      <c r="P45" s="15">
        <f t="shared" si="3"/>
        <v>85.551330798479086</v>
      </c>
      <c r="Q45" s="14">
        <v>3772</v>
      </c>
      <c r="R45" s="17">
        <f t="shared" si="4"/>
        <v>2.5247657295850066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46234</v>
      </c>
      <c r="B46" s="13">
        <f>IF(A46="","",IFERROR(INT((A46-C3)/7)+I4,""))</f>
        <v>23</v>
      </c>
      <c r="C46" s="14">
        <f t="shared" si="6"/>
        <v>10972</v>
      </c>
      <c r="D46" s="14">
        <f t="shared" si="7"/>
        <v>1052</v>
      </c>
      <c r="E46" s="14">
        <v>0</v>
      </c>
      <c r="F46" s="14">
        <v>0</v>
      </c>
      <c r="G46" s="15">
        <f>IF(A46="","",IFERROR(SUM(E$7:E46)/C4*100,""))</f>
        <v>0.67493615468807</v>
      </c>
      <c r="H46" s="14">
        <v>3063</v>
      </c>
      <c r="I46" s="14"/>
      <c r="J46" s="15">
        <f t="shared" si="0"/>
        <v>0</v>
      </c>
      <c r="K46" s="15">
        <f t="shared" si="1"/>
        <v>27.916514764856</v>
      </c>
      <c r="L46" s="16"/>
      <c r="M46" s="14">
        <v>1404</v>
      </c>
      <c r="N46" s="14">
        <v>90</v>
      </c>
      <c r="O46" s="15">
        <f t="shared" si="2"/>
        <v>127.96208530805686</v>
      </c>
      <c r="P46" s="15">
        <f t="shared" si="3"/>
        <v>85.551330798479086</v>
      </c>
      <c r="Q46" s="14">
        <v>4403</v>
      </c>
      <c r="R46" s="17">
        <f t="shared" si="4"/>
        <v>2.9471218206157963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46235</v>
      </c>
      <c r="B47" s="13">
        <f>IF(A47="","",IFERROR(INT((A47-C3)/7)+I4,""))</f>
        <v>23</v>
      </c>
      <c r="C47" s="14">
        <f t="shared" si="6"/>
        <v>10972</v>
      </c>
      <c r="D47" s="14">
        <f t="shared" si="7"/>
        <v>1052</v>
      </c>
      <c r="E47" s="14">
        <v>0</v>
      </c>
      <c r="F47" s="14">
        <v>0</v>
      </c>
      <c r="G47" s="15">
        <f>IF(A47="","",IFERROR(SUM(E$7:E47)/C4*100,""))</f>
        <v>0.67493615468807</v>
      </c>
      <c r="H47" s="14">
        <v>3351</v>
      </c>
      <c r="I47" s="14"/>
      <c r="J47" s="15">
        <f t="shared" si="0"/>
        <v>0</v>
      </c>
      <c r="K47" s="15">
        <f t="shared" si="1"/>
        <v>30.541378053226392</v>
      </c>
      <c r="L47" s="16"/>
      <c r="M47" s="14">
        <v>1458</v>
      </c>
      <c r="N47" s="14">
        <v>90</v>
      </c>
      <c r="O47" s="15">
        <f t="shared" si="2"/>
        <v>132.88370397375138</v>
      </c>
      <c r="P47" s="15">
        <f t="shared" si="3"/>
        <v>85.551330798479086</v>
      </c>
      <c r="Q47" s="14">
        <v>4175</v>
      </c>
      <c r="R47" s="17">
        <f t="shared" si="4"/>
        <v>2.6970284237726099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46236</v>
      </c>
      <c r="B48" s="13">
        <f>IF(A48="","",IFERROR(INT((A48-C3)/7)+I4,""))</f>
        <v>23</v>
      </c>
      <c r="C48" s="14">
        <f t="shared" si="6"/>
        <v>10972</v>
      </c>
      <c r="D48" s="14">
        <f t="shared" si="7"/>
        <v>1052</v>
      </c>
      <c r="E48" s="14">
        <v>3</v>
      </c>
      <c r="F48" s="14">
        <v>0</v>
      </c>
      <c r="G48" s="15">
        <f>IF(A48="","",IFERROR(SUM(E$7:E48)/C4*100,""))</f>
        <v>0.70229843122947833</v>
      </c>
      <c r="H48" s="14">
        <v>3902</v>
      </c>
      <c r="I48" s="14"/>
      <c r="J48" s="15">
        <f t="shared" si="0"/>
        <v>0</v>
      </c>
      <c r="K48" s="15">
        <f t="shared" si="1"/>
        <v>35.563251913962816</v>
      </c>
      <c r="L48" s="16"/>
      <c r="M48" s="14">
        <v>1458</v>
      </c>
      <c r="N48" s="14">
        <v>90</v>
      </c>
      <c r="O48" s="15">
        <f t="shared" si="2"/>
        <v>132.88370397375138</v>
      </c>
      <c r="P48" s="15">
        <f t="shared" si="3"/>
        <v>85.551330798479086</v>
      </c>
      <c r="Q48" s="14">
        <v>4131</v>
      </c>
      <c r="R48" s="17">
        <f t="shared" si="4"/>
        <v>2.6686046511627906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46237</v>
      </c>
      <c r="B49" s="13">
        <f>IF(A49="","",IFERROR(INT((A49-C3)/7)+I4,""))</f>
        <v>23</v>
      </c>
      <c r="C49" s="14">
        <f t="shared" si="6"/>
        <v>10969</v>
      </c>
      <c r="D49" s="14">
        <f t="shared" si="7"/>
        <v>1052</v>
      </c>
      <c r="E49" s="14">
        <v>2</v>
      </c>
      <c r="F49" s="14">
        <v>0</v>
      </c>
      <c r="G49" s="15">
        <f>IF(A49="","",IFERROR(SUM(E$7:E49)/C4*100,""))</f>
        <v>0.7205399489237504</v>
      </c>
      <c r="H49" s="14">
        <v>4395</v>
      </c>
      <c r="I49" s="14">
        <v>3152</v>
      </c>
      <c r="J49" s="15">
        <f t="shared" si="0"/>
        <v>71.71786120591581</v>
      </c>
      <c r="K49" s="15">
        <f t="shared" si="1"/>
        <v>40.067462849849576</v>
      </c>
      <c r="L49" s="16">
        <v>47.3</v>
      </c>
      <c r="M49" s="14">
        <v>1458</v>
      </c>
      <c r="N49" s="14">
        <v>90</v>
      </c>
      <c r="O49" s="15">
        <f t="shared" si="2"/>
        <v>132.92004740632694</v>
      </c>
      <c r="P49" s="15">
        <f t="shared" si="3"/>
        <v>85.551330798479086</v>
      </c>
      <c r="Q49" s="14">
        <v>4256</v>
      </c>
      <c r="R49" s="17">
        <f t="shared" si="4"/>
        <v>2.7493540051679588</v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>
        <v>46238</v>
      </c>
      <c r="B50" s="13">
        <f>IF(A50="","",IFERROR(INT((A50-C3)/7)+I4,""))</f>
        <v>24</v>
      </c>
      <c r="C50" s="14">
        <f t="shared" si="6"/>
        <v>10967</v>
      </c>
      <c r="D50" s="14">
        <f t="shared" si="7"/>
        <v>1052</v>
      </c>
      <c r="E50" s="14">
        <v>3</v>
      </c>
      <c r="F50" s="14">
        <v>1</v>
      </c>
      <c r="G50" s="15">
        <f>IF(A50="","",IFERROR(SUM(E$7:E50)/C4*100,""))</f>
        <v>0.74790222546515872</v>
      </c>
      <c r="H50" s="14">
        <v>5207</v>
      </c>
      <c r="I50" s="14">
        <v>3652</v>
      </c>
      <c r="J50" s="15">
        <f t="shared" si="0"/>
        <v>70.136354906856155</v>
      </c>
      <c r="K50" s="15">
        <f t="shared" si="1"/>
        <v>47.478800036473054</v>
      </c>
      <c r="L50" s="16">
        <v>47.4</v>
      </c>
      <c r="M50" s="14">
        <v>1512</v>
      </c>
      <c r="N50" s="14">
        <v>90</v>
      </c>
      <c r="O50" s="15">
        <f t="shared" si="2"/>
        <v>137.86814990425822</v>
      </c>
      <c r="P50" s="15">
        <f t="shared" si="3"/>
        <v>85.551330798479086</v>
      </c>
      <c r="Q50" s="14">
        <v>4667</v>
      </c>
      <c r="R50" s="17">
        <f t="shared" si="4"/>
        <v>2.9132334581772783</v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>
        <v>46239</v>
      </c>
      <c r="B51" s="13">
        <f>IF(A51="","",IFERROR(INT((A51-C3)/7)+I4,""))</f>
        <v>24</v>
      </c>
      <c r="C51" s="14">
        <f t="shared" si="6"/>
        <v>10964</v>
      </c>
      <c r="D51" s="14">
        <f t="shared" si="7"/>
        <v>1051</v>
      </c>
      <c r="E51" s="14">
        <v>4</v>
      </c>
      <c r="F51" s="14">
        <v>1</v>
      </c>
      <c r="G51" s="15">
        <f>IF(A51="","",IFERROR(SUM(E$7:E51)/C4*100,""))</f>
        <v>0.78438526085370297</v>
      </c>
      <c r="H51" s="14">
        <v>5958</v>
      </c>
      <c r="I51" s="14">
        <v>4296</v>
      </c>
      <c r="J51" s="15">
        <f t="shared" si="0"/>
        <v>72.104733131923453</v>
      </c>
      <c r="K51" s="15">
        <f t="shared" si="1"/>
        <v>54.341481211236776</v>
      </c>
      <c r="L51" s="16">
        <v>47.7</v>
      </c>
      <c r="M51" s="14">
        <v>1565</v>
      </c>
      <c r="N51" s="14">
        <v>88</v>
      </c>
      <c r="O51" s="15">
        <f t="shared" si="2"/>
        <v>142.73987595767969</v>
      </c>
      <c r="P51" s="15">
        <f t="shared" si="3"/>
        <v>83.729781160799234</v>
      </c>
      <c r="Q51" s="14">
        <v>4337</v>
      </c>
      <c r="R51" s="17">
        <f t="shared" si="4"/>
        <v>2.6237144585601935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46240</v>
      </c>
      <c r="B52" s="13">
        <f>IF(A52="","",IFERROR(INT((A52-C3)/7)+I4,""))</f>
        <v>24</v>
      </c>
      <c r="C52" s="14">
        <f t="shared" si="6"/>
        <v>10960</v>
      </c>
      <c r="D52" s="14">
        <f t="shared" si="7"/>
        <v>1050</v>
      </c>
      <c r="E52" s="14">
        <v>3</v>
      </c>
      <c r="F52" s="14">
        <v>0</v>
      </c>
      <c r="G52" s="15">
        <f>IF(A52="","",IFERROR(SUM(E$7:E52)/C4*100,""))</f>
        <v>0.81174753739511118</v>
      </c>
      <c r="H52" s="14">
        <v>6276</v>
      </c>
      <c r="I52" s="14">
        <v>4683</v>
      </c>
      <c r="J52" s="15">
        <f t="shared" si="0"/>
        <v>74.617590822179736</v>
      </c>
      <c r="K52" s="15">
        <f t="shared" si="1"/>
        <v>57.262773722627735</v>
      </c>
      <c r="L52" s="16">
        <v>48</v>
      </c>
      <c r="M52" s="14">
        <v>1565</v>
      </c>
      <c r="N52" s="14">
        <v>88</v>
      </c>
      <c r="O52" s="15">
        <f t="shared" si="2"/>
        <v>142.79197080291971</v>
      </c>
      <c r="P52" s="15">
        <f t="shared" si="3"/>
        <v>83.80952380952381</v>
      </c>
      <c r="Q52" s="14">
        <v>4522</v>
      </c>
      <c r="R52" s="17">
        <f t="shared" si="4"/>
        <v>2.735632183908046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46241</v>
      </c>
      <c r="B53" s="13">
        <f>IF(A53="","",IFERROR(INT((A53-C3)/7)+I4,""))</f>
        <v>24</v>
      </c>
      <c r="C53" s="14">
        <f t="shared" si="6"/>
        <v>10957</v>
      </c>
      <c r="D53" s="14">
        <f t="shared" si="7"/>
        <v>1050</v>
      </c>
      <c r="E53" s="14">
        <v>10</v>
      </c>
      <c r="F53" s="14">
        <v>2</v>
      </c>
      <c r="G53" s="15">
        <f>IF(A53="","",IFERROR(SUM(E$7:E53)/C4*100,""))</f>
        <v>0.90295512586647197</v>
      </c>
      <c r="H53" s="14">
        <v>6547</v>
      </c>
      <c r="I53" s="14">
        <v>5101</v>
      </c>
      <c r="J53" s="15">
        <f t="shared" si="0"/>
        <v>77.913548190010701</v>
      </c>
      <c r="K53" s="15">
        <f t="shared" si="1"/>
        <v>59.751756867755766</v>
      </c>
      <c r="L53" s="16">
        <v>48.3</v>
      </c>
      <c r="M53" s="14">
        <v>1640</v>
      </c>
      <c r="N53" s="14">
        <v>88</v>
      </c>
      <c r="O53" s="15">
        <f t="shared" si="2"/>
        <v>149.67600620607828</v>
      </c>
      <c r="P53" s="15">
        <f t="shared" si="3"/>
        <v>83.80952380952381</v>
      </c>
      <c r="Q53" s="14">
        <v>4251</v>
      </c>
      <c r="R53" s="17">
        <f t="shared" si="4"/>
        <v>2.4600694444444446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46242</v>
      </c>
      <c r="B54" s="13">
        <f>IF(A54="","",IFERROR(INT((A54-C3)/7)+I4,""))</f>
        <v>24</v>
      </c>
      <c r="C54" s="14">
        <f t="shared" si="6"/>
        <v>10947</v>
      </c>
      <c r="D54" s="14">
        <f t="shared" si="7"/>
        <v>1048</v>
      </c>
      <c r="E54" s="14">
        <v>9</v>
      </c>
      <c r="F54" s="14">
        <v>1</v>
      </c>
      <c r="G54" s="15">
        <f>IF(A54="","",IFERROR(SUM(E$7:E54)/C4*100,""))</f>
        <v>0.98504195549069684</v>
      </c>
      <c r="H54" s="14">
        <v>7042</v>
      </c>
      <c r="I54" s="14">
        <v>5412</v>
      </c>
      <c r="J54" s="15">
        <f t="shared" si="0"/>
        <v>76.853166714001702</v>
      </c>
      <c r="K54" s="15">
        <f t="shared" si="1"/>
        <v>64.328126427331682</v>
      </c>
      <c r="L54" s="16">
        <v>49.2</v>
      </c>
      <c r="M54" s="14">
        <v>1640</v>
      </c>
      <c r="N54" s="14">
        <v>88</v>
      </c>
      <c r="O54" s="15">
        <f t="shared" si="2"/>
        <v>149.81273408239701</v>
      </c>
      <c r="P54" s="15">
        <f t="shared" si="3"/>
        <v>83.969465648854964</v>
      </c>
      <c r="Q54" s="14">
        <v>4444</v>
      </c>
      <c r="R54" s="17">
        <f t="shared" si="4"/>
        <v>2.5717592592592591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46243</v>
      </c>
      <c r="B55" s="13">
        <f>IF(A55="","",IFERROR(INT((A55-C3)/7)+I4,""))</f>
        <v>24</v>
      </c>
      <c r="C55" s="14">
        <f t="shared" si="6"/>
        <v>10938</v>
      </c>
      <c r="D55" s="14">
        <f t="shared" si="7"/>
        <v>1047</v>
      </c>
      <c r="E55" s="14">
        <v>4</v>
      </c>
      <c r="F55" s="14">
        <v>1</v>
      </c>
      <c r="G55" s="15">
        <f>IF(A55="","",IFERROR(SUM(E$7:E55)/C4*100,""))</f>
        <v>1.0215249908792412</v>
      </c>
      <c r="H55" s="14">
        <v>582</v>
      </c>
      <c r="I55" s="14">
        <v>5881</v>
      </c>
      <c r="J55" s="15">
        <f t="shared" si="0"/>
        <v>1010.4810996563574</v>
      </c>
      <c r="K55" s="15">
        <f t="shared" si="1"/>
        <v>5.3208996160175532</v>
      </c>
      <c r="L55" s="16">
        <v>49.7</v>
      </c>
      <c r="M55" s="14">
        <v>1714</v>
      </c>
      <c r="N55" s="14">
        <v>88</v>
      </c>
      <c r="O55" s="15">
        <f t="shared" si="2"/>
        <v>156.70140793563723</v>
      </c>
      <c r="P55" s="15">
        <f t="shared" si="3"/>
        <v>84.049665711556827</v>
      </c>
      <c r="Q55" s="14">
        <v>4150</v>
      </c>
      <c r="R55" s="17">
        <f t="shared" si="4"/>
        <v>2.3029966703662597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46244</v>
      </c>
      <c r="B56" s="13">
        <f>IF(A56="","",IFERROR(INT((A56-C3)/7)+I4,""))</f>
        <v>24</v>
      </c>
      <c r="C56" s="14">
        <f t="shared" si="6"/>
        <v>10934</v>
      </c>
      <c r="D56" s="14">
        <f t="shared" si="7"/>
        <v>1046</v>
      </c>
      <c r="E56" s="14">
        <v>11</v>
      </c>
      <c r="F56" s="14">
        <v>3</v>
      </c>
      <c r="G56" s="15">
        <f>IF(A56="","",IFERROR(SUM(E$7:E56)/C4*100,""))</f>
        <v>1.121853338197738</v>
      </c>
      <c r="H56" s="14">
        <v>7134</v>
      </c>
      <c r="I56" s="14">
        <v>5594</v>
      </c>
      <c r="J56" s="15">
        <f t="shared" si="0"/>
        <v>78.413232408186147</v>
      </c>
      <c r="K56" s="15">
        <f t="shared" si="1"/>
        <v>65.246021584049757</v>
      </c>
      <c r="L56" s="16">
        <v>50.1</v>
      </c>
      <c r="M56" s="14">
        <v>1714</v>
      </c>
      <c r="N56" s="14">
        <v>88</v>
      </c>
      <c r="O56" s="15">
        <f t="shared" si="2"/>
        <v>156.75873422352296</v>
      </c>
      <c r="P56" s="15">
        <f t="shared" si="3"/>
        <v>84.130019120458897</v>
      </c>
      <c r="Q56" s="14">
        <v>4528</v>
      </c>
      <c r="R56" s="17">
        <f t="shared" si="4"/>
        <v>2.5127635960044397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46245</v>
      </c>
      <c r="B57" s="13">
        <f>IF(A57="","",IFERROR(INT((A57-C3)/7)+I4,""))</f>
        <v>25</v>
      </c>
      <c r="C57" s="14">
        <f t="shared" si="6"/>
        <v>10923</v>
      </c>
      <c r="D57" s="14">
        <f t="shared" si="7"/>
        <v>1043</v>
      </c>
      <c r="E57" s="14">
        <v>4</v>
      </c>
      <c r="F57" s="14">
        <v>1</v>
      </c>
      <c r="G57" s="15">
        <f>IF(A57="","",IFERROR(SUM(E$7:E57)/C4*100,""))</f>
        <v>1.1583363735862824</v>
      </c>
      <c r="H57" s="14">
        <v>8361</v>
      </c>
      <c r="I57" s="14">
        <v>6123</v>
      </c>
      <c r="J57" s="15">
        <f t="shared" si="0"/>
        <v>73.232866881951921</v>
      </c>
      <c r="K57" s="15">
        <f t="shared" si="1"/>
        <v>76.544905245811591</v>
      </c>
      <c r="L57" s="16">
        <v>50.9</v>
      </c>
      <c r="M57" s="14">
        <v>1714</v>
      </c>
      <c r="N57" s="14">
        <v>88</v>
      </c>
      <c r="O57" s="15">
        <f t="shared" si="2"/>
        <v>156.91659800421129</v>
      </c>
      <c r="P57" s="15">
        <f t="shared" si="3"/>
        <v>84.372003835091078</v>
      </c>
      <c r="Q57" s="14">
        <v>4108</v>
      </c>
      <c r="R57" s="17">
        <f t="shared" si="4"/>
        <v>2.2796892341842399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46246</v>
      </c>
      <c r="B58" s="13">
        <f>IF(A58="","",IFERROR(INT((A58-C3)/7)+I4,""))</f>
        <v>25</v>
      </c>
      <c r="C58" s="14">
        <f t="shared" si="6"/>
        <v>10919</v>
      </c>
      <c r="D58" s="14">
        <f t="shared" si="7"/>
        <v>1042</v>
      </c>
      <c r="E58" s="14">
        <v>2</v>
      </c>
      <c r="F58" s="14">
        <v>1</v>
      </c>
      <c r="G58" s="15">
        <f>IF(A58="","",IFERROR(SUM(E$7:E58)/C4*100,""))</f>
        <v>1.1765778912805547</v>
      </c>
      <c r="H58" s="14">
        <v>8395</v>
      </c>
      <c r="I58" s="14">
        <v>6220</v>
      </c>
      <c r="J58" s="15">
        <f t="shared" si="0"/>
        <v>74.091721262656336</v>
      </c>
      <c r="K58" s="15">
        <f t="shared" si="1"/>
        <v>76.884330066855938</v>
      </c>
      <c r="L58" s="16">
        <v>51.5</v>
      </c>
      <c r="M58" s="14">
        <v>1733</v>
      </c>
      <c r="N58" s="14">
        <v>88</v>
      </c>
      <c r="O58" s="15">
        <f t="shared" si="2"/>
        <v>158.71416796409929</v>
      </c>
      <c r="P58" s="15">
        <f t="shared" si="3"/>
        <v>84.452975047984637</v>
      </c>
      <c r="Q58" s="14">
        <v>4077</v>
      </c>
      <c r="R58" s="17">
        <f t="shared" si="4"/>
        <v>2.2388797364085669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46247</v>
      </c>
      <c r="B59" s="13">
        <f>IF(A59="","",IFERROR(INT((A59-C3)/7)+I4,""))</f>
        <v>25</v>
      </c>
      <c r="C59" s="14">
        <f t="shared" si="6"/>
        <v>10917</v>
      </c>
      <c r="D59" s="14">
        <f t="shared" si="7"/>
        <v>1041</v>
      </c>
      <c r="E59" s="14">
        <v>3</v>
      </c>
      <c r="F59" s="14">
        <v>0</v>
      </c>
      <c r="G59" s="15">
        <f>IF(A59="","",IFERROR(SUM(E$7:E59)/C4*100,""))</f>
        <v>1.2039401678219628</v>
      </c>
      <c r="H59" s="14">
        <v>8503</v>
      </c>
      <c r="I59" s="14">
        <v>6648</v>
      </c>
      <c r="J59" s="15">
        <f t="shared" si="0"/>
        <v>78.18417029283782</v>
      </c>
      <c r="K59" s="15">
        <f t="shared" si="1"/>
        <v>77.887698085554632</v>
      </c>
      <c r="L59" s="16">
        <v>51.6</v>
      </c>
      <c r="M59" s="14">
        <v>1733</v>
      </c>
      <c r="N59" s="14">
        <v>88</v>
      </c>
      <c r="O59" s="15">
        <f t="shared" si="2"/>
        <v>158.74324448108453</v>
      </c>
      <c r="P59" s="15">
        <f t="shared" si="3"/>
        <v>84.534101825168108</v>
      </c>
      <c r="Q59" s="14">
        <v>3675</v>
      </c>
      <c r="R59" s="17">
        <f t="shared" si="4"/>
        <v>2.0181219110378912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46248</v>
      </c>
      <c r="B60" s="13">
        <f>IF(A60="","",IFERROR(INT((A60-C3)/7)+I4,""))</f>
        <v>25</v>
      </c>
      <c r="C60" s="14">
        <f t="shared" si="6"/>
        <v>10914</v>
      </c>
      <c r="D60" s="14">
        <f t="shared" si="7"/>
        <v>1041</v>
      </c>
      <c r="E60" s="14">
        <v>2</v>
      </c>
      <c r="F60" s="14">
        <v>0</v>
      </c>
      <c r="G60" s="15">
        <f>IF(A60="","",IFERROR(SUM(E$7:E60)/C4*100,""))</f>
        <v>1.2221816855162349</v>
      </c>
      <c r="H60" s="14">
        <v>8858</v>
      </c>
      <c r="I60" s="14">
        <v>7358</v>
      </c>
      <c r="J60" s="15">
        <f t="shared" si="0"/>
        <v>83.066154888236625</v>
      </c>
      <c r="K60" s="15">
        <f t="shared" si="1"/>
        <v>81.161810518599964</v>
      </c>
      <c r="L60" s="16">
        <v>51.5</v>
      </c>
      <c r="M60" s="14">
        <v>1818</v>
      </c>
      <c r="N60" s="14">
        <v>88</v>
      </c>
      <c r="O60" s="15">
        <f t="shared" si="2"/>
        <v>166.57504123144585</v>
      </c>
      <c r="P60" s="15">
        <f t="shared" si="3"/>
        <v>84.534101825168108</v>
      </c>
      <c r="Q60" s="14">
        <v>4675</v>
      </c>
      <c r="R60" s="17">
        <f t="shared" si="4"/>
        <v>2.4527806925498425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46249</v>
      </c>
      <c r="B61" s="13">
        <f>IF(A61="","",IFERROR(INT((A61-C3)/7)+I4,""))</f>
        <v>25</v>
      </c>
      <c r="C61" s="14">
        <f t="shared" si="6"/>
        <v>10912</v>
      </c>
      <c r="D61" s="14">
        <f t="shared" si="7"/>
        <v>1041</v>
      </c>
      <c r="E61" s="14">
        <v>6</v>
      </c>
      <c r="F61" s="14">
        <v>0</v>
      </c>
      <c r="G61" s="15">
        <f>IF(A61="","",IFERROR(SUM(E$7:E61)/C4*100,""))</f>
        <v>1.2769062385990515</v>
      </c>
      <c r="H61" s="14">
        <v>9058</v>
      </c>
      <c r="I61" s="14">
        <v>7535</v>
      </c>
      <c r="J61" s="15">
        <f t="shared" si="0"/>
        <v>83.186133804371835</v>
      </c>
      <c r="K61" s="15">
        <f t="shared" si="1"/>
        <v>83.009530791788848</v>
      </c>
      <c r="L61" s="16">
        <v>51.7</v>
      </c>
      <c r="M61" s="14">
        <v>1818</v>
      </c>
      <c r="N61" s="14">
        <v>88</v>
      </c>
      <c r="O61" s="15">
        <f t="shared" si="2"/>
        <v>166.60557184750732</v>
      </c>
      <c r="P61" s="15">
        <f t="shared" si="3"/>
        <v>84.534101825168108</v>
      </c>
      <c r="Q61" s="14">
        <v>4426</v>
      </c>
      <c r="R61" s="17">
        <f t="shared" si="4"/>
        <v>2.322140608604407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46250</v>
      </c>
      <c r="B62" s="13">
        <f>IF(A62="","",IFERROR(INT((A62-C3)/7)+I4,""))</f>
        <v>25</v>
      </c>
      <c r="C62" s="14">
        <f t="shared" ref="C62:C93" si="8">C61-E61</f>
        <v>10906</v>
      </c>
      <c r="D62" s="14">
        <f t="shared" si="7"/>
        <v>1041</v>
      </c>
      <c r="E62" s="14">
        <v>4</v>
      </c>
      <c r="F62" s="14">
        <v>1</v>
      </c>
      <c r="G62" s="15">
        <f>IF(A62="","",IFERROR(SUM(E$7:E62)/C4*100,""))</f>
        <v>1.3133892739875956</v>
      </c>
      <c r="H62" s="14">
        <v>9253</v>
      </c>
      <c r="I62" s="14">
        <v>7745</v>
      </c>
      <c r="J62" s="15">
        <f t="shared" si="0"/>
        <v>83.702582946071544</v>
      </c>
      <c r="K62" s="15">
        <f t="shared" si="1"/>
        <v>84.843205574912901</v>
      </c>
      <c r="L62" s="16">
        <v>51.8</v>
      </c>
      <c r="M62" s="14">
        <v>1730</v>
      </c>
      <c r="N62" s="14">
        <v>88</v>
      </c>
      <c r="O62" s="15">
        <f t="shared" si="2"/>
        <v>158.62827801210344</v>
      </c>
      <c r="P62" s="15">
        <f t="shared" si="3"/>
        <v>84.534101825168108</v>
      </c>
      <c r="Q62" s="14">
        <v>4864</v>
      </c>
      <c r="R62" s="17">
        <f t="shared" si="4"/>
        <v>2.6754675467546756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46251</v>
      </c>
      <c r="B63" s="13">
        <f>IF(A63="","",IFERROR(INT((A63-C3)/7)+I4,""))</f>
        <v>25</v>
      </c>
      <c r="C63" s="14">
        <f t="shared" si="8"/>
        <v>10902</v>
      </c>
      <c r="D63" s="14">
        <f t="shared" si="7"/>
        <v>1040</v>
      </c>
      <c r="E63" s="14">
        <v>1</v>
      </c>
      <c r="F63" s="14">
        <v>1</v>
      </c>
      <c r="G63" s="15">
        <f>IF(A63="","",IFERROR(SUM(E$7:E63)/C4*100,""))</f>
        <v>1.3225100328347319</v>
      </c>
      <c r="H63" s="14">
        <v>9230</v>
      </c>
      <c r="I63" s="14">
        <v>7720</v>
      </c>
      <c r="J63" s="15">
        <f t="shared" si="0"/>
        <v>83.640303358613224</v>
      </c>
      <c r="K63" s="15">
        <f t="shared" si="1"/>
        <v>84.663364520271514</v>
      </c>
      <c r="L63" s="16">
        <v>51.8</v>
      </c>
      <c r="M63" s="14">
        <v>1730</v>
      </c>
      <c r="N63" s="14">
        <v>88</v>
      </c>
      <c r="O63" s="15">
        <f t="shared" si="2"/>
        <v>158.68647954503763</v>
      </c>
      <c r="P63" s="15">
        <f t="shared" si="3"/>
        <v>84.615384615384613</v>
      </c>
      <c r="Q63" s="14">
        <v>4420</v>
      </c>
      <c r="R63" s="17">
        <f t="shared" si="4"/>
        <v>2.4312431243124313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46252</v>
      </c>
      <c r="B64" s="13">
        <f>IF(A64="","",IFERROR(INT((A64-C3)/7)+I4,""))</f>
        <v>26</v>
      </c>
      <c r="C64" s="14">
        <f t="shared" si="8"/>
        <v>10901</v>
      </c>
      <c r="D64" s="14">
        <f t="shared" si="7"/>
        <v>1039</v>
      </c>
      <c r="E64" s="14">
        <v>4</v>
      </c>
      <c r="F64" s="14">
        <v>0</v>
      </c>
      <c r="G64" s="15">
        <f>IF(A64="","",IFERROR(SUM(E$7:E64)/C4*100,""))</f>
        <v>1.3589930682232763</v>
      </c>
      <c r="H64" s="14">
        <v>9084</v>
      </c>
      <c r="I64" s="14">
        <v>7754</v>
      </c>
      <c r="J64" s="15">
        <f t="shared" si="0"/>
        <v>85.358872743284891</v>
      </c>
      <c r="K64" s="15">
        <f t="shared" si="1"/>
        <v>83.331804421612702</v>
      </c>
      <c r="L64" s="16">
        <v>52.1</v>
      </c>
      <c r="M64" s="14">
        <v>1730</v>
      </c>
      <c r="N64" s="14">
        <v>88</v>
      </c>
      <c r="O64" s="15">
        <f t="shared" si="2"/>
        <v>158.70103660214659</v>
      </c>
      <c r="P64" s="15">
        <f t="shared" si="3"/>
        <v>84.696823869104904</v>
      </c>
      <c r="Q64" s="14">
        <v>4356</v>
      </c>
      <c r="R64" s="17">
        <f t="shared" si="4"/>
        <v>2.3960396039603959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46253</v>
      </c>
      <c r="B65" s="13">
        <f>IF(A65="","",IFERROR(INT((A65-C3)/7)+I4,""))</f>
        <v>26</v>
      </c>
      <c r="C65" s="14">
        <f t="shared" si="8"/>
        <v>10897</v>
      </c>
      <c r="D65" s="14">
        <f t="shared" si="7"/>
        <v>1039</v>
      </c>
      <c r="E65" s="14">
        <v>8</v>
      </c>
      <c r="F65" s="14">
        <v>1</v>
      </c>
      <c r="G65" s="15">
        <f>IF(A65="","",IFERROR(SUM(E$7:E65)/C4*100,""))</f>
        <v>1.431959139000365</v>
      </c>
      <c r="H65" s="14">
        <v>9073</v>
      </c>
      <c r="I65" s="14">
        <v>7939</v>
      </c>
      <c r="J65" s="15">
        <f t="shared" si="0"/>
        <v>87.501377714096776</v>
      </c>
      <c r="K65" s="15">
        <f t="shared" si="1"/>
        <v>83.261448104983032</v>
      </c>
      <c r="L65" s="16">
        <v>52.7</v>
      </c>
      <c r="M65" s="14">
        <v>1837</v>
      </c>
      <c r="N65" s="14">
        <v>88</v>
      </c>
      <c r="O65" s="15">
        <f t="shared" si="2"/>
        <v>168.5785078461962</v>
      </c>
      <c r="P65" s="15">
        <f t="shared" si="3"/>
        <v>84.696823869104904</v>
      </c>
      <c r="Q65" s="14">
        <v>4058</v>
      </c>
      <c r="R65" s="17">
        <f t="shared" si="4"/>
        <v>2.1080519480519482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46254</v>
      </c>
      <c r="B66" s="13">
        <f>IF(A66="","",IFERROR(INT((A66-C3)/7)+I4,""))</f>
        <v>26</v>
      </c>
      <c r="C66" s="14">
        <f t="shared" si="8"/>
        <v>10889</v>
      </c>
      <c r="D66" s="14">
        <f t="shared" si="7"/>
        <v>1038</v>
      </c>
      <c r="E66" s="14">
        <v>32</v>
      </c>
      <c r="F66" s="14">
        <v>1</v>
      </c>
      <c r="G66" s="15">
        <f>IF(A66="","",IFERROR(SUM(E$7:E66)/C4*100,""))</f>
        <v>1.7238234221087194</v>
      </c>
      <c r="H66" s="14">
        <v>9284</v>
      </c>
      <c r="I66" s="14">
        <v>8213</v>
      </c>
      <c r="J66" s="15">
        <f t="shared" si="0"/>
        <v>88.464024127531232</v>
      </c>
      <c r="K66" s="15">
        <f t="shared" si="1"/>
        <v>85.260354486178713</v>
      </c>
      <c r="L66" s="16">
        <v>53</v>
      </c>
      <c r="M66" s="14">
        <v>1837</v>
      </c>
      <c r="N66" s="14">
        <v>88</v>
      </c>
      <c r="O66" s="15">
        <f t="shared" si="2"/>
        <v>168.70236017999815</v>
      </c>
      <c r="P66" s="15">
        <f t="shared" si="3"/>
        <v>84.778420038535643</v>
      </c>
      <c r="Q66" s="14">
        <v>4095</v>
      </c>
      <c r="R66" s="17">
        <f t="shared" si="4"/>
        <v>2.1272727272727274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46255</v>
      </c>
      <c r="B67" s="13">
        <f>IF(A67="","",IFERROR(INT((A67-C3)/7)+I4,""))</f>
        <v>26</v>
      </c>
      <c r="C67" s="14">
        <f t="shared" si="8"/>
        <v>10857</v>
      </c>
      <c r="D67" s="14">
        <f t="shared" si="7"/>
        <v>1037</v>
      </c>
      <c r="E67" s="14">
        <v>2</v>
      </c>
      <c r="F67" s="14">
        <v>0</v>
      </c>
      <c r="G67" s="15">
        <f>IF(A67="","",IFERROR(SUM(E$7:E67)/C4*100,""))</f>
        <v>1.7420649398029915</v>
      </c>
      <c r="H67" s="14">
        <v>9283</v>
      </c>
      <c r="I67" s="14">
        <v>8259</v>
      </c>
      <c r="J67" s="15">
        <f t="shared" si="0"/>
        <v>88.969083270494451</v>
      </c>
      <c r="K67" s="15">
        <f t="shared" si="1"/>
        <v>85.502440821589758</v>
      </c>
      <c r="L67" s="16">
        <v>53</v>
      </c>
      <c r="M67" s="14">
        <v>1837</v>
      </c>
      <c r="N67" s="14">
        <v>88</v>
      </c>
      <c r="O67" s="15">
        <f t="shared" si="2"/>
        <v>169.19959473150962</v>
      </c>
      <c r="P67" s="15">
        <f t="shared" si="3"/>
        <v>84.860173577627776</v>
      </c>
      <c r="Q67" s="14">
        <v>4415</v>
      </c>
      <c r="R67" s="17">
        <f t="shared" si="4"/>
        <v>2.2935064935064937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46256</v>
      </c>
      <c r="B68" s="13">
        <f>IF(A68="","",IFERROR(INT((A68-C3)/7)+I4,""))</f>
        <v>26</v>
      </c>
      <c r="C68" s="14">
        <f t="shared" si="8"/>
        <v>10855</v>
      </c>
      <c r="D68" s="14">
        <f t="shared" si="7"/>
        <v>1037</v>
      </c>
      <c r="E68" s="14">
        <v>5</v>
      </c>
      <c r="F68" s="14">
        <v>0</v>
      </c>
      <c r="G68" s="15">
        <f>IF(A68="","",IFERROR(SUM(E$7:E68)/C4*100,""))</f>
        <v>1.7876687340386721</v>
      </c>
      <c r="H68" s="14">
        <v>9748</v>
      </c>
      <c r="I68" s="14">
        <v>8539</v>
      </c>
      <c r="J68" s="15">
        <f t="shared" si="0"/>
        <v>87.597455888387373</v>
      </c>
      <c r="K68" s="15">
        <f t="shared" si="1"/>
        <v>89.801934592353746</v>
      </c>
      <c r="L68" s="16">
        <v>53</v>
      </c>
      <c r="M68" s="14">
        <v>1744</v>
      </c>
      <c r="N68" s="14">
        <v>88</v>
      </c>
      <c r="O68" s="15">
        <f t="shared" si="2"/>
        <v>160.66328880700138</v>
      </c>
      <c r="P68" s="15">
        <f t="shared" si="3"/>
        <v>84.860173577627776</v>
      </c>
      <c r="Q68" s="14">
        <v>4310</v>
      </c>
      <c r="R68" s="17">
        <f t="shared" si="4"/>
        <v>2.3526200873362444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46257</v>
      </c>
      <c r="B69" s="13">
        <f>IF(A69="","",IFERROR(INT((A69-C3)/7)+I4,""))</f>
        <v>26</v>
      </c>
      <c r="C69" s="14">
        <f t="shared" si="8"/>
        <v>10850</v>
      </c>
      <c r="D69" s="14">
        <f t="shared" si="7"/>
        <v>1037</v>
      </c>
      <c r="E69" s="14">
        <v>3</v>
      </c>
      <c r="F69" s="14">
        <v>0</v>
      </c>
      <c r="G69" s="15">
        <f>IF(A69="","",IFERROR(SUM(E$7:E69)/C4*100,""))</f>
        <v>1.8150310105800802</v>
      </c>
      <c r="H69" s="14">
        <v>9440</v>
      </c>
      <c r="I69" s="14">
        <v>8504</v>
      </c>
      <c r="J69" s="15">
        <f t="shared" si="0"/>
        <v>90.084745762711862</v>
      </c>
      <c r="K69" s="15">
        <f t="shared" si="1"/>
        <v>87.004608294930875</v>
      </c>
      <c r="L69" s="16">
        <v>53.4</v>
      </c>
      <c r="M69" s="14">
        <v>1744</v>
      </c>
      <c r="N69" s="14">
        <v>88</v>
      </c>
      <c r="O69" s="15">
        <f t="shared" si="2"/>
        <v>160.7373271889401</v>
      </c>
      <c r="P69" s="15">
        <f t="shared" si="3"/>
        <v>84.860173577627776</v>
      </c>
      <c r="Q69" s="14">
        <v>3750</v>
      </c>
      <c r="R69" s="17">
        <f t="shared" si="4"/>
        <v>2.0469432314410478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46258</v>
      </c>
      <c r="B70" s="13">
        <f>IF(A70="","",IFERROR(INT((A70-C3)/7)+I4,""))</f>
        <v>26</v>
      </c>
      <c r="C70" s="14">
        <f t="shared" si="8"/>
        <v>10847</v>
      </c>
      <c r="D70" s="14">
        <f t="shared" si="7"/>
        <v>1037</v>
      </c>
      <c r="E70" s="14">
        <v>1</v>
      </c>
      <c r="F70" s="14">
        <v>0</v>
      </c>
      <c r="G70" s="15">
        <f>IF(A70="","",IFERROR(SUM(E$7:E70)/C4*100,""))</f>
        <v>1.8241517694272162</v>
      </c>
      <c r="H70" s="14">
        <v>9481</v>
      </c>
      <c r="I70" s="14">
        <v>8639</v>
      </c>
      <c r="J70" s="15">
        <f t="shared" si="0"/>
        <v>91.11908026579475</v>
      </c>
      <c r="K70" s="15">
        <f t="shared" si="1"/>
        <v>87.406656218309209</v>
      </c>
      <c r="L70" s="16">
        <v>53.7</v>
      </c>
      <c r="M70" s="14">
        <v>1850</v>
      </c>
      <c r="N70" s="14">
        <v>90</v>
      </c>
      <c r="O70" s="15">
        <f t="shared" si="2"/>
        <v>170.55407024983865</v>
      </c>
      <c r="P70" s="15">
        <f t="shared" si="3"/>
        <v>86.788813886210221</v>
      </c>
      <c r="Q70" s="14">
        <v>3788</v>
      </c>
      <c r="R70" s="17">
        <f t="shared" si="4"/>
        <v>1.9525773195876288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46259</v>
      </c>
      <c r="B71" s="13">
        <f>IF(A71="","",IFERROR(INT((A71-C3)/7)+I4,""))</f>
        <v>27</v>
      </c>
      <c r="C71" s="14">
        <f t="shared" si="8"/>
        <v>10846</v>
      </c>
      <c r="D71" s="14">
        <f t="shared" si="7"/>
        <v>1037</v>
      </c>
      <c r="E71" s="14">
        <v>3</v>
      </c>
      <c r="F71" s="14">
        <v>1</v>
      </c>
      <c r="G71" s="15">
        <f>IF(A71="","",IFERROR(SUM(E$7:E71)/C4*100,""))</f>
        <v>1.8515140459686248</v>
      </c>
      <c r="H71" s="14">
        <v>9478</v>
      </c>
      <c r="I71" s="14">
        <v>8383</v>
      </c>
      <c r="J71" s="15">
        <f t="shared" ref="J71:J134" si="9">IF(OR(A71="",H71="",H71=0),"",I71/H71*100)</f>
        <v>88.446929732010972</v>
      </c>
      <c r="K71" s="15">
        <f t="shared" ref="K71:K134" si="10">IF(OR(A71="",C71="",C71=0),"",H71/C71*100)</f>
        <v>87.387055135533842</v>
      </c>
      <c r="L71" s="16">
        <v>53.8</v>
      </c>
      <c r="M71" s="14">
        <v>1850</v>
      </c>
      <c r="N71" s="14">
        <v>90</v>
      </c>
      <c r="O71" s="15">
        <f t="shared" ref="O71:O134" si="11">IF(OR(A71="",C71="",C71=0),"",M71/C71*1000)</f>
        <v>170.5697953162456</v>
      </c>
      <c r="P71" s="15">
        <f t="shared" ref="P71:P134" si="12">IF(OR(A71="",D71="",D71=0),"",N71/D71*1000)</f>
        <v>86.788813886210221</v>
      </c>
      <c r="Q71" s="14">
        <v>3962</v>
      </c>
      <c r="R71" s="17">
        <f t="shared" ref="R71:R134" si="13">IF(OR(A71="",M71="",M71+N71=0),"",Q71/(M71+N71))</f>
        <v>2.0422680412371133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46260</v>
      </c>
      <c r="B72" s="13">
        <f>IF(A72="","",IFERROR(INT((A72-C3)/7)+I4,""))</f>
        <v>27</v>
      </c>
      <c r="C72" s="14">
        <f t="shared" si="8"/>
        <v>10843</v>
      </c>
      <c r="D72" s="14">
        <f t="shared" ref="D72:D99" si="14">D71-F71</f>
        <v>1036</v>
      </c>
      <c r="E72" s="14">
        <v>2</v>
      </c>
      <c r="F72" s="14">
        <v>2</v>
      </c>
      <c r="G72" s="15">
        <f>IF(A72="","",IFERROR(SUM(E$7:E72)/C4*100,""))</f>
        <v>1.8697555636628966</v>
      </c>
      <c r="H72" s="14">
        <v>9404</v>
      </c>
      <c r="I72" s="14">
        <v>8345</v>
      </c>
      <c r="J72" s="15">
        <f t="shared" si="9"/>
        <v>88.73883453849426</v>
      </c>
      <c r="K72" s="15">
        <f t="shared" si="10"/>
        <v>86.728765101909062</v>
      </c>
      <c r="L72" s="16">
        <v>54.2</v>
      </c>
      <c r="M72" s="14">
        <v>1850</v>
      </c>
      <c r="N72" s="14">
        <v>90</v>
      </c>
      <c r="O72" s="15">
        <f t="shared" si="11"/>
        <v>170.61698791847274</v>
      </c>
      <c r="P72" s="15">
        <f t="shared" si="12"/>
        <v>86.872586872586879</v>
      </c>
      <c r="Q72" s="14">
        <v>4140</v>
      </c>
      <c r="R72" s="17">
        <f t="shared" si="13"/>
        <v>2.134020618556701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46261</v>
      </c>
      <c r="B73" s="13">
        <f>IF(A73="","",IFERROR(INT((A73-C3)/7)+I4,""))</f>
        <v>27</v>
      </c>
      <c r="C73" s="14">
        <f t="shared" si="8"/>
        <v>10841</v>
      </c>
      <c r="D73" s="14">
        <f t="shared" si="14"/>
        <v>1034</v>
      </c>
      <c r="E73" s="14">
        <v>2</v>
      </c>
      <c r="F73" s="14">
        <v>1</v>
      </c>
      <c r="G73" s="15">
        <f>IF(A73="","",IFERROR(SUM(E$7:E73)/C4*100,""))</f>
        <v>1.8879970813571689</v>
      </c>
      <c r="H73" s="14">
        <v>9462</v>
      </c>
      <c r="I73" s="14">
        <v>8255</v>
      </c>
      <c r="J73" s="15">
        <f t="shared" si="9"/>
        <v>87.243711688860699</v>
      </c>
      <c r="K73" s="15">
        <f t="shared" si="10"/>
        <v>87.279771238815613</v>
      </c>
      <c r="L73" s="16">
        <v>54.4</v>
      </c>
      <c r="M73" s="14">
        <v>1762</v>
      </c>
      <c r="N73" s="14">
        <v>90</v>
      </c>
      <c r="O73" s="15">
        <f t="shared" si="11"/>
        <v>162.53113181440827</v>
      </c>
      <c r="P73" s="15">
        <f t="shared" si="12"/>
        <v>87.040618955512571</v>
      </c>
      <c r="Q73" s="14">
        <v>4144</v>
      </c>
      <c r="R73" s="17">
        <f t="shared" si="13"/>
        <v>2.2375809935205182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46262</v>
      </c>
      <c r="B74" s="13">
        <f>IF(A74="","",IFERROR(INT((A74-C3)/7)+I4,""))</f>
        <v>27</v>
      </c>
      <c r="C74" s="14">
        <f t="shared" si="8"/>
        <v>10839</v>
      </c>
      <c r="D74" s="14">
        <f t="shared" si="14"/>
        <v>1033</v>
      </c>
      <c r="E74" s="14">
        <v>9</v>
      </c>
      <c r="F74" s="14">
        <v>0</v>
      </c>
      <c r="G74" s="15">
        <f>IF(A74="","",IFERROR(SUM(E$7:E74)/C4*100,""))</f>
        <v>1.9700839109813937</v>
      </c>
      <c r="H74" s="14">
        <v>9371</v>
      </c>
      <c r="I74" s="14">
        <v>8479</v>
      </c>
      <c r="J74" s="15">
        <f t="shared" si="9"/>
        <v>90.481272009390679</v>
      </c>
      <c r="K74" s="15">
        <f t="shared" si="10"/>
        <v>86.456315158224925</v>
      </c>
      <c r="L74" s="16">
        <v>54.9</v>
      </c>
      <c r="M74" s="14">
        <v>1762</v>
      </c>
      <c r="N74" s="14">
        <v>90</v>
      </c>
      <c r="O74" s="15">
        <f t="shared" si="11"/>
        <v>162.56112187471169</v>
      </c>
      <c r="P74" s="15">
        <f t="shared" si="12"/>
        <v>87.124878993223618</v>
      </c>
      <c r="Q74" s="14">
        <v>4333</v>
      </c>
      <c r="R74" s="17">
        <f t="shared" si="13"/>
        <v>2.3396328293736501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46263</v>
      </c>
      <c r="B75" s="13">
        <f>IF(A75="","",IFERROR(INT((A75-C3)/7)+I4,""))</f>
        <v>27</v>
      </c>
      <c r="C75" s="14">
        <f t="shared" si="8"/>
        <v>10830</v>
      </c>
      <c r="D75" s="14">
        <f t="shared" si="14"/>
        <v>1033</v>
      </c>
      <c r="E75" s="14">
        <v>4</v>
      </c>
      <c r="F75" s="14">
        <v>1</v>
      </c>
      <c r="G75" s="15">
        <f>IF(A75="","",IFERROR(SUM(E$7:E75)/C4*100,""))</f>
        <v>2.0065669463699378</v>
      </c>
      <c r="H75" s="14">
        <v>9594</v>
      </c>
      <c r="I75" s="14">
        <v>8784</v>
      </c>
      <c r="J75" s="15">
        <f t="shared" si="9"/>
        <v>91.557223264540326</v>
      </c>
      <c r="K75" s="15">
        <f t="shared" si="10"/>
        <v>88.587257617728525</v>
      </c>
      <c r="L75" s="16">
        <v>55.4</v>
      </c>
      <c r="M75" s="14">
        <v>1762</v>
      </c>
      <c r="N75" s="14">
        <v>90</v>
      </c>
      <c r="O75" s="15">
        <f t="shared" si="11"/>
        <v>162.69621421975995</v>
      </c>
      <c r="P75" s="15">
        <f t="shared" si="12"/>
        <v>87.124878993223618</v>
      </c>
      <c r="Q75" s="14">
        <v>4217</v>
      </c>
      <c r="R75" s="17">
        <f t="shared" si="13"/>
        <v>2.2769978401727862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>
        <v>46264</v>
      </c>
      <c r="B76" s="13">
        <f>IF(A76="","",IFERROR(INT((A76-C3)/7)+I4,""))</f>
        <v>27</v>
      </c>
      <c r="C76" s="14">
        <f t="shared" si="8"/>
        <v>10826</v>
      </c>
      <c r="D76" s="14">
        <f t="shared" si="14"/>
        <v>1032</v>
      </c>
      <c r="E76" s="14">
        <v>7</v>
      </c>
      <c r="F76" s="14">
        <v>1</v>
      </c>
      <c r="G76" s="15">
        <f>IF(A76="","",IFERROR(SUM(E$7:E76)/C4*100,""))</f>
        <v>2.0704122582998905</v>
      </c>
      <c r="H76" s="14">
        <v>9429</v>
      </c>
      <c r="I76" s="14">
        <v>8656</v>
      </c>
      <c r="J76" s="15">
        <f t="shared" si="9"/>
        <v>91.801887792979102</v>
      </c>
      <c r="K76" s="15">
        <f t="shared" si="10"/>
        <v>87.095880288195076</v>
      </c>
      <c r="L76" s="16"/>
      <c r="M76" s="14"/>
      <c r="N76" s="14"/>
      <c r="O76" s="15">
        <f t="shared" si="11"/>
        <v>0</v>
      </c>
      <c r="P76" s="15">
        <f t="shared" si="12"/>
        <v>0</v>
      </c>
      <c r="Q76" s="14">
        <v>3927</v>
      </c>
      <c r="R76" s="17" t="str">
        <f t="shared" si="13"/>
        <v/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>
        <f t="shared" si="8"/>
        <v>10819</v>
      </c>
      <c r="D77" s="14">
        <f t="shared" si="14"/>
        <v>1031</v>
      </c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9"/>
        <v/>
      </c>
      <c r="K77" s="15" t="str">
        <f t="shared" si="10"/>
        <v/>
      </c>
      <c r="L77" s="16"/>
      <c r="M77" s="14"/>
      <c r="N77" s="14"/>
      <c r="O77" s="15" t="str">
        <f t="shared" si="11"/>
        <v/>
      </c>
      <c r="P77" s="15" t="str">
        <f t="shared" si="12"/>
        <v/>
      </c>
      <c r="Q77" s="14"/>
      <c r="R77" s="17" t="str">
        <f t="shared" si="13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>
        <f t="shared" si="8"/>
        <v>10819</v>
      </c>
      <c r="D78" s="14">
        <f t="shared" si="14"/>
        <v>1031</v>
      </c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9"/>
        <v/>
      </c>
      <c r="K78" s="15" t="str">
        <f t="shared" si="10"/>
        <v/>
      </c>
      <c r="L78" s="16"/>
      <c r="M78" s="14"/>
      <c r="N78" s="14"/>
      <c r="O78" s="15" t="str">
        <f t="shared" si="11"/>
        <v/>
      </c>
      <c r="P78" s="15" t="str">
        <f t="shared" si="12"/>
        <v/>
      </c>
      <c r="Q78" s="14"/>
      <c r="R78" s="17" t="str">
        <f t="shared" si="13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>
        <f t="shared" si="8"/>
        <v>10819</v>
      </c>
      <c r="D79" s="14">
        <f t="shared" si="14"/>
        <v>1031</v>
      </c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9"/>
        <v/>
      </c>
      <c r="K79" s="15" t="str">
        <f t="shared" si="10"/>
        <v/>
      </c>
      <c r="L79" s="16"/>
      <c r="M79" s="14"/>
      <c r="N79" s="14"/>
      <c r="O79" s="15" t="str">
        <f t="shared" si="11"/>
        <v/>
      </c>
      <c r="P79" s="15" t="str">
        <f t="shared" si="12"/>
        <v/>
      </c>
      <c r="Q79" s="14"/>
      <c r="R79" s="17" t="str">
        <f t="shared" si="13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>
        <f t="shared" si="8"/>
        <v>10819</v>
      </c>
      <c r="D80" s="14">
        <f t="shared" si="14"/>
        <v>1031</v>
      </c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9"/>
        <v/>
      </c>
      <c r="K80" s="15" t="str">
        <f t="shared" si="10"/>
        <v/>
      </c>
      <c r="L80" s="16"/>
      <c r="M80" s="14"/>
      <c r="N80" s="14"/>
      <c r="O80" s="15" t="str">
        <f t="shared" si="11"/>
        <v/>
      </c>
      <c r="P80" s="15" t="str">
        <f t="shared" si="12"/>
        <v/>
      </c>
      <c r="Q80" s="14"/>
      <c r="R80" s="17" t="str">
        <f t="shared" si="13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>
        <f t="shared" si="8"/>
        <v>10819</v>
      </c>
      <c r="D81" s="14">
        <f t="shared" si="14"/>
        <v>1031</v>
      </c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9"/>
        <v/>
      </c>
      <c r="K81" s="15" t="str">
        <f t="shared" si="10"/>
        <v/>
      </c>
      <c r="L81" s="16"/>
      <c r="M81" s="14"/>
      <c r="N81" s="14"/>
      <c r="O81" s="15" t="str">
        <f t="shared" si="11"/>
        <v/>
      </c>
      <c r="P81" s="15" t="str">
        <f t="shared" si="12"/>
        <v/>
      </c>
      <c r="Q81" s="14"/>
      <c r="R81" s="17" t="str">
        <f t="shared" si="13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>
        <f t="shared" si="8"/>
        <v>10819</v>
      </c>
      <c r="D82" s="14">
        <f t="shared" si="14"/>
        <v>1031</v>
      </c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9"/>
        <v/>
      </c>
      <c r="K82" s="15" t="str">
        <f t="shared" si="10"/>
        <v/>
      </c>
      <c r="L82" s="16"/>
      <c r="M82" s="14"/>
      <c r="N82" s="14"/>
      <c r="O82" s="15" t="str">
        <f t="shared" si="11"/>
        <v/>
      </c>
      <c r="P82" s="15" t="str">
        <f t="shared" si="12"/>
        <v/>
      </c>
      <c r="Q82" s="14"/>
      <c r="R82" s="17" t="str">
        <f t="shared" si="13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>
        <f t="shared" si="8"/>
        <v>10819</v>
      </c>
      <c r="D83" s="14">
        <f t="shared" si="14"/>
        <v>1031</v>
      </c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9"/>
        <v/>
      </c>
      <c r="K83" s="15" t="str">
        <f t="shared" si="10"/>
        <v/>
      </c>
      <c r="L83" s="16"/>
      <c r="M83" s="14"/>
      <c r="N83" s="14"/>
      <c r="O83" s="15" t="str">
        <f t="shared" si="11"/>
        <v/>
      </c>
      <c r="P83" s="15" t="str">
        <f t="shared" si="12"/>
        <v/>
      </c>
      <c r="Q83" s="14"/>
      <c r="R83" s="17" t="str">
        <f t="shared" si="13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>
        <f t="shared" si="8"/>
        <v>10819</v>
      </c>
      <c r="D84" s="14">
        <f t="shared" si="14"/>
        <v>1031</v>
      </c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9"/>
        <v/>
      </c>
      <c r="K84" s="15" t="str">
        <f t="shared" si="10"/>
        <v/>
      </c>
      <c r="L84" s="16"/>
      <c r="M84" s="14"/>
      <c r="N84" s="14"/>
      <c r="O84" s="15" t="str">
        <f t="shared" si="11"/>
        <v/>
      </c>
      <c r="P84" s="15" t="str">
        <f t="shared" si="12"/>
        <v/>
      </c>
      <c r="Q84" s="14"/>
      <c r="R84" s="17" t="str">
        <f t="shared" si="13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>
        <f t="shared" si="8"/>
        <v>10819</v>
      </c>
      <c r="D85" s="14">
        <f t="shared" si="14"/>
        <v>1031</v>
      </c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9"/>
        <v/>
      </c>
      <c r="K85" s="15" t="str">
        <f t="shared" si="10"/>
        <v/>
      </c>
      <c r="L85" s="16"/>
      <c r="M85" s="14"/>
      <c r="N85" s="14"/>
      <c r="O85" s="15" t="str">
        <f t="shared" si="11"/>
        <v/>
      </c>
      <c r="P85" s="15" t="str">
        <f t="shared" si="12"/>
        <v/>
      </c>
      <c r="Q85" s="14"/>
      <c r="R85" s="17" t="str">
        <f t="shared" si="13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>
        <f t="shared" si="8"/>
        <v>10819</v>
      </c>
      <c r="D86" s="14">
        <f t="shared" si="14"/>
        <v>1031</v>
      </c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9"/>
        <v/>
      </c>
      <c r="K86" s="15" t="str">
        <f t="shared" si="10"/>
        <v/>
      </c>
      <c r="L86" s="16"/>
      <c r="M86" s="14"/>
      <c r="N86" s="14"/>
      <c r="O86" s="15" t="str">
        <f t="shared" si="11"/>
        <v/>
      </c>
      <c r="P86" s="15" t="str">
        <f t="shared" si="12"/>
        <v/>
      </c>
      <c r="Q86" s="14"/>
      <c r="R86" s="17" t="str">
        <f t="shared" si="13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>
        <f t="shared" si="8"/>
        <v>10819</v>
      </c>
      <c r="D87" s="14">
        <f t="shared" si="14"/>
        <v>1031</v>
      </c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9"/>
        <v/>
      </c>
      <c r="K87" s="15" t="str">
        <f t="shared" si="10"/>
        <v/>
      </c>
      <c r="L87" s="16"/>
      <c r="M87" s="14"/>
      <c r="N87" s="14"/>
      <c r="O87" s="15" t="str">
        <f t="shared" si="11"/>
        <v/>
      </c>
      <c r="P87" s="15" t="str">
        <f t="shared" si="12"/>
        <v/>
      </c>
      <c r="Q87" s="14"/>
      <c r="R87" s="17" t="str">
        <f t="shared" si="13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>
        <f t="shared" si="8"/>
        <v>10819</v>
      </c>
      <c r="D88" s="14">
        <f t="shared" si="14"/>
        <v>1031</v>
      </c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9"/>
        <v/>
      </c>
      <c r="K88" s="15" t="str">
        <f t="shared" si="10"/>
        <v/>
      </c>
      <c r="L88" s="16"/>
      <c r="M88" s="14"/>
      <c r="N88" s="14"/>
      <c r="O88" s="15" t="str">
        <f t="shared" si="11"/>
        <v/>
      </c>
      <c r="P88" s="15" t="str">
        <f t="shared" si="12"/>
        <v/>
      </c>
      <c r="Q88" s="14"/>
      <c r="R88" s="17" t="str">
        <f t="shared" si="13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>
        <f t="shared" si="8"/>
        <v>10819</v>
      </c>
      <c r="D89" s="14">
        <f t="shared" si="14"/>
        <v>1031</v>
      </c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9"/>
        <v/>
      </c>
      <c r="K89" s="15" t="str">
        <f t="shared" si="10"/>
        <v/>
      </c>
      <c r="L89" s="16"/>
      <c r="M89" s="14"/>
      <c r="N89" s="14"/>
      <c r="O89" s="15" t="str">
        <f t="shared" si="11"/>
        <v/>
      </c>
      <c r="P89" s="15" t="str">
        <f t="shared" si="12"/>
        <v/>
      </c>
      <c r="Q89" s="14"/>
      <c r="R89" s="17" t="str">
        <f t="shared" si="13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>
        <f t="shared" si="8"/>
        <v>10819</v>
      </c>
      <c r="D90" s="14">
        <f t="shared" si="14"/>
        <v>1031</v>
      </c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9"/>
        <v/>
      </c>
      <c r="K90" s="15" t="str">
        <f t="shared" si="10"/>
        <v/>
      </c>
      <c r="L90" s="16"/>
      <c r="M90" s="14"/>
      <c r="N90" s="14"/>
      <c r="O90" s="15" t="str">
        <f t="shared" si="11"/>
        <v/>
      </c>
      <c r="P90" s="15" t="str">
        <f t="shared" si="12"/>
        <v/>
      </c>
      <c r="Q90" s="14"/>
      <c r="R90" s="17" t="str">
        <f t="shared" si="13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>
        <f t="shared" si="8"/>
        <v>10819</v>
      </c>
      <c r="D91" s="14">
        <f t="shared" si="14"/>
        <v>1031</v>
      </c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9"/>
        <v/>
      </c>
      <c r="K91" s="15" t="str">
        <f t="shared" si="10"/>
        <v/>
      </c>
      <c r="L91" s="16"/>
      <c r="M91" s="14"/>
      <c r="N91" s="14"/>
      <c r="O91" s="15" t="str">
        <f t="shared" si="11"/>
        <v/>
      </c>
      <c r="P91" s="15" t="str">
        <f t="shared" si="12"/>
        <v/>
      </c>
      <c r="Q91" s="14"/>
      <c r="R91" s="17" t="str">
        <f t="shared" si="13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>
        <f t="shared" si="8"/>
        <v>10819</v>
      </c>
      <c r="D92" s="14">
        <f t="shared" si="14"/>
        <v>1031</v>
      </c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9"/>
        <v/>
      </c>
      <c r="K92" s="15" t="str">
        <f t="shared" si="10"/>
        <v/>
      </c>
      <c r="L92" s="16"/>
      <c r="M92" s="14"/>
      <c r="N92" s="14"/>
      <c r="O92" s="15" t="str">
        <f t="shared" si="11"/>
        <v/>
      </c>
      <c r="P92" s="15" t="str">
        <f t="shared" si="12"/>
        <v/>
      </c>
      <c r="Q92" s="14"/>
      <c r="R92" s="17" t="str">
        <f t="shared" si="13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>
        <f t="shared" si="8"/>
        <v>10819</v>
      </c>
      <c r="D93" s="14">
        <f t="shared" si="14"/>
        <v>1031</v>
      </c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9"/>
        <v/>
      </c>
      <c r="K93" s="15" t="str">
        <f t="shared" si="10"/>
        <v/>
      </c>
      <c r="L93" s="16"/>
      <c r="M93" s="14"/>
      <c r="N93" s="14"/>
      <c r="O93" s="15" t="str">
        <f t="shared" si="11"/>
        <v/>
      </c>
      <c r="P93" s="15" t="str">
        <f t="shared" si="12"/>
        <v/>
      </c>
      <c r="Q93" s="14"/>
      <c r="R93" s="17" t="str">
        <f t="shared" si="13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>
        <f t="shared" ref="C94:C99" si="15">C93-E93</f>
        <v>10819</v>
      </c>
      <c r="D94" s="14">
        <f t="shared" si="14"/>
        <v>1031</v>
      </c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9"/>
        <v/>
      </c>
      <c r="K94" s="15" t="str">
        <f t="shared" si="10"/>
        <v/>
      </c>
      <c r="L94" s="16"/>
      <c r="M94" s="14"/>
      <c r="N94" s="14"/>
      <c r="O94" s="15" t="str">
        <f t="shared" si="11"/>
        <v/>
      </c>
      <c r="P94" s="15" t="str">
        <f t="shared" si="12"/>
        <v/>
      </c>
      <c r="Q94" s="14"/>
      <c r="R94" s="17" t="str">
        <f t="shared" si="13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>
        <f t="shared" si="15"/>
        <v>10819</v>
      </c>
      <c r="D95" s="14">
        <f t="shared" si="14"/>
        <v>1031</v>
      </c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9"/>
        <v/>
      </c>
      <c r="K95" s="15" t="str">
        <f t="shared" si="10"/>
        <v/>
      </c>
      <c r="L95" s="16"/>
      <c r="M95" s="14"/>
      <c r="N95" s="14"/>
      <c r="O95" s="15" t="str">
        <f t="shared" si="11"/>
        <v/>
      </c>
      <c r="P95" s="15" t="str">
        <f t="shared" si="12"/>
        <v/>
      </c>
      <c r="Q95" s="14"/>
      <c r="R95" s="17" t="str">
        <f t="shared" si="13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>
        <f t="shared" si="15"/>
        <v>10819</v>
      </c>
      <c r="D96" s="14">
        <f t="shared" si="14"/>
        <v>1031</v>
      </c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9"/>
        <v/>
      </c>
      <c r="K96" s="15" t="str">
        <f t="shared" si="10"/>
        <v/>
      </c>
      <c r="L96" s="16"/>
      <c r="M96" s="14"/>
      <c r="N96" s="14"/>
      <c r="O96" s="15" t="str">
        <f t="shared" si="11"/>
        <v/>
      </c>
      <c r="P96" s="15" t="str">
        <f t="shared" si="12"/>
        <v/>
      </c>
      <c r="Q96" s="14"/>
      <c r="R96" s="17" t="str">
        <f t="shared" si="13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>
        <f t="shared" si="15"/>
        <v>10819</v>
      </c>
      <c r="D97" s="14">
        <f t="shared" si="14"/>
        <v>1031</v>
      </c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9"/>
        <v/>
      </c>
      <c r="K97" s="15" t="str">
        <f t="shared" si="10"/>
        <v/>
      </c>
      <c r="L97" s="16"/>
      <c r="M97" s="14"/>
      <c r="N97" s="14"/>
      <c r="O97" s="15" t="str">
        <f t="shared" si="11"/>
        <v/>
      </c>
      <c r="P97" s="15" t="str">
        <f t="shared" si="12"/>
        <v/>
      </c>
      <c r="Q97" s="14"/>
      <c r="R97" s="17" t="str">
        <f t="shared" si="13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>
        <f t="shared" si="15"/>
        <v>10819</v>
      </c>
      <c r="D98" s="14">
        <f t="shared" si="14"/>
        <v>1031</v>
      </c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9"/>
        <v/>
      </c>
      <c r="K98" s="15" t="str">
        <f t="shared" si="10"/>
        <v/>
      </c>
      <c r="L98" s="16"/>
      <c r="M98" s="14"/>
      <c r="N98" s="14"/>
      <c r="O98" s="15" t="str">
        <f t="shared" si="11"/>
        <v/>
      </c>
      <c r="P98" s="15" t="str">
        <f t="shared" si="12"/>
        <v/>
      </c>
      <c r="Q98" s="14"/>
      <c r="R98" s="17" t="str">
        <f t="shared" si="13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>
        <f t="shared" si="15"/>
        <v>10819</v>
      </c>
      <c r="D99" s="14">
        <f t="shared" si="14"/>
        <v>1031</v>
      </c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9"/>
        <v/>
      </c>
      <c r="K99" s="15" t="str">
        <f t="shared" si="10"/>
        <v/>
      </c>
      <c r="L99" s="16"/>
      <c r="M99" s="14"/>
      <c r="N99" s="14"/>
      <c r="O99" s="15" t="str">
        <f t="shared" si="11"/>
        <v/>
      </c>
      <c r="P99" s="15" t="str">
        <f t="shared" si="12"/>
        <v/>
      </c>
      <c r="Q99" s="14"/>
      <c r="R99" s="17" t="str">
        <f t="shared" si="13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9"/>
        <v/>
      </c>
      <c r="K100" s="15" t="str">
        <f t="shared" si="10"/>
        <v/>
      </c>
      <c r="L100" s="16"/>
      <c r="M100" s="14"/>
      <c r="N100" s="14"/>
      <c r="O100" s="15" t="str">
        <f t="shared" si="11"/>
        <v/>
      </c>
      <c r="P100" s="15" t="str">
        <f t="shared" si="12"/>
        <v/>
      </c>
      <c r="Q100" s="14"/>
      <c r="R100" s="17" t="str">
        <f t="shared" si="13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9"/>
        <v/>
      </c>
      <c r="K101" s="15" t="str">
        <f t="shared" si="10"/>
        <v/>
      </c>
      <c r="L101" s="16"/>
      <c r="M101" s="14"/>
      <c r="N101" s="14"/>
      <c r="O101" s="15" t="str">
        <f t="shared" si="11"/>
        <v/>
      </c>
      <c r="P101" s="15" t="str">
        <f t="shared" si="12"/>
        <v/>
      </c>
      <c r="Q101" s="14"/>
      <c r="R101" s="17" t="str">
        <f t="shared" si="13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9"/>
        <v/>
      </c>
      <c r="K102" s="15" t="str">
        <f t="shared" si="10"/>
        <v/>
      </c>
      <c r="L102" s="16"/>
      <c r="M102" s="14"/>
      <c r="N102" s="14"/>
      <c r="O102" s="15" t="str">
        <f t="shared" si="11"/>
        <v/>
      </c>
      <c r="P102" s="15" t="str">
        <f t="shared" si="12"/>
        <v/>
      </c>
      <c r="Q102" s="14"/>
      <c r="R102" s="17" t="str">
        <f t="shared" si="13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9"/>
        <v/>
      </c>
      <c r="K103" s="15" t="str">
        <f t="shared" si="10"/>
        <v/>
      </c>
      <c r="L103" s="16"/>
      <c r="M103" s="14"/>
      <c r="N103" s="14"/>
      <c r="O103" s="15" t="str">
        <f t="shared" si="11"/>
        <v/>
      </c>
      <c r="P103" s="15" t="str">
        <f t="shared" si="12"/>
        <v/>
      </c>
      <c r="Q103" s="14"/>
      <c r="R103" s="17" t="str">
        <f t="shared" si="13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9"/>
        <v/>
      </c>
      <c r="K104" s="15" t="str">
        <f t="shared" si="10"/>
        <v/>
      </c>
      <c r="L104" s="16"/>
      <c r="M104" s="14"/>
      <c r="N104" s="14"/>
      <c r="O104" s="15" t="str">
        <f t="shared" si="11"/>
        <v/>
      </c>
      <c r="P104" s="15" t="str">
        <f t="shared" si="12"/>
        <v/>
      </c>
      <c r="Q104" s="14"/>
      <c r="R104" s="17" t="str">
        <f t="shared" si="13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9"/>
        <v/>
      </c>
      <c r="K105" s="15" t="str">
        <f t="shared" si="10"/>
        <v/>
      </c>
      <c r="L105" s="16"/>
      <c r="M105" s="14"/>
      <c r="N105" s="14"/>
      <c r="O105" s="15" t="str">
        <f t="shared" si="11"/>
        <v/>
      </c>
      <c r="P105" s="15" t="str">
        <f t="shared" si="12"/>
        <v/>
      </c>
      <c r="Q105" s="14"/>
      <c r="R105" s="17" t="str">
        <f t="shared" si="13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9"/>
        <v/>
      </c>
      <c r="K106" s="15" t="str">
        <f t="shared" si="10"/>
        <v/>
      </c>
      <c r="L106" s="16"/>
      <c r="M106" s="14"/>
      <c r="N106" s="14"/>
      <c r="O106" s="15" t="str">
        <f t="shared" si="11"/>
        <v/>
      </c>
      <c r="P106" s="15" t="str">
        <f t="shared" si="12"/>
        <v/>
      </c>
      <c r="Q106" s="14"/>
      <c r="R106" s="17" t="str">
        <f t="shared" si="13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9"/>
        <v/>
      </c>
      <c r="K107" s="15" t="str">
        <f t="shared" si="10"/>
        <v/>
      </c>
      <c r="L107" s="16"/>
      <c r="M107" s="14"/>
      <c r="N107" s="14"/>
      <c r="O107" s="15" t="str">
        <f t="shared" si="11"/>
        <v/>
      </c>
      <c r="P107" s="15" t="str">
        <f t="shared" si="12"/>
        <v/>
      </c>
      <c r="Q107" s="14"/>
      <c r="R107" s="17" t="str">
        <f t="shared" si="13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9"/>
        <v/>
      </c>
      <c r="K108" s="15" t="str">
        <f t="shared" si="10"/>
        <v/>
      </c>
      <c r="L108" s="16"/>
      <c r="M108" s="14"/>
      <c r="N108" s="14"/>
      <c r="O108" s="15" t="str">
        <f t="shared" si="11"/>
        <v/>
      </c>
      <c r="P108" s="15" t="str">
        <f t="shared" si="12"/>
        <v/>
      </c>
      <c r="Q108" s="14"/>
      <c r="R108" s="17" t="str">
        <f t="shared" si="13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9"/>
        <v/>
      </c>
      <c r="K109" s="15" t="str">
        <f t="shared" si="10"/>
        <v/>
      </c>
      <c r="L109" s="16"/>
      <c r="M109" s="14"/>
      <c r="N109" s="14"/>
      <c r="O109" s="15" t="str">
        <f t="shared" si="11"/>
        <v/>
      </c>
      <c r="P109" s="15" t="str">
        <f t="shared" si="12"/>
        <v/>
      </c>
      <c r="Q109" s="14"/>
      <c r="R109" s="17" t="str">
        <f t="shared" si="13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9"/>
        <v/>
      </c>
      <c r="K110" s="15" t="str">
        <f t="shared" si="10"/>
        <v/>
      </c>
      <c r="L110" s="16"/>
      <c r="M110" s="14"/>
      <c r="N110" s="14"/>
      <c r="O110" s="15" t="str">
        <f t="shared" si="11"/>
        <v/>
      </c>
      <c r="P110" s="15" t="str">
        <f t="shared" si="12"/>
        <v/>
      </c>
      <c r="Q110" s="14"/>
      <c r="R110" s="17" t="str">
        <f t="shared" si="13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9"/>
        <v/>
      </c>
      <c r="K111" s="15" t="str">
        <f t="shared" si="10"/>
        <v/>
      </c>
      <c r="L111" s="16"/>
      <c r="M111" s="14"/>
      <c r="N111" s="14"/>
      <c r="O111" s="15" t="str">
        <f t="shared" si="11"/>
        <v/>
      </c>
      <c r="P111" s="15" t="str">
        <f t="shared" si="12"/>
        <v/>
      </c>
      <c r="Q111" s="14"/>
      <c r="R111" s="17" t="str">
        <f t="shared" si="13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9"/>
        <v/>
      </c>
      <c r="K112" s="15" t="str">
        <f t="shared" si="10"/>
        <v/>
      </c>
      <c r="L112" s="16"/>
      <c r="M112" s="14"/>
      <c r="N112" s="14"/>
      <c r="O112" s="15" t="str">
        <f t="shared" si="11"/>
        <v/>
      </c>
      <c r="P112" s="15" t="str">
        <f t="shared" si="12"/>
        <v/>
      </c>
      <c r="Q112" s="14"/>
      <c r="R112" s="17" t="str">
        <f t="shared" si="13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9"/>
        <v/>
      </c>
      <c r="K113" s="15" t="str">
        <f t="shared" si="10"/>
        <v/>
      </c>
      <c r="L113" s="16"/>
      <c r="M113" s="14"/>
      <c r="N113" s="14"/>
      <c r="O113" s="15" t="str">
        <f t="shared" si="11"/>
        <v/>
      </c>
      <c r="P113" s="15" t="str">
        <f t="shared" si="12"/>
        <v/>
      </c>
      <c r="Q113" s="14"/>
      <c r="R113" s="17" t="str">
        <f t="shared" si="13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9"/>
        <v/>
      </c>
      <c r="K114" s="15" t="str">
        <f t="shared" si="10"/>
        <v/>
      </c>
      <c r="L114" s="16"/>
      <c r="M114" s="14"/>
      <c r="N114" s="14"/>
      <c r="O114" s="15" t="str">
        <f t="shared" si="11"/>
        <v/>
      </c>
      <c r="P114" s="15" t="str">
        <f t="shared" si="12"/>
        <v/>
      </c>
      <c r="Q114" s="14"/>
      <c r="R114" s="17" t="str">
        <f t="shared" si="13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9"/>
        <v/>
      </c>
      <c r="K115" s="15" t="str">
        <f t="shared" si="10"/>
        <v/>
      </c>
      <c r="L115" s="16"/>
      <c r="M115" s="14"/>
      <c r="N115" s="14"/>
      <c r="O115" s="15" t="str">
        <f t="shared" si="11"/>
        <v/>
      </c>
      <c r="P115" s="15" t="str">
        <f t="shared" si="12"/>
        <v/>
      </c>
      <c r="Q115" s="14"/>
      <c r="R115" s="17" t="str">
        <f t="shared" si="13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9"/>
        <v/>
      </c>
      <c r="K116" s="15" t="str">
        <f t="shared" si="10"/>
        <v/>
      </c>
      <c r="L116" s="16"/>
      <c r="M116" s="14"/>
      <c r="N116" s="14"/>
      <c r="O116" s="15" t="str">
        <f t="shared" si="11"/>
        <v/>
      </c>
      <c r="P116" s="15" t="str">
        <f t="shared" si="12"/>
        <v/>
      </c>
      <c r="Q116" s="14"/>
      <c r="R116" s="17" t="str">
        <f t="shared" si="13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9"/>
        <v/>
      </c>
      <c r="K117" s="15" t="str">
        <f t="shared" si="10"/>
        <v/>
      </c>
      <c r="L117" s="16"/>
      <c r="M117" s="14"/>
      <c r="N117" s="14"/>
      <c r="O117" s="15" t="str">
        <f t="shared" si="11"/>
        <v/>
      </c>
      <c r="P117" s="15" t="str">
        <f t="shared" si="12"/>
        <v/>
      </c>
      <c r="Q117" s="14"/>
      <c r="R117" s="17" t="str">
        <f t="shared" si="13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9"/>
        <v/>
      </c>
      <c r="K118" s="15" t="str">
        <f t="shared" si="10"/>
        <v/>
      </c>
      <c r="L118" s="16"/>
      <c r="M118" s="14"/>
      <c r="N118" s="14"/>
      <c r="O118" s="15" t="str">
        <f t="shared" si="11"/>
        <v/>
      </c>
      <c r="P118" s="15" t="str">
        <f t="shared" si="12"/>
        <v/>
      </c>
      <c r="Q118" s="14"/>
      <c r="R118" s="17" t="str">
        <f t="shared" si="13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9"/>
        <v/>
      </c>
      <c r="K119" s="15" t="str">
        <f t="shared" si="10"/>
        <v/>
      </c>
      <c r="L119" s="16"/>
      <c r="M119" s="14"/>
      <c r="N119" s="14"/>
      <c r="O119" s="15" t="str">
        <f t="shared" si="11"/>
        <v/>
      </c>
      <c r="P119" s="15" t="str">
        <f t="shared" si="12"/>
        <v/>
      </c>
      <c r="Q119" s="14"/>
      <c r="R119" s="17" t="str">
        <f t="shared" si="13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9"/>
        <v/>
      </c>
      <c r="K120" s="15" t="str">
        <f t="shared" si="10"/>
        <v/>
      </c>
      <c r="L120" s="16"/>
      <c r="M120" s="14"/>
      <c r="N120" s="14"/>
      <c r="O120" s="15" t="str">
        <f t="shared" si="11"/>
        <v/>
      </c>
      <c r="P120" s="15" t="str">
        <f t="shared" si="12"/>
        <v/>
      </c>
      <c r="Q120" s="14"/>
      <c r="R120" s="17" t="str">
        <f t="shared" si="13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9"/>
        <v/>
      </c>
      <c r="K121" s="15" t="str">
        <f t="shared" si="10"/>
        <v/>
      </c>
      <c r="L121" s="16"/>
      <c r="M121" s="14"/>
      <c r="N121" s="14"/>
      <c r="O121" s="15" t="str">
        <f t="shared" si="11"/>
        <v/>
      </c>
      <c r="P121" s="15" t="str">
        <f t="shared" si="12"/>
        <v/>
      </c>
      <c r="Q121" s="14"/>
      <c r="R121" s="17" t="str">
        <f t="shared" si="13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9"/>
        <v/>
      </c>
      <c r="K122" s="15" t="str">
        <f t="shared" si="10"/>
        <v/>
      </c>
      <c r="L122" s="16"/>
      <c r="M122" s="14"/>
      <c r="N122" s="14"/>
      <c r="O122" s="15" t="str">
        <f t="shared" si="11"/>
        <v/>
      </c>
      <c r="P122" s="15" t="str">
        <f t="shared" si="12"/>
        <v/>
      </c>
      <c r="Q122" s="14"/>
      <c r="R122" s="17" t="str">
        <f t="shared" si="13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9"/>
        <v/>
      </c>
      <c r="K123" s="15" t="str">
        <f t="shared" si="10"/>
        <v/>
      </c>
      <c r="L123" s="16"/>
      <c r="M123" s="14"/>
      <c r="N123" s="14"/>
      <c r="O123" s="15" t="str">
        <f t="shared" si="11"/>
        <v/>
      </c>
      <c r="P123" s="15" t="str">
        <f t="shared" si="12"/>
        <v/>
      </c>
      <c r="Q123" s="14"/>
      <c r="R123" s="17" t="str">
        <f t="shared" si="13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9"/>
        <v/>
      </c>
      <c r="K124" s="15" t="str">
        <f t="shared" si="10"/>
        <v/>
      </c>
      <c r="L124" s="16"/>
      <c r="M124" s="14"/>
      <c r="N124" s="14"/>
      <c r="O124" s="15" t="str">
        <f t="shared" si="11"/>
        <v/>
      </c>
      <c r="P124" s="15" t="str">
        <f t="shared" si="12"/>
        <v/>
      </c>
      <c r="Q124" s="14"/>
      <c r="R124" s="17" t="str">
        <f t="shared" si="13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9"/>
        <v/>
      </c>
      <c r="K125" s="15" t="str">
        <f t="shared" si="10"/>
        <v/>
      </c>
      <c r="L125" s="16"/>
      <c r="M125" s="14"/>
      <c r="N125" s="14"/>
      <c r="O125" s="15" t="str">
        <f t="shared" si="11"/>
        <v/>
      </c>
      <c r="P125" s="15" t="str">
        <f t="shared" si="12"/>
        <v/>
      </c>
      <c r="Q125" s="14"/>
      <c r="R125" s="17" t="str">
        <f t="shared" si="13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9"/>
        <v/>
      </c>
      <c r="K126" s="15" t="str">
        <f t="shared" si="10"/>
        <v/>
      </c>
      <c r="L126" s="16"/>
      <c r="M126" s="14"/>
      <c r="N126" s="14"/>
      <c r="O126" s="15" t="str">
        <f t="shared" si="11"/>
        <v/>
      </c>
      <c r="P126" s="15" t="str">
        <f t="shared" si="12"/>
        <v/>
      </c>
      <c r="Q126" s="14"/>
      <c r="R126" s="17" t="str">
        <f t="shared" si="13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9"/>
        <v/>
      </c>
      <c r="K127" s="15" t="str">
        <f t="shared" si="10"/>
        <v/>
      </c>
      <c r="L127" s="16"/>
      <c r="M127" s="14"/>
      <c r="N127" s="14"/>
      <c r="O127" s="15" t="str">
        <f t="shared" si="11"/>
        <v/>
      </c>
      <c r="P127" s="15" t="str">
        <f t="shared" si="12"/>
        <v/>
      </c>
      <c r="Q127" s="14"/>
      <c r="R127" s="17" t="str">
        <f t="shared" si="13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9"/>
        <v/>
      </c>
      <c r="K128" s="15" t="str">
        <f t="shared" si="10"/>
        <v/>
      </c>
      <c r="L128" s="16"/>
      <c r="M128" s="14"/>
      <c r="N128" s="14"/>
      <c r="O128" s="15" t="str">
        <f t="shared" si="11"/>
        <v/>
      </c>
      <c r="P128" s="15" t="str">
        <f t="shared" si="12"/>
        <v/>
      </c>
      <c r="Q128" s="14"/>
      <c r="R128" s="17" t="str">
        <f t="shared" si="13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9"/>
        <v/>
      </c>
      <c r="K129" s="15" t="str">
        <f t="shared" si="10"/>
        <v/>
      </c>
      <c r="L129" s="16"/>
      <c r="M129" s="14"/>
      <c r="N129" s="14"/>
      <c r="O129" s="15" t="str">
        <f t="shared" si="11"/>
        <v/>
      </c>
      <c r="P129" s="15" t="str">
        <f t="shared" si="12"/>
        <v/>
      </c>
      <c r="Q129" s="14"/>
      <c r="R129" s="17" t="str">
        <f t="shared" si="13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9"/>
        <v/>
      </c>
      <c r="K130" s="15" t="str">
        <f t="shared" si="10"/>
        <v/>
      </c>
      <c r="L130" s="16"/>
      <c r="M130" s="14"/>
      <c r="N130" s="14"/>
      <c r="O130" s="15" t="str">
        <f t="shared" si="11"/>
        <v/>
      </c>
      <c r="P130" s="15" t="str">
        <f t="shared" si="12"/>
        <v/>
      </c>
      <c r="Q130" s="14"/>
      <c r="R130" s="17" t="str">
        <f t="shared" si="13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9"/>
        <v/>
      </c>
      <c r="K131" s="15" t="str">
        <f t="shared" si="10"/>
        <v/>
      </c>
      <c r="L131" s="16"/>
      <c r="M131" s="14"/>
      <c r="N131" s="14"/>
      <c r="O131" s="15" t="str">
        <f t="shared" si="11"/>
        <v/>
      </c>
      <c r="P131" s="15" t="str">
        <f t="shared" si="12"/>
        <v/>
      </c>
      <c r="Q131" s="14"/>
      <c r="R131" s="17" t="str">
        <f t="shared" si="13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9"/>
        <v/>
      </c>
      <c r="K132" s="15" t="str">
        <f t="shared" si="10"/>
        <v/>
      </c>
      <c r="L132" s="16"/>
      <c r="M132" s="14"/>
      <c r="N132" s="14"/>
      <c r="O132" s="15" t="str">
        <f t="shared" si="11"/>
        <v/>
      </c>
      <c r="P132" s="15" t="str">
        <f t="shared" si="12"/>
        <v/>
      </c>
      <c r="Q132" s="14"/>
      <c r="R132" s="17" t="str">
        <f t="shared" si="13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9"/>
        <v/>
      </c>
      <c r="K133" s="15" t="str">
        <f t="shared" si="10"/>
        <v/>
      </c>
      <c r="L133" s="16"/>
      <c r="M133" s="14"/>
      <c r="N133" s="14"/>
      <c r="O133" s="15" t="str">
        <f t="shared" si="11"/>
        <v/>
      </c>
      <c r="P133" s="15" t="str">
        <f t="shared" si="12"/>
        <v/>
      </c>
      <c r="Q133" s="14"/>
      <c r="R133" s="17" t="str">
        <f t="shared" si="13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9"/>
        <v/>
      </c>
      <c r="K134" s="15" t="str">
        <f t="shared" si="10"/>
        <v/>
      </c>
      <c r="L134" s="16"/>
      <c r="M134" s="14"/>
      <c r="N134" s="14"/>
      <c r="O134" s="15" t="str">
        <f t="shared" si="11"/>
        <v/>
      </c>
      <c r="P134" s="15" t="str">
        <f t="shared" si="12"/>
        <v/>
      </c>
      <c r="Q134" s="14"/>
      <c r="R134" s="17" t="str">
        <f t="shared" si="13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6">IF(OR(A135="",H135="",H135=0),"",I135/H135*100)</f>
        <v/>
      </c>
      <c r="K135" s="15" t="str">
        <f t="shared" ref="K135:K198" si="17">IF(OR(A135="",C135="",C135=0),"",H135/C135*100)</f>
        <v/>
      </c>
      <c r="L135" s="16"/>
      <c r="M135" s="14"/>
      <c r="N135" s="14"/>
      <c r="O135" s="15" t="str">
        <f t="shared" ref="O135:O198" si="18">IF(OR(A135="",C135="",C135=0),"",M135/C135*1000)</f>
        <v/>
      </c>
      <c r="P135" s="15" t="str">
        <f t="shared" ref="P135:P198" si="19">IF(OR(A135="",D135="",D135=0),"",N135/D135*1000)</f>
        <v/>
      </c>
      <c r="Q135" s="14"/>
      <c r="R135" s="17" t="str">
        <f t="shared" ref="R135:R198" si="20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6"/>
        <v/>
      </c>
      <c r="K136" s="15" t="str">
        <f t="shared" si="17"/>
        <v/>
      </c>
      <c r="L136" s="16"/>
      <c r="M136" s="14"/>
      <c r="N136" s="14"/>
      <c r="O136" s="15" t="str">
        <f t="shared" si="18"/>
        <v/>
      </c>
      <c r="P136" s="15" t="str">
        <f t="shared" si="19"/>
        <v/>
      </c>
      <c r="Q136" s="14"/>
      <c r="R136" s="17" t="str">
        <f t="shared" si="20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6"/>
        <v/>
      </c>
      <c r="K137" s="15" t="str">
        <f t="shared" si="17"/>
        <v/>
      </c>
      <c r="L137" s="16"/>
      <c r="M137" s="14"/>
      <c r="N137" s="14"/>
      <c r="O137" s="15" t="str">
        <f t="shared" si="18"/>
        <v/>
      </c>
      <c r="P137" s="15" t="str">
        <f t="shared" si="19"/>
        <v/>
      </c>
      <c r="Q137" s="14"/>
      <c r="R137" s="17" t="str">
        <f t="shared" si="20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6"/>
        <v/>
      </c>
      <c r="K138" s="15" t="str">
        <f t="shared" si="17"/>
        <v/>
      </c>
      <c r="L138" s="16"/>
      <c r="M138" s="14"/>
      <c r="N138" s="14"/>
      <c r="O138" s="15" t="str">
        <f t="shared" si="18"/>
        <v/>
      </c>
      <c r="P138" s="15" t="str">
        <f t="shared" si="19"/>
        <v/>
      </c>
      <c r="Q138" s="14"/>
      <c r="R138" s="17" t="str">
        <f t="shared" si="20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6"/>
        <v/>
      </c>
      <c r="K139" s="15" t="str">
        <f t="shared" si="17"/>
        <v/>
      </c>
      <c r="L139" s="16"/>
      <c r="M139" s="14"/>
      <c r="N139" s="14"/>
      <c r="O139" s="15" t="str">
        <f t="shared" si="18"/>
        <v/>
      </c>
      <c r="P139" s="15" t="str">
        <f t="shared" si="19"/>
        <v/>
      </c>
      <c r="Q139" s="14"/>
      <c r="R139" s="17" t="str">
        <f t="shared" si="20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6"/>
        <v/>
      </c>
      <c r="K140" s="15" t="str">
        <f t="shared" si="17"/>
        <v/>
      </c>
      <c r="L140" s="16"/>
      <c r="M140" s="14"/>
      <c r="N140" s="14"/>
      <c r="O140" s="15" t="str">
        <f t="shared" si="18"/>
        <v/>
      </c>
      <c r="P140" s="15" t="str">
        <f t="shared" si="19"/>
        <v/>
      </c>
      <c r="Q140" s="14"/>
      <c r="R140" s="17" t="str">
        <f t="shared" si="20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6"/>
        <v/>
      </c>
      <c r="K141" s="15" t="str">
        <f t="shared" si="17"/>
        <v/>
      </c>
      <c r="L141" s="16"/>
      <c r="M141" s="14"/>
      <c r="N141" s="14"/>
      <c r="O141" s="15" t="str">
        <f t="shared" si="18"/>
        <v/>
      </c>
      <c r="P141" s="15" t="str">
        <f t="shared" si="19"/>
        <v/>
      </c>
      <c r="Q141" s="14"/>
      <c r="R141" s="17" t="str">
        <f t="shared" si="20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6"/>
        <v/>
      </c>
      <c r="K142" s="15" t="str">
        <f t="shared" si="17"/>
        <v/>
      </c>
      <c r="L142" s="16"/>
      <c r="M142" s="14"/>
      <c r="N142" s="14"/>
      <c r="O142" s="15" t="str">
        <f t="shared" si="18"/>
        <v/>
      </c>
      <c r="P142" s="15" t="str">
        <f t="shared" si="19"/>
        <v/>
      </c>
      <c r="Q142" s="14"/>
      <c r="R142" s="17" t="str">
        <f t="shared" si="20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6"/>
        <v/>
      </c>
      <c r="K143" s="15" t="str">
        <f t="shared" si="17"/>
        <v/>
      </c>
      <c r="L143" s="16"/>
      <c r="M143" s="14"/>
      <c r="N143" s="14"/>
      <c r="O143" s="15" t="str">
        <f t="shared" si="18"/>
        <v/>
      </c>
      <c r="P143" s="15" t="str">
        <f t="shared" si="19"/>
        <v/>
      </c>
      <c r="Q143" s="14"/>
      <c r="R143" s="17" t="str">
        <f t="shared" si="20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6"/>
        <v/>
      </c>
      <c r="K144" s="15" t="str">
        <f t="shared" si="17"/>
        <v/>
      </c>
      <c r="L144" s="16"/>
      <c r="M144" s="14"/>
      <c r="N144" s="14"/>
      <c r="O144" s="15" t="str">
        <f t="shared" si="18"/>
        <v/>
      </c>
      <c r="P144" s="15" t="str">
        <f t="shared" si="19"/>
        <v/>
      </c>
      <c r="Q144" s="14"/>
      <c r="R144" s="17" t="str">
        <f t="shared" si="20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6"/>
        <v/>
      </c>
      <c r="K145" s="15" t="str">
        <f t="shared" si="17"/>
        <v/>
      </c>
      <c r="L145" s="16"/>
      <c r="M145" s="14"/>
      <c r="N145" s="14"/>
      <c r="O145" s="15" t="str">
        <f t="shared" si="18"/>
        <v/>
      </c>
      <c r="P145" s="15" t="str">
        <f t="shared" si="19"/>
        <v/>
      </c>
      <c r="Q145" s="14"/>
      <c r="R145" s="17" t="str">
        <f t="shared" si="20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6"/>
        <v/>
      </c>
      <c r="K146" s="15" t="str">
        <f t="shared" si="17"/>
        <v/>
      </c>
      <c r="L146" s="16"/>
      <c r="M146" s="14"/>
      <c r="N146" s="14"/>
      <c r="O146" s="15" t="str">
        <f t="shared" si="18"/>
        <v/>
      </c>
      <c r="P146" s="15" t="str">
        <f t="shared" si="19"/>
        <v/>
      </c>
      <c r="Q146" s="14"/>
      <c r="R146" s="17" t="str">
        <f t="shared" si="20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6"/>
        <v/>
      </c>
      <c r="K147" s="15" t="str">
        <f t="shared" si="17"/>
        <v/>
      </c>
      <c r="L147" s="16"/>
      <c r="M147" s="14"/>
      <c r="N147" s="14"/>
      <c r="O147" s="15" t="str">
        <f t="shared" si="18"/>
        <v/>
      </c>
      <c r="P147" s="15" t="str">
        <f t="shared" si="19"/>
        <v/>
      </c>
      <c r="Q147" s="14"/>
      <c r="R147" s="17" t="str">
        <f t="shared" si="20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6"/>
        <v/>
      </c>
      <c r="K148" s="15" t="str">
        <f t="shared" si="17"/>
        <v/>
      </c>
      <c r="L148" s="16"/>
      <c r="M148" s="14"/>
      <c r="N148" s="14"/>
      <c r="O148" s="15" t="str">
        <f t="shared" si="18"/>
        <v/>
      </c>
      <c r="P148" s="15" t="str">
        <f t="shared" si="19"/>
        <v/>
      </c>
      <c r="Q148" s="14"/>
      <c r="R148" s="17" t="str">
        <f t="shared" si="20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6"/>
        <v/>
      </c>
      <c r="K149" s="15" t="str">
        <f t="shared" si="17"/>
        <v/>
      </c>
      <c r="L149" s="16"/>
      <c r="M149" s="14"/>
      <c r="N149" s="14"/>
      <c r="O149" s="15" t="str">
        <f t="shared" si="18"/>
        <v/>
      </c>
      <c r="P149" s="15" t="str">
        <f t="shared" si="19"/>
        <v/>
      </c>
      <c r="Q149" s="14"/>
      <c r="R149" s="17" t="str">
        <f t="shared" si="20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6"/>
        <v/>
      </c>
      <c r="K150" s="15" t="str">
        <f t="shared" si="17"/>
        <v/>
      </c>
      <c r="L150" s="16"/>
      <c r="M150" s="14"/>
      <c r="N150" s="14"/>
      <c r="O150" s="15" t="str">
        <f t="shared" si="18"/>
        <v/>
      </c>
      <c r="P150" s="15" t="str">
        <f t="shared" si="19"/>
        <v/>
      </c>
      <c r="Q150" s="14"/>
      <c r="R150" s="17" t="str">
        <f t="shared" si="20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6"/>
        <v/>
      </c>
      <c r="K151" s="15" t="str">
        <f t="shared" si="17"/>
        <v/>
      </c>
      <c r="L151" s="16"/>
      <c r="M151" s="14"/>
      <c r="N151" s="14"/>
      <c r="O151" s="15" t="str">
        <f t="shared" si="18"/>
        <v/>
      </c>
      <c r="P151" s="15" t="str">
        <f t="shared" si="19"/>
        <v/>
      </c>
      <c r="Q151" s="14"/>
      <c r="R151" s="17" t="str">
        <f t="shared" si="20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6"/>
        <v/>
      </c>
      <c r="K152" s="15" t="str">
        <f t="shared" si="17"/>
        <v/>
      </c>
      <c r="L152" s="16"/>
      <c r="M152" s="14"/>
      <c r="N152" s="14"/>
      <c r="O152" s="15" t="str">
        <f t="shared" si="18"/>
        <v/>
      </c>
      <c r="P152" s="15" t="str">
        <f t="shared" si="19"/>
        <v/>
      </c>
      <c r="Q152" s="14"/>
      <c r="R152" s="17" t="str">
        <f t="shared" si="20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6"/>
        <v/>
      </c>
      <c r="K153" s="15" t="str">
        <f t="shared" si="17"/>
        <v/>
      </c>
      <c r="L153" s="16"/>
      <c r="M153" s="14"/>
      <c r="N153" s="14"/>
      <c r="O153" s="15" t="str">
        <f t="shared" si="18"/>
        <v/>
      </c>
      <c r="P153" s="15" t="str">
        <f t="shared" si="19"/>
        <v/>
      </c>
      <c r="Q153" s="14"/>
      <c r="R153" s="17" t="str">
        <f t="shared" si="20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6"/>
        <v/>
      </c>
      <c r="K154" s="15" t="str">
        <f t="shared" si="17"/>
        <v/>
      </c>
      <c r="L154" s="16"/>
      <c r="M154" s="14"/>
      <c r="N154" s="14"/>
      <c r="O154" s="15" t="str">
        <f t="shared" si="18"/>
        <v/>
      </c>
      <c r="P154" s="15" t="str">
        <f t="shared" si="19"/>
        <v/>
      </c>
      <c r="Q154" s="14"/>
      <c r="R154" s="17" t="str">
        <f t="shared" si="20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6"/>
        <v/>
      </c>
      <c r="K155" s="15" t="str">
        <f t="shared" si="17"/>
        <v/>
      </c>
      <c r="L155" s="16"/>
      <c r="M155" s="14"/>
      <c r="N155" s="14"/>
      <c r="O155" s="15" t="str">
        <f t="shared" si="18"/>
        <v/>
      </c>
      <c r="P155" s="15" t="str">
        <f t="shared" si="19"/>
        <v/>
      </c>
      <c r="Q155" s="14"/>
      <c r="R155" s="17" t="str">
        <f t="shared" si="20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6"/>
        <v/>
      </c>
      <c r="K156" s="15" t="str">
        <f t="shared" si="17"/>
        <v/>
      </c>
      <c r="L156" s="16"/>
      <c r="M156" s="14"/>
      <c r="N156" s="14"/>
      <c r="O156" s="15" t="str">
        <f t="shared" si="18"/>
        <v/>
      </c>
      <c r="P156" s="15" t="str">
        <f t="shared" si="19"/>
        <v/>
      </c>
      <c r="Q156" s="14"/>
      <c r="R156" s="17" t="str">
        <f t="shared" si="20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6"/>
        <v/>
      </c>
      <c r="K157" s="15" t="str">
        <f t="shared" si="17"/>
        <v/>
      </c>
      <c r="L157" s="16"/>
      <c r="M157" s="14"/>
      <c r="N157" s="14"/>
      <c r="O157" s="15" t="str">
        <f t="shared" si="18"/>
        <v/>
      </c>
      <c r="P157" s="15" t="str">
        <f t="shared" si="19"/>
        <v/>
      </c>
      <c r="Q157" s="14"/>
      <c r="R157" s="17" t="str">
        <f t="shared" si="20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6"/>
        <v/>
      </c>
      <c r="K158" s="15" t="str">
        <f t="shared" si="17"/>
        <v/>
      </c>
      <c r="L158" s="16"/>
      <c r="M158" s="14"/>
      <c r="N158" s="14"/>
      <c r="O158" s="15" t="str">
        <f t="shared" si="18"/>
        <v/>
      </c>
      <c r="P158" s="15" t="str">
        <f t="shared" si="19"/>
        <v/>
      </c>
      <c r="Q158" s="14"/>
      <c r="R158" s="17" t="str">
        <f t="shared" si="20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6"/>
        <v/>
      </c>
      <c r="K159" s="15" t="str">
        <f t="shared" si="17"/>
        <v/>
      </c>
      <c r="L159" s="16"/>
      <c r="M159" s="14"/>
      <c r="N159" s="14"/>
      <c r="O159" s="15" t="str">
        <f t="shared" si="18"/>
        <v/>
      </c>
      <c r="P159" s="15" t="str">
        <f t="shared" si="19"/>
        <v/>
      </c>
      <c r="Q159" s="14"/>
      <c r="R159" s="17" t="str">
        <f t="shared" si="20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6"/>
        <v/>
      </c>
      <c r="K160" s="15" t="str">
        <f t="shared" si="17"/>
        <v/>
      </c>
      <c r="L160" s="16"/>
      <c r="M160" s="14"/>
      <c r="N160" s="14"/>
      <c r="O160" s="15" t="str">
        <f t="shared" si="18"/>
        <v/>
      </c>
      <c r="P160" s="15" t="str">
        <f t="shared" si="19"/>
        <v/>
      </c>
      <c r="Q160" s="14"/>
      <c r="R160" s="17" t="str">
        <f t="shared" si="20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6"/>
        <v/>
      </c>
      <c r="K161" s="15" t="str">
        <f t="shared" si="17"/>
        <v/>
      </c>
      <c r="L161" s="16"/>
      <c r="M161" s="14"/>
      <c r="N161" s="14"/>
      <c r="O161" s="15" t="str">
        <f t="shared" si="18"/>
        <v/>
      </c>
      <c r="P161" s="15" t="str">
        <f t="shared" si="19"/>
        <v/>
      </c>
      <c r="Q161" s="14"/>
      <c r="R161" s="17" t="str">
        <f t="shared" si="20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6"/>
        <v/>
      </c>
      <c r="K162" s="15" t="str">
        <f t="shared" si="17"/>
        <v/>
      </c>
      <c r="L162" s="16"/>
      <c r="M162" s="14"/>
      <c r="N162" s="14"/>
      <c r="O162" s="15" t="str">
        <f t="shared" si="18"/>
        <v/>
      </c>
      <c r="P162" s="15" t="str">
        <f t="shared" si="19"/>
        <v/>
      </c>
      <c r="Q162" s="14"/>
      <c r="R162" s="17" t="str">
        <f t="shared" si="20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6"/>
        <v/>
      </c>
      <c r="K163" s="15" t="str">
        <f t="shared" si="17"/>
        <v/>
      </c>
      <c r="L163" s="16"/>
      <c r="M163" s="14"/>
      <c r="N163" s="14"/>
      <c r="O163" s="15" t="str">
        <f t="shared" si="18"/>
        <v/>
      </c>
      <c r="P163" s="15" t="str">
        <f t="shared" si="19"/>
        <v/>
      </c>
      <c r="Q163" s="14"/>
      <c r="R163" s="17" t="str">
        <f t="shared" si="20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6"/>
        <v/>
      </c>
      <c r="K164" s="15" t="str">
        <f t="shared" si="17"/>
        <v/>
      </c>
      <c r="L164" s="16"/>
      <c r="M164" s="14"/>
      <c r="N164" s="14"/>
      <c r="O164" s="15" t="str">
        <f t="shared" si="18"/>
        <v/>
      </c>
      <c r="P164" s="15" t="str">
        <f t="shared" si="19"/>
        <v/>
      </c>
      <c r="Q164" s="14"/>
      <c r="R164" s="17" t="str">
        <f t="shared" si="20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6"/>
        <v/>
      </c>
      <c r="K165" s="15" t="str">
        <f t="shared" si="17"/>
        <v/>
      </c>
      <c r="L165" s="16"/>
      <c r="M165" s="14"/>
      <c r="N165" s="14"/>
      <c r="O165" s="15" t="str">
        <f t="shared" si="18"/>
        <v/>
      </c>
      <c r="P165" s="15" t="str">
        <f t="shared" si="19"/>
        <v/>
      </c>
      <c r="Q165" s="14"/>
      <c r="R165" s="17" t="str">
        <f t="shared" si="20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6"/>
        <v/>
      </c>
      <c r="K166" s="15" t="str">
        <f t="shared" si="17"/>
        <v/>
      </c>
      <c r="L166" s="16"/>
      <c r="M166" s="14"/>
      <c r="N166" s="14"/>
      <c r="O166" s="15" t="str">
        <f t="shared" si="18"/>
        <v/>
      </c>
      <c r="P166" s="15" t="str">
        <f t="shared" si="19"/>
        <v/>
      </c>
      <c r="Q166" s="14"/>
      <c r="R166" s="17" t="str">
        <f t="shared" si="20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6"/>
        <v/>
      </c>
      <c r="K167" s="15" t="str">
        <f t="shared" si="17"/>
        <v/>
      </c>
      <c r="L167" s="16"/>
      <c r="M167" s="14"/>
      <c r="N167" s="14"/>
      <c r="O167" s="15" t="str">
        <f t="shared" si="18"/>
        <v/>
      </c>
      <c r="P167" s="15" t="str">
        <f t="shared" si="19"/>
        <v/>
      </c>
      <c r="Q167" s="14"/>
      <c r="R167" s="17" t="str">
        <f t="shared" si="20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6"/>
        <v/>
      </c>
      <c r="K168" s="15" t="str">
        <f t="shared" si="17"/>
        <v/>
      </c>
      <c r="L168" s="16"/>
      <c r="M168" s="14"/>
      <c r="N168" s="14"/>
      <c r="O168" s="15" t="str">
        <f t="shared" si="18"/>
        <v/>
      </c>
      <c r="P168" s="15" t="str">
        <f t="shared" si="19"/>
        <v/>
      </c>
      <c r="Q168" s="14"/>
      <c r="R168" s="17" t="str">
        <f t="shared" si="20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6"/>
        <v/>
      </c>
      <c r="K169" s="15" t="str">
        <f t="shared" si="17"/>
        <v/>
      </c>
      <c r="L169" s="16"/>
      <c r="M169" s="14"/>
      <c r="N169" s="14"/>
      <c r="O169" s="15" t="str">
        <f t="shared" si="18"/>
        <v/>
      </c>
      <c r="P169" s="15" t="str">
        <f t="shared" si="19"/>
        <v/>
      </c>
      <c r="Q169" s="14"/>
      <c r="R169" s="17" t="str">
        <f t="shared" si="20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6"/>
        <v/>
      </c>
      <c r="K170" s="15" t="str">
        <f t="shared" si="17"/>
        <v/>
      </c>
      <c r="L170" s="16"/>
      <c r="M170" s="14"/>
      <c r="N170" s="14"/>
      <c r="O170" s="15" t="str">
        <f t="shared" si="18"/>
        <v/>
      </c>
      <c r="P170" s="15" t="str">
        <f t="shared" si="19"/>
        <v/>
      </c>
      <c r="Q170" s="14"/>
      <c r="R170" s="17" t="str">
        <f t="shared" si="20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6"/>
        <v/>
      </c>
      <c r="K171" s="15" t="str">
        <f t="shared" si="17"/>
        <v/>
      </c>
      <c r="L171" s="16"/>
      <c r="M171" s="14"/>
      <c r="N171" s="14"/>
      <c r="O171" s="15" t="str">
        <f t="shared" si="18"/>
        <v/>
      </c>
      <c r="P171" s="15" t="str">
        <f t="shared" si="19"/>
        <v/>
      </c>
      <c r="Q171" s="14"/>
      <c r="R171" s="17" t="str">
        <f t="shared" si="20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6"/>
        <v/>
      </c>
      <c r="K172" s="15" t="str">
        <f t="shared" si="17"/>
        <v/>
      </c>
      <c r="L172" s="16"/>
      <c r="M172" s="14"/>
      <c r="N172" s="14"/>
      <c r="O172" s="15" t="str">
        <f t="shared" si="18"/>
        <v/>
      </c>
      <c r="P172" s="15" t="str">
        <f t="shared" si="19"/>
        <v/>
      </c>
      <c r="Q172" s="14"/>
      <c r="R172" s="17" t="str">
        <f t="shared" si="20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6"/>
        <v/>
      </c>
      <c r="K173" s="15" t="str">
        <f t="shared" si="17"/>
        <v/>
      </c>
      <c r="L173" s="16"/>
      <c r="M173" s="14"/>
      <c r="N173" s="14"/>
      <c r="O173" s="15" t="str">
        <f t="shared" si="18"/>
        <v/>
      </c>
      <c r="P173" s="15" t="str">
        <f t="shared" si="19"/>
        <v/>
      </c>
      <c r="Q173" s="14"/>
      <c r="R173" s="17" t="str">
        <f t="shared" si="20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6"/>
        <v/>
      </c>
      <c r="K174" s="15" t="str">
        <f t="shared" si="17"/>
        <v/>
      </c>
      <c r="L174" s="16"/>
      <c r="M174" s="14"/>
      <c r="N174" s="14"/>
      <c r="O174" s="15" t="str">
        <f t="shared" si="18"/>
        <v/>
      </c>
      <c r="P174" s="15" t="str">
        <f t="shared" si="19"/>
        <v/>
      </c>
      <c r="Q174" s="14"/>
      <c r="R174" s="17" t="str">
        <f t="shared" si="20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6"/>
        <v/>
      </c>
      <c r="K175" s="15" t="str">
        <f t="shared" si="17"/>
        <v/>
      </c>
      <c r="L175" s="16"/>
      <c r="M175" s="14"/>
      <c r="N175" s="14"/>
      <c r="O175" s="15" t="str">
        <f t="shared" si="18"/>
        <v/>
      </c>
      <c r="P175" s="15" t="str">
        <f t="shared" si="19"/>
        <v/>
      </c>
      <c r="Q175" s="14"/>
      <c r="R175" s="17" t="str">
        <f t="shared" si="20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6"/>
        <v/>
      </c>
      <c r="K176" s="15" t="str">
        <f t="shared" si="17"/>
        <v/>
      </c>
      <c r="L176" s="16"/>
      <c r="M176" s="14"/>
      <c r="N176" s="14"/>
      <c r="O176" s="15" t="str">
        <f t="shared" si="18"/>
        <v/>
      </c>
      <c r="P176" s="15" t="str">
        <f t="shared" si="19"/>
        <v/>
      </c>
      <c r="Q176" s="14"/>
      <c r="R176" s="17" t="str">
        <f t="shared" si="20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6"/>
        <v/>
      </c>
      <c r="K177" s="15" t="str">
        <f t="shared" si="17"/>
        <v/>
      </c>
      <c r="L177" s="16"/>
      <c r="M177" s="14"/>
      <c r="N177" s="14"/>
      <c r="O177" s="15" t="str">
        <f t="shared" si="18"/>
        <v/>
      </c>
      <c r="P177" s="15" t="str">
        <f t="shared" si="19"/>
        <v/>
      </c>
      <c r="Q177" s="14"/>
      <c r="R177" s="17" t="str">
        <f t="shared" si="20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6"/>
        <v/>
      </c>
      <c r="K178" s="15" t="str">
        <f t="shared" si="17"/>
        <v/>
      </c>
      <c r="L178" s="16"/>
      <c r="M178" s="14"/>
      <c r="N178" s="14"/>
      <c r="O178" s="15" t="str">
        <f t="shared" si="18"/>
        <v/>
      </c>
      <c r="P178" s="15" t="str">
        <f t="shared" si="19"/>
        <v/>
      </c>
      <c r="Q178" s="14"/>
      <c r="R178" s="17" t="str">
        <f t="shared" si="20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6"/>
        <v/>
      </c>
      <c r="K179" s="15" t="str">
        <f t="shared" si="17"/>
        <v/>
      </c>
      <c r="L179" s="16"/>
      <c r="M179" s="14"/>
      <c r="N179" s="14"/>
      <c r="O179" s="15" t="str">
        <f t="shared" si="18"/>
        <v/>
      </c>
      <c r="P179" s="15" t="str">
        <f t="shared" si="19"/>
        <v/>
      </c>
      <c r="Q179" s="14"/>
      <c r="R179" s="17" t="str">
        <f t="shared" si="20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6"/>
        <v/>
      </c>
      <c r="K180" s="15" t="str">
        <f t="shared" si="17"/>
        <v/>
      </c>
      <c r="L180" s="16"/>
      <c r="M180" s="14"/>
      <c r="N180" s="14"/>
      <c r="O180" s="15" t="str">
        <f t="shared" si="18"/>
        <v/>
      </c>
      <c r="P180" s="15" t="str">
        <f t="shared" si="19"/>
        <v/>
      </c>
      <c r="Q180" s="14"/>
      <c r="R180" s="17" t="str">
        <f t="shared" si="20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6"/>
        <v/>
      </c>
      <c r="K181" s="15" t="str">
        <f t="shared" si="17"/>
        <v/>
      </c>
      <c r="L181" s="16"/>
      <c r="M181" s="14"/>
      <c r="N181" s="14"/>
      <c r="O181" s="15" t="str">
        <f t="shared" si="18"/>
        <v/>
      </c>
      <c r="P181" s="15" t="str">
        <f t="shared" si="19"/>
        <v/>
      </c>
      <c r="Q181" s="14"/>
      <c r="R181" s="17" t="str">
        <f t="shared" si="20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6"/>
        <v/>
      </c>
      <c r="K182" s="15" t="str">
        <f t="shared" si="17"/>
        <v/>
      </c>
      <c r="L182" s="16"/>
      <c r="M182" s="14"/>
      <c r="N182" s="14"/>
      <c r="O182" s="15" t="str">
        <f t="shared" si="18"/>
        <v/>
      </c>
      <c r="P182" s="15" t="str">
        <f t="shared" si="19"/>
        <v/>
      </c>
      <c r="Q182" s="14"/>
      <c r="R182" s="17" t="str">
        <f t="shared" si="20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6"/>
        <v/>
      </c>
      <c r="K183" s="15" t="str">
        <f t="shared" si="17"/>
        <v/>
      </c>
      <c r="L183" s="16"/>
      <c r="M183" s="14"/>
      <c r="N183" s="14"/>
      <c r="O183" s="15" t="str">
        <f t="shared" si="18"/>
        <v/>
      </c>
      <c r="P183" s="15" t="str">
        <f t="shared" si="19"/>
        <v/>
      </c>
      <c r="Q183" s="14"/>
      <c r="R183" s="17" t="str">
        <f t="shared" si="20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6"/>
        <v/>
      </c>
      <c r="K184" s="15" t="str">
        <f t="shared" si="17"/>
        <v/>
      </c>
      <c r="L184" s="16"/>
      <c r="M184" s="14"/>
      <c r="N184" s="14"/>
      <c r="O184" s="15" t="str">
        <f t="shared" si="18"/>
        <v/>
      </c>
      <c r="P184" s="15" t="str">
        <f t="shared" si="19"/>
        <v/>
      </c>
      <c r="Q184" s="14"/>
      <c r="R184" s="17" t="str">
        <f t="shared" si="20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6"/>
        <v/>
      </c>
      <c r="K185" s="15" t="str">
        <f t="shared" si="17"/>
        <v/>
      </c>
      <c r="L185" s="16"/>
      <c r="M185" s="14"/>
      <c r="N185" s="14"/>
      <c r="O185" s="15" t="str">
        <f t="shared" si="18"/>
        <v/>
      </c>
      <c r="P185" s="15" t="str">
        <f t="shared" si="19"/>
        <v/>
      </c>
      <c r="Q185" s="14"/>
      <c r="R185" s="17" t="str">
        <f t="shared" si="20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6"/>
        <v/>
      </c>
      <c r="K186" s="15" t="str">
        <f t="shared" si="17"/>
        <v/>
      </c>
      <c r="L186" s="16"/>
      <c r="M186" s="14"/>
      <c r="N186" s="14"/>
      <c r="O186" s="15" t="str">
        <f t="shared" si="18"/>
        <v/>
      </c>
      <c r="P186" s="15" t="str">
        <f t="shared" si="19"/>
        <v/>
      </c>
      <c r="Q186" s="14"/>
      <c r="R186" s="17" t="str">
        <f t="shared" si="20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6"/>
        <v/>
      </c>
      <c r="K187" s="15" t="str">
        <f t="shared" si="17"/>
        <v/>
      </c>
      <c r="L187" s="16"/>
      <c r="M187" s="14"/>
      <c r="N187" s="14"/>
      <c r="O187" s="15" t="str">
        <f t="shared" si="18"/>
        <v/>
      </c>
      <c r="P187" s="15" t="str">
        <f t="shared" si="19"/>
        <v/>
      </c>
      <c r="Q187" s="14"/>
      <c r="R187" s="17" t="str">
        <f t="shared" si="20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6"/>
        <v/>
      </c>
      <c r="K188" s="15" t="str">
        <f t="shared" si="17"/>
        <v/>
      </c>
      <c r="L188" s="16"/>
      <c r="M188" s="14"/>
      <c r="N188" s="14"/>
      <c r="O188" s="15" t="str">
        <f t="shared" si="18"/>
        <v/>
      </c>
      <c r="P188" s="15" t="str">
        <f t="shared" si="19"/>
        <v/>
      </c>
      <c r="Q188" s="14"/>
      <c r="R188" s="17" t="str">
        <f t="shared" si="20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6"/>
        <v/>
      </c>
      <c r="K189" s="15" t="str">
        <f t="shared" si="17"/>
        <v/>
      </c>
      <c r="L189" s="16"/>
      <c r="M189" s="14"/>
      <c r="N189" s="14"/>
      <c r="O189" s="15" t="str">
        <f t="shared" si="18"/>
        <v/>
      </c>
      <c r="P189" s="15" t="str">
        <f t="shared" si="19"/>
        <v/>
      </c>
      <c r="Q189" s="14"/>
      <c r="R189" s="17" t="str">
        <f t="shared" si="20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6"/>
        <v/>
      </c>
      <c r="K190" s="15" t="str">
        <f t="shared" si="17"/>
        <v/>
      </c>
      <c r="L190" s="16"/>
      <c r="M190" s="14"/>
      <c r="N190" s="14"/>
      <c r="O190" s="15" t="str">
        <f t="shared" si="18"/>
        <v/>
      </c>
      <c r="P190" s="15" t="str">
        <f t="shared" si="19"/>
        <v/>
      </c>
      <c r="Q190" s="14"/>
      <c r="R190" s="17" t="str">
        <f t="shared" si="20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6"/>
        <v/>
      </c>
      <c r="K191" s="15" t="str">
        <f t="shared" si="17"/>
        <v/>
      </c>
      <c r="L191" s="16"/>
      <c r="M191" s="14"/>
      <c r="N191" s="14"/>
      <c r="O191" s="15" t="str">
        <f t="shared" si="18"/>
        <v/>
      </c>
      <c r="P191" s="15" t="str">
        <f t="shared" si="19"/>
        <v/>
      </c>
      <c r="Q191" s="14"/>
      <c r="R191" s="17" t="str">
        <f t="shared" si="20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6"/>
        <v/>
      </c>
      <c r="K192" s="15" t="str">
        <f t="shared" si="17"/>
        <v/>
      </c>
      <c r="L192" s="16"/>
      <c r="M192" s="14"/>
      <c r="N192" s="14"/>
      <c r="O192" s="15" t="str">
        <f t="shared" si="18"/>
        <v/>
      </c>
      <c r="P192" s="15" t="str">
        <f t="shared" si="19"/>
        <v/>
      </c>
      <c r="Q192" s="14"/>
      <c r="R192" s="17" t="str">
        <f t="shared" si="20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6"/>
        <v/>
      </c>
      <c r="K193" s="15" t="str">
        <f t="shared" si="17"/>
        <v/>
      </c>
      <c r="L193" s="16"/>
      <c r="M193" s="14"/>
      <c r="N193" s="14"/>
      <c r="O193" s="15" t="str">
        <f t="shared" si="18"/>
        <v/>
      </c>
      <c r="P193" s="15" t="str">
        <f t="shared" si="19"/>
        <v/>
      </c>
      <c r="Q193" s="14"/>
      <c r="R193" s="17" t="str">
        <f t="shared" si="20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6"/>
        <v/>
      </c>
      <c r="K194" s="15" t="str">
        <f t="shared" si="17"/>
        <v/>
      </c>
      <c r="L194" s="16"/>
      <c r="M194" s="14"/>
      <c r="N194" s="14"/>
      <c r="O194" s="15" t="str">
        <f t="shared" si="18"/>
        <v/>
      </c>
      <c r="P194" s="15" t="str">
        <f t="shared" si="19"/>
        <v/>
      </c>
      <c r="Q194" s="14"/>
      <c r="R194" s="17" t="str">
        <f t="shared" si="20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6"/>
        <v/>
      </c>
      <c r="K195" s="15" t="str">
        <f t="shared" si="17"/>
        <v/>
      </c>
      <c r="L195" s="16"/>
      <c r="M195" s="14"/>
      <c r="N195" s="14"/>
      <c r="O195" s="15" t="str">
        <f t="shared" si="18"/>
        <v/>
      </c>
      <c r="P195" s="15" t="str">
        <f t="shared" si="19"/>
        <v/>
      </c>
      <c r="Q195" s="14"/>
      <c r="R195" s="17" t="str">
        <f t="shared" si="20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6"/>
        <v/>
      </c>
      <c r="K196" s="15" t="str">
        <f t="shared" si="17"/>
        <v/>
      </c>
      <c r="L196" s="16"/>
      <c r="M196" s="14"/>
      <c r="N196" s="14"/>
      <c r="O196" s="15" t="str">
        <f t="shared" si="18"/>
        <v/>
      </c>
      <c r="P196" s="15" t="str">
        <f t="shared" si="19"/>
        <v/>
      </c>
      <c r="Q196" s="14"/>
      <c r="R196" s="17" t="str">
        <f t="shared" si="20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6"/>
        <v/>
      </c>
      <c r="K197" s="15" t="str">
        <f t="shared" si="17"/>
        <v/>
      </c>
      <c r="L197" s="16"/>
      <c r="M197" s="14"/>
      <c r="N197" s="14"/>
      <c r="O197" s="15" t="str">
        <f t="shared" si="18"/>
        <v/>
      </c>
      <c r="P197" s="15" t="str">
        <f t="shared" si="19"/>
        <v/>
      </c>
      <c r="Q197" s="14"/>
      <c r="R197" s="17" t="str">
        <f t="shared" si="20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6"/>
        <v/>
      </c>
      <c r="K198" s="15" t="str">
        <f t="shared" si="17"/>
        <v/>
      </c>
      <c r="L198" s="16"/>
      <c r="M198" s="14"/>
      <c r="N198" s="14"/>
      <c r="O198" s="15" t="str">
        <f t="shared" si="18"/>
        <v/>
      </c>
      <c r="P198" s="15" t="str">
        <f t="shared" si="19"/>
        <v/>
      </c>
      <c r="Q198" s="14"/>
      <c r="R198" s="17" t="str">
        <f t="shared" si="20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21">IF(OR(A199="",H199="",H199=0),"",I199/H199*100)</f>
        <v/>
      </c>
      <c r="K199" s="15" t="str">
        <f t="shared" ref="K199:K262" si="22">IF(OR(A199="",C199="",C199=0),"",H199/C199*100)</f>
        <v/>
      </c>
      <c r="L199" s="16"/>
      <c r="M199" s="14"/>
      <c r="N199" s="14"/>
      <c r="O199" s="15" t="str">
        <f t="shared" ref="O199:O262" si="23">IF(OR(A199="",C199="",C199=0),"",M199/C199*1000)</f>
        <v/>
      </c>
      <c r="P199" s="15" t="str">
        <f t="shared" ref="P199:P262" si="24">IF(OR(A199="",D199="",D199=0),"",N199/D199*1000)</f>
        <v/>
      </c>
      <c r="Q199" s="14"/>
      <c r="R199" s="17" t="str">
        <f t="shared" ref="R199:R262" si="25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21"/>
        <v/>
      </c>
      <c r="K200" s="15" t="str">
        <f t="shared" si="22"/>
        <v/>
      </c>
      <c r="L200" s="16"/>
      <c r="M200" s="14"/>
      <c r="N200" s="14"/>
      <c r="O200" s="15" t="str">
        <f t="shared" si="23"/>
        <v/>
      </c>
      <c r="P200" s="15" t="str">
        <f t="shared" si="24"/>
        <v/>
      </c>
      <c r="Q200" s="14"/>
      <c r="R200" s="17" t="str">
        <f t="shared" si="25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21"/>
        <v/>
      </c>
      <c r="K201" s="15" t="str">
        <f t="shared" si="22"/>
        <v/>
      </c>
      <c r="L201" s="16"/>
      <c r="M201" s="14"/>
      <c r="N201" s="14"/>
      <c r="O201" s="15" t="str">
        <f t="shared" si="23"/>
        <v/>
      </c>
      <c r="P201" s="15" t="str">
        <f t="shared" si="24"/>
        <v/>
      </c>
      <c r="Q201" s="14"/>
      <c r="R201" s="17" t="str">
        <f t="shared" si="25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21"/>
        <v/>
      </c>
      <c r="K202" s="15" t="str">
        <f t="shared" si="22"/>
        <v/>
      </c>
      <c r="L202" s="16"/>
      <c r="M202" s="14"/>
      <c r="N202" s="14"/>
      <c r="O202" s="15" t="str">
        <f t="shared" si="23"/>
        <v/>
      </c>
      <c r="P202" s="15" t="str">
        <f t="shared" si="24"/>
        <v/>
      </c>
      <c r="Q202" s="14"/>
      <c r="R202" s="17" t="str">
        <f t="shared" si="25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21"/>
        <v/>
      </c>
      <c r="K203" s="15" t="str">
        <f t="shared" si="22"/>
        <v/>
      </c>
      <c r="L203" s="16"/>
      <c r="M203" s="14"/>
      <c r="N203" s="14"/>
      <c r="O203" s="15" t="str">
        <f t="shared" si="23"/>
        <v/>
      </c>
      <c r="P203" s="15" t="str">
        <f t="shared" si="24"/>
        <v/>
      </c>
      <c r="Q203" s="14"/>
      <c r="R203" s="17" t="str">
        <f t="shared" si="25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21"/>
        <v/>
      </c>
      <c r="K204" s="15" t="str">
        <f t="shared" si="22"/>
        <v/>
      </c>
      <c r="L204" s="16"/>
      <c r="M204" s="14"/>
      <c r="N204" s="14"/>
      <c r="O204" s="15" t="str">
        <f t="shared" si="23"/>
        <v/>
      </c>
      <c r="P204" s="15" t="str">
        <f t="shared" si="24"/>
        <v/>
      </c>
      <c r="Q204" s="14"/>
      <c r="R204" s="17" t="str">
        <f t="shared" si="25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21"/>
        <v/>
      </c>
      <c r="K205" s="15" t="str">
        <f t="shared" si="22"/>
        <v/>
      </c>
      <c r="L205" s="16"/>
      <c r="M205" s="14"/>
      <c r="N205" s="14"/>
      <c r="O205" s="15" t="str">
        <f t="shared" si="23"/>
        <v/>
      </c>
      <c r="P205" s="15" t="str">
        <f t="shared" si="24"/>
        <v/>
      </c>
      <c r="Q205" s="14"/>
      <c r="R205" s="17" t="str">
        <f t="shared" si="25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21"/>
        <v/>
      </c>
      <c r="K206" s="15" t="str">
        <f t="shared" si="22"/>
        <v/>
      </c>
      <c r="L206" s="16"/>
      <c r="M206" s="14"/>
      <c r="N206" s="14"/>
      <c r="O206" s="15" t="str">
        <f t="shared" si="23"/>
        <v/>
      </c>
      <c r="P206" s="15" t="str">
        <f t="shared" si="24"/>
        <v/>
      </c>
      <c r="Q206" s="14"/>
      <c r="R206" s="17" t="str">
        <f t="shared" si="25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21"/>
        <v/>
      </c>
      <c r="K207" s="15" t="str">
        <f t="shared" si="22"/>
        <v/>
      </c>
      <c r="L207" s="16"/>
      <c r="M207" s="14"/>
      <c r="N207" s="14"/>
      <c r="O207" s="15" t="str">
        <f t="shared" si="23"/>
        <v/>
      </c>
      <c r="P207" s="15" t="str">
        <f t="shared" si="24"/>
        <v/>
      </c>
      <c r="Q207" s="14"/>
      <c r="R207" s="17" t="str">
        <f t="shared" si="25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21"/>
        <v/>
      </c>
      <c r="K208" s="15" t="str">
        <f t="shared" si="22"/>
        <v/>
      </c>
      <c r="L208" s="16"/>
      <c r="M208" s="14"/>
      <c r="N208" s="14"/>
      <c r="O208" s="15" t="str">
        <f t="shared" si="23"/>
        <v/>
      </c>
      <c r="P208" s="15" t="str">
        <f t="shared" si="24"/>
        <v/>
      </c>
      <c r="Q208" s="14"/>
      <c r="R208" s="17" t="str">
        <f t="shared" si="25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21"/>
        <v/>
      </c>
      <c r="K209" s="15" t="str">
        <f t="shared" si="22"/>
        <v/>
      </c>
      <c r="L209" s="16"/>
      <c r="M209" s="14"/>
      <c r="N209" s="14"/>
      <c r="O209" s="15" t="str">
        <f t="shared" si="23"/>
        <v/>
      </c>
      <c r="P209" s="15" t="str">
        <f t="shared" si="24"/>
        <v/>
      </c>
      <c r="Q209" s="14"/>
      <c r="R209" s="17" t="str">
        <f t="shared" si="25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21"/>
        <v/>
      </c>
      <c r="K210" s="15" t="str">
        <f t="shared" si="22"/>
        <v/>
      </c>
      <c r="L210" s="16"/>
      <c r="M210" s="14"/>
      <c r="N210" s="14"/>
      <c r="O210" s="15" t="str">
        <f t="shared" si="23"/>
        <v/>
      </c>
      <c r="P210" s="15" t="str">
        <f t="shared" si="24"/>
        <v/>
      </c>
      <c r="Q210" s="14"/>
      <c r="R210" s="17" t="str">
        <f t="shared" si="25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21"/>
        <v/>
      </c>
      <c r="K211" s="15" t="str">
        <f t="shared" si="22"/>
        <v/>
      </c>
      <c r="L211" s="16"/>
      <c r="M211" s="14"/>
      <c r="N211" s="14"/>
      <c r="O211" s="15" t="str">
        <f t="shared" si="23"/>
        <v/>
      </c>
      <c r="P211" s="15" t="str">
        <f t="shared" si="24"/>
        <v/>
      </c>
      <c r="Q211" s="14"/>
      <c r="R211" s="17" t="str">
        <f t="shared" si="25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21"/>
        <v/>
      </c>
      <c r="K212" s="15" t="str">
        <f t="shared" si="22"/>
        <v/>
      </c>
      <c r="L212" s="16"/>
      <c r="M212" s="14"/>
      <c r="N212" s="14"/>
      <c r="O212" s="15" t="str">
        <f t="shared" si="23"/>
        <v/>
      </c>
      <c r="P212" s="15" t="str">
        <f t="shared" si="24"/>
        <v/>
      </c>
      <c r="Q212" s="14"/>
      <c r="R212" s="17" t="str">
        <f t="shared" si="25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21"/>
        <v/>
      </c>
      <c r="K213" s="15" t="str">
        <f t="shared" si="22"/>
        <v/>
      </c>
      <c r="L213" s="16"/>
      <c r="M213" s="14"/>
      <c r="N213" s="14"/>
      <c r="O213" s="15" t="str">
        <f t="shared" si="23"/>
        <v/>
      </c>
      <c r="P213" s="15" t="str">
        <f t="shared" si="24"/>
        <v/>
      </c>
      <c r="Q213" s="14"/>
      <c r="R213" s="17" t="str">
        <f t="shared" si="25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21"/>
        <v/>
      </c>
      <c r="K214" s="15" t="str">
        <f t="shared" si="22"/>
        <v/>
      </c>
      <c r="L214" s="16"/>
      <c r="M214" s="14"/>
      <c r="N214" s="14"/>
      <c r="O214" s="15" t="str">
        <f t="shared" si="23"/>
        <v/>
      </c>
      <c r="P214" s="15" t="str">
        <f t="shared" si="24"/>
        <v/>
      </c>
      <c r="Q214" s="14"/>
      <c r="R214" s="17" t="str">
        <f t="shared" si="25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21"/>
        <v/>
      </c>
      <c r="K215" s="15" t="str">
        <f t="shared" si="22"/>
        <v/>
      </c>
      <c r="L215" s="16"/>
      <c r="M215" s="14"/>
      <c r="N215" s="14"/>
      <c r="O215" s="15" t="str">
        <f t="shared" si="23"/>
        <v/>
      </c>
      <c r="P215" s="15" t="str">
        <f t="shared" si="24"/>
        <v/>
      </c>
      <c r="Q215" s="14"/>
      <c r="R215" s="17" t="str">
        <f t="shared" si="25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21"/>
        <v/>
      </c>
      <c r="K216" s="15" t="str">
        <f t="shared" si="22"/>
        <v/>
      </c>
      <c r="L216" s="16"/>
      <c r="M216" s="14"/>
      <c r="N216" s="14"/>
      <c r="O216" s="15" t="str">
        <f t="shared" si="23"/>
        <v/>
      </c>
      <c r="P216" s="15" t="str">
        <f t="shared" si="24"/>
        <v/>
      </c>
      <c r="Q216" s="14"/>
      <c r="R216" s="17" t="str">
        <f t="shared" si="25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21"/>
        <v/>
      </c>
      <c r="K217" s="15" t="str">
        <f t="shared" si="22"/>
        <v/>
      </c>
      <c r="L217" s="16"/>
      <c r="M217" s="14"/>
      <c r="N217" s="14"/>
      <c r="O217" s="15" t="str">
        <f t="shared" si="23"/>
        <v/>
      </c>
      <c r="P217" s="15" t="str">
        <f t="shared" si="24"/>
        <v/>
      </c>
      <c r="Q217" s="14"/>
      <c r="R217" s="17" t="str">
        <f t="shared" si="25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21"/>
        <v/>
      </c>
      <c r="K218" s="15" t="str">
        <f t="shared" si="22"/>
        <v/>
      </c>
      <c r="L218" s="16"/>
      <c r="M218" s="14"/>
      <c r="N218" s="14"/>
      <c r="O218" s="15" t="str">
        <f t="shared" si="23"/>
        <v/>
      </c>
      <c r="P218" s="15" t="str">
        <f t="shared" si="24"/>
        <v/>
      </c>
      <c r="Q218" s="14"/>
      <c r="R218" s="17" t="str">
        <f t="shared" si="25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21"/>
        <v/>
      </c>
      <c r="K219" s="15" t="str">
        <f t="shared" si="22"/>
        <v/>
      </c>
      <c r="L219" s="16"/>
      <c r="M219" s="14"/>
      <c r="N219" s="14"/>
      <c r="O219" s="15" t="str">
        <f t="shared" si="23"/>
        <v/>
      </c>
      <c r="P219" s="15" t="str">
        <f t="shared" si="24"/>
        <v/>
      </c>
      <c r="Q219" s="14"/>
      <c r="R219" s="17" t="str">
        <f t="shared" si="25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21"/>
        <v/>
      </c>
      <c r="K220" s="15" t="str">
        <f t="shared" si="22"/>
        <v/>
      </c>
      <c r="L220" s="16"/>
      <c r="M220" s="14"/>
      <c r="N220" s="14"/>
      <c r="O220" s="15" t="str">
        <f t="shared" si="23"/>
        <v/>
      </c>
      <c r="P220" s="15" t="str">
        <f t="shared" si="24"/>
        <v/>
      </c>
      <c r="Q220" s="14"/>
      <c r="R220" s="17" t="str">
        <f t="shared" si="25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21"/>
        <v/>
      </c>
      <c r="K221" s="15" t="str">
        <f t="shared" si="22"/>
        <v/>
      </c>
      <c r="L221" s="16"/>
      <c r="M221" s="14"/>
      <c r="N221" s="14"/>
      <c r="O221" s="15" t="str">
        <f t="shared" si="23"/>
        <v/>
      </c>
      <c r="P221" s="15" t="str">
        <f t="shared" si="24"/>
        <v/>
      </c>
      <c r="Q221" s="14"/>
      <c r="R221" s="17" t="str">
        <f t="shared" si="25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21"/>
        <v/>
      </c>
      <c r="K222" s="15" t="str">
        <f t="shared" si="22"/>
        <v/>
      </c>
      <c r="L222" s="16"/>
      <c r="M222" s="14"/>
      <c r="N222" s="14"/>
      <c r="O222" s="15" t="str">
        <f t="shared" si="23"/>
        <v/>
      </c>
      <c r="P222" s="15" t="str">
        <f t="shared" si="24"/>
        <v/>
      </c>
      <c r="Q222" s="14"/>
      <c r="R222" s="17" t="str">
        <f t="shared" si="25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21"/>
        <v/>
      </c>
      <c r="K223" s="15" t="str">
        <f t="shared" si="22"/>
        <v/>
      </c>
      <c r="L223" s="16"/>
      <c r="M223" s="14"/>
      <c r="N223" s="14"/>
      <c r="O223" s="15" t="str">
        <f t="shared" si="23"/>
        <v/>
      </c>
      <c r="P223" s="15" t="str">
        <f t="shared" si="24"/>
        <v/>
      </c>
      <c r="Q223" s="14"/>
      <c r="R223" s="17" t="str">
        <f t="shared" si="25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21"/>
        <v/>
      </c>
      <c r="K224" s="15" t="str">
        <f t="shared" si="22"/>
        <v/>
      </c>
      <c r="L224" s="16"/>
      <c r="M224" s="14"/>
      <c r="N224" s="14"/>
      <c r="O224" s="15" t="str">
        <f t="shared" si="23"/>
        <v/>
      </c>
      <c r="P224" s="15" t="str">
        <f t="shared" si="24"/>
        <v/>
      </c>
      <c r="Q224" s="14"/>
      <c r="R224" s="17" t="str">
        <f t="shared" si="25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21"/>
        <v/>
      </c>
      <c r="K225" s="15" t="str">
        <f t="shared" si="22"/>
        <v/>
      </c>
      <c r="L225" s="16"/>
      <c r="M225" s="14"/>
      <c r="N225" s="14"/>
      <c r="O225" s="15" t="str">
        <f t="shared" si="23"/>
        <v/>
      </c>
      <c r="P225" s="15" t="str">
        <f t="shared" si="24"/>
        <v/>
      </c>
      <c r="Q225" s="14"/>
      <c r="R225" s="17" t="str">
        <f t="shared" si="25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21"/>
        <v/>
      </c>
      <c r="K226" s="15" t="str">
        <f t="shared" si="22"/>
        <v/>
      </c>
      <c r="L226" s="16"/>
      <c r="M226" s="14"/>
      <c r="N226" s="14"/>
      <c r="O226" s="15" t="str">
        <f t="shared" si="23"/>
        <v/>
      </c>
      <c r="P226" s="15" t="str">
        <f t="shared" si="24"/>
        <v/>
      </c>
      <c r="Q226" s="14"/>
      <c r="R226" s="17" t="str">
        <f t="shared" si="25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21"/>
        <v/>
      </c>
      <c r="K227" s="15" t="str">
        <f t="shared" si="22"/>
        <v/>
      </c>
      <c r="L227" s="16"/>
      <c r="M227" s="14"/>
      <c r="N227" s="14"/>
      <c r="O227" s="15" t="str">
        <f t="shared" si="23"/>
        <v/>
      </c>
      <c r="P227" s="15" t="str">
        <f t="shared" si="24"/>
        <v/>
      </c>
      <c r="Q227" s="14"/>
      <c r="R227" s="17" t="str">
        <f t="shared" si="25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21"/>
        <v/>
      </c>
      <c r="K228" s="15" t="str">
        <f t="shared" si="22"/>
        <v/>
      </c>
      <c r="L228" s="16"/>
      <c r="M228" s="14"/>
      <c r="N228" s="14"/>
      <c r="O228" s="15" t="str">
        <f t="shared" si="23"/>
        <v/>
      </c>
      <c r="P228" s="15" t="str">
        <f t="shared" si="24"/>
        <v/>
      </c>
      <c r="Q228" s="14"/>
      <c r="R228" s="17" t="str">
        <f t="shared" si="25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21"/>
        <v/>
      </c>
      <c r="K229" s="15" t="str">
        <f t="shared" si="22"/>
        <v/>
      </c>
      <c r="L229" s="16"/>
      <c r="M229" s="14"/>
      <c r="N229" s="14"/>
      <c r="O229" s="15" t="str">
        <f t="shared" si="23"/>
        <v/>
      </c>
      <c r="P229" s="15" t="str">
        <f t="shared" si="24"/>
        <v/>
      </c>
      <c r="Q229" s="14"/>
      <c r="R229" s="17" t="str">
        <f t="shared" si="25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21"/>
        <v/>
      </c>
      <c r="K230" s="15" t="str">
        <f t="shared" si="22"/>
        <v/>
      </c>
      <c r="L230" s="16"/>
      <c r="M230" s="14"/>
      <c r="N230" s="14"/>
      <c r="O230" s="15" t="str">
        <f t="shared" si="23"/>
        <v/>
      </c>
      <c r="P230" s="15" t="str">
        <f t="shared" si="24"/>
        <v/>
      </c>
      <c r="Q230" s="14"/>
      <c r="R230" s="17" t="str">
        <f t="shared" si="25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21"/>
        <v/>
      </c>
      <c r="K231" s="15" t="str">
        <f t="shared" si="22"/>
        <v/>
      </c>
      <c r="L231" s="16"/>
      <c r="M231" s="14"/>
      <c r="N231" s="14"/>
      <c r="O231" s="15" t="str">
        <f t="shared" si="23"/>
        <v/>
      </c>
      <c r="P231" s="15" t="str">
        <f t="shared" si="24"/>
        <v/>
      </c>
      <c r="Q231" s="14"/>
      <c r="R231" s="17" t="str">
        <f t="shared" si="25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21"/>
        <v/>
      </c>
      <c r="K232" s="15" t="str">
        <f t="shared" si="22"/>
        <v/>
      </c>
      <c r="L232" s="16"/>
      <c r="M232" s="14"/>
      <c r="N232" s="14"/>
      <c r="O232" s="15" t="str">
        <f t="shared" si="23"/>
        <v/>
      </c>
      <c r="P232" s="15" t="str">
        <f t="shared" si="24"/>
        <v/>
      </c>
      <c r="Q232" s="14"/>
      <c r="R232" s="17" t="str">
        <f t="shared" si="25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21"/>
        <v/>
      </c>
      <c r="K233" s="15" t="str">
        <f t="shared" si="22"/>
        <v/>
      </c>
      <c r="L233" s="16"/>
      <c r="M233" s="14"/>
      <c r="N233" s="14"/>
      <c r="O233" s="15" t="str">
        <f t="shared" si="23"/>
        <v/>
      </c>
      <c r="P233" s="15" t="str">
        <f t="shared" si="24"/>
        <v/>
      </c>
      <c r="Q233" s="14"/>
      <c r="R233" s="17" t="str">
        <f t="shared" si="25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21"/>
        <v/>
      </c>
      <c r="K234" s="15" t="str">
        <f t="shared" si="22"/>
        <v/>
      </c>
      <c r="L234" s="16"/>
      <c r="M234" s="14"/>
      <c r="N234" s="14"/>
      <c r="O234" s="15" t="str">
        <f t="shared" si="23"/>
        <v/>
      </c>
      <c r="P234" s="15" t="str">
        <f t="shared" si="24"/>
        <v/>
      </c>
      <c r="Q234" s="14"/>
      <c r="R234" s="17" t="str">
        <f t="shared" si="25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21"/>
        <v/>
      </c>
      <c r="K235" s="15" t="str">
        <f t="shared" si="22"/>
        <v/>
      </c>
      <c r="L235" s="16"/>
      <c r="M235" s="14"/>
      <c r="N235" s="14"/>
      <c r="O235" s="15" t="str">
        <f t="shared" si="23"/>
        <v/>
      </c>
      <c r="P235" s="15" t="str">
        <f t="shared" si="24"/>
        <v/>
      </c>
      <c r="Q235" s="14"/>
      <c r="R235" s="17" t="str">
        <f t="shared" si="25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21"/>
        <v/>
      </c>
      <c r="K236" s="15" t="str">
        <f t="shared" si="22"/>
        <v/>
      </c>
      <c r="L236" s="16"/>
      <c r="M236" s="14"/>
      <c r="N236" s="14"/>
      <c r="O236" s="15" t="str">
        <f t="shared" si="23"/>
        <v/>
      </c>
      <c r="P236" s="15" t="str">
        <f t="shared" si="24"/>
        <v/>
      </c>
      <c r="Q236" s="14"/>
      <c r="R236" s="17" t="str">
        <f t="shared" si="25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21"/>
        <v/>
      </c>
      <c r="K237" s="15" t="str">
        <f t="shared" si="22"/>
        <v/>
      </c>
      <c r="L237" s="16"/>
      <c r="M237" s="14"/>
      <c r="N237" s="14"/>
      <c r="O237" s="15" t="str">
        <f t="shared" si="23"/>
        <v/>
      </c>
      <c r="P237" s="15" t="str">
        <f t="shared" si="24"/>
        <v/>
      </c>
      <c r="Q237" s="14"/>
      <c r="R237" s="17" t="str">
        <f t="shared" si="25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21"/>
        <v/>
      </c>
      <c r="K238" s="15" t="str">
        <f t="shared" si="22"/>
        <v/>
      </c>
      <c r="L238" s="16"/>
      <c r="M238" s="14"/>
      <c r="N238" s="14"/>
      <c r="O238" s="15" t="str">
        <f t="shared" si="23"/>
        <v/>
      </c>
      <c r="P238" s="15" t="str">
        <f t="shared" si="24"/>
        <v/>
      </c>
      <c r="Q238" s="14"/>
      <c r="R238" s="17" t="str">
        <f t="shared" si="25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21"/>
        <v/>
      </c>
      <c r="K239" s="15" t="str">
        <f t="shared" si="22"/>
        <v/>
      </c>
      <c r="L239" s="16"/>
      <c r="M239" s="14"/>
      <c r="N239" s="14"/>
      <c r="O239" s="15" t="str">
        <f t="shared" si="23"/>
        <v/>
      </c>
      <c r="P239" s="15" t="str">
        <f t="shared" si="24"/>
        <v/>
      </c>
      <c r="Q239" s="14"/>
      <c r="R239" s="17" t="str">
        <f t="shared" si="25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21"/>
        <v/>
      </c>
      <c r="K240" s="15" t="str">
        <f t="shared" si="22"/>
        <v/>
      </c>
      <c r="L240" s="16"/>
      <c r="M240" s="14"/>
      <c r="N240" s="14"/>
      <c r="O240" s="15" t="str">
        <f t="shared" si="23"/>
        <v/>
      </c>
      <c r="P240" s="15" t="str">
        <f t="shared" si="24"/>
        <v/>
      </c>
      <c r="Q240" s="14"/>
      <c r="R240" s="17" t="str">
        <f t="shared" si="25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21"/>
        <v/>
      </c>
      <c r="K241" s="15" t="str">
        <f t="shared" si="22"/>
        <v/>
      </c>
      <c r="L241" s="16"/>
      <c r="M241" s="14"/>
      <c r="N241" s="14"/>
      <c r="O241" s="15" t="str">
        <f t="shared" si="23"/>
        <v/>
      </c>
      <c r="P241" s="15" t="str">
        <f t="shared" si="24"/>
        <v/>
      </c>
      <c r="Q241" s="14"/>
      <c r="R241" s="17" t="str">
        <f t="shared" si="25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21"/>
        <v/>
      </c>
      <c r="K242" s="15" t="str">
        <f t="shared" si="22"/>
        <v/>
      </c>
      <c r="L242" s="16"/>
      <c r="M242" s="14"/>
      <c r="N242" s="14"/>
      <c r="O242" s="15" t="str">
        <f t="shared" si="23"/>
        <v/>
      </c>
      <c r="P242" s="15" t="str">
        <f t="shared" si="24"/>
        <v/>
      </c>
      <c r="Q242" s="14"/>
      <c r="R242" s="17" t="str">
        <f t="shared" si="25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21"/>
        <v/>
      </c>
      <c r="K243" s="15" t="str">
        <f t="shared" si="22"/>
        <v/>
      </c>
      <c r="L243" s="16"/>
      <c r="M243" s="14"/>
      <c r="N243" s="14"/>
      <c r="O243" s="15" t="str">
        <f t="shared" si="23"/>
        <v/>
      </c>
      <c r="P243" s="15" t="str">
        <f t="shared" si="24"/>
        <v/>
      </c>
      <c r="Q243" s="14"/>
      <c r="R243" s="17" t="str">
        <f t="shared" si="25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21"/>
        <v/>
      </c>
      <c r="K244" s="15" t="str">
        <f t="shared" si="22"/>
        <v/>
      </c>
      <c r="L244" s="16"/>
      <c r="M244" s="14"/>
      <c r="N244" s="14"/>
      <c r="O244" s="15" t="str">
        <f t="shared" si="23"/>
        <v/>
      </c>
      <c r="P244" s="15" t="str">
        <f t="shared" si="24"/>
        <v/>
      </c>
      <c r="Q244" s="14"/>
      <c r="R244" s="17" t="str">
        <f t="shared" si="25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21"/>
        <v/>
      </c>
      <c r="K245" s="15" t="str">
        <f t="shared" si="22"/>
        <v/>
      </c>
      <c r="L245" s="16"/>
      <c r="M245" s="14"/>
      <c r="N245" s="14"/>
      <c r="O245" s="15" t="str">
        <f t="shared" si="23"/>
        <v/>
      </c>
      <c r="P245" s="15" t="str">
        <f t="shared" si="24"/>
        <v/>
      </c>
      <c r="Q245" s="14"/>
      <c r="R245" s="17" t="str">
        <f t="shared" si="25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21"/>
        <v/>
      </c>
      <c r="K246" s="15" t="str">
        <f t="shared" si="22"/>
        <v/>
      </c>
      <c r="L246" s="16"/>
      <c r="M246" s="14"/>
      <c r="N246" s="14"/>
      <c r="O246" s="15" t="str">
        <f t="shared" si="23"/>
        <v/>
      </c>
      <c r="P246" s="15" t="str">
        <f t="shared" si="24"/>
        <v/>
      </c>
      <c r="Q246" s="14"/>
      <c r="R246" s="17" t="str">
        <f t="shared" si="25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21"/>
        <v/>
      </c>
      <c r="K247" s="15" t="str">
        <f t="shared" si="22"/>
        <v/>
      </c>
      <c r="L247" s="16"/>
      <c r="M247" s="14"/>
      <c r="N247" s="14"/>
      <c r="O247" s="15" t="str">
        <f t="shared" si="23"/>
        <v/>
      </c>
      <c r="P247" s="15" t="str">
        <f t="shared" si="24"/>
        <v/>
      </c>
      <c r="Q247" s="14"/>
      <c r="R247" s="17" t="str">
        <f t="shared" si="25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21"/>
        <v/>
      </c>
      <c r="K248" s="15" t="str">
        <f t="shared" si="22"/>
        <v/>
      </c>
      <c r="L248" s="16"/>
      <c r="M248" s="14"/>
      <c r="N248" s="14"/>
      <c r="O248" s="15" t="str">
        <f t="shared" si="23"/>
        <v/>
      </c>
      <c r="P248" s="15" t="str">
        <f t="shared" si="24"/>
        <v/>
      </c>
      <c r="Q248" s="14"/>
      <c r="R248" s="17" t="str">
        <f t="shared" si="25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21"/>
        <v/>
      </c>
      <c r="K249" s="15" t="str">
        <f t="shared" si="22"/>
        <v/>
      </c>
      <c r="L249" s="16"/>
      <c r="M249" s="14"/>
      <c r="N249" s="14"/>
      <c r="O249" s="15" t="str">
        <f t="shared" si="23"/>
        <v/>
      </c>
      <c r="P249" s="15" t="str">
        <f t="shared" si="24"/>
        <v/>
      </c>
      <c r="Q249" s="14"/>
      <c r="R249" s="17" t="str">
        <f t="shared" si="25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21"/>
        <v/>
      </c>
      <c r="K250" s="15" t="str">
        <f t="shared" si="22"/>
        <v/>
      </c>
      <c r="L250" s="16"/>
      <c r="M250" s="14"/>
      <c r="N250" s="14"/>
      <c r="O250" s="15" t="str">
        <f t="shared" si="23"/>
        <v/>
      </c>
      <c r="P250" s="15" t="str">
        <f t="shared" si="24"/>
        <v/>
      </c>
      <c r="Q250" s="14"/>
      <c r="R250" s="17" t="str">
        <f t="shared" si="25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21"/>
        <v/>
      </c>
      <c r="K251" s="15" t="str">
        <f t="shared" si="22"/>
        <v/>
      </c>
      <c r="L251" s="16"/>
      <c r="M251" s="14"/>
      <c r="N251" s="14"/>
      <c r="O251" s="15" t="str">
        <f t="shared" si="23"/>
        <v/>
      </c>
      <c r="P251" s="15" t="str">
        <f t="shared" si="24"/>
        <v/>
      </c>
      <c r="Q251" s="14"/>
      <c r="R251" s="17" t="str">
        <f t="shared" si="25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21"/>
        <v/>
      </c>
      <c r="K252" s="15" t="str">
        <f t="shared" si="22"/>
        <v/>
      </c>
      <c r="L252" s="16"/>
      <c r="M252" s="14"/>
      <c r="N252" s="14"/>
      <c r="O252" s="15" t="str">
        <f t="shared" si="23"/>
        <v/>
      </c>
      <c r="P252" s="15" t="str">
        <f t="shared" si="24"/>
        <v/>
      </c>
      <c r="Q252" s="14"/>
      <c r="R252" s="17" t="str">
        <f t="shared" si="25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21"/>
        <v/>
      </c>
      <c r="K253" s="15" t="str">
        <f t="shared" si="22"/>
        <v/>
      </c>
      <c r="L253" s="16"/>
      <c r="M253" s="14"/>
      <c r="N253" s="14"/>
      <c r="O253" s="15" t="str">
        <f t="shared" si="23"/>
        <v/>
      </c>
      <c r="P253" s="15" t="str">
        <f t="shared" si="24"/>
        <v/>
      </c>
      <c r="Q253" s="14"/>
      <c r="R253" s="17" t="str">
        <f t="shared" si="25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21"/>
        <v/>
      </c>
      <c r="K254" s="15" t="str">
        <f t="shared" si="22"/>
        <v/>
      </c>
      <c r="L254" s="16"/>
      <c r="M254" s="14"/>
      <c r="N254" s="14"/>
      <c r="O254" s="15" t="str">
        <f t="shared" si="23"/>
        <v/>
      </c>
      <c r="P254" s="15" t="str">
        <f t="shared" si="24"/>
        <v/>
      </c>
      <c r="Q254" s="14"/>
      <c r="R254" s="17" t="str">
        <f t="shared" si="25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21"/>
        <v/>
      </c>
      <c r="K255" s="15" t="str">
        <f t="shared" si="22"/>
        <v/>
      </c>
      <c r="L255" s="16"/>
      <c r="M255" s="14"/>
      <c r="N255" s="14"/>
      <c r="O255" s="15" t="str">
        <f t="shared" si="23"/>
        <v/>
      </c>
      <c r="P255" s="15" t="str">
        <f t="shared" si="24"/>
        <v/>
      </c>
      <c r="Q255" s="14"/>
      <c r="R255" s="17" t="str">
        <f t="shared" si="25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21"/>
        <v/>
      </c>
      <c r="K256" s="15" t="str">
        <f t="shared" si="22"/>
        <v/>
      </c>
      <c r="L256" s="16"/>
      <c r="M256" s="14"/>
      <c r="N256" s="14"/>
      <c r="O256" s="15" t="str">
        <f t="shared" si="23"/>
        <v/>
      </c>
      <c r="P256" s="15" t="str">
        <f t="shared" si="24"/>
        <v/>
      </c>
      <c r="Q256" s="14"/>
      <c r="R256" s="17" t="str">
        <f t="shared" si="25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21"/>
        <v/>
      </c>
      <c r="K257" s="15" t="str">
        <f t="shared" si="22"/>
        <v/>
      </c>
      <c r="L257" s="16"/>
      <c r="M257" s="14"/>
      <c r="N257" s="14"/>
      <c r="O257" s="15" t="str">
        <f t="shared" si="23"/>
        <v/>
      </c>
      <c r="P257" s="15" t="str">
        <f t="shared" si="24"/>
        <v/>
      </c>
      <c r="Q257" s="14"/>
      <c r="R257" s="17" t="str">
        <f t="shared" si="25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21"/>
        <v/>
      </c>
      <c r="K258" s="15" t="str">
        <f t="shared" si="22"/>
        <v/>
      </c>
      <c r="L258" s="16"/>
      <c r="M258" s="14"/>
      <c r="N258" s="14"/>
      <c r="O258" s="15" t="str">
        <f t="shared" si="23"/>
        <v/>
      </c>
      <c r="P258" s="15" t="str">
        <f t="shared" si="24"/>
        <v/>
      </c>
      <c r="Q258" s="14"/>
      <c r="R258" s="17" t="str">
        <f t="shared" si="25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21"/>
        <v/>
      </c>
      <c r="K259" s="15" t="str">
        <f t="shared" si="22"/>
        <v/>
      </c>
      <c r="L259" s="16"/>
      <c r="M259" s="14"/>
      <c r="N259" s="14"/>
      <c r="O259" s="15" t="str">
        <f t="shared" si="23"/>
        <v/>
      </c>
      <c r="P259" s="15" t="str">
        <f t="shared" si="24"/>
        <v/>
      </c>
      <c r="Q259" s="14"/>
      <c r="R259" s="17" t="str">
        <f t="shared" si="25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21"/>
        <v/>
      </c>
      <c r="K260" s="15" t="str">
        <f t="shared" si="22"/>
        <v/>
      </c>
      <c r="L260" s="16"/>
      <c r="M260" s="14"/>
      <c r="N260" s="14"/>
      <c r="O260" s="15" t="str">
        <f t="shared" si="23"/>
        <v/>
      </c>
      <c r="P260" s="15" t="str">
        <f t="shared" si="24"/>
        <v/>
      </c>
      <c r="Q260" s="14"/>
      <c r="R260" s="17" t="str">
        <f t="shared" si="25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21"/>
        <v/>
      </c>
      <c r="K261" s="15" t="str">
        <f t="shared" si="22"/>
        <v/>
      </c>
      <c r="L261" s="16"/>
      <c r="M261" s="14"/>
      <c r="N261" s="14"/>
      <c r="O261" s="15" t="str">
        <f t="shared" si="23"/>
        <v/>
      </c>
      <c r="P261" s="15" t="str">
        <f t="shared" si="24"/>
        <v/>
      </c>
      <c r="Q261" s="14"/>
      <c r="R261" s="17" t="str">
        <f t="shared" si="25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21"/>
        <v/>
      </c>
      <c r="K262" s="15" t="str">
        <f t="shared" si="22"/>
        <v/>
      </c>
      <c r="L262" s="16"/>
      <c r="M262" s="14"/>
      <c r="N262" s="14"/>
      <c r="O262" s="15" t="str">
        <f t="shared" si="23"/>
        <v/>
      </c>
      <c r="P262" s="15" t="str">
        <f t="shared" si="24"/>
        <v/>
      </c>
      <c r="Q262" s="14"/>
      <c r="R262" s="17" t="str">
        <f t="shared" si="25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6">IF(OR(A263="",H263="",H263=0),"",I263/H263*100)</f>
        <v/>
      </c>
      <c r="K263" s="15" t="str">
        <f t="shared" ref="K263:K306" si="27">IF(OR(A263="",C263="",C263=0),"",H263/C263*100)</f>
        <v/>
      </c>
      <c r="L263" s="16"/>
      <c r="M263" s="14"/>
      <c r="N263" s="14"/>
      <c r="O263" s="15" t="str">
        <f t="shared" ref="O263:O306" si="28">IF(OR(A263="",C263="",C263=0),"",M263/C263*1000)</f>
        <v/>
      </c>
      <c r="P263" s="15" t="str">
        <f t="shared" ref="P263:P306" si="29">IF(OR(A263="",D263="",D263=0),"",N263/D263*1000)</f>
        <v/>
      </c>
      <c r="Q263" s="14"/>
      <c r="R263" s="17" t="str">
        <f t="shared" ref="R263:R306" si="30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6"/>
        <v/>
      </c>
      <c r="K264" s="15" t="str">
        <f t="shared" si="27"/>
        <v/>
      </c>
      <c r="L264" s="16"/>
      <c r="M264" s="14"/>
      <c r="N264" s="14"/>
      <c r="O264" s="15" t="str">
        <f t="shared" si="28"/>
        <v/>
      </c>
      <c r="P264" s="15" t="str">
        <f t="shared" si="29"/>
        <v/>
      </c>
      <c r="Q264" s="14"/>
      <c r="R264" s="17" t="str">
        <f t="shared" si="30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6"/>
        <v/>
      </c>
      <c r="K265" s="15" t="str">
        <f t="shared" si="27"/>
        <v/>
      </c>
      <c r="L265" s="16"/>
      <c r="M265" s="14"/>
      <c r="N265" s="14"/>
      <c r="O265" s="15" t="str">
        <f t="shared" si="28"/>
        <v/>
      </c>
      <c r="P265" s="15" t="str">
        <f t="shared" si="29"/>
        <v/>
      </c>
      <c r="Q265" s="14"/>
      <c r="R265" s="17" t="str">
        <f t="shared" si="30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6"/>
        <v/>
      </c>
      <c r="K266" s="15" t="str">
        <f t="shared" si="27"/>
        <v/>
      </c>
      <c r="L266" s="16"/>
      <c r="M266" s="14"/>
      <c r="N266" s="14"/>
      <c r="O266" s="15" t="str">
        <f t="shared" si="28"/>
        <v/>
      </c>
      <c r="P266" s="15" t="str">
        <f t="shared" si="29"/>
        <v/>
      </c>
      <c r="Q266" s="14"/>
      <c r="R266" s="17" t="str">
        <f t="shared" si="30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6"/>
        <v/>
      </c>
      <c r="K267" s="15" t="str">
        <f t="shared" si="27"/>
        <v/>
      </c>
      <c r="L267" s="16"/>
      <c r="M267" s="14"/>
      <c r="N267" s="14"/>
      <c r="O267" s="15" t="str">
        <f t="shared" si="28"/>
        <v/>
      </c>
      <c r="P267" s="15" t="str">
        <f t="shared" si="29"/>
        <v/>
      </c>
      <c r="Q267" s="14"/>
      <c r="R267" s="17" t="str">
        <f t="shared" si="30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6"/>
        <v/>
      </c>
      <c r="K268" s="15" t="str">
        <f t="shared" si="27"/>
        <v/>
      </c>
      <c r="L268" s="16"/>
      <c r="M268" s="14"/>
      <c r="N268" s="14"/>
      <c r="O268" s="15" t="str">
        <f t="shared" si="28"/>
        <v/>
      </c>
      <c r="P268" s="15" t="str">
        <f t="shared" si="29"/>
        <v/>
      </c>
      <c r="Q268" s="14"/>
      <c r="R268" s="17" t="str">
        <f t="shared" si="30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6"/>
        <v/>
      </c>
      <c r="K269" s="15" t="str">
        <f t="shared" si="27"/>
        <v/>
      </c>
      <c r="L269" s="16"/>
      <c r="M269" s="14"/>
      <c r="N269" s="14"/>
      <c r="O269" s="15" t="str">
        <f t="shared" si="28"/>
        <v/>
      </c>
      <c r="P269" s="15" t="str">
        <f t="shared" si="29"/>
        <v/>
      </c>
      <c r="Q269" s="14"/>
      <c r="R269" s="17" t="str">
        <f t="shared" si="30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6"/>
        <v/>
      </c>
      <c r="K270" s="15" t="str">
        <f t="shared" si="27"/>
        <v/>
      </c>
      <c r="L270" s="16"/>
      <c r="M270" s="14"/>
      <c r="N270" s="14"/>
      <c r="O270" s="15" t="str">
        <f t="shared" si="28"/>
        <v/>
      </c>
      <c r="P270" s="15" t="str">
        <f t="shared" si="29"/>
        <v/>
      </c>
      <c r="Q270" s="14"/>
      <c r="R270" s="17" t="str">
        <f t="shared" si="30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6"/>
        <v/>
      </c>
      <c r="K271" s="15" t="str">
        <f t="shared" si="27"/>
        <v/>
      </c>
      <c r="L271" s="16"/>
      <c r="M271" s="14"/>
      <c r="N271" s="14"/>
      <c r="O271" s="15" t="str">
        <f t="shared" si="28"/>
        <v/>
      </c>
      <c r="P271" s="15" t="str">
        <f t="shared" si="29"/>
        <v/>
      </c>
      <c r="Q271" s="14"/>
      <c r="R271" s="17" t="str">
        <f t="shared" si="30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6"/>
        <v/>
      </c>
      <c r="K272" s="15" t="str">
        <f t="shared" si="27"/>
        <v/>
      </c>
      <c r="L272" s="16"/>
      <c r="M272" s="14"/>
      <c r="N272" s="14"/>
      <c r="O272" s="15" t="str">
        <f t="shared" si="28"/>
        <v/>
      </c>
      <c r="P272" s="15" t="str">
        <f t="shared" si="29"/>
        <v/>
      </c>
      <c r="Q272" s="14"/>
      <c r="R272" s="17" t="str">
        <f t="shared" si="30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6"/>
        <v/>
      </c>
      <c r="K273" s="15" t="str">
        <f t="shared" si="27"/>
        <v/>
      </c>
      <c r="L273" s="16"/>
      <c r="M273" s="14"/>
      <c r="N273" s="14"/>
      <c r="O273" s="15" t="str">
        <f t="shared" si="28"/>
        <v/>
      </c>
      <c r="P273" s="15" t="str">
        <f t="shared" si="29"/>
        <v/>
      </c>
      <c r="Q273" s="14"/>
      <c r="R273" s="17" t="str">
        <f t="shared" si="30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6"/>
        <v/>
      </c>
      <c r="K274" s="15" t="str">
        <f t="shared" si="27"/>
        <v/>
      </c>
      <c r="L274" s="16"/>
      <c r="M274" s="14"/>
      <c r="N274" s="14"/>
      <c r="O274" s="15" t="str">
        <f t="shared" si="28"/>
        <v/>
      </c>
      <c r="P274" s="15" t="str">
        <f t="shared" si="29"/>
        <v/>
      </c>
      <c r="Q274" s="14"/>
      <c r="R274" s="17" t="str">
        <f t="shared" si="30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6"/>
        <v/>
      </c>
      <c r="K275" s="15" t="str">
        <f t="shared" si="27"/>
        <v/>
      </c>
      <c r="L275" s="16"/>
      <c r="M275" s="14"/>
      <c r="N275" s="14"/>
      <c r="O275" s="15" t="str">
        <f t="shared" si="28"/>
        <v/>
      </c>
      <c r="P275" s="15" t="str">
        <f t="shared" si="29"/>
        <v/>
      </c>
      <c r="Q275" s="14"/>
      <c r="R275" s="17" t="str">
        <f t="shared" si="30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6"/>
        <v/>
      </c>
      <c r="K276" s="15" t="str">
        <f t="shared" si="27"/>
        <v/>
      </c>
      <c r="L276" s="16"/>
      <c r="M276" s="14"/>
      <c r="N276" s="14"/>
      <c r="O276" s="15" t="str">
        <f t="shared" si="28"/>
        <v/>
      </c>
      <c r="P276" s="15" t="str">
        <f t="shared" si="29"/>
        <v/>
      </c>
      <c r="Q276" s="14"/>
      <c r="R276" s="17" t="str">
        <f t="shared" si="30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6"/>
        <v/>
      </c>
      <c r="K277" s="15" t="str">
        <f t="shared" si="27"/>
        <v/>
      </c>
      <c r="L277" s="16"/>
      <c r="M277" s="14"/>
      <c r="N277" s="14"/>
      <c r="O277" s="15" t="str">
        <f t="shared" si="28"/>
        <v/>
      </c>
      <c r="P277" s="15" t="str">
        <f t="shared" si="29"/>
        <v/>
      </c>
      <c r="Q277" s="14"/>
      <c r="R277" s="17" t="str">
        <f t="shared" si="30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6"/>
        <v/>
      </c>
      <c r="K278" s="15" t="str">
        <f t="shared" si="27"/>
        <v/>
      </c>
      <c r="L278" s="16"/>
      <c r="M278" s="14"/>
      <c r="N278" s="14"/>
      <c r="O278" s="15" t="str">
        <f t="shared" si="28"/>
        <v/>
      </c>
      <c r="P278" s="15" t="str">
        <f t="shared" si="29"/>
        <v/>
      </c>
      <c r="Q278" s="14"/>
      <c r="R278" s="17" t="str">
        <f t="shared" si="30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6"/>
        <v/>
      </c>
      <c r="K279" s="15" t="str">
        <f t="shared" si="27"/>
        <v/>
      </c>
      <c r="L279" s="16"/>
      <c r="M279" s="14"/>
      <c r="N279" s="14"/>
      <c r="O279" s="15" t="str">
        <f t="shared" si="28"/>
        <v/>
      </c>
      <c r="P279" s="15" t="str">
        <f t="shared" si="29"/>
        <v/>
      </c>
      <c r="Q279" s="14"/>
      <c r="R279" s="17" t="str">
        <f t="shared" si="30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6"/>
        <v/>
      </c>
      <c r="K280" s="15" t="str">
        <f t="shared" si="27"/>
        <v/>
      </c>
      <c r="L280" s="16"/>
      <c r="M280" s="14"/>
      <c r="N280" s="14"/>
      <c r="O280" s="15" t="str">
        <f t="shared" si="28"/>
        <v/>
      </c>
      <c r="P280" s="15" t="str">
        <f t="shared" si="29"/>
        <v/>
      </c>
      <c r="Q280" s="14"/>
      <c r="R280" s="17" t="str">
        <f t="shared" si="30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6"/>
        <v/>
      </c>
      <c r="K281" s="15" t="str">
        <f t="shared" si="27"/>
        <v/>
      </c>
      <c r="L281" s="16"/>
      <c r="M281" s="14"/>
      <c r="N281" s="14"/>
      <c r="O281" s="15" t="str">
        <f t="shared" si="28"/>
        <v/>
      </c>
      <c r="P281" s="15" t="str">
        <f t="shared" si="29"/>
        <v/>
      </c>
      <c r="Q281" s="14"/>
      <c r="R281" s="17" t="str">
        <f t="shared" si="30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6"/>
        <v/>
      </c>
      <c r="K282" s="15" t="str">
        <f t="shared" si="27"/>
        <v/>
      </c>
      <c r="L282" s="16"/>
      <c r="M282" s="14"/>
      <c r="N282" s="14"/>
      <c r="O282" s="15" t="str">
        <f t="shared" si="28"/>
        <v/>
      </c>
      <c r="P282" s="15" t="str">
        <f t="shared" si="29"/>
        <v/>
      </c>
      <c r="Q282" s="14"/>
      <c r="R282" s="17" t="str">
        <f t="shared" si="30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6"/>
        <v/>
      </c>
      <c r="K283" s="15" t="str">
        <f t="shared" si="27"/>
        <v/>
      </c>
      <c r="L283" s="16"/>
      <c r="M283" s="14"/>
      <c r="N283" s="14"/>
      <c r="O283" s="15" t="str">
        <f t="shared" si="28"/>
        <v/>
      </c>
      <c r="P283" s="15" t="str">
        <f t="shared" si="29"/>
        <v/>
      </c>
      <c r="Q283" s="14"/>
      <c r="R283" s="17" t="str">
        <f t="shared" si="30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6"/>
        <v/>
      </c>
      <c r="K284" s="15" t="str">
        <f t="shared" si="27"/>
        <v/>
      </c>
      <c r="L284" s="16"/>
      <c r="M284" s="14"/>
      <c r="N284" s="14"/>
      <c r="O284" s="15" t="str">
        <f t="shared" si="28"/>
        <v/>
      </c>
      <c r="P284" s="15" t="str">
        <f t="shared" si="29"/>
        <v/>
      </c>
      <c r="Q284" s="14"/>
      <c r="R284" s="17" t="str">
        <f t="shared" si="30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6"/>
        <v/>
      </c>
      <c r="K285" s="15" t="str">
        <f t="shared" si="27"/>
        <v/>
      </c>
      <c r="L285" s="16"/>
      <c r="M285" s="14"/>
      <c r="N285" s="14"/>
      <c r="O285" s="15" t="str">
        <f t="shared" si="28"/>
        <v/>
      </c>
      <c r="P285" s="15" t="str">
        <f t="shared" si="29"/>
        <v/>
      </c>
      <c r="Q285" s="14"/>
      <c r="R285" s="17" t="str">
        <f t="shared" si="30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6"/>
        <v/>
      </c>
      <c r="K286" s="15" t="str">
        <f t="shared" si="27"/>
        <v/>
      </c>
      <c r="L286" s="16"/>
      <c r="M286" s="14"/>
      <c r="N286" s="14"/>
      <c r="O286" s="15" t="str">
        <f t="shared" si="28"/>
        <v/>
      </c>
      <c r="P286" s="15" t="str">
        <f t="shared" si="29"/>
        <v/>
      </c>
      <c r="Q286" s="14"/>
      <c r="R286" s="17" t="str">
        <f t="shared" si="30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6"/>
        <v/>
      </c>
      <c r="K287" s="15" t="str">
        <f t="shared" si="27"/>
        <v/>
      </c>
      <c r="L287" s="16"/>
      <c r="M287" s="14"/>
      <c r="N287" s="14"/>
      <c r="O287" s="15" t="str">
        <f t="shared" si="28"/>
        <v/>
      </c>
      <c r="P287" s="15" t="str">
        <f t="shared" si="29"/>
        <v/>
      </c>
      <c r="Q287" s="14"/>
      <c r="R287" s="17" t="str">
        <f t="shared" si="30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6"/>
        <v/>
      </c>
      <c r="K288" s="15" t="str">
        <f t="shared" si="27"/>
        <v/>
      </c>
      <c r="L288" s="16"/>
      <c r="M288" s="14"/>
      <c r="N288" s="14"/>
      <c r="O288" s="15" t="str">
        <f t="shared" si="28"/>
        <v/>
      </c>
      <c r="P288" s="15" t="str">
        <f t="shared" si="29"/>
        <v/>
      </c>
      <c r="Q288" s="14"/>
      <c r="R288" s="17" t="str">
        <f t="shared" si="30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6"/>
        <v/>
      </c>
      <c r="K289" s="15" t="str">
        <f t="shared" si="27"/>
        <v/>
      </c>
      <c r="L289" s="16"/>
      <c r="M289" s="14"/>
      <c r="N289" s="14"/>
      <c r="O289" s="15" t="str">
        <f t="shared" si="28"/>
        <v/>
      </c>
      <c r="P289" s="15" t="str">
        <f t="shared" si="29"/>
        <v/>
      </c>
      <c r="Q289" s="14"/>
      <c r="R289" s="17" t="str">
        <f t="shared" si="30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6"/>
        <v/>
      </c>
      <c r="K290" s="15" t="str">
        <f t="shared" si="27"/>
        <v/>
      </c>
      <c r="L290" s="16"/>
      <c r="M290" s="14"/>
      <c r="N290" s="14"/>
      <c r="O290" s="15" t="str">
        <f t="shared" si="28"/>
        <v/>
      </c>
      <c r="P290" s="15" t="str">
        <f t="shared" si="29"/>
        <v/>
      </c>
      <c r="Q290" s="14"/>
      <c r="R290" s="17" t="str">
        <f t="shared" si="30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6"/>
        <v/>
      </c>
      <c r="K291" s="15" t="str">
        <f t="shared" si="27"/>
        <v/>
      </c>
      <c r="L291" s="16"/>
      <c r="M291" s="14"/>
      <c r="N291" s="14"/>
      <c r="O291" s="15" t="str">
        <f t="shared" si="28"/>
        <v/>
      </c>
      <c r="P291" s="15" t="str">
        <f t="shared" si="29"/>
        <v/>
      </c>
      <c r="Q291" s="14"/>
      <c r="R291" s="17" t="str">
        <f t="shared" si="30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6"/>
        <v/>
      </c>
      <c r="K292" s="15" t="str">
        <f t="shared" si="27"/>
        <v/>
      </c>
      <c r="L292" s="16"/>
      <c r="M292" s="14"/>
      <c r="N292" s="14"/>
      <c r="O292" s="15" t="str">
        <f t="shared" si="28"/>
        <v/>
      </c>
      <c r="P292" s="15" t="str">
        <f t="shared" si="29"/>
        <v/>
      </c>
      <c r="Q292" s="14"/>
      <c r="R292" s="17" t="str">
        <f t="shared" si="30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6"/>
        <v/>
      </c>
      <c r="K293" s="15" t="str">
        <f t="shared" si="27"/>
        <v/>
      </c>
      <c r="L293" s="16"/>
      <c r="M293" s="14"/>
      <c r="N293" s="14"/>
      <c r="O293" s="15" t="str">
        <f t="shared" si="28"/>
        <v/>
      </c>
      <c r="P293" s="15" t="str">
        <f t="shared" si="29"/>
        <v/>
      </c>
      <c r="Q293" s="14"/>
      <c r="R293" s="17" t="str">
        <f t="shared" si="30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6"/>
        <v/>
      </c>
      <c r="K294" s="15" t="str">
        <f t="shared" si="27"/>
        <v/>
      </c>
      <c r="L294" s="16"/>
      <c r="M294" s="14"/>
      <c r="N294" s="14"/>
      <c r="O294" s="15" t="str">
        <f t="shared" si="28"/>
        <v/>
      </c>
      <c r="P294" s="15" t="str">
        <f t="shared" si="29"/>
        <v/>
      </c>
      <c r="Q294" s="14"/>
      <c r="R294" s="17" t="str">
        <f t="shared" si="30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6"/>
        <v/>
      </c>
      <c r="K295" s="15" t="str">
        <f t="shared" si="27"/>
        <v/>
      </c>
      <c r="L295" s="16"/>
      <c r="M295" s="14"/>
      <c r="N295" s="14"/>
      <c r="O295" s="15" t="str">
        <f t="shared" si="28"/>
        <v/>
      </c>
      <c r="P295" s="15" t="str">
        <f t="shared" si="29"/>
        <v/>
      </c>
      <c r="Q295" s="14"/>
      <c r="R295" s="17" t="str">
        <f t="shared" si="30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6"/>
        <v/>
      </c>
      <c r="K296" s="15" t="str">
        <f t="shared" si="27"/>
        <v/>
      </c>
      <c r="L296" s="16"/>
      <c r="M296" s="14"/>
      <c r="N296" s="14"/>
      <c r="O296" s="15" t="str">
        <f t="shared" si="28"/>
        <v/>
      </c>
      <c r="P296" s="15" t="str">
        <f t="shared" si="29"/>
        <v/>
      </c>
      <c r="Q296" s="14"/>
      <c r="R296" s="17" t="str">
        <f t="shared" si="30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6"/>
        <v/>
      </c>
      <c r="K297" s="15" t="str">
        <f t="shared" si="27"/>
        <v/>
      </c>
      <c r="L297" s="16"/>
      <c r="M297" s="14"/>
      <c r="N297" s="14"/>
      <c r="O297" s="15" t="str">
        <f t="shared" si="28"/>
        <v/>
      </c>
      <c r="P297" s="15" t="str">
        <f t="shared" si="29"/>
        <v/>
      </c>
      <c r="Q297" s="14"/>
      <c r="R297" s="17" t="str">
        <f t="shared" si="30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6"/>
        <v/>
      </c>
      <c r="K298" s="15" t="str">
        <f t="shared" si="27"/>
        <v/>
      </c>
      <c r="L298" s="16"/>
      <c r="M298" s="14"/>
      <c r="N298" s="14"/>
      <c r="O298" s="15" t="str">
        <f t="shared" si="28"/>
        <v/>
      </c>
      <c r="P298" s="15" t="str">
        <f t="shared" si="29"/>
        <v/>
      </c>
      <c r="Q298" s="14"/>
      <c r="R298" s="17" t="str">
        <f t="shared" si="30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6"/>
        <v/>
      </c>
      <c r="K299" s="15" t="str">
        <f t="shared" si="27"/>
        <v/>
      </c>
      <c r="L299" s="16"/>
      <c r="M299" s="14"/>
      <c r="N299" s="14"/>
      <c r="O299" s="15" t="str">
        <f t="shared" si="28"/>
        <v/>
      </c>
      <c r="P299" s="15" t="str">
        <f t="shared" si="29"/>
        <v/>
      </c>
      <c r="Q299" s="14"/>
      <c r="R299" s="17" t="str">
        <f t="shared" si="30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6"/>
        <v/>
      </c>
      <c r="K300" s="15" t="str">
        <f t="shared" si="27"/>
        <v/>
      </c>
      <c r="L300" s="16"/>
      <c r="M300" s="14"/>
      <c r="N300" s="14"/>
      <c r="O300" s="15" t="str">
        <f t="shared" si="28"/>
        <v/>
      </c>
      <c r="P300" s="15" t="str">
        <f t="shared" si="29"/>
        <v/>
      </c>
      <c r="Q300" s="14"/>
      <c r="R300" s="17" t="str">
        <f t="shared" si="30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6"/>
        <v/>
      </c>
      <c r="K301" s="15" t="str">
        <f t="shared" si="27"/>
        <v/>
      </c>
      <c r="L301" s="16"/>
      <c r="M301" s="14"/>
      <c r="N301" s="14"/>
      <c r="O301" s="15" t="str">
        <f t="shared" si="28"/>
        <v/>
      </c>
      <c r="P301" s="15" t="str">
        <f t="shared" si="29"/>
        <v/>
      </c>
      <c r="Q301" s="14"/>
      <c r="R301" s="17" t="str">
        <f t="shared" si="30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6"/>
        <v/>
      </c>
      <c r="K302" s="15" t="str">
        <f t="shared" si="27"/>
        <v/>
      </c>
      <c r="L302" s="16"/>
      <c r="M302" s="14"/>
      <c r="N302" s="14"/>
      <c r="O302" s="15" t="str">
        <f t="shared" si="28"/>
        <v/>
      </c>
      <c r="P302" s="15" t="str">
        <f t="shared" si="29"/>
        <v/>
      </c>
      <c r="Q302" s="14"/>
      <c r="R302" s="17" t="str">
        <f t="shared" si="30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6"/>
        <v/>
      </c>
      <c r="K303" s="15" t="str">
        <f t="shared" si="27"/>
        <v/>
      </c>
      <c r="L303" s="16"/>
      <c r="M303" s="14"/>
      <c r="N303" s="14"/>
      <c r="O303" s="15" t="str">
        <f t="shared" si="28"/>
        <v/>
      </c>
      <c r="P303" s="15" t="str">
        <f t="shared" si="29"/>
        <v/>
      </c>
      <c r="Q303" s="14"/>
      <c r="R303" s="17" t="str">
        <f t="shared" si="30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6"/>
        <v/>
      </c>
      <c r="K304" s="15" t="str">
        <f t="shared" si="27"/>
        <v/>
      </c>
      <c r="L304" s="16"/>
      <c r="M304" s="14"/>
      <c r="N304" s="14"/>
      <c r="O304" s="15" t="str">
        <f t="shared" si="28"/>
        <v/>
      </c>
      <c r="P304" s="15" t="str">
        <f t="shared" si="29"/>
        <v/>
      </c>
      <c r="Q304" s="14"/>
      <c r="R304" s="17" t="str">
        <f t="shared" si="30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6"/>
        <v/>
      </c>
      <c r="K305" s="15" t="str">
        <f t="shared" si="27"/>
        <v/>
      </c>
      <c r="L305" s="16"/>
      <c r="M305" s="14"/>
      <c r="N305" s="14"/>
      <c r="O305" s="15" t="str">
        <f t="shared" si="28"/>
        <v/>
      </c>
      <c r="P305" s="15" t="str">
        <f t="shared" si="29"/>
        <v/>
      </c>
      <c r="Q305" s="14"/>
      <c r="R305" s="17" t="str">
        <f t="shared" si="30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6"/>
        <v/>
      </c>
      <c r="K306" s="15" t="str">
        <f t="shared" si="27"/>
        <v/>
      </c>
      <c r="L306" s="16"/>
      <c r="M306" s="14"/>
      <c r="N306" s="14"/>
      <c r="O306" s="15" t="str">
        <f t="shared" si="28"/>
        <v/>
      </c>
      <c r="P306" s="15" t="str">
        <f t="shared" si="29"/>
        <v/>
      </c>
      <c r="Q306" s="14"/>
      <c r="R306" s="17" t="str">
        <f t="shared" si="30"/>
        <v/>
      </c>
      <c r="S306" s="14"/>
      <c r="T306" s="14"/>
      <c r="U306" s="14"/>
      <c r="V306" s="14"/>
      <c r="W306" s="14"/>
      <c r="X306" s="14"/>
    </row>
  </sheetData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06"/>
  <sheetViews>
    <sheetView zoomScaleNormal="100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O73" sqref="O73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81</v>
      </c>
      <c r="D1" s="45"/>
      <c r="F1" t="s">
        <v>82</v>
      </c>
    </row>
    <row r="2" spans="1:24" ht="15" customHeight="1" x14ac:dyDescent="0.25">
      <c r="A2" s="9" t="s">
        <v>2</v>
      </c>
      <c r="B2" s="10"/>
      <c r="C2" s="44" t="s">
        <v>83</v>
      </c>
      <c r="D2" s="45"/>
      <c r="F2" t="s">
        <v>3</v>
      </c>
    </row>
    <row r="3" spans="1:24" ht="15" customHeight="1" x14ac:dyDescent="0.25">
      <c r="A3" s="9" t="s">
        <v>4</v>
      </c>
      <c r="B3" s="10"/>
      <c r="C3" s="46" t="s">
        <v>84</v>
      </c>
      <c r="D3" s="45"/>
      <c r="F3" s="37">
        <v>46070</v>
      </c>
    </row>
    <row r="4" spans="1:24" ht="15" customHeight="1" x14ac:dyDescent="0.25">
      <c r="A4" s="9" t="s">
        <v>5</v>
      </c>
      <c r="B4" s="10"/>
      <c r="C4" s="1">
        <v>10996</v>
      </c>
      <c r="E4" s="9" t="s">
        <v>6</v>
      </c>
      <c r="F4" s="10"/>
      <c r="G4" s="1">
        <v>1120</v>
      </c>
      <c r="H4" s="9" t="s">
        <v>7</v>
      </c>
      <c r="I4" s="1">
        <v>17</v>
      </c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46195</v>
      </c>
      <c r="B7" s="13">
        <v>17</v>
      </c>
      <c r="C7" s="14">
        <v>10115</v>
      </c>
      <c r="D7" s="14">
        <v>0</v>
      </c>
      <c r="E7" s="14">
        <v>0</v>
      </c>
      <c r="F7" s="14">
        <v>0</v>
      </c>
      <c r="G7" s="15">
        <f>IF(A7="","",IFERROR(SUM(E$7:E7)/C4*100,""))</f>
        <v>0</v>
      </c>
      <c r="H7" s="14"/>
      <c r="I7" s="14"/>
      <c r="J7" s="15" t="str">
        <f t="shared" ref="J7:J70" si="0">IF(OR(A7="",H7="",H7=0),"",I7/H7*100)</f>
        <v/>
      </c>
      <c r="K7" s="15">
        <f t="shared" ref="K7:K70" si="1">IF(OR(A7="",C7="",C7=0),"",H7/C7*100)</f>
        <v>0</v>
      </c>
      <c r="L7" s="16"/>
      <c r="M7" s="14">
        <v>1011</v>
      </c>
      <c r="N7" s="14"/>
      <c r="O7" s="15">
        <f t="shared" ref="O7:O70" si="2">IF(OR(A7="",C7="",C7=0),"",M7/C7*1000)</f>
        <v>99.950568462679186</v>
      </c>
      <c r="P7" s="15" t="str">
        <f t="shared" ref="P7:P70" si="3">IF(OR(A7="",D7="",D7=0),"",N7/D7*1000)</f>
        <v/>
      </c>
      <c r="Q7" s="14">
        <v>747</v>
      </c>
      <c r="R7" s="17">
        <f t="shared" ref="R7:R70" si="4">IF(OR(A7="",M7="",M7+N7=0),"",Q7/(M7+N7))</f>
        <v>0.73887240356083084</v>
      </c>
      <c r="S7" s="14"/>
      <c r="T7" s="14"/>
      <c r="U7" s="14"/>
      <c r="V7" s="14"/>
      <c r="W7" s="14"/>
      <c r="X7" s="14"/>
    </row>
    <row r="8" spans="1:24" ht="15" customHeight="1" x14ac:dyDescent="0.25">
      <c r="A8" s="12">
        <v>46196</v>
      </c>
      <c r="B8" s="13">
        <v>18</v>
      </c>
      <c r="C8" s="14">
        <f t="shared" ref="C8:C71" si="5">C7-E7</f>
        <v>10115</v>
      </c>
      <c r="D8" s="14">
        <v>0</v>
      </c>
      <c r="E8" s="14">
        <v>0</v>
      </c>
      <c r="F8" s="14">
        <v>0</v>
      </c>
      <c r="G8" s="15">
        <f>IF(A8="","",IFERROR(SUM(E$7:E8)/C4*100,""))</f>
        <v>0</v>
      </c>
      <c r="H8" s="14"/>
      <c r="I8" s="14"/>
      <c r="J8" s="15" t="str">
        <f t="shared" si="0"/>
        <v/>
      </c>
      <c r="K8" s="15">
        <f t="shared" si="1"/>
        <v>0</v>
      </c>
      <c r="L8" s="16"/>
      <c r="M8" s="14">
        <v>960</v>
      </c>
      <c r="N8" s="14"/>
      <c r="O8" s="15">
        <f t="shared" si="2"/>
        <v>94.908551655956501</v>
      </c>
      <c r="P8" s="15" t="str">
        <f t="shared" si="3"/>
        <v/>
      </c>
      <c r="Q8" s="14">
        <v>2098</v>
      </c>
      <c r="R8" s="17">
        <f t="shared" si="4"/>
        <v>2.1854166666666668</v>
      </c>
      <c r="S8" s="14"/>
      <c r="T8" s="14"/>
      <c r="U8" s="14"/>
      <c r="V8" s="14"/>
      <c r="W8" s="14"/>
      <c r="X8" s="14"/>
    </row>
    <row r="9" spans="1:24" ht="15" customHeight="1" x14ac:dyDescent="0.25">
      <c r="A9" s="12">
        <v>46197</v>
      </c>
      <c r="B9" s="13">
        <v>18</v>
      </c>
      <c r="C9" s="14">
        <f t="shared" si="5"/>
        <v>10115</v>
      </c>
      <c r="D9" s="14">
        <v>0</v>
      </c>
      <c r="E9" s="14">
        <v>0</v>
      </c>
      <c r="F9" s="14">
        <v>0</v>
      </c>
      <c r="G9" s="15">
        <f>IF(A9="","",IFERROR(SUM(E$7:E9)/C4*100,""))</f>
        <v>0</v>
      </c>
      <c r="H9" s="14"/>
      <c r="I9" s="14"/>
      <c r="J9" s="15" t="str">
        <f t="shared" si="0"/>
        <v/>
      </c>
      <c r="K9" s="15">
        <f t="shared" si="1"/>
        <v>0</v>
      </c>
      <c r="L9" s="16"/>
      <c r="M9" s="14">
        <v>1011</v>
      </c>
      <c r="N9" s="14"/>
      <c r="O9" s="15">
        <f t="shared" si="2"/>
        <v>99.950568462679186</v>
      </c>
      <c r="P9" s="15" t="str">
        <f t="shared" si="3"/>
        <v/>
      </c>
      <c r="Q9" s="14">
        <v>2527</v>
      </c>
      <c r="R9" s="17">
        <f t="shared" si="4"/>
        <v>2.4995054401582593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46198</v>
      </c>
      <c r="B10" s="13">
        <v>18</v>
      </c>
      <c r="C10" s="14">
        <f t="shared" si="5"/>
        <v>10115</v>
      </c>
      <c r="D10" s="14">
        <v>1120</v>
      </c>
      <c r="E10" s="14">
        <v>0</v>
      </c>
      <c r="F10" s="14">
        <v>0</v>
      </c>
      <c r="G10" s="15">
        <f>IF(A10="","",IFERROR(SUM(E$7:E10)/C4*100,""))</f>
        <v>0</v>
      </c>
      <c r="H10" s="14"/>
      <c r="I10" s="14"/>
      <c r="J10" s="15" t="str">
        <f t="shared" si="0"/>
        <v/>
      </c>
      <c r="K10" s="15">
        <f t="shared" si="1"/>
        <v>0</v>
      </c>
      <c r="L10" s="16"/>
      <c r="M10" s="14">
        <v>1099</v>
      </c>
      <c r="N10" s="14">
        <v>110</v>
      </c>
      <c r="O10" s="15">
        <f t="shared" si="2"/>
        <v>108.65051903114187</v>
      </c>
      <c r="P10" s="15">
        <f t="shared" si="3"/>
        <v>98.214285714285708</v>
      </c>
      <c r="Q10" s="14">
        <v>2781</v>
      </c>
      <c r="R10" s="17">
        <f t="shared" si="4"/>
        <v>2.3002481389578162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46199</v>
      </c>
      <c r="B11" s="13">
        <v>18</v>
      </c>
      <c r="C11" s="14">
        <f t="shared" si="5"/>
        <v>10115</v>
      </c>
      <c r="D11" s="14">
        <f t="shared" ref="D11:D74" si="6">D10-F10</f>
        <v>1120</v>
      </c>
      <c r="E11" s="14">
        <v>4</v>
      </c>
      <c r="F11" s="14">
        <v>1</v>
      </c>
      <c r="G11" s="15">
        <f>IF(A11="","",IFERROR(SUM(E$7:E11)/C4*100,""))</f>
        <v>3.6376864314296105E-2</v>
      </c>
      <c r="H11" s="14"/>
      <c r="I11" s="14"/>
      <c r="J11" s="15" t="str">
        <f t="shared" si="0"/>
        <v/>
      </c>
      <c r="K11" s="15">
        <f t="shared" si="1"/>
        <v>0</v>
      </c>
      <c r="L11" s="16"/>
      <c r="M11" s="14">
        <v>1099</v>
      </c>
      <c r="N11" s="14">
        <v>110</v>
      </c>
      <c r="O11" s="15">
        <f t="shared" si="2"/>
        <v>108.65051903114187</v>
      </c>
      <c r="P11" s="15">
        <f t="shared" si="3"/>
        <v>98.214285714285708</v>
      </c>
      <c r="Q11" s="14">
        <v>2836</v>
      </c>
      <c r="R11" s="17">
        <f t="shared" si="4"/>
        <v>2.3457402812241521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46200</v>
      </c>
      <c r="B12" s="13">
        <v>18</v>
      </c>
      <c r="C12" s="14">
        <f t="shared" si="5"/>
        <v>10111</v>
      </c>
      <c r="D12" s="14">
        <f t="shared" si="6"/>
        <v>1119</v>
      </c>
      <c r="E12" s="14">
        <v>1</v>
      </c>
      <c r="F12" s="14">
        <v>0</v>
      </c>
      <c r="G12" s="15">
        <f>IF(A12="","",IFERROR(SUM(E$7:E12)/C4*100,""))</f>
        <v>4.5471080392870129E-2</v>
      </c>
      <c r="H12" s="14"/>
      <c r="I12" s="14"/>
      <c r="J12" s="15" t="str">
        <f t="shared" si="0"/>
        <v/>
      </c>
      <c r="K12" s="15">
        <f t="shared" si="1"/>
        <v>0</v>
      </c>
      <c r="L12" s="16"/>
      <c r="M12" s="14">
        <v>1099</v>
      </c>
      <c r="N12" s="14">
        <v>110</v>
      </c>
      <c r="O12" s="15">
        <f t="shared" si="2"/>
        <v>108.69350212639699</v>
      </c>
      <c r="P12" s="15">
        <f t="shared" si="3"/>
        <v>98.30205540661305</v>
      </c>
      <c r="Q12" s="14">
        <v>3045</v>
      </c>
      <c r="R12" s="17">
        <f t="shared" si="4"/>
        <v>2.5186104218362284</v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>
        <v>46201</v>
      </c>
      <c r="B13" s="13">
        <v>18</v>
      </c>
      <c r="C13" s="14">
        <f t="shared" si="5"/>
        <v>10110</v>
      </c>
      <c r="D13" s="14">
        <f t="shared" si="6"/>
        <v>1119</v>
      </c>
      <c r="E13" s="14">
        <v>0</v>
      </c>
      <c r="F13" s="14">
        <v>0</v>
      </c>
      <c r="G13" s="15">
        <f>IF(A13="","",IFERROR(SUM(E$7:E13)/C4*100,""))</f>
        <v>4.5471080392870129E-2</v>
      </c>
      <c r="H13" s="14"/>
      <c r="I13" s="14"/>
      <c r="J13" s="15" t="str">
        <f t="shared" si="0"/>
        <v/>
      </c>
      <c r="K13" s="15">
        <f t="shared" si="1"/>
        <v>0</v>
      </c>
      <c r="L13" s="16"/>
      <c r="M13" s="14">
        <v>1099</v>
      </c>
      <c r="N13" s="14">
        <v>110</v>
      </c>
      <c r="O13" s="15">
        <f t="shared" si="2"/>
        <v>108.70425321463897</v>
      </c>
      <c r="P13" s="15">
        <f t="shared" si="3"/>
        <v>98.30205540661305</v>
      </c>
      <c r="Q13" s="14">
        <v>3027</v>
      </c>
      <c r="R13" s="17">
        <f t="shared" si="4"/>
        <v>2.5037220843672459</v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>
        <v>46202</v>
      </c>
      <c r="B14" s="13">
        <v>18</v>
      </c>
      <c r="C14" s="14">
        <f t="shared" si="5"/>
        <v>10110</v>
      </c>
      <c r="D14" s="14">
        <f t="shared" si="6"/>
        <v>1119</v>
      </c>
      <c r="E14" s="14">
        <v>0</v>
      </c>
      <c r="F14" s="14">
        <v>1</v>
      </c>
      <c r="G14" s="15">
        <f>IF(A14="","",IFERROR(SUM(E$7:E14)/C4*100,""))</f>
        <v>4.5471080392870129E-2</v>
      </c>
      <c r="H14" s="14"/>
      <c r="I14" s="14"/>
      <c r="J14" s="15" t="str">
        <f t="shared" si="0"/>
        <v/>
      </c>
      <c r="K14" s="15">
        <f t="shared" si="1"/>
        <v>0</v>
      </c>
      <c r="L14" s="16"/>
      <c r="M14" s="14">
        <v>1099</v>
      </c>
      <c r="N14" s="14">
        <v>110</v>
      </c>
      <c r="O14" s="15">
        <f t="shared" si="2"/>
        <v>108.70425321463897</v>
      </c>
      <c r="P14" s="15">
        <f t="shared" si="3"/>
        <v>98.30205540661305</v>
      </c>
      <c r="Q14" s="14">
        <v>2656</v>
      </c>
      <c r="R14" s="17">
        <f t="shared" si="4"/>
        <v>2.1968569065343257</v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>
        <v>46203</v>
      </c>
      <c r="B15" s="13">
        <v>19</v>
      </c>
      <c r="C15" s="14">
        <f t="shared" si="5"/>
        <v>10110</v>
      </c>
      <c r="D15" s="14">
        <f t="shared" si="6"/>
        <v>1118</v>
      </c>
      <c r="E15" s="14">
        <v>0</v>
      </c>
      <c r="F15" s="14">
        <v>0</v>
      </c>
      <c r="G15" s="15">
        <f>IF(A15="","",IFERROR(SUM(E$7:E15)/C4*100,""))</f>
        <v>4.5471080392870129E-2</v>
      </c>
      <c r="H15" s="14"/>
      <c r="I15" s="14"/>
      <c r="J15" s="15" t="str">
        <f t="shared" si="0"/>
        <v/>
      </c>
      <c r="K15" s="15">
        <f t="shared" si="1"/>
        <v>0</v>
      </c>
      <c r="L15" s="16"/>
      <c r="M15" s="14">
        <v>1099</v>
      </c>
      <c r="N15" s="14">
        <v>110</v>
      </c>
      <c r="O15" s="15">
        <f t="shared" si="2"/>
        <v>108.70425321463897</v>
      </c>
      <c r="P15" s="15">
        <f t="shared" si="3"/>
        <v>98.389982110912356</v>
      </c>
      <c r="Q15" s="14">
        <v>2137</v>
      </c>
      <c r="R15" s="17">
        <f t="shared" si="4"/>
        <v>1.7675765095119933</v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>
        <v>46204</v>
      </c>
      <c r="B16" s="13">
        <v>19</v>
      </c>
      <c r="C16" s="14">
        <f t="shared" si="5"/>
        <v>10110</v>
      </c>
      <c r="D16" s="14">
        <f t="shared" si="6"/>
        <v>1118</v>
      </c>
      <c r="E16" s="14">
        <v>2</v>
      </c>
      <c r="F16" s="14">
        <v>1</v>
      </c>
      <c r="G16" s="15">
        <f>IF(A16="","",IFERROR(SUM(E$7:E16)/C4*100,""))</f>
        <v>6.3659512550018185E-2</v>
      </c>
      <c r="H16" s="14"/>
      <c r="I16" s="14"/>
      <c r="J16" s="15" t="str">
        <f t="shared" si="0"/>
        <v/>
      </c>
      <c r="K16" s="15">
        <f t="shared" si="1"/>
        <v>0</v>
      </c>
      <c r="L16" s="16"/>
      <c r="M16" s="14">
        <v>1120</v>
      </c>
      <c r="N16" s="14">
        <v>100</v>
      </c>
      <c r="O16" s="15">
        <f t="shared" si="2"/>
        <v>110.78140454995054</v>
      </c>
      <c r="P16" s="15">
        <f t="shared" si="3"/>
        <v>89.445438282647586</v>
      </c>
      <c r="Q16" s="14">
        <v>2170</v>
      </c>
      <c r="R16" s="17">
        <f t="shared" si="4"/>
        <v>1.778688524590164</v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>
        <v>46205</v>
      </c>
      <c r="B17" s="13">
        <v>19</v>
      </c>
      <c r="C17" s="14">
        <f t="shared" si="5"/>
        <v>10108</v>
      </c>
      <c r="D17" s="14">
        <f t="shared" si="6"/>
        <v>1117</v>
      </c>
      <c r="E17" s="14">
        <v>0</v>
      </c>
      <c r="F17" s="14">
        <v>2</v>
      </c>
      <c r="G17" s="15">
        <f>IF(A17="","",IFERROR(SUM(E$7:E17)/C4*100,""))</f>
        <v>6.3659512550018185E-2</v>
      </c>
      <c r="H17" s="14"/>
      <c r="I17" s="14"/>
      <c r="J17" s="15" t="str">
        <f t="shared" si="0"/>
        <v/>
      </c>
      <c r="K17" s="15">
        <f t="shared" si="1"/>
        <v>0</v>
      </c>
      <c r="L17" s="16"/>
      <c r="M17" s="14">
        <v>1120</v>
      </c>
      <c r="N17" s="14">
        <v>100</v>
      </c>
      <c r="O17" s="15">
        <f t="shared" si="2"/>
        <v>110.80332409972299</v>
      </c>
      <c r="P17" s="15">
        <f t="shared" si="3"/>
        <v>89.525514771709936</v>
      </c>
      <c r="Q17" s="14">
        <v>2083</v>
      </c>
      <c r="R17" s="17">
        <f t="shared" si="4"/>
        <v>1.707377049180328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46206</v>
      </c>
      <c r="B18" s="13">
        <v>19</v>
      </c>
      <c r="C18" s="14">
        <f t="shared" si="5"/>
        <v>10108</v>
      </c>
      <c r="D18" s="14">
        <f t="shared" si="6"/>
        <v>1115</v>
      </c>
      <c r="E18" s="14">
        <v>1</v>
      </c>
      <c r="F18" s="14">
        <v>0</v>
      </c>
      <c r="G18" s="15">
        <f>IF(A18="","",IFERROR(SUM(E$7:E18)/C4*100,""))</f>
        <v>7.275372862859221E-2</v>
      </c>
      <c r="H18" s="14"/>
      <c r="I18" s="14"/>
      <c r="J18" s="15" t="str">
        <f t="shared" si="0"/>
        <v/>
      </c>
      <c r="K18" s="15">
        <f t="shared" si="1"/>
        <v>0</v>
      </c>
      <c r="L18" s="16"/>
      <c r="M18" s="14">
        <v>1120</v>
      </c>
      <c r="N18" s="14">
        <v>100</v>
      </c>
      <c r="O18" s="15">
        <f t="shared" si="2"/>
        <v>110.80332409972299</v>
      </c>
      <c r="P18" s="15">
        <f t="shared" si="3"/>
        <v>89.686098654708516</v>
      </c>
      <c r="Q18" s="14">
        <v>2027</v>
      </c>
      <c r="R18" s="17">
        <f t="shared" si="4"/>
        <v>1.6614754098360656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46207</v>
      </c>
      <c r="B19" s="13">
        <v>19</v>
      </c>
      <c r="C19" s="14">
        <f t="shared" si="5"/>
        <v>10107</v>
      </c>
      <c r="D19" s="14">
        <f t="shared" si="6"/>
        <v>1115</v>
      </c>
      <c r="E19" s="14">
        <v>0</v>
      </c>
      <c r="F19" s="14">
        <v>1</v>
      </c>
      <c r="G19" s="15">
        <f>IF(A19="","",IFERROR(SUM(E$7:E19)/C4*100,""))</f>
        <v>7.275372862859221E-2</v>
      </c>
      <c r="H19" s="14"/>
      <c r="I19" s="14"/>
      <c r="J19" s="15" t="str">
        <f t="shared" si="0"/>
        <v/>
      </c>
      <c r="K19" s="15">
        <f t="shared" si="1"/>
        <v>0</v>
      </c>
      <c r="L19" s="16"/>
      <c r="M19" s="14">
        <v>1120</v>
      </c>
      <c r="N19" s="14">
        <v>100</v>
      </c>
      <c r="O19" s="15">
        <f t="shared" si="2"/>
        <v>110.81428712773325</v>
      </c>
      <c r="P19" s="15">
        <f t="shared" si="3"/>
        <v>89.686098654708516</v>
      </c>
      <c r="Q19" s="14">
        <v>2080</v>
      </c>
      <c r="R19" s="17">
        <f t="shared" si="4"/>
        <v>1.7049180327868851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46208</v>
      </c>
      <c r="B20" s="13">
        <v>19</v>
      </c>
      <c r="C20" s="14">
        <f t="shared" si="5"/>
        <v>10107</v>
      </c>
      <c r="D20" s="14">
        <f t="shared" si="6"/>
        <v>1114</v>
      </c>
      <c r="E20" s="14">
        <v>0</v>
      </c>
      <c r="F20" s="14">
        <v>0</v>
      </c>
      <c r="G20" s="15">
        <f>IF(A20="","",IFERROR(SUM(E$7:E20)/C4*100,""))</f>
        <v>7.275372862859221E-2</v>
      </c>
      <c r="H20" s="14"/>
      <c r="I20" s="14"/>
      <c r="J20" s="15" t="str">
        <f t="shared" si="0"/>
        <v/>
      </c>
      <c r="K20" s="15">
        <f t="shared" si="1"/>
        <v>0</v>
      </c>
      <c r="L20" s="16"/>
      <c r="M20" s="14">
        <v>1120</v>
      </c>
      <c r="N20" s="14">
        <v>100</v>
      </c>
      <c r="O20" s="15">
        <f t="shared" si="2"/>
        <v>110.81428712773325</v>
      </c>
      <c r="P20" s="15">
        <f t="shared" si="3"/>
        <v>89.766606822262119</v>
      </c>
      <c r="Q20" s="14">
        <v>2059</v>
      </c>
      <c r="R20" s="17">
        <f t="shared" si="4"/>
        <v>1.687704918032787</v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>
        <v>46209</v>
      </c>
      <c r="B21" s="13">
        <v>19</v>
      </c>
      <c r="C21" s="14">
        <f t="shared" si="5"/>
        <v>10107</v>
      </c>
      <c r="D21" s="14">
        <f t="shared" si="6"/>
        <v>1114</v>
      </c>
      <c r="E21" s="14">
        <v>0</v>
      </c>
      <c r="F21" s="14">
        <v>0</v>
      </c>
      <c r="G21" s="15">
        <f>IF(A21="","",IFERROR(SUM(E$7:E21)/C4*100,""))</f>
        <v>7.275372862859221E-2</v>
      </c>
      <c r="H21" s="14"/>
      <c r="I21" s="14"/>
      <c r="J21" s="15" t="str">
        <f t="shared" si="0"/>
        <v/>
      </c>
      <c r="K21" s="15">
        <f t="shared" si="1"/>
        <v>0</v>
      </c>
      <c r="L21" s="16"/>
      <c r="M21" s="14">
        <v>1120</v>
      </c>
      <c r="N21" s="14">
        <v>100</v>
      </c>
      <c r="O21" s="15">
        <f t="shared" si="2"/>
        <v>110.81428712773325</v>
      </c>
      <c r="P21" s="15">
        <f t="shared" si="3"/>
        <v>89.766606822262119</v>
      </c>
      <c r="Q21" s="14">
        <v>2007</v>
      </c>
      <c r="R21" s="17">
        <f t="shared" si="4"/>
        <v>1.6450819672131147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>
        <v>46210</v>
      </c>
      <c r="B22" s="13">
        <v>20</v>
      </c>
      <c r="C22" s="14">
        <f t="shared" si="5"/>
        <v>10107</v>
      </c>
      <c r="D22" s="14">
        <f t="shared" si="6"/>
        <v>1114</v>
      </c>
      <c r="E22" s="14">
        <v>14</v>
      </c>
      <c r="F22" s="14">
        <v>7</v>
      </c>
      <c r="G22" s="15">
        <f>IF(A22="","",IFERROR(SUM(E$7:E22)/C4*100,""))</f>
        <v>0.20007275372862862</v>
      </c>
      <c r="H22" s="14"/>
      <c r="I22" s="14"/>
      <c r="J22" s="15" t="str">
        <f t="shared" si="0"/>
        <v/>
      </c>
      <c r="K22" s="15">
        <f t="shared" si="1"/>
        <v>0</v>
      </c>
      <c r="L22" s="16"/>
      <c r="M22" s="14">
        <v>1120</v>
      </c>
      <c r="N22" s="14">
        <v>100</v>
      </c>
      <c r="O22" s="15">
        <f t="shared" si="2"/>
        <v>110.81428712773325</v>
      </c>
      <c r="P22" s="15">
        <f t="shared" si="3"/>
        <v>89.766606822262119</v>
      </c>
      <c r="Q22" s="14">
        <v>2080</v>
      </c>
      <c r="R22" s="17">
        <f t="shared" si="4"/>
        <v>1.7049180327868851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>
        <v>46211</v>
      </c>
      <c r="B23" s="13">
        <v>20</v>
      </c>
      <c r="C23" s="14">
        <f t="shared" si="5"/>
        <v>10093</v>
      </c>
      <c r="D23" s="14">
        <f t="shared" si="6"/>
        <v>1107</v>
      </c>
      <c r="E23" s="14">
        <v>0</v>
      </c>
      <c r="F23" s="14">
        <v>0</v>
      </c>
      <c r="G23" s="15">
        <f>IF(A23="","",IFERROR(SUM(E$7:E23)/C4*100,""))</f>
        <v>0.20007275372862862</v>
      </c>
      <c r="H23" s="14"/>
      <c r="I23" s="14"/>
      <c r="J23" s="15" t="str">
        <f t="shared" si="0"/>
        <v/>
      </c>
      <c r="K23" s="15">
        <f t="shared" si="1"/>
        <v>0</v>
      </c>
      <c r="L23" s="16"/>
      <c r="M23" s="14">
        <v>1163</v>
      </c>
      <c r="N23" s="14">
        <v>100</v>
      </c>
      <c r="O23" s="15">
        <f t="shared" si="2"/>
        <v>115.22837610224907</v>
      </c>
      <c r="P23" s="15">
        <f t="shared" si="3"/>
        <v>90.334236675700097</v>
      </c>
      <c r="Q23" s="14">
        <v>2091</v>
      </c>
      <c r="R23" s="17">
        <f t="shared" si="4"/>
        <v>1.6555819477434679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46212</v>
      </c>
      <c r="B24" s="13">
        <v>20</v>
      </c>
      <c r="C24" s="14">
        <f t="shared" si="5"/>
        <v>10093</v>
      </c>
      <c r="D24" s="14">
        <f t="shared" si="6"/>
        <v>1107</v>
      </c>
      <c r="E24" s="14">
        <v>0</v>
      </c>
      <c r="F24" s="14">
        <v>0</v>
      </c>
      <c r="G24" s="15">
        <f>IF(A24="","",IFERROR(SUM(E$7:E24)/C4*100,""))</f>
        <v>0.20007275372862862</v>
      </c>
      <c r="H24" s="14"/>
      <c r="I24" s="14"/>
      <c r="J24" s="15" t="str">
        <f t="shared" si="0"/>
        <v/>
      </c>
      <c r="K24" s="15">
        <f t="shared" si="1"/>
        <v>0</v>
      </c>
      <c r="L24" s="16"/>
      <c r="M24" s="14">
        <v>1168</v>
      </c>
      <c r="N24" s="14">
        <v>100</v>
      </c>
      <c r="O24" s="15">
        <f t="shared" si="2"/>
        <v>115.72376894877638</v>
      </c>
      <c r="P24" s="15">
        <f t="shared" si="3"/>
        <v>90.334236675700097</v>
      </c>
      <c r="Q24" s="14">
        <v>1644</v>
      </c>
      <c r="R24" s="17">
        <f t="shared" si="4"/>
        <v>1.2965299684542586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>
        <v>46213</v>
      </c>
      <c r="B25" s="13">
        <v>20</v>
      </c>
      <c r="C25" s="14">
        <f t="shared" si="5"/>
        <v>10093</v>
      </c>
      <c r="D25" s="14">
        <f t="shared" si="6"/>
        <v>1107</v>
      </c>
      <c r="E25" s="14">
        <v>1</v>
      </c>
      <c r="F25" s="14">
        <v>0</v>
      </c>
      <c r="G25" s="15">
        <f>IF(A25="","",IFERROR(SUM(E$7:E25)/C4*100,""))</f>
        <v>0.20916696980720265</v>
      </c>
      <c r="H25" s="14"/>
      <c r="I25" s="14"/>
      <c r="J25" s="15" t="str">
        <f t="shared" si="0"/>
        <v/>
      </c>
      <c r="K25" s="15">
        <f t="shared" si="1"/>
        <v>0</v>
      </c>
      <c r="L25" s="16"/>
      <c r="M25" s="14">
        <v>1168</v>
      </c>
      <c r="N25" s="14">
        <v>100</v>
      </c>
      <c r="O25" s="15">
        <f t="shared" si="2"/>
        <v>115.72376894877638</v>
      </c>
      <c r="P25" s="15">
        <f t="shared" si="3"/>
        <v>90.334236675700097</v>
      </c>
      <c r="Q25" s="14">
        <v>1826</v>
      </c>
      <c r="R25" s="17">
        <f t="shared" si="4"/>
        <v>1.4400630914826498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>
        <v>46214</v>
      </c>
      <c r="B26" s="13">
        <v>20</v>
      </c>
      <c r="C26" s="14">
        <f t="shared" si="5"/>
        <v>10092</v>
      </c>
      <c r="D26" s="14">
        <f t="shared" si="6"/>
        <v>1107</v>
      </c>
      <c r="E26" s="14">
        <v>0</v>
      </c>
      <c r="F26" s="14">
        <v>0</v>
      </c>
      <c r="G26" s="15">
        <f>IF(A26="","",IFERROR(SUM(E$7:E26)/C4*100,""))</f>
        <v>0.20916696980720265</v>
      </c>
      <c r="H26" s="14"/>
      <c r="I26" s="14"/>
      <c r="J26" s="15" t="str">
        <f t="shared" si="0"/>
        <v/>
      </c>
      <c r="K26" s="15">
        <f t="shared" si="1"/>
        <v>0</v>
      </c>
      <c r="L26" s="16"/>
      <c r="M26" s="14">
        <v>1168</v>
      </c>
      <c r="N26" s="14">
        <v>100</v>
      </c>
      <c r="O26" s="15">
        <f t="shared" si="2"/>
        <v>115.73523583036068</v>
      </c>
      <c r="P26" s="15">
        <f t="shared" si="3"/>
        <v>90.334236675700097</v>
      </c>
      <c r="Q26" s="14">
        <v>1820</v>
      </c>
      <c r="R26" s="17">
        <f t="shared" si="4"/>
        <v>1.4353312302839116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>
        <v>46215</v>
      </c>
      <c r="B27" s="13">
        <v>20</v>
      </c>
      <c r="C27" s="14">
        <f t="shared" si="5"/>
        <v>10092</v>
      </c>
      <c r="D27" s="14">
        <f t="shared" si="6"/>
        <v>1107</v>
      </c>
      <c r="E27" s="14">
        <v>0</v>
      </c>
      <c r="F27" s="14">
        <v>1</v>
      </c>
      <c r="G27" s="15">
        <f>IF(A27="","",IFERROR(SUM(E$7:E27)/C4*100,""))</f>
        <v>0.20916696980720265</v>
      </c>
      <c r="H27" s="14"/>
      <c r="I27" s="14"/>
      <c r="J27" s="15" t="str">
        <f t="shared" si="0"/>
        <v/>
      </c>
      <c r="K27" s="15">
        <f t="shared" si="1"/>
        <v>0</v>
      </c>
      <c r="L27" s="16"/>
      <c r="M27" s="14">
        <v>1168</v>
      </c>
      <c r="N27" s="14">
        <v>100</v>
      </c>
      <c r="O27" s="15">
        <f t="shared" si="2"/>
        <v>115.73523583036068</v>
      </c>
      <c r="P27" s="15">
        <f t="shared" si="3"/>
        <v>90.334236675700097</v>
      </c>
      <c r="Q27" s="14">
        <v>1885</v>
      </c>
      <c r="R27" s="17">
        <f t="shared" si="4"/>
        <v>1.4865930599369086</v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>
        <v>46216</v>
      </c>
      <c r="B28" s="13">
        <v>20</v>
      </c>
      <c r="C28" s="14">
        <f t="shared" si="5"/>
        <v>10092</v>
      </c>
      <c r="D28" s="14">
        <f t="shared" si="6"/>
        <v>1106</v>
      </c>
      <c r="E28" s="14">
        <v>6</v>
      </c>
      <c r="F28" s="14">
        <v>6</v>
      </c>
      <c r="G28" s="15">
        <f>IF(A28="","",IFERROR(SUM(E$7:E28)/C4*100,""))</f>
        <v>0.26373226627864677</v>
      </c>
      <c r="H28" s="14"/>
      <c r="I28" s="14"/>
      <c r="J28" s="15" t="str">
        <f t="shared" si="0"/>
        <v/>
      </c>
      <c r="K28" s="15">
        <f t="shared" si="1"/>
        <v>0</v>
      </c>
      <c r="L28" s="16"/>
      <c r="M28" s="14">
        <v>1168</v>
      </c>
      <c r="N28" s="14">
        <v>100</v>
      </c>
      <c r="O28" s="15">
        <f t="shared" si="2"/>
        <v>115.73523583036068</v>
      </c>
      <c r="P28" s="15">
        <f t="shared" si="3"/>
        <v>90.415913200723324</v>
      </c>
      <c r="Q28" s="14">
        <v>2444</v>
      </c>
      <c r="R28" s="17">
        <f t="shared" si="4"/>
        <v>1.9274447949526814</v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>
        <v>46217</v>
      </c>
      <c r="B29" s="13">
        <v>21</v>
      </c>
      <c r="C29" s="14">
        <f t="shared" si="5"/>
        <v>10086</v>
      </c>
      <c r="D29" s="14">
        <f t="shared" si="6"/>
        <v>1100</v>
      </c>
      <c r="E29" s="14">
        <v>2</v>
      </c>
      <c r="F29" s="14">
        <v>0</v>
      </c>
      <c r="G29" s="15">
        <f>IF(A29="","",IFERROR(SUM(E$7:E29)/C4*100,""))</f>
        <v>0.28192069843579481</v>
      </c>
      <c r="H29" s="14"/>
      <c r="I29" s="14"/>
      <c r="J29" s="15" t="str">
        <f t="shared" si="0"/>
        <v/>
      </c>
      <c r="K29" s="15">
        <f t="shared" si="1"/>
        <v>0</v>
      </c>
      <c r="L29" s="16"/>
      <c r="M29" s="14">
        <v>1217</v>
      </c>
      <c r="N29" s="14">
        <v>94</v>
      </c>
      <c r="O29" s="15">
        <f t="shared" si="2"/>
        <v>120.66230418401746</v>
      </c>
      <c r="P29" s="15">
        <f t="shared" si="3"/>
        <v>85.454545454545453</v>
      </c>
      <c r="Q29" s="14">
        <v>2469</v>
      </c>
      <c r="R29" s="17">
        <f t="shared" si="4"/>
        <v>1.8832951945080092</v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>
        <v>46218</v>
      </c>
      <c r="B30" s="13">
        <v>21</v>
      </c>
      <c r="C30" s="14">
        <f t="shared" si="5"/>
        <v>10084</v>
      </c>
      <c r="D30" s="14">
        <f t="shared" si="6"/>
        <v>1100</v>
      </c>
      <c r="E30" s="14">
        <v>0</v>
      </c>
      <c r="F30" s="14">
        <v>0</v>
      </c>
      <c r="G30" s="15">
        <f>IF(A30="","",IFERROR(SUM(E$7:E30)/C4*100,""))</f>
        <v>0.28192069843579481</v>
      </c>
      <c r="H30" s="14">
        <v>2</v>
      </c>
      <c r="I30" s="14"/>
      <c r="J30" s="15">
        <f t="shared" si="0"/>
        <v>0</v>
      </c>
      <c r="K30" s="15">
        <f t="shared" si="1"/>
        <v>1.9833399444664817E-2</v>
      </c>
      <c r="L30" s="16"/>
      <c r="M30" s="14">
        <v>1217</v>
      </c>
      <c r="N30" s="14">
        <v>94</v>
      </c>
      <c r="O30" s="15">
        <f t="shared" si="2"/>
        <v>120.6862356207854</v>
      </c>
      <c r="P30" s="15">
        <f t="shared" si="3"/>
        <v>85.454545454545453</v>
      </c>
      <c r="Q30" s="14">
        <v>2705</v>
      </c>
      <c r="R30" s="17">
        <f t="shared" si="4"/>
        <v>2.0633104500381387</v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>
        <v>46219</v>
      </c>
      <c r="B31" s="13">
        <v>21</v>
      </c>
      <c r="C31" s="14">
        <f t="shared" si="5"/>
        <v>10084</v>
      </c>
      <c r="D31" s="14">
        <f t="shared" si="6"/>
        <v>1100</v>
      </c>
      <c r="E31" s="14">
        <v>0</v>
      </c>
      <c r="F31" s="14">
        <v>2</v>
      </c>
      <c r="G31" s="15">
        <f>IF(A31="","",IFERROR(SUM(E$7:E31)/C4*100,""))</f>
        <v>0.28192069843579481</v>
      </c>
      <c r="H31" s="14">
        <v>11</v>
      </c>
      <c r="I31" s="14"/>
      <c r="J31" s="15">
        <f t="shared" si="0"/>
        <v>0</v>
      </c>
      <c r="K31" s="15">
        <f t="shared" si="1"/>
        <v>0.10908369694565649</v>
      </c>
      <c r="L31" s="16"/>
      <c r="M31" s="14">
        <v>1217</v>
      </c>
      <c r="N31" s="14">
        <v>94</v>
      </c>
      <c r="O31" s="15">
        <f t="shared" si="2"/>
        <v>120.6862356207854</v>
      </c>
      <c r="P31" s="15">
        <f t="shared" si="3"/>
        <v>85.454545454545453</v>
      </c>
      <c r="Q31" s="14">
        <v>2920</v>
      </c>
      <c r="R31" s="17">
        <f t="shared" si="4"/>
        <v>2.2273073989321128</v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>
        <v>46220</v>
      </c>
      <c r="B32" s="13">
        <v>21</v>
      </c>
      <c r="C32" s="14">
        <f t="shared" si="5"/>
        <v>10084</v>
      </c>
      <c r="D32" s="14">
        <f t="shared" si="6"/>
        <v>1098</v>
      </c>
      <c r="E32" s="14">
        <v>0</v>
      </c>
      <c r="F32" s="14">
        <v>1</v>
      </c>
      <c r="G32" s="15">
        <f>IF(A32="","",IFERROR(SUM(E$7:E32)/C4*100,""))</f>
        <v>0.28192069843579481</v>
      </c>
      <c r="H32" s="14">
        <v>10</v>
      </c>
      <c r="I32" s="14"/>
      <c r="J32" s="15">
        <f t="shared" si="0"/>
        <v>0</v>
      </c>
      <c r="K32" s="15">
        <f t="shared" si="1"/>
        <v>9.916699722332406E-2</v>
      </c>
      <c r="L32" s="16"/>
      <c r="M32" s="14">
        <v>1217</v>
      </c>
      <c r="N32" s="14">
        <v>94</v>
      </c>
      <c r="O32" s="15">
        <f t="shared" si="2"/>
        <v>120.6862356207854</v>
      </c>
      <c r="P32" s="15">
        <f t="shared" si="3"/>
        <v>85.610200364298734</v>
      </c>
      <c r="Q32" s="14">
        <v>3009</v>
      </c>
      <c r="R32" s="17">
        <f t="shared" si="4"/>
        <v>2.2951945080091534</v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>
        <v>46221</v>
      </c>
      <c r="B33" s="13">
        <v>21</v>
      </c>
      <c r="C33" s="14">
        <f t="shared" si="5"/>
        <v>10084</v>
      </c>
      <c r="D33" s="14">
        <f t="shared" si="6"/>
        <v>1097</v>
      </c>
      <c r="E33" s="14">
        <v>0</v>
      </c>
      <c r="F33" s="14">
        <v>1</v>
      </c>
      <c r="G33" s="15">
        <f>IF(A33="","",IFERROR(SUM(E$7:E33)/C4*100,""))</f>
        <v>0.28192069843579481</v>
      </c>
      <c r="H33" s="14">
        <v>8</v>
      </c>
      <c r="I33" s="14"/>
      <c r="J33" s="15">
        <f t="shared" si="0"/>
        <v>0</v>
      </c>
      <c r="K33" s="15">
        <f t="shared" si="1"/>
        <v>7.9333597778659268E-2</v>
      </c>
      <c r="L33" s="16"/>
      <c r="M33" s="14">
        <v>1217</v>
      </c>
      <c r="N33" s="14">
        <v>94</v>
      </c>
      <c r="O33" s="15">
        <f t="shared" si="2"/>
        <v>120.6862356207854</v>
      </c>
      <c r="P33" s="15">
        <f t="shared" si="3"/>
        <v>85.688240656335452</v>
      </c>
      <c r="Q33" s="14">
        <v>2915</v>
      </c>
      <c r="R33" s="17">
        <f t="shared" si="4"/>
        <v>2.2234935163996949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46222</v>
      </c>
      <c r="B34" s="13">
        <v>21</v>
      </c>
      <c r="C34" s="14">
        <f t="shared" si="5"/>
        <v>10084</v>
      </c>
      <c r="D34" s="14">
        <f t="shared" si="6"/>
        <v>1096</v>
      </c>
      <c r="E34" s="14">
        <v>1</v>
      </c>
      <c r="F34" s="14">
        <v>1</v>
      </c>
      <c r="G34" s="15">
        <f>IF(A34="","",IFERROR(SUM(E$7:E34)/C4*100,""))</f>
        <v>0.29101491451436884</v>
      </c>
      <c r="H34" s="14">
        <v>16</v>
      </c>
      <c r="I34" s="14"/>
      <c r="J34" s="15">
        <f t="shared" si="0"/>
        <v>0</v>
      </c>
      <c r="K34" s="15">
        <f t="shared" si="1"/>
        <v>0.15866719555731854</v>
      </c>
      <c r="L34" s="16"/>
      <c r="M34" s="14">
        <v>1217</v>
      </c>
      <c r="N34" s="14">
        <v>94</v>
      </c>
      <c r="O34" s="15">
        <f t="shared" si="2"/>
        <v>120.6862356207854</v>
      </c>
      <c r="P34" s="15">
        <f t="shared" si="3"/>
        <v>85.766423357664237</v>
      </c>
      <c r="Q34" s="14">
        <v>2890</v>
      </c>
      <c r="R34" s="17">
        <f t="shared" si="4"/>
        <v>2.2044241037376047</v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>
        <v>46223</v>
      </c>
      <c r="B35" s="13">
        <v>21</v>
      </c>
      <c r="C35" s="14">
        <f t="shared" si="5"/>
        <v>10083</v>
      </c>
      <c r="D35" s="14">
        <f t="shared" si="6"/>
        <v>1095</v>
      </c>
      <c r="E35" s="14">
        <v>1</v>
      </c>
      <c r="F35" s="14">
        <v>0</v>
      </c>
      <c r="G35" s="15">
        <f>IF(A35="","",IFERROR(SUM(E$7:E35)/C4*100,""))</f>
        <v>0.30010913059294292</v>
      </c>
      <c r="H35" s="14">
        <v>129</v>
      </c>
      <c r="I35" s="14"/>
      <c r="J35" s="15">
        <f t="shared" si="0"/>
        <v>0</v>
      </c>
      <c r="K35" s="15">
        <f t="shared" si="1"/>
        <v>1.2793811365664982</v>
      </c>
      <c r="L35" s="16"/>
      <c r="M35" s="14">
        <v>1217</v>
      </c>
      <c r="N35" s="14">
        <v>94</v>
      </c>
      <c r="O35" s="15">
        <f t="shared" si="2"/>
        <v>120.69820489933551</v>
      </c>
      <c r="P35" s="15">
        <f t="shared" si="3"/>
        <v>85.844748858447488</v>
      </c>
      <c r="Q35" s="14">
        <v>2479</v>
      </c>
      <c r="R35" s="17">
        <f t="shared" si="4"/>
        <v>1.8909229595728452</v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>
        <v>46224</v>
      </c>
      <c r="B36" s="13">
        <v>22</v>
      </c>
      <c r="C36" s="14">
        <f t="shared" si="5"/>
        <v>10082</v>
      </c>
      <c r="D36" s="14">
        <f t="shared" si="6"/>
        <v>1095</v>
      </c>
      <c r="E36" s="14">
        <v>1</v>
      </c>
      <c r="F36" s="14">
        <v>0</v>
      </c>
      <c r="G36" s="15">
        <f>IF(A36="","",IFERROR(SUM(E$7:E36)/C4*100,""))</f>
        <v>0.30920334667151694</v>
      </c>
      <c r="H36" s="14">
        <v>100</v>
      </c>
      <c r="I36" s="14"/>
      <c r="J36" s="15">
        <f t="shared" si="0"/>
        <v>0</v>
      </c>
      <c r="K36" s="15">
        <f t="shared" si="1"/>
        <v>0.99186669311644504</v>
      </c>
      <c r="L36" s="16"/>
      <c r="M36" s="14">
        <v>1217</v>
      </c>
      <c r="N36" s="14">
        <v>90</v>
      </c>
      <c r="O36" s="15">
        <f t="shared" si="2"/>
        <v>120.71017655227136</v>
      </c>
      <c r="P36" s="15">
        <f t="shared" si="3"/>
        <v>82.191780821917803</v>
      </c>
      <c r="Q36" s="14">
        <v>2467</v>
      </c>
      <c r="R36" s="17">
        <f t="shared" si="4"/>
        <v>1.8875286916602907</v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>
        <v>46225</v>
      </c>
      <c r="B37" s="13">
        <v>22</v>
      </c>
      <c r="C37" s="14">
        <f t="shared" si="5"/>
        <v>10081</v>
      </c>
      <c r="D37" s="14">
        <f t="shared" si="6"/>
        <v>1095</v>
      </c>
      <c r="E37" s="14">
        <v>0</v>
      </c>
      <c r="F37" s="14">
        <v>0</v>
      </c>
      <c r="G37" s="15">
        <f>IF(A37="","",IFERROR(SUM(E$7:E37)/C4*100,""))</f>
        <v>0.30920334667151694</v>
      </c>
      <c r="H37" s="14">
        <v>185</v>
      </c>
      <c r="I37" s="14"/>
      <c r="J37" s="15">
        <f t="shared" si="0"/>
        <v>0</v>
      </c>
      <c r="K37" s="15">
        <f t="shared" si="1"/>
        <v>1.8351354032338063</v>
      </c>
      <c r="L37" s="16"/>
      <c r="M37" s="14">
        <v>1271</v>
      </c>
      <c r="N37" s="14">
        <v>90</v>
      </c>
      <c r="O37" s="15">
        <f t="shared" si="2"/>
        <v>126.07876202757662</v>
      </c>
      <c r="P37" s="15">
        <f t="shared" si="3"/>
        <v>82.191780821917803</v>
      </c>
      <c r="Q37" s="14">
        <v>2728</v>
      </c>
      <c r="R37" s="17">
        <f t="shared" si="4"/>
        <v>2.0044085231447464</v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>
        <v>46226</v>
      </c>
      <c r="B38" s="13">
        <v>22</v>
      </c>
      <c r="C38" s="14">
        <f t="shared" si="5"/>
        <v>10081</v>
      </c>
      <c r="D38" s="14">
        <f t="shared" si="6"/>
        <v>1095</v>
      </c>
      <c r="E38" s="14">
        <v>0</v>
      </c>
      <c r="F38" s="14">
        <v>0</v>
      </c>
      <c r="G38" s="15">
        <f>IF(A38="","",IFERROR(SUM(E$7:E38)/C4*100,""))</f>
        <v>0.30920334667151694</v>
      </c>
      <c r="H38" s="14">
        <v>301</v>
      </c>
      <c r="I38" s="14"/>
      <c r="J38" s="15">
        <f t="shared" si="0"/>
        <v>0</v>
      </c>
      <c r="K38" s="15">
        <f t="shared" si="1"/>
        <v>2.9858148993155442</v>
      </c>
      <c r="L38" s="16"/>
      <c r="M38" s="14">
        <v>1271</v>
      </c>
      <c r="N38" s="14">
        <v>90</v>
      </c>
      <c r="O38" s="15">
        <f t="shared" si="2"/>
        <v>126.07876202757662</v>
      </c>
      <c r="P38" s="15">
        <f t="shared" si="3"/>
        <v>82.191780821917803</v>
      </c>
      <c r="Q38" s="14">
        <v>2655</v>
      </c>
      <c r="R38" s="17">
        <f t="shared" si="4"/>
        <v>1.9507714915503307</v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>
        <v>46227</v>
      </c>
      <c r="B39" s="13">
        <v>22</v>
      </c>
      <c r="C39" s="14">
        <f t="shared" si="5"/>
        <v>10081</v>
      </c>
      <c r="D39" s="14">
        <f t="shared" si="6"/>
        <v>1095</v>
      </c>
      <c r="E39" s="14">
        <v>2</v>
      </c>
      <c r="F39" s="14">
        <v>1</v>
      </c>
      <c r="G39" s="15">
        <f>IF(A39="","",IFERROR(SUM(E$7:E39)/C4*100,""))</f>
        <v>0.32739177882866499</v>
      </c>
      <c r="H39" s="14">
        <v>520</v>
      </c>
      <c r="I39" s="14"/>
      <c r="J39" s="15">
        <f t="shared" si="0"/>
        <v>0</v>
      </c>
      <c r="K39" s="15">
        <f t="shared" si="1"/>
        <v>5.1582184307112389</v>
      </c>
      <c r="L39" s="16"/>
      <c r="M39" s="14">
        <v>1271</v>
      </c>
      <c r="N39" s="14">
        <v>90</v>
      </c>
      <c r="O39" s="15">
        <f t="shared" si="2"/>
        <v>126.07876202757662</v>
      </c>
      <c r="P39" s="15">
        <f t="shared" si="3"/>
        <v>82.191780821917803</v>
      </c>
      <c r="Q39" s="14">
        <v>2720</v>
      </c>
      <c r="R39" s="17">
        <f t="shared" si="4"/>
        <v>1.9985304922850844</v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>
        <v>46228</v>
      </c>
      <c r="B40" s="13">
        <v>22</v>
      </c>
      <c r="C40" s="14">
        <f t="shared" si="5"/>
        <v>10079</v>
      </c>
      <c r="D40" s="14">
        <f t="shared" si="6"/>
        <v>1094</v>
      </c>
      <c r="E40" s="14">
        <v>0</v>
      </c>
      <c r="F40" s="14">
        <v>0</v>
      </c>
      <c r="G40" s="15">
        <f>IF(A40="","",IFERROR(SUM(E$7:E40)/C4*100,""))</f>
        <v>0.32739177882866499</v>
      </c>
      <c r="H40" s="14">
        <v>726</v>
      </c>
      <c r="I40" s="14"/>
      <c r="J40" s="15">
        <f t="shared" si="0"/>
        <v>0</v>
      </c>
      <c r="K40" s="15">
        <f t="shared" si="1"/>
        <v>7.2030955451929755</v>
      </c>
      <c r="L40" s="16"/>
      <c r="M40" s="14">
        <v>1271</v>
      </c>
      <c r="N40" s="14">
        <v>90</v>
      </c>
      <c r="O40" s="15">
        <f t="shared" si="2"/>
        <v>126.10378013691833</v>
      </c>
      <c r="P40" s="15">
        <f t="shared" si="3"/>
        <v>82.266910420475327</v>
      </c>
      <c r="Q40" s="14">
        <v>2857</v>
      </c>
      <c r="R40" s="17">
        <f t="shared" si="4"/>
        <v>2.0991917707567964</v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>
        <v>46229</v>
      </c>
      <c r="B41" s="13">
        <v>22</v>
      </c>
      <c r="C41" s="14">
        <f t="shared" si="5"/>
        <v>10079</v>
      </c>
      <c r="D41" s="14">
        <f t="shared" si="6"/>
        <v>1094</v>
      </c>
      <c r="E41" s="14">
        <v>1</v>
      </c>
      <c r="F41" s="14">
        <v>0</v>
      </c>
      <c r="G41" s="15">
        <f>IF(A41="","",IFERROR(SUM(E$7:E41)/C4*100,""))</f>
        <v>0.33648599490723902</v>
      </c>
      <c r="H41" s="14">
        <v>894</v>
      </c>
      <c r="I41" s="14"/>
      <c r="J41" s="15">
        <f t="shared" si="0"/>
        <v>0</v>
      </c>
      <c r="K41" s="15">
        <f t="shared" si="1"/>
        <v>8.8699275721797797</v>
      </c>
      <c r="L41" s="16"/>
      <c r="M41" s="14">
        <v>1337</v>
      </c>
      <c r="N41" s="14">
        <v>90</v>
      </c>
      <c r="O41" s="15">
        <f t="shared" si="2"/>
        <v>132.65204881436651</v>
      </c>
      <c r="P41" s="15">
        <f t="shared" si="3"/>
        <v>82.266910420475327</v>
      </c>
      <c r="Q41" s="14">
        <v>2712</v>
      </c>
      <c r="R41" s="17">
        <f t="shared" si="4"/>
        <v>1.900490539593553</v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>
        <v>46230</v>
      </c>
      <c r="B42" s="13">
        <v>22</v>
      </c>
      <c r="C42" s="14">
        <f t="shared" si="5"/>
        <v>10078</v>
      </c>
      <c r="D42" s="14">
        <f t="shared" si="6"/>
        <v>1094</v>
      </c>
      <c r="E42" s="14">
        <v>0</v>
      </c>
      <c r="F42" s="14">
        <v>3</v>
      </c>
      <c r="G42" s="15">
        <f>IF(A42="","",IFERROR(SUM(E$7:E42)/C4*100,""))</f>
        <v>0.33648599490723902</v>
      </c>
      <c r="H42" s="14">
        <v>1460</v>
      </c>
      <c r="I42" s="14"/>
      <c r="J42" s="15">
        <f t="shared" si="0"/>
        <v>0</v>
      </c>
      <c r="K42" s="15">
        <f t="shared" si="1"/>
        <v>14.487001389164517</v>
      </c>
      <c r="L42" s="16"/>
      <c r="M42" s="14">
        <v>1337</v>
      </c>
      <c r="N42" s="14">
        <v>90</v>
      </c>
      <c r="O42" s="15">
        <f t="shared" si="2"/>
        <v>132.66521135145862</v>
      </c>
      <c r="P42" s="15">
        <f t="shared" si="3"/>
        <v>82.266910420475327</v>
      </c>
      <c r="Q42" s="14">
        <v>2471</v>
      </c>
      <c r="R42" s="17">
        <f t="shared" si="4"/>
        <v>1.7316047652417659</v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>
        <v>46231</v>
      </c>
      <c r="B43" s="13">
        <v>23</v>
      </c>
      <c r="C43" s="14">
        <f t="shared" si="5"/>
        <v>10078</v>
      </c>
      <c r="D43" s="14">
        <f t="shared" si="6"/>
        <v>1091</v>
      </c>
      <c r="E43" s="14">
        <v>2</v>
      </c>
      <c r="F43" s="14">
        <v>0</v>
      </c>
      <c r="G43" s="15">
        <f>IF(A43="","",IFERROR(SUM(E$7:E43)/C4*100,""))</f>
        <v>0.35467442706438707</v>
      </c>
      <c r="H43" s="14">
        <v>2344</v>
      </c>
      <c r="I43" s="14">
        <v>150</v>
      </c>
      <c r="J43" s="15">
        <f t="shared" si="0"/>
        <v>6.3993174061433438</v>
      </c>
      <c r="K43" s="15">
        <f t="shared" si="1"/>
        <v>23.258583052192897</v>
      </c>
      <c r="L43" s="16"/>
      <c r="M43" s="14">
        <v>1337</v>
      </c>
      <c r="N43" s="14">
        <v>92</v>
      </c>
      <c r="O43" s="15">
        <f t="shared" si="2"/>
        <v>132.66521135145862</v>
      </c>
      <c r="P43" s="15">
        <f t="shared" si="3"/>
        <v>84.326306141154902</v>
      </c>
      <c r="Q43" s="14">
        <v>2742</v>
      </c>
      <c r="R43" s="17">
        <f t="shared" si="4"/>
        <v>1.9188243526941917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46232</v>
      </c>
      <c r="B44" s="13">
        <v>23</v>
      </c>
      <c r="C44" s="14">
        <f t="shared" si="5"/>
        <v>10076</v>
      </c>
      <c r="D44" s="14">
        <f t="shared" si="6"/>
        <v>1091</v>
      </c>
      <c r="E44" s="14">
        <v>1</v>
      </c>
      <c r="F44" s="14">
        <v>1</v>
      </c>
      <c r="G44" s="15">
        <f>IF(A44="","",IFERROR(SUM(E$7:E44)/C4*100,""))</f>
        <v>0.36376864314296103</v>
      </c>
      <c r="H44" s="14">
        <v>2661</v>
      </c>
      <c r="I44" s="14">
        <v>150</v>
      </c>
      <c r="J44" s="15">
        <f t="shared" si="0"/>
        <v>5.636978579481398</v>
      </c>
      <c r="K44" s="15">
        <f t="shared" si="1"/>
        <v>26.409289400555775</v>
      </c>
      <c r="L44" s="16"/>
      <c r="M44" s="14">
        <v>1391</v>
      </c>
      <c r="N44" s="14">
        <v>92</v>
      </c>
      <c r="O44" s="15">
        <f t="shared" si="2"/>
        <v>138.05081381500594</v>
      </c>
      <c r="P44" s="15">
        <f t="shared" si="3"/>
        <v>84.326306141154902</v>
      </c>
      <c r="Q44" s="14">
        <v>2896</v>
      </c>
      <c r="R44" s="17">
        <f t="shared" si="4"/>
        <v>1.9527983816587997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46233</v>
      </c>
      <c r="B45" s="13">
        <v>23</v>
      </c>
      <c r="C45" s="14">
        <f t="shared" si="5"/>
        <v>10075</v>
      </c>
      <c r="D45" s="14">
        <f t="shared" si="6"/>
        <v>1090</v>
      </c>
      <c r="E45" s="14">
        <v>2</v>
      </c>
      <c r="F45" s="14">
        <v>0</v>
      </c>
      <c r="G45" s="15">
        <f>IF(A45="","",IFERROR(SUM(E$7:E45)/C4*100,""))</f>
        <v>0.38195707530010914</v>
      </c>
      <c r="H45" s="14">
        <v>3240</v>
      </c>
      <c r="I45" s="14"/>
      <c r="J45" s="15">
        <f t="shared" si="0"/>
        <v>0</v>
      </c>
      <c r="K45" s="15">
        <f t="shared" si="1"/>
        <v>32.158808933002483</v>
      </c>
      <c r="L45" s="16">
        <v>54.8</v>
      </c>
      <c r="M45" s="14">
        <v>1391</v>
      </c>
      <c r="N45" s="14">
        <v>92</v>
      </c>
      <c r="O45" s="15">
        <f t="shared" si="2"/>
        <v>138.06451612903226</v>
      </c>
      <c r="P45" s="15">
        <f t="shared" si="3"/>
        <v>84.403669724770651</v>
      </c>
      <c r="Q45" s="14">
        <v>3397</v>
      </c>
      <c r="R45" s="17">
        <f t="shared" si="4"/>
        <v>2.2906271072151045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46234</v>
      </c>
      <c r="B46" s="13">
        <v>23</v>
      </c>
      <c r="C46" s="14">
        <f t="shared" si="5"/>
        <v>10073</v>
      </c>
      <c r="D46" s="14">
        <f t="shared" si="6"/>
        <v>1090</v>
      </c>
      <c r="E46" s="14">
        <v>2</v>
      </c>
      <c r="F46" s="14">
        <v>2</v>
      </c>
      <c r="G46" s="15">
        <f>IF(A46="","",IFERROR(SUM(E$7:E46)/C4*100,""))</f>
        <v>0.40014550745725724</v>
      </c>
      <c r="H46" s="14">
        <v>4251</v>
      </c>
      <c r="I46" s="14"/>
      <c r="J46" s="15">
        <f t="shared" si="0"/>
        <v>0</v>
      </c>
      <c r="K46" s="15">
        <f t="shared" si="1"/>
        <v>42.20192594063338</v>
      </c>
      <c r="L46" s="16"/>
      <c r="M46" s="14">
        <v>1434</v>
      </c>
      <c r="N46" s="14">
        <v>92</v>
      </c>
      <c r="O46" s="15">
        <f t="shared" si="2"/>
        <v>142.36076640524172</v>
      </c>
      <c r="P46" s="15">
        <f t="shared" si="3"/>
        <v>84.403669724770651</v>
      </c>
      <c r="Q46" s="14">
        <v>3511</v>
      </c>
      <c r="R46" s="17">
        <f t="shared" si="4"/>
        <v>2.300786369593709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46235</v>
      </c>
      <c r="B47" s="13">
        <v>23</v>
      </c>
      <c r="C47" s="14">
        <f t="shared" si="5"/>
        <v>10071</v>
      </c>
      <c r="D47" s="14">
        <f t="shared" si="6"/>
        <v>1088</v>
      </c>
      <c r="E47" s="14">
        <v>3</v>
      </c>
      <c r="F47" s="14">
        <v>0</v>
      </c>
      <c r="G47" s="15">
        <f>IF(A47="","",IFERROR(SUM(E$7:E47)/C4*100,""))</f>
        <v>0.42742815569297926</v>
      </c>
      <c r="H47" s="14">
        <v>4686</v>
      </c>
      <c r="I47" s="14"/>
      <c r="J47" s="15">
        <f t="shared" si="0"/>
        <v>0</v>
      </c>
      <c r="K47" s="15">
        <f t="shared" si="1"/>
        <v>46.529639559130175</v>
      </c>
      <c r="L47" s="16">
        <v>46.7</v>
      </c>
      <c r="M47" s="14">
        <v>1434</v>
      </c>
      <c r="N47" s="14">
        <v>92</v>
      </c>
      <c r="O47" s="15">
        <f t="shared" si="2"/>
        <v>142.38903783139708</v>
      </c>
      <c r="P47" s="15">
        <f t="shared" si="3"/>
        <v>84.558823529411768</v>
      </c>
      <c r="Q47" s="14">
        <v>3157</v>
      </c>
      <c r="R47" s="17">
        <f t="shared" si="4"/>
        <v>2.0688073394495414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46236</v>
      </c>
      <c r="B48" s="13">
        <v>23</v>
      </c>
      <c r="C48" s="14">
        <f t="shared" si="5"/>
        <v>10068</v>
      </c>
      <c r="D48" s="14">
        <f t="shared" si="6"/>
        <v>1088</v>
      </c>
      <c r="E48" s="14">
        <v>10</v>
      </c>
      <c r="F48" s="14">
        <v>1</v>
      </c>
      <c r="G48" s="15">
        <f>IF(A48="","",IFERROR(SUM(E$7:E48)/C4*100,""))</f>
        <v>0.51837031647871956</v>
      </c>
      <c r="H48" s="14">
        <v>5322</v>
      </c>
      <c r="I48" s="14"/>
      <c r="J48" s="15">
        <f t="shared" si="0"/>
        <v>0</v>
      </c>
      <c r="K48" s="15">
        <f t="shared" si="1"/>
        <v>52.86054827175208</v>
      </c>
      <c r="L48" s="16"/>
      <c r="M48" s="14">
        <v>1478</v>
      </c>
      <c r="N48" s="14">
        <v>92</v>
      </c>
      <c r="O48" s="15">
        <f t="shared" si="2"/>
        <v>146.80174811283271</v>
      </c>
      <c r="P48" s="15">
        <f t="shared" si="3"/>
        <v>84.558823529411768</v>
      </c>
      <c r="Q48" s="14">
        <v>3042</v>
      </c>
      <c r="R48" s="17">
        <f t="shared" si="4"/>
        <v>1.9375796178343949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46237</v>
      </c>
      <c r="B49" s="13">
        <v>23</v>
      </c>
      <c r="C49" s="14">
        <f t="shared" si="5"/>
        <v>10058</v>
      </c>
      <c r="D49" s="14">
        <f t="shared" si="6"/>
        <v>1087</v>
      </c>
      <c r="E49" s="14">
        <v>7</v>
      </c>
      <c r="F49" s="14">
        <v>2</v>
      </c>
      <c r="G49" s="15">
        <f>IF(A49="","",IFERROR(SUM(E$7:E49)/C4*100,""))</f>
        <v>0.58202982902873768</v>
      </c>
      <c r="H49" s="14">
        <v>6099</v>
      </c>
      <c r="I49" s="14">
        <v>4053</v>
      </c>
      <c r="J49" s="15">
        <f t="shared" si="0"/>
        <v>66.453516969995093</v>
      </c>
      <c r="K49" s="15">
        <f t="shared" si="1"/>
        <v>60.638297872340431</v>
      </c>
      <c r="L49" s="16">
        <v>47.5</v>
      </c>
      <c r="M49" s="14">
        <v>1478</v>
      </c>
      <c r="N49" s="14">
        <v>92</v>
      </c>
      <c r="O49" s="15">
        <f t="shared" si="2"/>
        <v>146.94770332073969</v>
      </c>
      <c r="P49" s="15">
        <f t="shared" si="3"/>
        <v>84.636614535418587</v>
      </c>
      <c r="Q49" s="14">
        <v>3568</v>
      </c>
      <c r="R49" s="17">
        <f t="shared" si="4"/>
        <v>2.2726114649681528</v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>
        <v>46238</v>
      </c>
      <c r="B50" s="13">
        <v>24</v>
      </c>
      <c r="C50" s="14">
        <f t="shared" si="5"/>
        <v>10051</v>
      </c>
      <c r="D50" s="14">
        <f t="shared" si="6"/>
        <v>1085</v>
      </c>
      <c r="E50" s="14">
        <v>6</v>
      </c>
      <c r="F50" s="14">
        <v>0</v>
      </c>
      <c r="G50" s="15">
        <f>IF(A50="","",IFERROR(SUM(E$7:E50)/C4*100,""))</f>
        <v>0.63659512550018194</v>
      </c>
      <c r="H50" s="14">
        <v>6541</v>
      </c>
      <c r="I50" s="14">
        <v>4910</v>
      </c>
      <c r="J50" s="15">
        <f t="shared" si="0"/>
        <v>75.064974774499319</v>
      </c>
      <c r="K50" s="15">
        <f t="shared" si="1"/>
        <v>65.078101681424741</v>
      </c>
      <c r="L50" s="16">
        <v>47.6</v>
      </c>
      <c r="M50" s="14">
        <v>1530</v>
      </c>
      <c r="N50" s="14">
        <v>92</v>
      </c>
      <c r="O50" s="15">
        <f t="shared" si="2"/>
        <v>152.22365933737936</v>
      </c>
      <c r="P50" s="15">
        <f t="shared" si="3"/>
        <v>84.792626728110591</v>
      </c>
      <c r="Q50" s="14">
        <v>3340</v>
      </c>
      <c r="R50" s="17">
        <f t="shared" si="4"/>
        <v>2.0591861898890258</v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>
        <v>46239</v>
      </c>
      <c r="B51" s="13">
        <v>24</v>
      </c>
      <c r="C51" s="14">
        <f t="shared" si="5"/>
        <v>10045</v>
      </c>
      <c r="D51" s="14">
        <f t="shared" si="6"/>
        <v>1085</v>
      </c>
      <c r="E51" s="14">
        <v>7</v>
      </c>
      <c r="F51" s="14">
        <v>2</v>
      </c>
      <c r="G51" s="15">
        <f>IF(A51="","",IFERROR(SUM(E$7:E51)/C4*100,""))</f>
        <v>0.70025463805020005</v>
      </c>
      <c r="H51" s="14">
        <v>7180</v>
      </c>
      <c r="I51" s="14">
        <v>5502</v>
      </c>
      <c r="J51" s="15">
        <f t="shared" si="0"/>
        <v>76.629526462395546</v>
      </c>
      <c r="K51" s="15">
        <f t="shared" si="1"/>
        <v>71.4783474365356</v>
      </c>
      <c r="L51" s="16">
        <v>48.2</v>
      </c>
      <c r="M51" s="14">
        <v>1530</v>
      </c>
      <c r="N51" s="14">
        <v>90</v>
      </c>
      <c r="O51" s="15">
        <f t="shared" si="2"/>
        <v>152.31458437033348</v>
      </c>
      <c r="P51" s="15">
        <f t="shared" si="3"/>
        <v>82.94930875576037</v>
      </c>
      <c r="Q51" s="14">
        <v>3484</v>
      </c>
      <c r="R51" s="17">
        <f t="shared" si="4"/>
        <v>2.1506172839506172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46240</v>
      </c>
      <c r="B52" s="13">
        <v>24</v>
      </c>
      <c r="C52" s="14">
        <f t="shared" si="5"/>
        <v>10038</v>
      </c>
      <c r="D52" s="14">
        <f t="shared" si="6"/>
        <v>1083</v>
      </c>
      <c r="E52" s="14">
        <v>2</v>
      </c>
      <c r="F52" s="14">
        <v>2</v>
      </c>
      <c r="G52" s="15">
        <f>IF(A52="","",IFERROR(SUM(E$7:E52)/C4*100,""))</f>
        <v>0.7184430702073481</v>
      </c>
      <c r="H52" s="14">
        <v>7502</v>
      </c>
      <c r="I52" s="14">
        <v>5766</v>
      </c>
      <c r="J52" s="15">
        <f t="shared" si="0"/>
        <v>76.859504132231407</v>
      </c>
      <c r="K52" s="15">
        <f t="shared" si="1"/>
        <v>74.736003187886041</v>
      </c>
      <c r="L52" s="16">
        <v>48.6</v>
      </c>
      <c r="M52" s="14">
        <v>1616</v>
      </c>
      <c r="N52" s="14">
        <v>90</v>
      </c>
      <c r="O52" s="15">
        <f t="shared" si="2"/>
        <v>160.98824467025304</v>
      </c>
      <c r="P52" s="15">
        <f t="shared" si="3"/>
        <v>83.102493074792235</v>
      </c>
      <c r="Q52" s="14">
        <v>3405</v>
      </c>
      <c r="R52" s="17">
        <f t="shared" si="4"/>
        <v>1.9958968347010551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46241</v>
      </c>
      <c r="B53" s="13">
        <v>24</v>
      </c>
      <c r="C53" s="14">
        <f t="shared" si="5"/>
        <v>10036</v>
      </c>
      <c r="D53" s="14">
        <f t="shared" si="6"/>
        <v>1081</v>
      </c>
      <c r="E53" s="14">
        <v>4</v>
      </c>
      <c r="F53" s="14">
        <v>1</v>
      </c>
      <c r="G53" s="15">
        <f>IF(A53="","",IFERROR(SUM(E$7:E53)/C4*100,""))</f>
        <v>0.7548199345216442</v>
      </c>
      <c r="H53" s="14">
        <v>7715</v>
      </c>
      <c r="I53" s="14">
        <v>5709</v>
      </c>
      <c r="J53" s="15">
        <f t="shared" si="0"/>
        <v>73.998703823720021</v>
      </c>
      <c r="K53" s="15">
        <f t="shared" si="1"/>
        <v>76.873256277401353</v>
      </c>
      <c r="L53" s="16">
        <v>49.4</v>
      </c>
      <c r="M53" s="14">
        <v>1616</v>
      </c>
      <c r="N53" s="14">
        <v>90</v>
      </c>
      <c r="O53" s="15">
        <f t="shared" si="2"/>
        <v>161.02032682343565</v>
      </c>
      <c r="P53" s="15">
        <f t="shared" si="3"/>
        <v>83.256244218316368</v>
      </c>
      <c r="Q53" s="14">
        <v>3192</v>
      </c>
      <c r="R53" s="17">
        <f t="shared" si="4"/>
        <v>1.8710433763188745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46242</v>
      </c>
      <c r="B54" s="13">
        <v>24</v>
      </c>
      <c r="C54" s="14">
        <f t="shared" si="5"/>
        <v>10032</v>
      </c>
      <c r="D54" s="14">
        <f t="shared" si="6"/>
        <v>1080</v>
      </c>
      <c r="E54" s="14">
        <v>3</v>
      </c>
      <c r="F54" s="14">
        <v>0</v>
      </c>
      <c r="G54" s="15">
        <f>IF(A54="","",IFERROR(SUM(E$7:E54)/C4*100,""))</f>
        <v>0.78210258275736633</v>
      </c>
      <c r="H54" s="14">
        <v>8186</v>
      </c>
      <c r="I54" s="14">
        <v>5997</v>
      </c>
      <c r="J54" s="15">
        <f t="shared" si="0"/>
        <v>73.259223063767408</v>
      </c>
      <c r="K54" s="15">
        <f t="shared" si="1"/>
        <v>81.598883572567786</v>
      </c>
      <c r="L54" s="16">
        <v>49.9</v>
      </c>
      <c r="M54" s="14">
        <v>1702</v>
      </c>
      <c r="N54" s="14">
        <v>90</v>
      </c>
      <c r="O54" s="15">
        <f t="shared" si="2"/>
        <v>169.65709728867623</v>
      </c>
      <c r="P54" s="15">
        <f t="shared" si="3"/>
        <v>83.333333333333329</v>
      </c>
      <c r="Q54" s="14">
        <v>3332</v>
      </c>
      <c r="R54" s="17">
        <f t="shared" si="4"/>
        <v>1.859375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46243</v>
      </c>
      <c r="B55" s="13">
        <v>24</v>
      </c>
      <c r="C55" s="14">
        <f t="shared" si="5"/>
        <v>10029</v>
      </c>
      <c r="D55" s="14">
        <f t="shared" si="6"/>
        <v>1080</v>
      </c>
      <c r="E55" s="14">
        <v>2</v>
      </c>
      <c r="F55" s="14">
        <v>0</v>
      </c>
      <c r="G55" s="15">
        <f>IF(A55="","",IFERROR(SUM(E$7:E55)/C4*100,""))</f>
        <v>0.80029101491451449</v>
      </c>
      <c r="H55" s="14">
        <v>8489</v>
      </c>
      <c r="I55" s="14">
        <v>6301</v>
      </c>
      <c r="J55" s="15">
        <f t="shared" si="0"/>
        <v>74.225468253033327</v>
      </c>
      <c r="K55" s="15">
        <f t="shared" si="1"/>
        <v>84.644530860504545</v>
      </c>
      <c r="L55" s="16">
        <v>50.4</v>
      </c>
      <c r="M55" s="14">
        <v>1702</v>
      </c>
      <c r="N55" s="14">
        <v>90</v>
      </c>
      <c r="O55" s="15">
        <f t="shared" si="2"/>
        <v>169.70784724299531</v>
      </c>
      <c r="P55" s="15">
        <f t="shared" si="3"/>
        <v>83.333333333333329</v>
      </c>
      <c r="Q55" s="14">
        <v>3891</v>
      </c>
      <c r="R55" s="17">
        <f t="shared" si="4"/>
        <v>2.1713169642857144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46244</v>
      </c>
      <c r="B56" s="13">
        <v>24</v>
      </c>
      <c r="C56" s="14">
        <f t="shared" si="5"/>
        <v>10027</v>
      </c>
      <c r="D56" s="14">
        <f t="shared" si="6"/>
        <v>1080</v>
      </c>
      <c r="E56" s="14">
        <v>3</v>
      </c>
      <c r="F56" s="14">
        <v>0</v>
      </c>
      <c r="G56" s="15">
        <f>IF(A56="","",IFERROR(SUM(E$7:E56)/C4*100,""))</f>
        <v>0.8275736631502365</v>
      </c>
      <c r="H56" s="14">
        <v>8566</v>
      </c>
      <c r="I56" s="14">
        <v>6853</v>
      </c>
      <c r="J56" s="15">
        <f t="shared" si="0"/>
        <v>80.002334812047621</v>
      </c>
      <c r="K56" s="15">
        <f t="shared" si="1"/>
        <v>85.429340779894275</v>
      </c>
      <c r="L56" s="16">
        <v>50.9</v>
      </c>
      <c r="M56" s="14">
        <v>1702</v>
      </c>
      <c r="N56" s="14">
        <v>90</v>
      </c>
      <c r="O56" s="15">
        <f t="shared" si="2"/>
        <v>169.74169741697418</v>
      </c>
      <c r="P56" s="15">
        <f t="shared" si="3"/>
        <v>83.333333333333329</v>
      </c>
      <c r="Q56" s="14">
        <v>3584</v>
      </c>
      <c r="R56" s="17">
        <f t="shared" si="4"/>
        <v>2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46245</v>
      </c>
      <c r="B57" s="13">
        <v>25</v>
      </c>
      <c r="C57" s="14">
        <f t="shared" si="5"/>
        <v>10024</v>
      </c>
      <c r="D57" s="14">
        <f t="shared" si="6"/>
        <v>1080</v>
      </c>
      <c r="E57" s="14">
        <v>2</v>
      </c>
      <c r="F57" s="14">
        <v>0</v>
      </c>
      <c r="G57" s="15">
        <f>IF(A57="","",IFERROR(SUM(E$7:E57)/C4*100,""))</f>
        <v>0.84576209530738444</v>
      </c>
      <c r="H57" s="14">
        <v>8772</v>
      </c>
      <c r="I57" s="14">
        <v>6989</v>
      </c>
      <c r="J57" s="15">
        <f t="shared" si="0"/>
        <v>79.673962608299135</v>
      </c>
      <c r="K57" s="15">
        <f t="shared" si="1"/>
        <v>87.509976057462097</v>
      </c>
      <c r="L57" s="16">
        <v>50.7</v>
      </c>
      <c r="M57" s="14">
        <v>1702</v>
      </c>
      <c r="N57" s="14">
        <v>90</v>
      </c>
      <c r="O57" s="15">
        <f t="shared" si="2"/>
        <v>169.79249800478851</v>
      </c>
      <c r="P57" s="15">
        <f t="shared" si="3"/>
        <v>83.333333333333329</v>
      </c>
      <c r="Q57" s="14">
        <v>3290</v>
      </c>
      <c r="R57" s="17">
        <f t="shared" si="4"/>
        <v>1.8359375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46246</v>
      </c>
      <c r="B58" s="13">
        <v>25</v>
      </c>
      <c r="C58" s="14">
        <f t="shared" si="5"/>
        <v>10022</v>
      </c>
      <c r="D58" s="14">
        <f t="shared" si="6"/>
        <v>1080</v>
      </c>
      <c r="E58" s="14">
        <v>2</v>
      </c>
      <c r="F58" s="14">
        <v>1</v>
      </c>
      <c r="G58" s="15">
        <f>IF(A58="","",IFERROR(SUM(E$7:E58)/C4*100,""))</f>
        <v>0.8639505274645326</v>
      </c>
      <c r="H58" s="14">
        <v>9035</v>
      </c>
      <c r="I58" s="14">
        <v>7511</v>
      </c>
      <c r="J58" s="15">
        <f t="shared" si="0"/>
        <v>83.132263420033198</v>
      </c>
      <c r="K58" s="15">
        <f t="shared" si="1"/>
        <v>90.151666334065055</v>
      </c>
      <c r="L58" s="16">
        <v>51.4</v>
      </c>
      <c r="M58" s="14">
        <v>1747</v>
      </c>
      <c r="N58" s="14">
        <v>92</v>
      </c>
      <c r="O58" s="15">
        <f t="shared" si="2"/>
        <v>174.31650369187787</v>
      </c>
      <c r="P58" s="15">
        <f t="shared" si="3"/>
        <v>85.185185185185176</v>
      </c>
      <c r="Q58" s="14">
        <v>3534</v>
      </c>
      <c r="R58" s="17">
        <f t="shared" si="4"/>
        <v>1.9216965742251224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46247</v>
      </c>
      <c r="B59" s="13">
        <v>25</v>
      </c>
      <c r="C59" s="14">
        <f t="shared" si="5"/>
        <v>10020</v>
      </c>
      <c r="D59" s="14">
        <f t="shared" si="6"/>
        <v>1079</v>
      </c>
      <c r="E59" s="14">
        <v>4</v>
      </c>
      <c r="F59" s="14">
        <v>0</v>
      </c>
      <c r="G59" s="15">
        <f>IF(A59="","",IFERROR(SUM(E$7:E59)/C4*100,""))</f>
        <v>0.9003273917788287</v>
      </c>
      <c r="H59" s="14">
        <v>9064</v>
      </c>
      <c r="I59" s="14">
        <v>7545</v>
      </c>
      <c r="J59" s="15">
        <f t="shared" si="0"/>
        <v>83.241394527802299</v>
      </c>
      <c r="K59" s="15">
        <f t="shared" si="1"/>
        <v>90.459081836327343</v>
      </c>
      <c r="L59" s="16">
        <v>51.7</v>
      </c>
      <c r="M59" s="14">
        <v>1747</v>
      </c>
      <c r="N59" s="14">
        <v>92</v>
      </c>
      <c r="O59" s="15">
        <f t="shared" si="2"/>
        <v>174.35129740518963</v>
      </c>
      <c r="P59" s="15">
        <f t="shared" si="3"/>
        <v>85.264133456904545</v>
      </c>
      <c r="Q59" s="14">
        <v>3956</v>
      </c>
      <c r="R59" s="17">
        <f t="shared" si="4"/>
        <v>2.1511691136487223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46248</v>
      </c>
      <c r="B60" s="13">
        <v>25</v>
      </c>
      <c r="C60" s="14">
        <f t="shared" si="5"/>
        <v>10016</v>
      </c>
      <c r="D60" s="14">
        <f t="shared" si="6"/>
        <v>1079</v>
      </c>
      <c r="E60" s="14">
        <v>3</v>
      </c>
      <c r="F60" s="14">
        <v>1</v>
      </c>
      <c r="G60" s="15">
        <f>IF(A60="","",IFERROR(SUM(E$7:E60)/C4*100,""))</f>
        <v>0.92761004001455072</v>
      </c>
      <c r="H60" s="14">
        <v>9219</v>
      </c>
      <c r="I60" s="14">
        <v>7793</v>
      </c>
      <c r="J60" s="15">
        <f t="shared" si="0"/>
        <v>84.531944896409598</v>
      </c>
      <c r="K60" s="15">
        <f t="shared" si="1"/>
        <v>92.042731629392975</v>
      </c>
      <c r="L60" s="16">
        <v>51.8</v>
      </c>
      <c r="M60" s="14">
        <v>1830</v>
      </c>
      <c r="N60" s="14">
        <v>92</v>
      </c>
      <c r="O60" s="15">
        <f t="shared" si="2"/>
        <v>182.70766773162939</v>
      </c>
      <c r="P60" s="15">
        <f t="shared" si="3"/>
        <v>85.264133456904545</v>
      </c>
      <c r="Q60" s="14">
        <v>3423</v>
      </c>
      <c r="R60" s="17">
        <f t="shared" si="4"/>
        <v>1.7809573361082207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46249</v>
      </c>
      <c r="B61" s="13">
        <v>25</v>
      </c>
      <c r="C61" s="14">
        <f t="shared" si="5"/>
        <v>10013</v>
      </c>
      <c r="D61" s="14">
        <f t="shared" si="6"/>
        <v>1078</v>
      </c>
      <c r="E61" s="14">
        <v>2</v>
      </c>
      <c r="F61" s="14">
        <v>1</v>
      </c>
      <c r="G61" s="15">
        <f>IF(A61="","",IFERROR(SUM(E$7:E61)/C4*100,""))</f>
        <v>0.94579847217169877</v>
      </c>
      <c r="H61" s="14">
        <v>9436</v>
      </c>
      <c r="I61" s="14">
        <v>7834</v>
      </c>
      <c r="J61" s="15">
        <f t="shared" si="0"/>
        <v>83.022467147096222</v>
      </c>
      <c r="K61" s="15">
        <f t="shared" si="1"/>
        <v>94.237491261360233</v>
      </c>
      <c r="L61" s="16">
        <v>52</v>
      </c>
      <c r="M61" s="14">
        <v>1830</v>
      </c>
      <c r="N61" s="14">
        <v>92</v>
      </c>
      <c r="O61" s="15">
        <f t="shared" si="2"/>
        <v>182.76240886847097</v>
      </c>
      <c r="P61" s="15">
        <f t="shared" si="3"/>
        <v>85.343228200371058</v>
      </c>
      <c r="Q61" s="14">
        <v>3495</v>
      </c>
      <c r="R61" s="17">
        <f t="shared" si="4"/>
        <v>1.8184183142559833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46250</v>
      </c>
      <c r="B62" s="13">
        <v>25</v>
      </c>
      <c r="C62" s="14">
        <f t="shared" si="5"/>
        <v>10011</v>
      </c>
      <c r="D62" s="14">
        <f t="shared" si="6"/>
        <v>1077</v>
      </c>
      <c r="E62" s="14">
        <v>3</v>
      </c>
      <c r="F62" s="14">
        <v>1</v>
      </c>
      <c r="G62" s="15">
        <f>IF(A62="","",IFERROR(SUM(E$7:E62)/C4*100,""))</f>
        <v>0.97308112040742101</v>
      </c>
      <c r="H62" s="14">
        <v>9512</v>
      </c>
      <c r="I62" s="14">
        <v>7854</v>
      </c>
      <c r="J62" s="15">
        <f t="shared" si="0"/>
        <v>82.569386038687981</v>
      </c>
      <c r="K62" s="15">
        <f t="shared" si="1"/>
        <v>95.015482968734389</v>
      </c>
      <c r="L62" s="16">
        <v>52.2</v>
      </c>
      <c r="M62" s="14">
        <v>1742</v>
      </c>
      <c r="N62" s="14">
        <v>92</v>
      </c>
      <c r="O62" s="15">
        <f t="shared" si="2"/>
        <v>174.00859055039456</v>
      </c>
      <c r="P62" s="15">
        <f t="shared" si="3"/>
        <v>85.422469823584038</v>
      </c>
      <c r="Q62" s="14">
        <v>3729</v>
      </c>
      <c r="R62" s="17">
        <f t="shared" si="4"/>
        <v>2.0332606324972735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46251</v>
      </c>
      <c r="B63" s="13">
        <v>25</v>
      </c>
      <c r="C63" s="14">
        <f t="shared" si="5"/>
        <v>10008</v>
      </c>
      <c r="D63" s="14">
        <f t="shared" si="6"/>
        <v>1076</v>
      </c>
      <c r="E63" s="14">
        <v>1</v>
      </c>
      <c r="F63" s="14">
        <v>0</v>
      </c>
      <c r="G63" s="15">
        <f>IF(A63="","",IFERROR(SUM(E$7:E63)/C4*100,""))</f>
        <v>0.98217533648599487</v>
      </c>
      <c r="H63" s="14">
        <v>9422</v>
      </c>
      <c r="I63" s="14">
        <v>7802</v>
      </c>
      <c r="J63" s="15">
        <f t="shared" si="0"/>
        <v>82.8061982593929</v>
      </c>
      <c r="K63" s="15">
        <f t="shared" si="1"/>
        <v>94.144684252597926</v>
      </c>
      <c r="L63" s="16">
        <v>52.4</v>
      </c>
      <c r="M63" s="14">
        <v>1742</v>
      </c>
      <c r="N63" s="14">
        <v>92</v>
      </c>
      <c r="O63" s="15">
        <f t="shared" si="2"/>
        <v>174.06075139888088</v>
      </c>
      <c r="P63" s="15">
        <f t="shared" si="3"/>
        <v>85.501858736059475</v>
      </c>
      <c r="Q63" s="14">
        <v>3603</v>
      </c>
      <c r="R63" s="17">
        <f t="shared" si="4"/>
        <v>1.9645583424209379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46252</v>
      </c>
      <c r="B64" s="13">
        <v>26</v>
      </c>
      <c r="C64" s="14">
        <f t="shared" si="5"/>
        <v>10007</v>
      </c>
      <c r="D64" s="14">
        <f t="shared" si="6"/>
        <v>1076</v>
      </c>
      <c r="E64" s="14">
        <v>2</v>
      </c>
      <c r="F64" s="14">
        <v>3</v>
      </c>
      <c r="G64" s="15">
        <f>IF(A64="","",IFERROR(SUM(E$7:E64)/C4*100,""))</f>
        <v>1.000363768643143</v>
      </c>
      <c r="H64" s="14">
        <v>9344</v>
      </c>
      <c r="I64" s="14">
        <v>8004</v>
      </c>
      <c r="J64" s="15">
        <f t="shared" si="0"/>
        <v>85.659246575342465</v>
      </c>
      <c r="K64" s="15">
        <f t="shared" si="1"/>
        <v>93.3746377535725</v>
      </c>
      <c r="L64" s="16">
        <v>52.8</v>
      </c>
      <c r="M64" s="14">
        <v>1742</v>
      </c>
      <c r="N64" s="14">
        <v>92</v>
      </c>
      <c r="O64" s="15">
        <f t="shared" si="2"/>
        <v>174.07814529829119</v>
      </c>
      <c r="P64" s="15">
        <f t="shared" si="3"/>
        <v>85.501858736059475</v>
      </c>
      <c r="Q64" s="14">
        <v>3183</v>
      </c>
      <c r="R64" s="17">
        <f t="shared" si="4"/>
        <v>1.7355507088331517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46253</v>
      </c>
      <c r="B65" s="13">
        <v>26</v>
      </c>
      <c r="C65" s="14">
        <f t="shared" si="5"/>
        <v>10005</v>
      </c>
      <c r="D65" s="14">
        <f t="shared" si="6"/>
        <v>1073</v>
      </c>
      <c r="E65" s="14">
        <v>3</v>
      </c>
      <c r="F65" s="14">
        <v>2</v>
      </c>
      <c r="G65" s="15">
        <f>IF(A65="","",IFERROR(SUM(E$7:E65)/C4*100,""))</f>
        <v>1.027646416878865</v>
      </c>
      <c r="H65" s="14">
        <v>9438</v>
      </c>
      <c r="I65" s="14">
        <v>8200</v>
      </c>
      <c r="J65" s="15">
        <f t="shared" si="0"/>
        <v>86.882814155541439</v>
      </c>
      <c r="K65" s="15">
        <f t="shared" si="1"/>
        <v>94.332833583208398</v>
      </c>
      <c r="L65" s="16">
        <v>52.9</v>
      </c>
      <c r="M65" s="14">
        <v>1850</v>
      </c>
      <c r="N65" s="14">
        <v>94</v>
      </c>
      <c r="O65" s="15">
        <f t="shared" si="2"/>
        <v>184.90754622688655</v>
      </c>
      <c r="P65" s="15">
        <f t="shared" si="3"/>
        <v>87.60484622553588</v>
      </c>
      <c r="Q65" s="14">
        <v>3397</v>
      </c>
      <c r="R65" s="17">
        <f t="shared" si="4"/>
        <v>1.7474279835390947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46254</v>
      </c>
      <c r="B66" s="13">
        <v>26</v>
      </c>
      <c r="C66" s="14">
        <f t="shared" si="5"/>
        <v>10002</v>
      </c>
      <c r="D66" s="14">
        <f t="shared" si="6"/>
        <v>1071</v>
      </c>
      <c r="E66" s="14">
        <v>1</v>
      </c>
      <c r="F66" s="14">
        <v>1</v>
      </c>
      <c r="G66" s="15">
        <f>IF(A66="","",IFERROR(SUM(E$7:E66)/C4*100,""))</f>
        <v>1.0367406329574391</v>
      </c>
      <c r="H66" s="14">
        <v>9301</v>
      </c>
      <c r="I66" s="14">
        <v>8242</v>
      </c>
      <c r="J66" s="15">
        <f t="shared" si="0"/>
        <v>88.614127513170629</v>
      </c>
      <c r="K66" s="15">
        <f t="shared" si="1"/>
        <v>92.991401719656068</v>
      </c>
      <c r="L66" s="16">
        <v>53.4</v>
      </c>
      <c r="M66" s="14">
        <v>1850</v>
      </c>
      <c r="N66" s="14">
        <v>94</v>
      </c>
      <c r="O66" s="15">
        <f t="shared" si="2"/>
        <v>184.96300739852029</v>
      </c>
      <c r="P66" s="15">
        <f t="shared" si="3"/>
        <v>87.768440709617167</v>
      </c>
      <c r="Q66" s="14">
        <v>3337</v>
      </c>
      <c r="R66" s="17">
        <f t="shared" si="4"/>
        <v>1.7165637860082306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46255</v>
      </c>
      <c r="B67" s="13">
        <v>26</v>
      </c>
      <c r="C67" s="14">
        <f t="shared" si="5"/>
        <v>10001</v>
      </c>
      <c r="D67" s="14">
        <f t="shared" si="6"/>
        <v>1070</v>
      </c>
      <c r="E67" s="14">
        <v>4</v>
      </c>
      <c r="F67" s="14">
        <v>4</v>
      </c>
      <c r="G67" s="15">
        <f>IF(A67="","",IFERROR(SUM(E$7:E67)/C4*100,""))</f>
        <v>1.0731174972717352</v>
      </c>
      <c r="H67" s="14">
        <v>9511</v>
      </c>
      <c r="I67" s="14">
        <v>8304</v>
      </c>
      <c r="J67" s="15">
        <f t="shared" si="0"/>
        <v>87.309431184943747</v>
      </c>
      <c r="K67" s="15">
        <f t="shared" si="1"/>
        <v>95.100489951004903</v>
      </c>
      <c r="L67" s="16">
        <v>53.7</v>
      </c>
      <c r="M67" s="14">
        <v>1763</v>
      </c>
      <c r="N67" s="14">
        <v>94</v>
      </c>
      <c r="O67" s="15">
        <f t="shared" si="2"/>
        <v>176.28237176282371</v>
      </c>
      <c r="P67" s="15">
        <f t="shared" si="3"/>
        <v>87.850467289719631</v>
      </c>
      <c r="Q67" s="14">
        <v>3222</v>
      </c>
      <c r="R67" s="17">
        <f t="shared" si="4"/>
        <v>1.7350565428109854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46256</v>
      </c>
      <c r="B68" s="13">
        <v>26</v>
      </c>
      <c r="C68" s="14">
        <f t="shared" si="5"/>
        <v>9997</v>
      </c>
      <c r="D68" s="14">
        <f t="shared" si="6"/>
        <v>1066</v>
      </c>
      <c r="E68" s="14">
        <v>1</v>
      </c>
      <c r="F68" s="14">
        <v>2</v>
      </c>
      <c r="G68" s="15">
        <f>IF(A68="","",IFERROR(SUM(E$7:E68)/C4*100,""))</f>
        <v>1.0822117133503091</v>
      </c>
      <c r="H68" s="14">
        <v>9347</v>
      </c>
      <c r="I68" s="14">
        <v>8497</v>
      </c>
      <c r="J68" s="15">
        <f t="shared" si="0"/>
        <v>90.90617310366963</v>
      </c>
      <c r="K68" s="15">
        <f t="shared" si="1"/>
        <v>93.49804941482445</v>
      </c>
      <c r="L68" s="16">
        <v>54.3</v>
      </c>
      <c r="M68" s="14">
        <v>1762</v>
      </c>
      <c r="N68" s="14">
        <v>94</v>
      </c>
      <c r="O68" s="15">
        <f t="shared" si="2"/>
        <v>176.25287586275883</v>
      </c>
      <c r="P68" s="15">
        <f t="shared" si="3"/>
        <v>88.180112570356471</v>
      </c>
      <c r="Q68" s="14">
        <v>2978</v>
      </c>
      <c r="R68" s="17">
        <f t="shared" si="4"/>
        <v>1.6045258620689655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46257</v>
      </c>
      <c r="B69" s="13">
        <v>26</v>
      </c>
      <c r="C69" s="14">
        <f t="shared" si="5"/>
        <v>9996</v>
      </c>
      <c r="D69" s="14">
        <f t="shared" si="6"/>
        <v>1064</v>
      </c>
      <c r="E69" s="14">
        <v>0</v>
      </c>
      <c r="F69" s="14">
        <v>0</v>
      </c>
      <c r="G69" s="15">
        <f>IF(A69="","",IFERROR(SUM(E$7:E69)/C4*100,""))</f>
        <v>1.0822117133503091</v>
      </c>
      <c r="H69" s="14">
        <v>9512</v>
      </c>
      <c r="I69" s="14">
        <v>8675</v>
      </c>
      <c r="J69" s="15">
        <f t="shared" si="0"/>
        <v>91.200588730025231</v>
      </c>
      <c r="K69" s="15">
        <f t="shared" si="1"/>
        <v>95.158063225290107</v>
      </c>
      <c r="L69" s="16">
        <v>53.7</v>
      </c>
      <c r="M69" s="14">
        <v>1762</v>
      </c>
      <c r="N69" s="14">
        <v>94</v>
      </c>
      <c r="O69" s="15">
        <f t="shared" si="2"/>
        <v>176.27050820328131</v>
      </c>
      <c r="P69" s="15">
        <f t="shared" si="3"/>
        <v>88.345864661654133</v>
      </c>
      <c r="Q69" s="14">
        <v>3002</v>
      </c>
      <c r="R69" s="17">
        <f t="shared" si="4"/>
        <v>1.6174568965517242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46258</v>
      </c>
      <c r="B70" s="13">
        <v>26</v>
      </c>
      <c r="C70" s="14">
        <f t="shared" si="5"/>
        <v>9996</v>
      </c>
      <c r="D70" s="14">
        <f t="shared" si="6"/>
        <v>1064</v>
      </c>
      <c r="E70" s="14">
        <v>1</v>
      </c>
      <c r="F70" s="14">
        <v>1</v>
      </c>
      <c r="G70" s="15">
        <f>IF(A70="","",IFERROR(SUM(E$7:E70)/C4*100,""))</f>
        <v>1.0913059294288832</v>
      </c>
      <c r="H70" s="14">
        <v>9508</v>
      </c>
      <c r="I70" s="14">
        <v>8574</v>
      </c>
      <c r="J70" s="15">
        <f t="shared" si="0"/>
        <v>90.176693310896084</v>
      </c>
      <c r="K70" s="15">
        <f t="shared" si="1"/>
        <v>95.118047218887554</v>
      </c>
      <c r="L70" s="16">
        <v>53.8</v>
      </c>
      <c r="M70" s="14">
        <v>1762</v>
      </c>
      <c r="N70" s="14">
        <v>94</v>
      </c>
      <c r="O70" s="15">
        <f t="shared" si="2"/>
        <v>176.27050820328131</v>
      </c>
      <c r="P70" s="15">
        <f t="shared" si="3"/>
        <v>88.345864661654133</v>
      </c>
      <c r="Q70" s="14">
        <v>3300</v>
      </c>
      <c r="R70" s="17">
        <f t="shared" si="4"/>
        <v>1.7780172413793103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46259</v>
      </c>
      <c r="B71" s="13">
        <v>27</v>
      </c>
      <c r="C71" s="14">
        <f t="shared" si="5"/>
        <v>9995</v>
      </c>
      <c r="D71" s="14">
        <f t="shared" si="6"/>
        <v>1063</v>
      </c>
      <c r="E71" s="14">
        <v>1</v>
      </c>
      <c r="F71" s="14">
        <v>2</v>
      </c>
      <c r="G71" s="15">
        <f>IF(A71="","",IFERROR(SUM(E$7:E71)/C4*100,""))</f>
        <v>1.1004001455074572</v>
      </c>
      <c r="H71" s="14">
        <v>9547</v>
      </c>
      <c r="I71" s="14">
        <v>8683</v>
      </c>
      <c r="J71" s="15">
        <f t="shared" ref="J71:J134" si="7">IF(OR(A71="",H71="",H71=0),"",I71/H71*100)</f>
        <v>90.950036660731115</v>
      </c>
      <c r="K71" s="15">
        <f t="shared" ref="K71:K134" si="8">IF(OR(A71="",C71="",C71=0),"",H71/C71*100)</f>
        <v>95.517758879439725</v>
      </c>
      <c r="L71" s="16">
        <v>54.3</v>
      </c>
      <c r="M71" s="14">
        <v>1762</v>
      </c>
      <c r="N71" s="14">
        <v>94</v>
      </c>
      <c r="O71" s="15">
        <f t="shared" ref="O71:O134" si="9">IF(OR(A71="",C71="",C71=0),"",M71/C71*1000)</f>
        <v>176.28814407203603</v>
      </c>
      <c r="P71" s="15">
        <f t="shared" ref="P71:P134" si="10">IF(OR(A71="",D71="",D71=0),"",N71/D71*1000)</f>
        <v>88.428974600188141</v>
      </c>
      <c r="Q71" s="14">
        <v>3309</v>
      </c>
      <c r="R71" s="17">
        <f t="shared" ref="R71:R134" si="11">IF(OR(A71="",M71="",M71+N71=0),"",Q71/(M71+N71))</f>
        <v>1.7828663793103448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46260</v>
      </c>
      <c r="B72" s="13">
        <v>27</v>
      </c>
      <c r="C72" s="14">
        <f t="shared" ref="C72:D76" si="12">C71-E71</f>
        <v>9994</v>
      </c>
      <c r="D72" s="14">
        <f t="shared" si="6"/>
        <v>1061</v>
      </c>
      <c r="E72" s="14">
        <v>2</v>
      </c>
      <c r="F72" s="14">
        <v>2</v>
      </c>
      <c r="G72" s="15">
        <f>IF(A72="","",IFERROR(SUM(E$7:E72)/C4*100,""))</f>
        <v>1.1185885776646052</v>
      </c>
      <c r="H72" s="14">
        <v>9570</v>
      </c>
      <c r="I72" s="14">
        <v>8496</v>
      </c>
      <c r="J72" s="15">
        <f t="shared" si="7"/>
        <v>88.77742946708463</v>
      </c>
      <c r="K72" s="15">
        <f t="shared" si="8"/>
        <v>95.757454472683605</v>
      </c>
      <c r="L72" s="16">
        <v>54.5</v>
      </c>
      <c r="M72" s="14">
        <v>1762</v>
      </c>
      <c r="N72" s="14">
        <v>98</v>
      </c>
      <c r="O72" s="15">
        <f t="shared" si="9"/>
        <v>176.30578347008205</v>
      </c>
      <c r="P72" s="15">
        <f t="shared" si="10"/>
        <v>92.365692742695572</v>
      </c>
      <c r="Q72" s="14">
        <v>3294</v>
      </c>
      <c r="R72" s="17">
        <f t="shared" si="11"/>
        <v>1.7709677419354839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46261</v>
      </c>
      <c r="B73" s="13">
        <v>27</v>
      </c>
      <c r="C73" s="14">
        <f t="shared" si="12"/>
        <v>9992</v>
      </c>
      <c r="D73" s="14">
        <f t="shared" si="6"/>
        <v>1059</v>
      </c>
      <c r="E73" s="14">
        <v>2</v>
      </c>
      <c r="F73" s="14">
        <v>1</v>
      </c>
      <c r="G73" s="15">
        <f>IF(A73="","",IFERROR(SUM(E$7:E73)/C4*100,""))</f>
        <v>1.1367770098217533</v>
      </c>
      <c r="H73" s="14">
        <v>9538</v>
      </c>
      <c r="I73" s="14">
        <v>8601</v>
      </c>
      <c r="J73" s="15">
        <f t="shared" si="7"/>
        <v>90.176137555042985</v>
      </c>
      <c r="K73" s="15">
        <f t="shared" si="8"/>
        <v>95.456365092073653</v>
      </c>
      <c r="L73" s="16">
        <v>54.8</v>
      </c>
      <c r="M73" s="14">
        <v>1870</v>
      </c>
      <c r="N73" s="14">
        <v>98</v>
      </c>
      <c r="O73" s="15">
        <f t="shared" si="9"/>
        <v>187.14971977582064</v>
      </c>
      <c r="P73" s="15">
        <f t="shared" si="10"/>
        <v>92.540132200188864</v>
      </c>
      <c r="Q73" s="14">
        <v>3103</v>
      </c>
      <c r="R73" s="17">
        <f t="shared" si="11"/>
        <v>1.5767276422764227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46262</v>
      </c>
      <c r="B74" s="13">
        <v>27</v>
      </c>
      <c r="C74" s="14">
        <f t="shared" si="12"/>
        <v>9990</v>
      </c>
      <c r="D74" s="14">
        <f t="shared" si="6"/>
        <v>1058</v>
      </c>
      <c r="E74" s="14">
        <v>1</v>
      </c>
      <c r="F74" s="14">
        <v>0</v>
      </c>
      <c r="G74" s="15">
        <f>IF(A74="","",IFERROR(SUM(E$7:E74)/C4*100,""))</f>
        <v>1.1458712259003274</v>
      </c>
      <c r="H74" s="14">
        <v>9565</v>
      </c>
      <c r="I74" s="14">
        <v>8492</v>
      </c>
      <c r="J74" s="15">
        <f t="shared" si="7"/>
        <v>88.782017773131201</v>
      </c>
      <c r="K74" s="15">
        <f t="shared" si="8"/>
        <v>95.745745745745751</v>
      </c>
      <c r="L74" s="16">
        <v>55</v>
      </c>
      <c r="M74" s="14">
        <v>1870</v>
      </c>
      <c r="N74" s="14">
        <v>98</v>
      </c>
      <c r="O74" s="15">
        <f t="shared" si="9"/>
        <v>187.18718718718719</v>
      </c>
      <c r="P74" s="15">
        <f t="shared" si="10"/>
        <v>92.627599243856324</v>
      </c>
      <c r="Q74" s="14">
        <v>3237</v>
      </c>
      <c r="R74" s="17">
        <f t="shared" si="11"/>
        <v>1.6448170731707317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46263</v>
      </c>
      <c r="B75" s="13">
        <v>27</v>
      </c>
      <c r="C75" s="14">
        <f t="shared" si="12"/>
        <v>9989</v>
      </c>
      <c r="D75" s="14">
        <f t="shared" si="12"/>
        <v>1058</v>
      </c>
      <c r="E75" s="14">
        <v>1</v>
      </c>
      <c r="F75" s="14">
        <v>0</v>
      </c>
      <c r="G75" s="15">
        <f>IF(A75="","",IFERROR(SUM(E$7:E75)/C4*100,""))</f>
        <v>1.1549654419789013</v>
      </c>
      <c r="H75" s="14">
        <v>9431</v>
      </c>
      <c r="I75" s="14">
        <v>8580</v>
      </c>
      <c r="J75" s="15">
        <f t="shared" si="7"/>
        <v>90.976566641925558</v>
      </c>
      <c r="K75" s="15">
        <f t="shared" si="8"/>
        <v>94.413855240764846</v>
      </c>
      <c r="L75" s="16">
        <v>55.4</v>
      </c>
      <c r="M75" s="14">
        <v>1870</v>
      </c>
      <c r="N75" s="14">
        <v>98</v>
      </c>
      <c r="O75" s="15">
        <f t="shared" si="9"/>
        <v>187.2059265191711</v>
      </c>
      <c r="P75" s="15">
        <f t="shared" si="10"/>
        <v>92.627599243856324</v>
      </c>
      <c r="Q75" s="14">
        <v>3195</v>
      </c>
      <c r="R75" s="17">
        <f t="shared" si="11"/>
        <v>1.6234756097560976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>
        <v>46264</v>
      </c>
      <c r="B76" s="13">
        <v>27</v>
      </c>
      <c r="C76" s="14">
        <f t="shared" si="12"/>
        <v>9988</v>
      </c>
      <c r="D76" s="14">
        <f t="shared" si="12"/>
        <v>1058</v>
      </c>
      <c r="E76" s="14">
        <v>4</v>
      </c>
      <c r="F76" s="14">
        <v>2</v>
      </c>
      <c r="G76" s="15">
        <f>IF(A76="","",IFERROR(SUM(E$7:E76)/C4*100,""))</f>
        <v>1.1913423062931976</v>
      </c>
      <c r="H76" s="14">
        <v>9552</v>
      </c>
      <c r="I76" s="14">
        <v>8663</v>
      </c>
      <c r="J76" s="15">
        <f t="shared" si="7"/>
        <v>90.693048576214409</v>
      </c>
      <c r="K76" s="15">
        <f t="shared" si="8"/>
        <v>95.634761714056864</v>
      </c>
      <c r="L76" s="16">
        <v>55.5</v>
      </c>
      <c r="M76" s="14">
        <v>1782</v>
      </c>
      <c r="N76" s="14">
        <v>98</v>
      </c>
      <c r="O76" s="15">
        <f t="shared" si="9"/>
        <v>178.41409691629957</v>
      </c>
      <c r="P76" s="15">
        <f t="shared" si="10"/>
        <v>92.627599243856324</v>
      </c>
      <c r="Q76" s="14">
        <v>3254</v>
      </c>
      <c r="R76" s="17">
        <f t="shared" si="11"/>
        <v>1.7308510638297872</v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/>
      <c r="D77" s="14"/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7"/>
        <v/>
      </c>
      <c r="K77" s="15" t="str">
        <f t="shared" si="8"/>
        <v/>
      </c>
      <c r="L77" s="16"/>
      <c r="M77" s="14"/>
      <c r="N77" s="14"/>
      <c r="O77" s="15" t="str">
        <f t="shared" si="9"/>
        <v/>
      </c>
      <c r="P77" s="15" t="str">
        <f t="shared" si="10"/>
        <v/>
      </c>
      <c r="Q77" s="14"/>
      <c r="R77" s="17" t="str">
        <f t="shared" si="11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/>
      <c r="D78" s="14"/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7"/>
        <v/>
      </c>
      <c r="K78" s="15" t="str">
        <f t="shared" si="8"/>
        <v/>
      </c>
      <c r="L78" s="16"/>
      <c r="M78" s="14"/>
      <c r="N78" s="14"/>
      <c r="O78" s="15" t="str">
        <f t="shared" si="9"/>
        <v/>
      </c>
      <c r="P78" s="15" t="str">
        <f t="shared" si="10"/>
        <v/>
      </c>
      <c r="Q78" s="14"/>
      <c r="R78" s="17" t="str">
        <f t="shared" si="11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/>
      <c r="D79" s="14"/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7"/>
        <v/>
      </c>
      <c r="K79" s="15" t="str">
        <f t="shared" si="8"/>
        <v/>
      </c>
      <c r="L79" s="16"/>
      <c r="M79" s="14"/>
      <c r="N79" s="14"/>
      <c r="O79" s="15" t="str">
        <f t="shared" si="9"/>
        <v/>
      </c>
      <c r="P79" s="15" t="str">
        <f t="shared" si="10"/>
        <v/>
      </c>
      <c r="Q79" s="14"/>
      <c r="R79" s="17" t="str">
        <f t="shared" si="11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/>
      <c r="D80" s="14"/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7"/>
        <v/>
      </c>
      <c r="K80" s="15" t="str">
        <f t="shared" si="8"/>
        <v/>
      </c>
      <c r="L80" s="16"/>
      <c r="M80" s="14"/>
      <c r="N80" s="14"/>
      <c r="O80" s="15" t="str">
        <f t="shared" si="9"/>
        <v/>
      </c>
      <c r="P80" s="15" t="str">
        <f t="shared" si="10"/>
        <v/>
      </c>
      <c r="Q80" s="14"/>
      <c r="R80" s="17" t="str">
        <f t="shared" si="11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/>
      <c r="D81" s="14"/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7"/>
        <v/>
      </c>
      <c r="K81" s="15" t="str">
        <f t="shared" si="8"/>
        <v/>
      </c>
      <c r="L81" s="16"/>
      <c r="M81" s="14"/>
      <c r="N81" s="14"/>
      <c r="O81" s="15" t="str">
        <f t="shared" si="9"/>
        <v/>
      </c>
      <c r="P81" s="15" t="str">
        <f t="shared" si="10"/>
        <v/>
      </c>
      <c r="Q81" s="14"/>
      <c r="R81" s="17" t="str">
        <f t="shared" si="11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/>
      <c r="D82" s="14"/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7"/>
        <v/>
      </c>
      <c r="K82" s="15" t="str">
        <f t="shared" si="8"/>
        <v/>
      </c>
      <c r="L82" s="16"/>
      <c r="M82" s="14"/>
      <c r="N82" s="14"/>
      <c r="O82" s="15" t="str">
        <f t="shared" si="9"/>
        <v/>
      </c>
      <c r="P82" s="15" t="str">
        <f t="shared" si="10"/>
        <v/>
      </c>
      <c r="Q82" s="14"/>
      <c r="R82" s="17" t="str">
        <f t="shared" si="11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/>
      <c r="D83" s="14"/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7"/>
        <v/>
      </c>
      <c r="K83" s="15" t="str">
        <f t="shared" si="8"/>
        <v/>
      </c>
      <c r="L83" s="16"/>
      <c r="M83" s="14"/>
      <c r="N83" s="14"/>
      <c r="O83" s="15" t="str">
        <f t="shared" si="9"/>
        <v/>
      </c>
      <c r="P83" s="15" t="str">
        <f t="shared" si="10"/>
        <v/>
      </c>
      <c r="Q83" s="14"/>
      <c r="R83" s="17" t="str">
        <f t="shared" si="11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/>
      <c r="D84" s="14"/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7"/>
        <v/>
      </c>
      <c r="K84" s="15" t="str">
        <f t="shared" si="8"/>
        <v/>
      </c>
      <c r="L84" s="16"/>
      <c r="M84" s="14"/>
      <c r="N84" s="14"/>
      <c r="O84" s="15" t="str">
        <f t="shared" si="9"/>
        <v/>
      </c>
      <c r="P84" s="15" t="str">
        <f t="shared" si="10"/>
        <v/>
      </c>
      <c r="Q84" s="14"/>
      <c r="R84" s="17" t="str">
        <f t="shared" si="11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/>
      <c r="D85" s="14"/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7"/>
        <v/>
      </c>
      <c r="K85" s="15" t="str">
        <f t="shared" si="8"/>
        <v/>
      </c>
      <c r="L85" s="16"/>
      <c r="M85" s="14"/>
      <c r="N85" s="14"/>
      <c r="O85" s="15" t="str">
        <f t="shared" si="9"/>
        <v/>
      </c>
      <c r="P85" s="15" t="str">
        <f t="shared" si="10"/>
        <v/>
      </c>
      <c r="Q85" s="14"/>
      <c r="R85" s="17" t="str">
        <f t="shared" si="11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/>
      <c r="D86" s="14"/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7"/>
        <v/>
      </c>
      <c r="K86" s="15" t="str">
        <f t="shared" si="8"/>
        <v/>
      </c>
      <c r="L86" s="16"/>
      <c r="M86" s="14"/>
      <c r="N86" s="14"/>
      <c r="O86" s="15" t="str">
        <f t="shared" si="9"/>
        <v/>
      </c>
      <c r="P86" s="15" t="str">
        <f t="shared" si="10"/>
        <v/>
      </c>
      <c r="Q86" s="14"/>
      <c r="R86" s="17" t="str">
        <f t="shared" si="11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/>
      <c r="D87" s="14"/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7"/>
        <v/>
      </c>
      <c r="K87" s="15" t="str">
        <f t="shared" si="8"/>
        <v/>
      </c>
      <c r="L87" s="16"/>
      <c r="M87" s="14"/>
      <c r="N87" s="14"/>
      <c r="O87" s="15" t="str">
        <f t="shared" si="9"/>
        <v/>
      </c>
      <c r="P87" s="15" t="str">
        <f t="shared" si="10"/>
        <v/>
      </c>
      <c r="Q87" s="14"/>
      <c r="R87" s="17" t="str">
        <f t="shared" si="11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/>
      <c r="D88" s="14"/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7"/>
        <v/>
      </c>
      <c r="K88" s="15" t="str">
        <f t="shared" si="8"/>
        <v/>
      </c>
      <c r="L88" s="16"/>
      <c r="M88" s="14"/>
      <c r="N88" s="14"/>
      <c r="O88" s="15" t="str">
        <f t="shared" si="9"/>
        <v/>
      </c>
      <c r="P88" s="15" t="str">
        <f t="shared" si="10"/>
        <v/>
      </c>
      <c r="Q88" s="14"/>
      <c r="R88" s="17" t="str">
        <f t="shared" si="11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/>
      <c r="D89" s="14"/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7"/>
        <v/>
      </c>
      <c r="K89" s="15" t="str">
        <f t="shared" si="8"/>
        <v/>
      </c>
      <c r="L89" s="16"/>
      <c r="M89" s="14"/>
      <c r="N89" s="14"/>
      <c r="O89" s="15" t="str">
        <f t="shared" si="9"/>
        <v/>
      </c>
      <c r="P89" s="15" t="str">
        <f t="shared" si="10"/>
        <v/>
      </c>
      <c r="Q89" s="14"/>
      <c r="R89" s="17" t="str">
        <f t="shared" si="11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/>
      <c r="D90" s="14"/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7"/>
        <v/>
      </c>
      <c r="K90" s="15" t="str">
        <f t="shared" si="8"/>
        <v/>
      </c>
      <c r="L90" s="16"/>
      <c r="M90" s="14"/>
      <c r="N90" s="14"/>
      <c r="O90" s="15" t="str">
        <f t="shared" si="9"/>
        <v/>
      </c>
      <c r="P90" s="15" t="str">
        <f t="shared" si="10"/>
        <v/>
      </c>
      <c r="Q90" s="14"/>
      <c r="R90" s="17" t="str">
        <f t="shared" si="11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/>
      <c r="D91" s="14"/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7"/>
        <v/>
      </c>
      <c r="K91" s="15" t="str">
        <f t="shared" si="8"/>
        <v/>
      </c>
      <c r="L91" s="16"/>
      <c r="M91" s="14"/>
      <c r="N91" s="14"/>
      <c r="O91" s="15" t="str">
        <f t="shared" si="9"/>
        <v/>
      </c>
      <c r="P91" s="15" t="str">
        <f t="shared" si="10"/>
        <v/>
      </c>
      <c r="Q91" s="14"/>
      <c r="R91" s="17" t="str">
        <f t="shared" si="11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/>
      <c r="D92" s="14"/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7"/>
        <v/>
      </c>
      <c r="K92" s="15" t="str">
        <f t="shared" si="8"/>
        <v/>
      </c>
      <c r="L92" s="16"/>
      <c r="M92" s="14"/>
      <c r="N92" s="14"/>
      <c r="O92" s="15" t="str">
        <f t="shared" si="9"/>
        <v/>
      </c>
      <c r="P92" s="15" t="str">
        <f t="shared" si="10"/>
        <v/>
      </c>
      <c r="Q92" s="14"/>
      <c r="R92" s="17" t="str">
        <f t="shared" si="11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/>
      <c r="D93" s="14"/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7"/>
        <v/>
      </c>
      <c r="K93" s="15" t="str">
        <f t="shared" si="8"/>
        <v/>
      </c>
      <c r="L93" s="16"/>
      <c r="M93" s="14"/>
      <c r="N93" s="14"/>
      <c r="O93" s="15" t="str">
        <f t="shared" si="9"/>
        <v/>
      </c>
      <c r="P93" s="15" t="str">
        <f t="shared" si="10"/>
        <v/>
      </c>
      <c r="Q93" s="14"/>
      <c r="R93" s="17" t="str">
        <f t="shared" si="11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/>
      <c r="D94" s="14"/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7"/>
        <v/>
      </c>
      <c r="K94" s="15" t="str">
        <f t="shared" si="8"/>
        <v/>
      </c>
      <c r="L94" s="16"/>
      <c r="M94" s="14"/>
      <c r="N94" s="14"/>
      <c r="O94" s="15" t="str">
        <f t="shared" si="9"/>
        <v/>
      </c>
      <c r="P94" s="15" t="str">
        <f t="shared" si="10"/>
        <v/>
      </c>
      <c r="Q94" s="14"/>
      <c r="R94" s="17" t="str">
        <f t="shared" si="11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/>
      <c r="D95" s="14"/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7"/>
        <v/>
      </c>
      <c r="K95" s="15" t="str">
        <f t="shared" si="8"/>
        <v/>
      </c>
      <c r="L95" s="16"/>
      <c r="M95" s="14"/>
      <c r="N95" s="14"/>
      <c r="O95" s="15" t="str">
        <f t="shared" si="9"/>
        <v/>
      </c>
      <c r="P95" s="15" t="str">
        <f t="shared" si="10"/>
        <v/>
      </c>
      <c r="Q95" s="14"/>
      <c r="R95" s="17" t="str">
        <f t="shared" si="11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/>
      <c r="D96" s="14"/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7"/>
        <v/>
      </c>
      <c r="K96" s="15" t="str">
        <f t="shared" si="8"/>
        <v/>
      </c>
      <c r="L96" s="16"/>
      <c r="M96" s="14"/>
      <c r="N96" s="14"/>
      <c r="O96" s="15" t="str">
        <f t="shared" si="9"/>
        <v/>
      </c>
      <c r="P96" s="15" t="str">
        <f t="shared" si="10"/>
        <v/>
      </c>
      <c r="Q96" s="14"/>
      <c r="R96" s="17" t="str">
        <f t="shared" si="11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/>
      <c r="D97" s="14"/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7"/>
        <v/>
      </c>
      <c r="K97" s="15" t="str">
        <f t="shared" si="8"/>
        <v/>
      </c>
      <c r="L97" s="16"/>
      <c r="M97" s="14"/>
      <c r="N97" s="14"/>
      <c r="O97" s="15" t="str">
        <f t="shared" si="9"/>
        <v/>
      </c>
      <c r="P97" s="15" t="str">
        <f t="shared" si="10"/>
        <v/>
      </c>
      <c r="Q97" s="14"/>
      <c r="R97" s="17" t="str">
        <f t="shared" si="11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/>
      <c r="D98" s="14"/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7"/>
        <v/>
      </c>
      <c r="K98" s="15" t="str">
        <f t="shared" si="8"/>
        <v/>
      </c>
      <c r="L98" s="16"/>
      <c r="M98" s="14"/>
      <c r="N98" s="14"/>
      <c r="O98" s="15" t="str">
        <f t="shared" si="9"/>
        <v/>
      </c>
      <c r="P98" s="15" t="str">
        <f t="shared" si="10"/>
        <v/>
      </c>
      <c r="Q98" s="14"/>
      <c r="R98" s="17" t="str">
        <f t="shared" si="11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/>
      <c r="D99" s="14"/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7"/>
        <v/>
      </c>
      <c r="K99" s="15" t="str">
        <f t="shared" si="8"/>
        <v/>
      </c>
      <c r="L99" s="16"/>
      <c r="M99" s="14"/>
      <c r="N99" s="14"/>
      <c r="O99" s="15" t="str">
        <f t="shared" si="9"/>
        <v/>
      </c>
      <c r="P99" s="15" t="str">
        <f t="shared" si="10"/>
        <v/>
      </c>
      <c r="Q99" s="14"/>
      <c r="R99" s="17" t="str">
        <f t="shared" si="11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7"/>
        <v/>
      </c>
      <c r="K100" s="15" t="str">
        <f t="shared" si="8"/>
        <v/>
      </c>
      <c r="L100" s="16"/>
      <c r="M100" s="14"/>
      <c r="N100" s="14"/>
      <c r="O100" s="15" t="str">
        <f t="shared" si="9"/>
        <v/>
      </c>
      <c r="P100" s="15" t="str">
        <f t="shared" si="10"/>
        <v/>
      </c>
      <c r="Q100" s="14"/>
      <c r="R100" s="17" t="str">
        <f t="shared" si="11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7"/>
        <v/>
      </c>
      <c r="K101" s="15" t="str">
        <f t="shared" si="8"/>
        <v/>
      </c>
      <c r="L101" s="16"/>
      <c r="M101" s="14"/>
      <c r="N101" s="14"/>
      <c r="O101" s="15" t="str">
        <f t="shared" si="9"/>
        <v/>
      </c>
      <c r="P101" s="15" t="str">
        <f t="shared" si="10"/>
        <v/>
      </c>
      <c r="Q101" s="14"/>
      <c r="R101" s="17" t="str">
        <f t="shared" si="11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7"/>
        <v/>
      </c>
      <c r="K102" s="15" t="str">
        <f t="shared" si="8"/>
        <v/>
      </c>
      <c r="L102" s="16"/>
      <c r="M102" s="14"/>
      <c r="N102" s="14"/>
      <c r="O102" s="15" t="str">
        <f t="shared" si="9"/>
        <v/>
      </c>
      <c r="P102" s="15" t="str">
        <f t="shared" si="10"/>
        <v/>
      </c>
      <c r="Q102" s="14"/>
      <c r="R102" s="17" t="str">
        <f t="shared" si="11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7"/>
        <v/>
      </c>
      <c r="K103" s="15" t="str">
        <f t="shared" si="8"/>
        <v/>
      </c>
      <c r="L103" s="16"/>
      <c r="M103" s="14"/>
      <c r="N103" s="14"/>
      <c r="O103" s="15" t="str">
        <f t="shared" si="9"/>
        <v/>
      </c>
      <c r="P103" s="15" t="str">
        <f t="shared" si="10"/>
        <v/>
      </c>
      <c r="Q103" s="14"/>
      <c r="R103" s="17" t="str">
        <f t="shared" si="11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7"/>
        <v/>
      </c>
      <c r="K104" s="15" t="str">
        <f t="shared" si="8"/>
        <v/>
      </c>
      <c r="L104" s="16"/>
      <c r="M104" s="14"/>
      <c r="N104" s="14"/>
      <c r="O104" s="15" t="str">
        <f t="shared" si="9"/>
        <v/>
      </c>
      <c r="P104" s="15" t="str">
        <f t="shared" si="10"/>
        <v/>
      </c>
      <c r="Q104" s="14"/>
      <c r="R104" s="17" t="str">
        <f t="shared" si="11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7"/>
        <v/>
      </c>
      <c r="K105" s="15" t="str">
        <f t="shared" si="8"/>
        <v/>
      </c>
      <c r="L105" s="16"/>
      <c r="M105" s="14"/>
      <c r="N105" s="14"/>
      <c r="O105" s="15" t="str">
        <f t="shared" si="9"/>
        <v/>
      </c>
      <c r="P105" s="15" t="str">
        <f t="shared" si="10"/>
        <v/>
      </c>
      <c r="Q105" s="14"/>
      <c r="R105" s="17" t="str">
        <f t="shared" si="11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7"/>
        <v/>
      </c>
      <c r="K106" s="15" t="str">
        <f t="shared" si="8"/>
        <v/>
      </c>
      <c r="L106" s="16"/>
      <c r="M106" s="14"/>
      <c r="N106" s="14"/>
      <c r="O106" s="15" t="str">
        <f t="shared" si="9"/>
        <v/>
      </c>
      <c r="P106" s="15" t="str">
        <f t="shared" si="10"/>
        <v/>
      </c>
      <c r="Q106" s="14"/>
      <c r="R106" s="17" t="str">
        <f t="shared" si="11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7"/>
        <v/>
      </c>
      <c r="K107" s="15" t="str">
        <f t="shared" si="8"/>
        <v/>
      </c>
      <c r="L107" s="16"/>
      <c r="M107" s="14"/>
      <c r="N107" s="14"/>
      <c r="O107" s="15" t="str">
        <f t="shared" si="9"/>
        <v/>
      </c>
      <c r="P107" s="15" t="str">
        <f t="shared" si="10"/>
        <v/>
      </c>
      <c r="Q107" s="14"/>
      <c r="R107" s="17" t="str">
        <f t="shared" si="11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7"/>
        <v/>
      </c>
      <c r="K108" s="15" t="str">
        <f t="shared" si="8"/>
        <v/>
      </c>
      <c r="L108" s="16"/>
      <c r="M108" s="14"/>
      <c r="N108" s="14"/>
      <c r="O108" s="15" t="str">
        <f t="shared" si="9"/>
        <v/>
      </c>
      <c r="P108" s="15" t="str">
        <f t="shared" si="10"/>
        <v/>
      </c>
      <c r="Q108" s="14"/>
      <c r="R108" s="17" t="str">
        <f t="shared" si="11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7"/>
        <v/>
      </c>
      <c r="K109" s="15" t="str">
        <f t="shared" si="8"/>
        <v/>
      </c>
      <c r="L109" s="16"/>
      <c r="M109" s="14"/>
      <c r="N109" s="14"/>
      <c r="O109" s="15" t="str">
        <f t="shared" si="9"/>
        <v/>
      </c>
      <c r="P109" s="15" t="str">
        <f t="shared" si="10"/>
        <v/>
      </c>
      <c r="Q109" s="14"/>
      <c r="R109" s="17" t="str">
        <f t="shared" si="11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7"/>
        <v/>
      </c>
      <c r="K110" s="15" t="str">
        <f t="shared" si="8"/>
        <v/>
      </c>
      <c r="L110" s="16"/>
      <c r="M110" s="14"/>
      <c r="N110" s="14"/>
      <c r="O110" s="15" t="str">
        <f t="shared" si="9"/>
        <v/>
      </c>
      <c r="P110" s="15" t="str">
        <f t="shared" si="10"/>
        <v/>
      </c>
      <c r="Q110" s="14"/>
      <c r="R110" s="17" t="str">
        <f t="shared" si="11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7"/>
        <v/>
      </c>
      <c r="K111" s="15" t="str">
        <f t="shared" si="8"/>
        <v/>
      </c>
      <c r="L111" s="16"/>
      <c r="M111" s="14"/>
      <c r="N111" s="14"/>
      <c r="O111" s="15" t="str">
        <f t="shared" si="9"/>
        <v/>
      </c>
      <c r="P111" s="15" t="str">
        <f t="shared" si="10"/>
        <v/>
      </c>
      <c r="Q111" s="14"/>
      <c r="R111" s="17" t="str">
        <f t="shared" si="11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7"/>
        <v/>
      </c>
      <c r="K112" s="15" t="str">
        <f t="shared" si="8"/>
        <v/>
      </c>
      <c r="L112" s="16"/>
      <c r="M112" s="14"/>
      <c r="N112" s="14"/>
      <c r="O112" s="15" t="str">
        <f t="shared" si="9"/>
        <v/>
      </c>
      <c r="P112" s="15" t="str">
        <f t="shared" si="10"/>
        <v/>
      </c>
      <c r="Q112" s="14"/>
      <c r="R112" s="17" t="str">
        <f t="shared" si="11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7"/>
        <v/>
      </c>
      <c r="K113" s="15" t="str">
        <f t="shared" si="8"/>
        <v/>
      </c>
      <c r="L113" s="16"/>
      <c r="M113" s="14"/>
      <c r="N113" s="14"/>
      <c r="O113" s="15" t="str">
        <f t="shared" si="9"/>
        <v/>
      </c>
      <c r="P113" s="15" t="str">
        <f t="shared" si="10"/>
        <v/>
      </c>
      <c r="Q113" s="14"/>
      <c r="R113" s="17" t="str">
        <f t="shared" si="11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7"/>
        <v/>
      </c>
      <c r="K114" s="15" t="str">
        <f t="shared" si="8"/>
        <v/>
      </c>
      <c r="L114" s="16"/>
      <c r="M114" s="14"/>
      <c r="N114" s="14"/>
      <c r="O114" s="15" t="str">
        <f t="shared" si="9"/>
        <v/>
      </c>
      <c r="P114" s="15" t="str">
        <f t="shared" si="10"/>
        <v/>
      </c>
      <c r="Q114" s="14"/>
      <c r="R114" s="17" t="str">
        <f t="shared" si="11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7"/>
        <v/>
      </c>
      <c r="K115" s="15" t="str">
        <f t="shared" si="8"/>
        <v/>
      </c>
      <c r="L115" s="16"/>
      <c r="M115" s="14"/>
      <c r="N115" s="14"/>
      <c r="O115" s="15" t="str">
        <f t="shared" si="9"/>
        <v/>
      </c>
      <c r="P115" s="15" t="str">
        <f t="shared" si="10"/>
        <v/>
      </c>
      <c r="Q115" s="14"/>
      <c r="R115" s="17" t="str">
        <f t="shared" si="11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7"/>
        <v/>
      </c>
      <c r="K116" s="15" t="str">
        <f t="shared" si="8"/>
        <v/>
      </c>
      <c r="L116" s="16"/>
      <c r="M116" s="14"/>
      <c r="N116" s="14"/>
      <c r="O116" s="15" t="str">
        <f t="shared" si="9"/>
        <v/>
      </c>
      <c r="P116" s="15" t="str">
        <f t="shared" si="10"/>
        <v/>
      </c>
      <c r="Q116" s="14"/>
      <c r="R116" s="17" t="str">
        <f t="shared" si="11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7"/>
        <v/>
      </c>
      <c r="K117" s="15" t="str">
        <f t="shared" si="8"/>
        <v/>
      </c>
      <c r="L117" s="16"/>
      <c r="M117" s="14"/>
      <c r="N117" s="14"/>
      <c r="O117" s="15" t="str">
        <f t="shared" si="9"/>
        <v/>
      </c>
      <c r="P117" s="15" t="str">
        <f t="shared" si="10"/>
        <v/>
      </c>
      <c r="Q117" s="14"/>
      <c r="R117" s="17" t="str">
        <f t="shared" si="11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7"/>
        <v/>
      </c>
      <c r="K118" s="15" t="str">
        <f t="shared" si="8"/>
        <v/>
      </c>
      <c r="L118" s="16"/>
      <c r="M118" s="14"/>
      <c r="N118" s="14"/>
      <c r="O118" s="15" t="str">
        <f t="shared" si="9"/>
        <v/>
      </c>
      <c r="P118" s="15" t="str">
        <f t="shared" si="10"/>
        <v/>
      </c>
      <c r="Q118" s="14"/>
      <c r="R118" s="17" t="str">
        <f t="shared" si="11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7"/>
        <v/>
      </c>
      <c r="K119" s="15" t="str">
        <f t="shared" si="8"/>
        <v/>
      </c>
      <c r="L119" s="16"/>
      <c r="M119" s="14"/>
      <c r="N119" s="14"/>
      <c r="O119" s="15" t="str">
        <f t="shared" si="9"/>
        <v/>
      </c>
      <c r="P119" s="15" t="str">
        <f t="shared" si="10"/>
        <v/>
      </c>
      <c r="Q119" s="14"/>
      <c r="R119" s="17" t="str">
        <f t="shared" si="11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7"/>
        <v/>
      </c>
      <c r="K120" s="15" t="str">
        <f t="shared" si="8"/>
        <v/>
      </c>
      <c r="L120" s="16"/>
      <c r="M120" s="14"/>
      <c r="N120" s="14"/>
      <c r="O120" s="15" t="str">
        <f t="shared" si="9"/>
        <v/>
      </c>
      <c r="P120" s="15" t="str">
        <f t="shared" si="10"/>
        <v/>
      </c>
      <c r="Q120" s="14"/>
      <c r="R120" s="17" t="str">
        <f t="shared" si="11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7"/>
        <v/>
      </c>
      <c r="K121" s="15" t="str">
        <f t="shared" si="8"/>
        <v/>
      </c>
      <c r="L121" s="16"/>
      <c r="M121" s="14"/>
      <c r="N121" s="14"/>
      <c r="O121" s="15" t="str">
        <f t="shared" si="9"/>
        <v/>
      </c>
      <c r="P121" s="15" t="str">
        <f t="shared" si="10"/>
        <v/>
      </c>
      <c r="Q121" s="14"/>
      <c r="R121" s="17" t="str">
        <f t="shared" si="11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7"/>
        <v/>
      </c>
      <c r="K122" s="15" t="str">
        <f t="shared" si="8"/>
        <v/>
      </c>
      <c r="L122" s="16"/>
      <c r="M122" s="14"/>
      <c r="N122" s="14"/>
      <c r="O122" s="15" t="str">
        <f t="shared" si="9"/>
        <v/>
      </c>
      <c r="P122" s="15" t="str">
        <f t="shared" si="10"/>
        <v/>
      </c>
      <c r="Q122" s="14"/>
      <c r="R122" s="17" t="str">
        <f t="shared" si="11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7"/>
        <v/>
      </c>
      <c r="K123" s="15" t="str">
        <f t="shared" si="8"/>
        <v/>
      </c>
      <c r="L123" s="16"/>
      <c r="M123" s="14"/>
      <c r="N123" s="14"/>
      <c r="O123" s="15" t="str">
        <f t="shared" si="9"/>
        <v/>
      </c>
      <c r="P123" s="15" t="str">
        <f t="shared" si="10"/>
        <v/>
      </c>
      <c r="Q123" s="14"/>
      <c r="R123" s="17" t="str">
        <f t="shared" si="11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7"/>
        <v/>
      </c>
      <c r="K124" s="15" t="str">
        <f t="shared" si="8"/>
        <v/>
      </c>
      <c r="L124" s="16"/>
      <c r="M124" s="14"/>
      <c r="N124" s="14"/>
      <c r="O124" s="15" t="str">
        <f t="shared" si="9"/>
        <v/>
      </c>
      <c r="P124" s="15" t="str">
        <f t="shared" si="10"/>
        <v/>
      </c>
      <c r="Q124" s="14"/>
      <c r="R124" s="17" t="str">
        <f t="shared" si="11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7"/>
        <v/>
      </c>
      <c r="K125" s="15" t="str">
        <f t="shared" si="8"/>
        <v/>
      </c>
      <c r="L125" s="16"/>
      <c r="M125" s="14"/>
      <c r="N125" s="14"/>
      <c r="O125" s="15" t="str">
        <f t="shared" si="9"/>
        <v/>
      </c>
      <c r="P125" s="15" t="str">
        <f t="shared" si="10"/>
        <v/>
      </c>
      <c r="Q125" s="14"/>
      <c r="R125" s="17" t="str">
        <f t="shared" si="11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7"/>
        <v/>
      </c>
      <c r="K126" s="15" t="str">
        <f t="shared" si="8"/>
        <v/>
      </c>
      <c r="L126" s="16"/>
      <c r="M126" s="14"/>
      <c r="N126" s="14"/>
      <c r="O126" s="15" t="str">
        <f t="shared" si="9"/>
        <v/>
      </c>
      <c r="P126" s="15" t="str">
        <f t="shared" si="10"/>
        <v/>
      </c>
      <c r="Q126" s="14"/>
      <c r="R126" s="17" t="str">
        <f t="shared" si="11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7"/>
        <v/>
      </c>
      <c r="K127" s="15" t="str">
        <f t="shared" si="8"/>
        <v/>
      </c>
      <c r="L127" s="16"/>
      <c r="M127" s="14"/>
      <c r="N127" s="14"/>
      <c r="O127" s="15" t="str">
        <f t="shared" si="9"/>
        <v/>
      </c>
      <c r="P127" s="15" t="str">
        <f t="shared" si="10"/>
        <v/>
      </c>
      <c r="Q127" s="14"/>
      <c r="R127" s="17" t="str">
        <f t="shared" si="11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7"/>
        <v/>
      </c>
      <c r="K128" s="15" t="str">
        <f t="shared" si="8"/>
        <v/>
      </c>
      <c r="L128" s="16"/>
      <c r="M128" s="14"/>
      <c r="N128" s="14"/>
      <c r="O128" s="15" t="str">
        <f t="shared" si="9"/>
        <v/>
      </c>
      <c r="P128" s="15" t="str">
        <f t="shared" si="10"/>
        <v/>
      </c>
      <c r="Q128" s="14"/>
      <c r="R128" s="17" t="str">
        <f t="shared" si="11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7"/>
        <v/>
      </c>
      <c r="K129" s="15" t="str">
        <f t="shared" si="8"/>
        <v/>
      </c>
      <c r="L129" s="16"/>
      <c r="M129" s="14"/>
      <c r="N129" s="14"/>
      <c r="O129" s="15" t="str">
        <f t="shared" si="9"/>
        <v/>
      </c>
      <c r="P129" s="15" t="str">
        <f t="shared" si="10"/>
        <v/>
      </c>
      <c r="Q129" s="14"/>
      <c r="R129" s="17" t="str">
        <f t="shared" si="11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7"/>
        <v/>
      </c>
      <c r="K130" s="15" t="str">
        <f t="shared" si="8"/>
        <v/>
      </c>
      <c r="L130" s="16"/>
      <c r="M130" s="14"/>
      <c r="N130" s="14"/>
      <c r="O130" s="15" t="str">
        <f t="shared" si="9"/>
        <v/>
      </c>
      <c r="P130" s="15" t="str">
        <f t="shared" si="10"/>
        <v/>
      </c>
      <c r="Q130" s="14"/>
      <c r="R130" s="17" t="str">
        <f t="shared" si="11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7"/>
        <v/>
      </c>
      <c r="K131" s="15" t="str">
        <f t="shared" si="8"/>
        <v/>
      </c>
      <c r="L131" s="16"/>
      <c r="M131" s="14"/>
      <c r="N131" s="14"/>
      <c r="O131" s="15" t="str">
        <f t="shared" si="9"/>
        <v/>
      </c>
      <c r="P131" s="15" t="str">
        <f t="shared" si="10"/>
        <v/>
      </c>
      <c r="Q131" s="14"/>
      <c r="R131" s="17" t="str">
        <f t="shared" si="11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7"/>
        <v/>
      </c>
      <c r="K132" s="15" t="str">
        <f t="shared" si="8"/>
        <v/>
      </c>
      <c r="L132" s="16"/>
      <c r="M132" s="14"/>
      <c r="N132" s="14"/>
      <c r="O132" s="15" t="str">
        <f t="shared" si="9"/>
        <v/>
      </c>
      <c r="P132" s="15" t="str">
        <f t="shared" si="10"/>
        <v/>
      </c>
      <c r="Q132" s="14"/>
      <c r="R132" s="17" t="str">
        <f t="shared" si="11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7"/>
        <v/>
      </c>
      <c r="K133" s="15" t="str">
        <f t="shared" si="8"/>
        <v/>
      </c>
      <c r="L133" s="16"/>
      <c r="M133" s="14"/>
      <c r="N133" s="14"/>
      <c r="O133" s="15" t="str">
        <f t="shared" si="9"/>
        <v/>
      </c>
      <c r="P133" s="15" t="str">
        <f t="shared" si="10"/>
        <v/>
      </c>
      <c r="Q133" s="14"/>
      <c r="R133" s="17" t="str">
        <f t="shared" si="11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7"/>
        <v/>
      </c>
      <c r="K134" s="15" t="str">
        <f t="shared" si="8"/>
        <v/>
      </c>
      <c r="L134" s="16"/>
      <c r="M134" s="14"/>
      <c r="N134" s="14"/>
      <c r="O134" s="15" t="str">
        <f t="shared" si="9"/>
        <v/>
      </c>
      <c r="P134" s="15" t="str">
        <f t="shared" si="10"/>
        <v/>
      </c>
      <c r="Q134" s="14"/>
      <c r="R134" s="17" t="str">
        <f t="shared" si="11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3">IF(OR(A135="",H135="",H135=0),"",I135/H135*100)</f>
        <v/>
      </c>
      <c r="K135" s="15" t="str">
        <f t="shared" ref="K135:K198" si="14">IF(OR(A135="",C135="",C135=0),"",H135/C135*100)</f>
        <v/>
      </c>
      <c r="L135" s="16"/>
      <c r="M135" s="14"/>
      <c r="N135" s="14"/>
      <c r="O135" s="15" t="str">
        <f t="shared" ref="O135:O198" si="15">IF(OR(A135="",C135="",C135=0),"",M135/C135*1000)</f>
        <v/>
      </c>
      <c r="P135" s="15" t="str">
        <f t="shared" ref="P135:P198" si="16">IF(OR(A135="",D135="",D135=0),"",N135/D135*1000)</f>
        <v/>
      </c>
      <c r="Q135" s="14"/>
      <c r="R135" s="17" t="str">
        <f t="shared" ref="R135:R198" si="17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3"/>
        <v/>
      </c>
      <c r="K136" s="15" t="str">
        <f t="shared" si="14"/>
        <v/>
      </c>
      <c r="L136" s="16"/>
      <c r="M136" s="14"/>
      <c r="N136" s="14"/>
      <c r="O136" s="15" t="str">
        <f t="shared" si="15"/>
        <v/>
      </c>
      <c r="P136" s="15" t="str">
        <f t="shared" si="16"/>
        <v/>
      </c>
      <c r="Q136" s="14"/>
      <c r="R136" s="17" t="str">
        <f t="shared" si="17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3"/>
        <v/>
      </c>
      <c r="K137" s="15" t="str">
        <f t="shared" si="14"/>
        <v/>
      </c>
      <c r="L137" s="16"/>
      <c r="M137" s="14"/>
      <c r="N137" s="14"/>
      <c r="O137" s="15" t="str">
        <f t="shared" si="15"/>
        <v/>
      </c>
      <c r="P137" s="15" t="str">
        <f t="shared" si="16"/>
        <v/>
      </c>
      <c r="Q137" s="14"/>
      <c r="R137" s="17" t="str">
        <f t="shared" si="17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3"/>
        <v/>
      </c>
      <c r="K138" s="15" t="str">
        <f t="shared" si="14"/>
        <v/>
      </c>
      <c r="L138" s="16"/>
      <c r="M138" s="14"/>
      <c r="N138" s="14"/>
      <c r="O138" s="15" t="str">
        <f t="shared" si="15"/>
        <v/>
      </c>
      <c r="P138" s="15" t="str">
        <f t="shared" si="16"/>
        <v/>
      </c>
      <c r="Q138" s="14"/>
      <c r="R138" s="17" t="str">
        <f t="shared" si="17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3"/>
        <v/>
      </c>
      <c r="K139" s="15" t="str">
        <f t="shared" si="14"/>
        <v/>
      </c>
      <c r="L139" s="16"/>
      <c r="M139" s="14"/>
      <c r="N139" s="14"/>
      <c r="O139" s="15" t="str">
        <f t="shared" si="15"/>
        <v/>
      </c>
      <c r="P139" s="15" t="str">
        <f t="shared" si="16"/>
        <v/>
      </c>
      <c r="Q139" s="14"/>
      <c r="R139" s="17" t="str">
        <f t="shared" si="17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3"/>
        <v/>
      </c>
      <c r="K140" s="15" t="str">
        <f t="shared" si="14"/>
        <v/>
      </c>
      <c r="L140" s="16"/>
      <c r="M140" s="14"/>
      <c r="N140" s="14"/>
      <c r="O140" s="15" t="str">
        <f t="shared" si="15"/>
        <v/>
      </c>
      <c r="P140" s="15" t="str">
        <f t="shared" si="16"/>
        <v/>
      </c>
      <c r="Q140" s="14"/>
      <c r="R140" s="17" t="str">
        <f t="shared" si="17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3"/>
        <v/>
      </c>
      <c r="K141" s="15" t="str">
        <f t="shared" si="14"/>
        <v/>
      </c>
      <c r="L141" s="16"/>
      <c r="M141" s="14"/>
      <c r="N141" s="14"/>
      <c r="O141" s="15" t="str">
        <f t="shared" si="15"/>
        <v/>
      </c>
      <c r="P141" s="15" t="str">
        <f t="shared" si="16"/>
        <v/>
      </c>
      <c r="Q141" s="14"/>
      <c r="R141" s="17" t="str">
        <f t="shared" si="17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3"/>
        <v/>
      </c>
      <c r="K142" s="15" t="str">
        <f t="shared" si="14"/>
        <v/>
      </c>
      <c r="L142" s="16"/>
      <c r="M142" s="14"/>
      <c r="N142" s="14"/>
      <c r="O142" s="15" t="str">
        <f t="shared" si="15"/>
        <v/>
      </c>
      <c r="P142" s="15" t="str">
        <f t="shared" si="16"/>
        <v/>
      </c>
      <c r="Q142" s="14"/>
      <c r="R142" s="17" t="str">
        <f t="shared" si="17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3"/>
        <v/>
      </c>
      <c r="K143" s="15" t="str">
        <f t="shared" si="14"/>
        <v/>
      </c>
      <c r="L143" s="16"/>
      <c r="M143" s="14"/>
      <c r="N143" s="14"/>
      <c r="O143" s="15" t="str">
        <f t="shared" si="15"/>
        <v/>
      </c>
      <c r="P143" s="15" t="str">
        <f t="shared" si="16"/>
        <v/>
      </c>
      <c r="Q143" s="14"/>
      <c r="R143" s="17" t="str">
        <f t="shared" si="17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3"/>
        <v/>
      </c>
      <c r="K144" s="15" t="str">
        <f t="shared" si="14"/>
        <v/>
      </c>
      <c r="L144" s="16"/>
      <c r="M144" s="14"/>
      <c r="N144" s="14"/>
      <c r="O144" s="15" t="str">
        <f t="shared" si="15"/>
        <v/>
      </c>
      <c r="P144" s="15" t="str">
        <f t="shared" si="16"/>
        <v/>
      </c>
      <c r="Q144" s="14"/>
      <c r="R144" s="17" t="str">
        <f t="shared" si="17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3"/>
        <v/>
      </c>
      <c r="K145" s="15" t="str">
        <f t="shared" si="14"/>
        <v/>
      </c>
      <c r="L145" s="16"/>
      <c r="M145" s="14"/>
      <c r="N145" s="14"/>
      <c r="O145" s="15" t="str">
        <f t="shared" si="15"/>
        <v/>
      </c>
      <c r="P145" s="15" t="str">
        <f t="shared" si="16"/>
        <v/>
      </c>
      <c r="Q145" s="14"/>
      <c r="R145" s="17" t="str">
        <f t="shared" si="17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3"/>
        <v/>
      </c>
      <c r="K146" s="15" t="str">
        <f t="shared" si="14"/>
        <v/>
      </c>
      <c r="L146" s="16"/>
      <c r="M146" s="14"/>
      <c r="N146" s="14"/>
      <c r="O146" s="15" t="str">
        <f t="shared" si="15"/>
        <v/>
      </c>
      <c r="P146" s="15" t="str">
        <f t="shared" si="16"/>
        <v/>
      </c>
      <c r="Q146" s="14"/>
      <c r="R146" s="17" t="str">
        <f t="shared" si="17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3"/>
        <v/>
      </c>
      <c r="K147" s="15" t="str">
        <f t="shared" si="14"/>
        <v/>
      </c>
      <c r="L147" s="16"/>
      <c r="M147" s="14"/>
      <c r="N147" s="14"/>
      <c r="O147" s="15" t="str">
        <f t="shared" si="15"/>
        <v/>
      </c>
      <c r="P147" s="15" t="str">
        <f t="shared" si="16"/>
        <v/>
      </c>
      <c r="Q147" s="14"/>
      <c r="R147" s="17" t="str">
        <f t="shared" si="17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3"/>
        <v/>
      </c>
      <c r="K148" s="15" t="str">
        <f t="shared" si="14"/>
        <v/>
      </c>
      <c r="L148" s="16"/>
      <c r="M148" s="14"/>
      <c r="N148" s="14"/>
      <c r="O148" s="15" t="str">
        <f t="shared" si="15"/>
        <v/>
      </c>
      <c r="P148" s="15" t="str">
        <f t="shared" si="16"/>
        <v/>
      </c>
      <c r="Q148" s="14"/>
      <c r="R148" s="17" t="str">
        <f t="shared" si="17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3"/>
        <v/>
      </c>
      <c r="K149" s="15" t="str">
        <f t="shared" si="14"/>
        <v/>
      </c>
      <c r="L149" s="16"/>
      <c r="M149" s="14"/>
      <c r="N149" s="14"/>
      <c r="O149" s="15" t="str">
        <f t="shared" si="15"/>
        <v/>
      </c>
      <c r="P149" s="15" t="str">
        <f t="shared" si="16"/>
        <v/>
      </c>
      <c r="Q149" s="14"/>
      <c r="R149" s="17" t="str">
        <f t="shared" si="17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3"/>
        <v/>
      </c>
      <c r="K150" s="15" t="str">
        <f t="shared" si="14"/>
        <v/>
      </c>
      <c r="L150" s="16"/>
      <c r="M150" s="14"/>
      <c r="N150" s="14"/>
      <c r="O150" s="15" t="str">
        <f t="shared" si="15"/>
        <v/>
      </c>
      <c r="P150" s="15" t="str">
        <f t="shared" si="16"/>
        <v/>
      </c>
      <c r="Q150" s="14"/>
      <c r="R150" s="17" t="str">
        <f t="shared" si="17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3"/>
        <v/>
      </c>
      <c r="K151" s="15" t="str">
        <f t="shared" si="14"/>
        <v/>
      </c>
      <c r="L151" s="16"/>
      <c r="M151" s="14"/>
      <c r="N151" s="14"/>
      <c r="O151" s="15" t="str">
        <f t="shared" si="15"/>
        <v/>
      </c>
      <c r="P151" s="15" t="str">
        <f t="shared" si="16"/>
        <v/>
      </c>
      <c r="Q151" s="14"/>
      <c r="R151" s="17" t="str">
        <f t="shared" si="17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3"/>
        <v/>
      </c>
      <c r="K152" s="15" t="str">
        <f t="shared" si="14"/>
        <v/>
      </c>
      <c r="L152" s="16"/>
      <c r="M152" s="14"/>
      <c r="N152" s="14"/>
      <c r="O152" s="15" t="str">
        <f t="shared" si="15"/>
        <v/>
      </c>
      <c r="P152" s="15" t="str">
        <f t="shared" si="16"/>
        <v/>
      </c>
      <c r="Q152" s="14"/>
      <c r="R152" s="17" t="str">
        <f t="shared" si="17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3"/>
        <v/>
      </c>
      <c r="K153" s="15" t="str">
        <f t="shared" si="14"/>
        <v/>
      </c>
      <c r="L153" s="16"/>
      <c r="M153" s="14"/>
      <c r="N153" s="14"/>
      <c r="O153" s="15" t="str">
        <f t="shared" si="15"/>
        <v/>
      </c>
      <c r="P153" s="15" t="str">
        <f t="shared" si="16"/>
        <v/>
      </c>
      <c r="Q153" s="14"/>
      <c r="R153" s="17" t="str">
        <f t="shared" si="17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3"/>
        <v/>
      </c>
      <c r="K154" s="15" t="str">
        <f t="shared" si="14"/>
        <v/>
      </c>
      <c r="L154" s="16"/>
      <c r="M154" s="14"/>
      <c r="N154" s="14"/>
      <c r="O154" s="15" t="str">
        <f t="shared" si="15"/>
        <v/>
      </c>
      <c r="P154" s="15" t="str">
        <f t="shared" si="16"/>
        <v/>
      </c>
      <c r="Q154" s="14"/>
      <c r="R154" s="17" t="str">
        <f t="shared" si="17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3"/>
        <v/>
      </c>
      <c r="K155" s="15" t="str">
        <f t="shared" si="14"/>
        <v/>
      </c>
      <c r="L155" s="16"/>
      <c r="M155" s="14"/>
      <c r="N155" s="14"/>
      <c r="O155" s="15" t="str">
        <f t="shared" si="15"/>
        <v/>
      </c>
      <c r="P155" s="15" t="str">
        <f t="shared" si="16"/>
        <v/>
      </c>
      <c r="Q155" s="14"/>
      <c r="R155" s="17" t="str">
        <f t="shared" si="17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3"/>
        <v/>
      </c>
      <c r="K156" s="15" t="str">
        <f t="shared" si="14"/>
        <v/>
      </c>
      <c r="L156" s="16"/>
      <c r="M156" s="14"/>
      <c r="N156" s="14"/>
      <c r="O156" s="15" t="str">
        <f t="shared" si="15"/>
        <v/>
      </c>
      <c r="P156" s="15" t="str">
        <f t="shared" si="16"/>
        <v/>
      </c>
      <c r="Q156" s="14"/>
      <c r="R156" s="17" t="str">
        <f t="shared" si="17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3"/>
        <v/>
      </c>
      <c r="K157" s="15" t="str">
        <f t="shared" si="14"/>
        <v/>
      </c>
      <c r="L157" s="16"/>
      <c r="M157" s="14"/>
      <c r="N157" s="14"/>
      <c r="O157" s="15" t="str">
        <f t="shared" si="15"/>
        <v/>
      </c>
      <c r="P157" s="15" t="str">
        <f t="shared" si="16"/>
        <v/>
      </c>
      <c r="Q157" s="14"/>
      <c r="R157" s="17" t="str">
        <f t="shared" si="17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3"/>
        <v/>
      </c>
      <c r="K158" s="15" t="str">
        <f t="shared" si="14"/>
        <v/>
      </c>
      <c r="L158" s="16"/>
      <c r="M158" s="14"/>
      <c r="N158" s="14"/>
      <c r="O158" s="15" t="str">
        <f t="shared" si="15"/>
        <v/>
      </c>
      <c r="P158" s="15" t="str">
        <f t="shared" si="16"/>
        <v/>
      </c>
      <c r="Q158" s="14"/>
      <c r="R158" s="17" t="str">
        <f t="shared" si="17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3"/>
        <v/>
      </c>
      <c r="K159" s="15" t="str">
        <f t="shared" si="14"/>
        <v/>
      </c>
      <c r="L159" s="16"/>
      <c r="M159" s="14"/>
      <c r="N159" s="14"/>
      <c r="O159" s="15" t="str">
        <f t="shared" si="15"/>
        <v/>
      </c>
      <c r="P159" s="15" t="str">
        <f t="shared" si="16"/>
        <v/>
      </c>
      <c r="Q159" s="14"/>
      <c r="R159" s="17" t="str">
        <f t="shared" si="17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3"/>
        <v/>
      </c>
      <c r="K160" s="15" t="str">
        <f t="shared" si="14"/>
        <v/>
      </c>
      <c r="L160" s="16"/>
      <c r="M160" s="14"/>
      <c r="N160" s="14"/>
      <c r="O160" s="15" t="str">
        <f t="shared" si="15"/>
        <v/>
      </c>
      <c r="P160" s="15" t="str">
        <f t="shared" si="16"/>
        <v/>
      </c>
      <c r="Q160" s="14"/>
      <c r="R160" s="17" t="str">
        <f t="shared" si="17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3"/>
        <v/>
      </c>
      <c r="K161" s="15" t="str">
        <f t="shared" si="14"/>
        <v/>
      </c>
      <c r="L161" s="16"/>
      <c r="M161" s="14"/>
      <c r="N161" s="14"/>
      <c r="O161" s="15" t="str">
        <f t="shared" si="15"/>
        <v/>
      </c>
      <c r="P161" s="15" t="str">
        <f t="shared" si="16"/>
        <v/>
      </c>
      <c r="Q161" s="14"/>
      <c r="R161" s="17" t="str">
        <f t="shared" si="17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3"/>
        <v/>
      </c>
      <c r="K162" s="15" t="str">
        <f t="shared" si="14"/>
        <v/>
      </c>
      <c r="L162" s="16"/>
      <c r="M162" s="14"/>
      <c r="N162" s="14"/>
      <c r="O162" s="15" t="str">
        <f t="shared" si="15"/>
        <v/>
      </c>
      <c r="P162" s="15" t="str">
        <f t="shared" si="16"/>
        <v/>
      </c>
      <c r="Q162" s="14"/>
      <c r="R162" s="17" t="str">
        <f t="shared" si="17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3"/>
        <v/>
      </c>
      <c r="K163" s="15" t="str">
        <f t="shared" si="14"/>
        <v/>
      </c>
      <c r="L163" s="16"/>
      <c r="M163" s="14"/>
      <c r="N163" s="14"/>
      <c r="O163" s="15" t="str">
        <f t="shared" si="15"/>
        <v/>
      </c>
      <c r="P163" s="15" t="str">
        <f t="shared" si="16"/>
        <v/>
      </c>
      <c r="Q163" s="14"/>
      <c r="R163" s="17" t="str">
        <f t="shared" si="17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3"/>
        <v/>
      </c>
      <c r="K164" s="15" t="str">
        <f t="shared" si="14"/>
        <v/>
      </c>
      <c r="L164" s="16"/>
      <c r="M164" s="14"/>
      <c r="N164" s="14"/>
      <c r="O164" s="15" t="str">
        <f t="shared" si="15"/>
        <v/>
      </c>
      <c r="P164" s="15" t="str">
        <f t="shared" si="16"/>
        <v/>
      </c>
      <c r="Q164" s="14"/>
      <c r="R164" s="17" t="str">
        <f t="shared" si="17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3"/>
        <v/>
      </c>
      <c r="K165" s="15" t="str">
        <f t="shared" si="14"/>
        <v/>
      </c>
      <c r="L165" s="16"/>
      <c r="M165" s="14"/>
      <c r="N165" s="14"/>
      <c r="O165" s="15" t="str">
        <f t="shared" si="15"/>
        <v/>
      </c>
      <c r="P165" s="15" t="str">
        <f t="shared" si="16"/>
        <v/>
      </c>
      <c r="Q165" s="14"/>
      <c r="R165" s="17" t="str">
        <f t="shared" si="17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3"/>
        <v/>
      </c>
      <c r="K166" s="15" t="str">
        <f t="shared" si="14"/>
        <v/>
      </c>
      <c r="L166" s="16"/>
      <c r="M166" s="14"/>
      <c r="N166" s="14"/>
      <c r="O166" s="15" t="str">
        <f t="shared" si="15"/>
        <v/>
      </c>
      <c r="P166" s="15" t="str">
        <f t="shared" si="16"/>
        <v/>
      </c>
      <c r="Q166" s="14"/>
      <c r="R166" s="17" t="str">
        <f t="shared" si="17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3"/>
        <v/>
      </c>
      <c r="K167" s="15" t="str">
        <f t="shared" si="14"/>
        <v/>
      </c>
      <c r="L167" s="16"/>
      <c r="M167" s="14"/>
      <c r="N167" s="14"/>
      <c r="O167" s="15" t="str">
        <f t="shared" si="15"/>
        <v/>
      </c>
      <c r="P167" s="15" t="str">
        <f t="shared" si="16"/>
        <v/>
      </c>
      <c r="Q167" s="14"/>
      <c r="R167" s="17" t="str">
        <f t="shared" si="17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3"/>
        <v/>
      </c>
      <c r="K168" s="15" t="str">
        <f t="shared" si="14"/>
        <v/>
      </c>
      <c r="L168" s="16"/>
      <c r="M168" s="14"/>
      <c r="N168" s="14"/>
      <c r="O168" s="15" t="str">
        <f t="shared" si="15"/>
        <v/>
      </c>
      <c r="P168" s="15" t="str">
        <f t="shared" si="16"/>
        <v/>
      </c>
      <c r="Q168" s="14"/>
      <c r="R168" s="17" t="str">
        <f t="shared" si="17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3"/>
        <v/>
      </c>
      <c r="K169" s="15" t="str">
        <f t="shared" si="14"/>
        <v/>
      </c>
      <c r="L169" s="16"/>
      <c r="M169" s="14"/>
      <c r="N169" s="14"/>
      <c r="O169" s="15" t="str">
        <f t="shared" si="15"/>
        <v/>
      </c>
      <c r="P169" s="15" t="str">
        <f t="shared" si="16"/>
        <v/>
      </c>
      <c r="Q169" s="14"/>
      <c r="R169" s="17" t="str">
        <f t="shared" si="17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3"/>
        <v/>
      </c>
      <c r="K170" s="15" t="str">
        <f t="shared" si="14"/>
        <v/>
      </c>
      <c r="L170" s="16"/>
      <c r="M170" s="14"/>
      <c r="N170" s="14"/>
      <c r="O170" s="15" t="str">
        <f t="shared" si="15"/>
        <v/>
      </c>
      <c r="P170" s="15" t="str">
        <f t="shared" si="16"/>
        <v/>
      </c>
      <c r="Q170" s="14"/>
      <c r="R170" s="17" t="str">
        <f t="shared" si="17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3"/>
        <v/>
      </c>
      <c r="K171" s="15" t="str">
        <f t="shared" si="14"/>
        <v/>
      </c>
      <c r="L171" s="16"/>
      <c r="M171" s="14"/>
      <c r="N171" s="14"/>
      <c r="O171" s="15" t="str">
        <f t="shared" si="15"/>
        <v/>
      </c>
      <c r="P171" s="15" t="str">
        <f t="shared" si="16"/>
        <v/>
      </c>
      <c r="Q171" s="14"/>
      <c r="R171" s="17" t="str">
        <f t="shared" si="17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3"/>
        <v/>
      </c>
      <c r="K172" s="15" t="str">
        <f t="shared" si="14"/>
        <v/>
      </c>
      <c r="L172" s="16"/>
      <c r="M172" s="14"/>
      <c r="N172" s="14"/>
      <c r="O172" s="15" t="str">
        <f t="shared" si="15"/>
        <v/>
      </c>
      <c r="P172" s="15" t="str">
        <f t="shared" si="16"/>
        <v/>
      </c>
      <c r="Q172" s="14"/>
      <c r="R172" s="17" t="str">
        <f t="shared" si="17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3"/>
        <v/>
      </c>
      <c r="K173" s="15" t="str">
        <f t="shared" si="14"/>
        <v/>
      </c>
      <c r="L173" s="16"/>
      <c r="M173" s="14"/>
      <c r="N173" s="14"/>
      <c r="O173" s="15" t="str">
        <f t="shared" si="15"/>
        <v/>
      </c>
      <c r="P173" s="15" t="str">
        <f t="shared" si="16"/>
        <v/>
      </c>
      <c r="Q173" s="14"/>
      <c r="R173" s="17" t="str">
        <f t="shared" si="17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3"/>
        <v/>
      </c>
      <c r="K174" s="15" t="str">
        <f t="shared" si="14"/>
        <v/>
      </c>
      <c r="L174" s="16"/>
      <c r="M174" s="14"/>
      <c r="N174" s="14"/>
      <c r="O174" s="15" t="str">
        <f t="shared" si="15"/>
        <v/>
      </c>
      <c r="P174" s="15" t="str">
        <f t="shared" si="16"/>
        <v/>
      </c>
      <c r="Q174" s="14"/>
      <c r="R174" s="17" t="str">
        <f t="shared" si="17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3"/>
        <v/>
      </c>
      <c r="K175" s="15" t="str">
        <f t="shared" si="14"/>
        <v/>
      </c>
      <c r="L175" s="16"/>
      <c r="M175" s="14"/>
      <c r="N175" s="14"/>
      <c r="O175" s="15" t="str">
        <f t="shared" si="15"/>
        <v/>
      </c>
      <c r="P175" s="15" t="str">
        <f t="shared" si="16"/>
        <v/>
      </c>
      <c r="Q175" s="14"/>
      <c r="R175" s="17" t="str">
        <f t="shared" si="17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3"/>
        <v/>
      </c>
      <c r="K176" s="15" t="str">
        <f t="shared" si="14"/>
        <v/>
      </c>
      <c r="L176" s="16"/>
      <c r="M176" s="14"/>
      <c r="N176" s="14"/>
      <c r="O176" s="15" t="str">
        <f t="shared" si="15"/>
        <v/>
      </c>
      <c r="P176" s="15" t="str">
        <f t="shared" si="16"/>
        <v/>
      </c>
      <c r="Q176" s="14"/>
      <c r="R176" s="17" t="str">
        <f t="shared" si="17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3"/>
        <v/>
      </c>
      <c r="K177" s="15" t="str">
        <f t="shared" si="14"/>
        <v/>
      </c>
      <c r="L177" s="16"/>
      <c r="M177" s="14"/>
      <c r="N177" s="14"/>
      <c r="O177" s="15" t="str">
        <f t="shared" si="15"/>
        <v/>
      </c>
      <c r="P177" s="15" t="str">
        <f t="shared" si="16"/>
        <v/>
      </c>
      <c r="Q177" s="14"/>
      <c r="R177" s="17" t="str">
        <f t="shared" si="17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3"/>
        <v/>
      </c>
      <c r="K178" s="15" t="str">
        <f t="shared" si="14"/>
        <v/>
      </c>
      <c r="L178" s="16"/>
      <c r="M178" s="14"/>
      <c r="N178" s="14"/>
      <c r="O178" s="15" t="str">
        <f t="shared" si="15"/>
        <v/>
      </c>
      <c r="P178" s="15" t="str">
        <f t="shared" si="16"/>
        <v/>
      </c>
      <c r="Q178" s="14"/>
      <c r="R178" s="17" t="str">
        <f t="shared" si="17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3"/>
        <v/>
      </c>
      <c r="K179" s="15" t="str">
        <f t="shared" si="14"/>
        <v/>
      </c>
      <c r="L179" s="16"/>
      <c r="M179" s="14"/>
      <c r="N179" s="14"/>
      <c r="O179" s="15" t="str">
        <f t="shared" si="15"/>
        <v/>
      </c>
      <c r="P179" s="15" t="str">
        <f t="shared" si="16"/>
        <v/>
      </c>
      <c r="Q179" s="14"/>
      <c r="R179" s="17" t="str">
        <f t="shared" si="17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3"/>
        <v/>
      </c>
      <c r="K180" s="15" t="str">
        <f t="shared" si="14"/>
        <v/>
      </c>
      <c r="L180" s="16"/>
      <c r="M180" s="14"/>
      <c r="N180" s="14"/>
      <c r="O180" s="15" t="str">
        <f t="shared" si="15"/>
        <v/>
      </c>
      <c r="P180" s="15" t="str">
        <f t="shared" si="16"/>
        <v/>
      </c>
      <c r="Q180" s="14"/>
      <c r="R180" s="17" t="str">
        <f t="shared" si="17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3"/>
        <v/>
      </c>
      <c r="K181" s="15" t="str">
        <f t="shared" si="14"/>
        <v/>
      </c>
      <c r="L181" s="16"/>
      <c r="M181" s="14"/>
      <c r="N181" s="14"/>
      <c r="O181" s="15" t="str">
        <f t="shared" si="15"/>
        <v/>
      </c>
      <c r="P181" s="15" t="str">
        <f t="shared" si="16"/>
        <v/>
      </c>
      <c r="Q181" s="14"/>
      <c r="R181" s="17" t="str">
        <f t="shared" si="17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3"/>
        <v/>
      </c>
      <c r="K182" s="15" t="str">
        <f t="shared" si="14"/>
        <v/>
      </c>
      <c r="L182" s="16"/>
      <c r="M182" s="14"/>
      <c r="N182" s="14"/>
      <c r="O182" s="15" t="str">
        <f t="shared" si="15"/>
        <v/>
      </c>
      <c r="P182" s="15" t="str">
        <f t="shared" si="16"/>
        <v/>
      </c>
      <c r="Q182" s="14"/>
      <c r="R182" s="17" t="str">
        <f t="shared" si="17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3"/>
        <v/>
      </c>
      <c r="K183" s="15" t="str">
        <f t="shared" si="14"/>
        <v/>
      </c>
      <c r="L183" s="16"/>
      <c r="M183" s="14"/>
      <c r="N183" s="14"/>
      <c r="O183" s="15" t="str">
        <f t="shared" si="15"/>
        <v/>
      </c>
      <c r="P183" s="15" t="str">
        <f t="shared" si="16"/>
        <v/>
      </c>
      <c r="Q183" s="14"/>
      <c r="R183" s="17" t="str">
        <f t="shared" si="17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3"/>
        <v/>
      </c>
      <c r="K184" s="15" t="str">
        <f t="shared" si="14"/>
        <v/>
      </c>
      <c r="L184" s="16"/>
      <c r="M184" s="14"/>
      <c r="N184" s="14"/>
      <c r="O184" s="15" t="str">
        <f t="shared" si="15"/>
        <v/>
      </c>
      <c r="P184" s="15" t="str">
        <f t="shared" si="16"/>
        <v/>
      </c>
      <c r="Q184" s="14"/>
      <c r="R184" s="17" t="str">
        <f t="shared" si="17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3"/>
        <v/>
      </c>
      <c r="K185" s="15" t="str">
        <f t="shared" si="14"/>
        <v/>
      </c>
      <c r="L185" s="16"/>
      <c r="M185" s="14"/>
      <c r="N185" s="14"/>
      <c r="O185" s="15" t="str">
        <f t="shared" si="15"/>
        <v/>
      </c>
      <c r="P185" s="15" t="str">
        <f t="shared" si="16"/>
        <v/>
      </c>
      <c r="Q185" s="14"/>
      <c r="R185" s="17" t="str">
        <f t="shared" si="17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3"/>
        <v/>
      </c>
      <c r="K186" s="15" t="str">
        <f t="shared" si="14"/>
        <v/>
      </c>
      <c r="L186" s="16"/>
      <c r="M186" s="14"/>
      <c r="N186" s="14"/>
      <c r="O186" s="15" t="str">
        <f t="shared" si="15"/>
        <v/>
      </c>
      <c r="P186" s="15" t="str">
        <f t="shared" si="16"/>
        <v/>
      </c>
      <c r="Q186" s="14"/>
      <c r="R186" s="17" t="str">
        <f t="shared" si="17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3"/>
        <v/>
      </c>
      <c r="K187" s="15" t="str">
        <f t="shared" si="14"/>
        <v/>
      </c>
      <c r="L187" s="16"/>
      <c r="M187" s="14"/>
      <c r="N187" s="14"/>
      <c r="O187" s="15" t="str">
        <f t="shared" si="15"/>
        <v/>
      </c>
      <c r="P187" s="15" t="str">
        <f t="shared" si="16"/>
        <v/>
      </c>
      <c r="Q187" s="14"/>
      <c r="R187" s="17" t="str">
        <f t="shared" si="17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3"/>
        <v/>
      </c>
      <c r="K188" s="15" t="str">
        <f t="shared" si="14"/>
        <v/>
      </c>
      <c r="L188" s="16"/>
      <c r="M188" s="14"/>
      <c r="N188" s="14"/>
      <c r="O188" s="15" t="str">
        <f t="shared" si="15"/>
        <v/>
      </c>
      <c r="P188" s="15" t="str">
        <f t="shared" si="16"/>
        <v/>
      </c>
      <c r="Q188" s="14"/>
      <c r="R188" s="17" t="str">
        <f t="shared" si="17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3"/>
        <v/>
      </c>
      <c r="K189" s="15" t="str">
        <f t="shared" si="14"/>
        <v/>
      </c>
      <c r="L189" s="16"/>
      <c r="M189" s="14"/>
      <c r="N189" s="14"/>
      <c r="O189" s="15" t="str">
        <f t="shared" si="15"/>
        <v/>
      </c>
      <c r="P189" s="15" t="str">
        <f t="shared" si="16"/>
        <v/>
      </c>
      <c r="Q189" s="14"/>
      <c r="R189" s="17" t="str">
        <f t="shared" si="17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3"/>
        <v/>
      </c>
      <c r="K190" s="15" t="str">
        <f t="shared" si="14"/>
        <v/>
      </c>
      <c r="L190" s="16"/>
      <c r="M190" s="14"/>
      <c r="N190" s="14"/>
      <c r="O190" s="15" t="str">
        <f t="shared" si="15"/>
        <v/>
      </c>
      <c r="P190" s="15" t="str">
        <f t="shared" si="16"/>
        <v/>
      </c>
      <c r="Q190" s="14"/>
      <c r="R190" s="17" t="str">
        <f t="shared" si="17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3"/>
        <v/>
      </c>
      <c r="K191" s="15" t="str">
        <f t="shared" si="14"/>
        <v/>
      </c>
      <c r="L191" s="16"/>
      <c r="M191" s="14"/>
      <c r="N191" s="14"/>
      <c r="O191" s="15" t="str">
        <f t="shared" si="15"/>
        <v/>
      </c>
      <c r="P191" s="15" t="str">
        <f t="shared" si="16"/>
        <v/>
      </c>
      <c r="Q191" s="14"/>
      <c r="R191" s="17" t="str">
        <f t="shared" si="17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3"/>
        <v/>
      </c>
      <c r="K192" s="15" t="str">
        <f t="shared" si="14"/>
        <v/>
      </c>
      <c r="L192" s="16"/>
      <c r="M192" s="14"/>
      <c r="N192" s="14"/>
      <c r="O192" s="15" t="str">
        <f t="shared" si="15"/>
        <v/>
      </c>
      <c r="P192" s="15" t="str">
        <f t="shared" si="16"/>
        <v/>
      </c>
      <c r="Q192" s="14"/>
      <c r="R192" s="17" t="str">
        <f t="shared" si="17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3"/>
        <v/>
      </c>
      <c r="K193" s="15" t="str">
        <f t="shared" si="14"/>
        <v/>
      </c>
      <c r="L193" s="16"/>
      <c r="M193" s="14"/>
      <c r="N193" s="14"/>
      <c r="O193" s="15" t="str">
        <f t="shared" si="15"/>
        <v/>
      </c>
      <c r="P193" s="15" t="str">
        <f t="shared" si="16"/>
        <v/>
      </c>
      <c r="Q193" s="14"/>
      <c r="R193" s="17" t="str">
        <f t="shared" si="17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3"/>
        <v/>
      </c>
      <c r="K194" s="15" t="str">
        <f t="shared" si="14"/>
        <v/>
      </c>
      <c r="L194" s="16"/>
      <c r="M194" s="14"/>
      <c r="N194" s="14"/>
      <c r="O194" s="15" t="str">
        <f t="shared" si="15"/>
        <v/>
      </c>
      <c r="P194" s="15" t="str">
        <f t="shared" si="16"/>
        <v/>
      </c>
      <c r="Q194" s="14"/>
      <c r="R194" s="17" t="str">
        <f t="shared" si="17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3"/>
        <v/>
      </c>
      <c r="K195" s="15" t="str">
        <f t="shared" si="14"/>
        <v/>
      </c>
      <c r="L195" s="16"/>
      <c r="M195" s="14"/>
      <c r="N195" s="14"/>
      <c r="O195" s="15" t="str">
        <f t="shared" si="15"/>
        <v/>
      </c>
      <c r="P195" s="15" t="str">
        <f t="shared" si="16"/>
        <v/>
      </c>
      <c r="Q195" s="14"/>
      <c r="R195" s="17" t="str">
        <f t="shared" si="17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3"/>
        <v/>
      </c>
      <c r="K196" s="15" t="str">
        <f t="shared" si="14"/>
        <v/>
      </c>
      <c r="L196" s="16"/>
      <c r="M196" s="14"/>
      <c r="N196" s="14"/>
      <c r="O196" s="15" t="str">
        <f t="shared" si="15"/>
        <v/>
      </c>
      <c r="P196" s="15" t="str">
        <f t="shared" si="16"/>
        <v/>
      </c>
      <c r="Q196" s="14"/>
      <c r="R196" s="17" t="str">
        <f t="shared" si="17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3"/>
        <v/>
      </c>
      <c r="K197" s="15" t="str">
        <f t="shared" si="14"/>
        <v/>
      </c>
      <c r="L197" s="16"/>
      <c r="M197" s="14"/>
      <c r="N197" s="14"/>
      <c r="O197" s="15" t="str">
        <f t="shared" si="15"/>
        <v/>
      </c>
      <c r="P197" s="15" t="str">
        <f t="shared" si="16"/>
        <v/>
      </c>
      <c r="Q197" s="14"/>
      <c r="R197" s="17" t="str">
        <f t="shared" si="17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3"/>
        <v/>
      </c>
      <c r="K198" s="15" t="str">
        <f t="shared" si="14"/>
        <v/>
      </c>
      <c r="L198" s="16"/>
      <c r="M198" s="14"/>
      <c r="N198" s="14"/>
      <c r="O198" s="15" t="str">
        <f t="shared" si="15"/>
        <v/>
      </c>
      <c r="P198" s="15" t="str">
        <f t="shared" si="16"/>
        <v/>
      </c>
      <c r="Q198" s="14"/>
      <c r="R198" s="17" t="str">
        <f t="shared" si="17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18">IF(OR(A199="",H199="",H199=0),"",I199/H199*100)</f>
        <v/>
      </c>
      <c r="K199" s="15" t="str">
        <f t="shared" ref="K199:K262" si="19">IF(OR(A199="",C199="",C199=0),"",H199/C199*100)</f>
        <v/>
      </c>
      <c r="L199" s="16"/>
      <c r="M199" s="14"/>
      <c r="N199" s="14"/>
      <c r="O199" s="15" t="str">
        <f t="shared" ref="O199:O262" si="20">IF(OR(A199="",C199="",C199=0),"",M199/C199*1000)</f>
        <v/>
      </c>
      <c r="P199" s="15" t="str">
        <f t="shared" ref="P199:P262" si="21">IF(OR(A199="",D199="",D199=0),"",N199/D199*1000)</f>
        <v/>
      </c>
      <c r="Q199" s="14"/>
      <c r="R199" s="17" t="str">
        <f t="shared" ref="R199:R262" si="22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18"/>
        <v/>
      </c>
      <c r="K200" s="15" t="str">
        <f t="shared" si="19"/>
        <v/>
      </c>
      <c r="L200" s="16"/>
      <c r="M200" s="14"/>
      <c r="N200" s="14"/>
      <c r="O200" s="15" t="str">
        <f t="shared" si="20"/>
        <v/>
      </c>
      <c r="P200" s="15" t="str">
        <f t="shared" si="21"/>
        <v/>
      </c>
      <c r="Q200" s="14"/>
      <c r="R200" s="17" t="str">
        <f t="shared" si="22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18"/>
        <v/>
      </c>
      <c r="K201" s="15" t="str">
        <f t="shared" si="19"/>
        <v/>
      </c>
      <c r="L201" s="16"/>
      <c r="M201" s="14"/>
      <c r="N201" s="14"/>
      <c r="O201" s="15" t="str">
        <f t="shared" si="20"/>
        <v/>
      </c>
      <c r="P201" s="15" t="str">
        <f t="shared" si="21"/>
        <v/>
      </c>
      <c r="Q201" s="14"/>
      <c r="R201" s="17" t="str">
        <f t="shared" si="22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18"/>
        <v/>
      </c>
      <c r="K202" s="15" t="str">
        <f t="shared" si="19"/>
        <v/>
      </c>
      <c r="L202" s="16"/>
      <c r="M202" s="14"/>
      <c r="N202" s="14"/>
      <c r="O202" s="15" t="str">
        <f t="shared" si="20"/>
        <v/>
      </c>
      <c r="P202" s="15" t="str">
        <f t="shared" si="21"/>
        <v/>
      </c>
      <c r="Q202" s="14"/>
      <c r="R202" s="17" t="str">
        <f t="shared" si="22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18"/>
        <v/>
      </c>
      <c r="K203" s="15" t="str">
        <f t="shared" si="19"/>
        <v/>
      </c>
      <c r="L203" s="16"/>
      <c r="M203" s="14"/>
      <c r="N203" s="14"/>
      <c r="O203" s="15" t="str">
        <f t="shared" si="20"/>
        <v/>
      </c>
      <c r="P203" s="15" t="str">
        <f t="shared" si="21"/>
        <v/>
      </c>
      <c r="Q203" s="14"/>
      <c r="R203" s="17" t="str">
        <f t="shared" si="22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18"/>
        <v/>
      </c>
      <c r="K204" s="15" t="str">
        <f t="shared" si="19"/>
        <v/>
      </c>
      <c r="L204" s="16"/>
      <c r="M204" s="14"/>
      <c r="N204" s="14"/>
      <c r="O204" s="15" t="str">
        <f t="shared" si="20"/>
        <v/>
      </c>
      <c r="P204" s="15" t="str">
        <f t="shared" si="21"/>
        <v/>
      </c>
      <c r="Q204" s="14"/>
      <c r="R204" s="17" t="str">
        <f t="shared" si="22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18"/>
        <v/>
      </c>
      <c r="K205" s="15" t="str">
        <f t="shared" si="19"/>
        <v/>
      </c>
      <c r="L205" s="16"/>
      <c r="M205" s="14"/>
      <c r="N205" s="14"/>
      <c r="O205" s="15" t="str">
        <f t="shared" si="20"/>
        <v/>
      </c>
      <c r="P205" s="15" t="str">
        <f t="shared" si="21"/>
        <v/>
      </c>
      <c r="Q205" s="14"/>
      <c r="R205" s="17" t="str">
        <f t="shared" si="22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18"/>
        <v/>
      </c>
      <c r="K206" s="15" t="str">
        <f t="shared" si="19"/>
        <v/>
      </c>
      <c r="L206" s="16"/>
      <c r="M206" s="14"/>
      <c r="N206" s="14"/>
      <c r="O206" s="15" t="str">
        <f t="shared" si="20"/>
        <v/>
      </c>
      <c r="P206" s="15" t="str">
        <f t="shared" si="21"/>
        <v/>
      </c>
      <c r="Q206" s="14"/>
      <c r="R206" s="17" t="str">
        <f t="shared" si="22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18"/>
        <v/>
      </c>
      <c r="K207" s="15" t="str">
        <f t="shared" si="19"/>
        <v/>
      </c>
      <c r="L207" s="16"/>
      <c r="M207" s="14"/>
      <c r="N207" s="14"/>
      <c r="O207" s="15" t="str">
        <f t="shared" si="20"/>
        <v/>
      </c>
      <c r="P207" s="15" t="str">
        <f t="shared" si="21"/>
        <v/>
      </c>
      <c r="Q207" s="14"/>
      <c r="R207" s="17" t="str">
        <f t="shared" si="22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18"/>
        <v/>
      </c>
      <c r="K208" s="15" t="str">
        <f t="shared" si="19"/>
        <v/>
      </c>
      <c r="L208" s="16"/>
      <c r="M208" s="14"/>
      <c r="N208" s="14"/>
      <c r="O208" s="15" t="str">
        <f t="shared" si="20"/>
        <v/>
      </c>
      <c r="P208" s="15" t="str">
        <f t="shared" si="21"/>
        <v/>
      </c>
      <c r="Q208" s="14"/>
      <c r="R208" s="17" t="str">
        <f t="shared" si="22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18"/>
        <v/>
      </c>
      <c r="K209" s="15" t="str">
        <f t="shared" si="19"/>
        <v/>
      </c>
      <c r="L209" s="16"/>
      <c r="M209" s="14"/>
      <c r="N209" s="14"/>
      <c r="O209" s="15" t="str">
        <f t="shared" si="20"/>
        <v/>
      </c>
      <c r="P209" s="15" t="str">
        <f t="shared" si="21"/>
        <v/>
      </c>
      <c r="Q209" s="14"/>
      <c r="R209" s="17" t="str">
        <f t="shared" si="22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18"/>
        <v/>
      </c>
      <c r="K210" s="15" t="str">
        <f t="shared" si="19"/>
        <v/>
      </c>
      <c r="L210" s="16"/>
      <c r="M210" s="14"/>
      <c r="N210" s="14"/>
      <c r="O210" s="15" t="str">
        <f t="shared" si="20"/>
        <v/>
      </c>
      <c r="P210" s="15" t="str">
        <f t="shared" si="21"/>
        <v/>
      </c>
      <c r="Q210" s="14"/>
      <c r="R210" s="17" t="str">
        <f t="shared" si="22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18"/>
        <v/>
      </c>
      <c r="K211" s="15" t="str">
        <f t="shared" si="19"/>
        <v/>
      </c>
      <c r="L211" s="16"/>
      <c r="M211" s="14"/>
      <c r="N211" s="14"/>
      <c r="O211" s="15" t="str">
        <f t="shared" si="20"/>
        <v/>
      </c>
      <c r="P211" s="15" t="str">
        <f t="shared" si="21"/>
        <v/>
      </c>
      <c r="Q211" s="14"/>
      <c r="R211" s="17" t="str">
        <f t="shared" si="22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18"/>
        <v/>
      </c>
      <c r="K212" s="15" t="str">
        <f t="shared" si="19"/>
        <v/>
      </c>
      <c r="L212" s="16"/>
      <c r="M212" s="14"/>
      <c r="N212" s="14"/>
      <c r="O212" s="15" t="str">
        <f t="shared" si="20"/>
        <v/>
      </c>
      <c r="P212" s="15" t="str">
        <f t="shared" si="21"/>
        <v/>
      </c>
      <c r="Q212" s="14"/>
      <c r="R212" s="17" t="str">
        <f t="shared" si="22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18"/>
        <v/>
      </c>
      <c r="K213" s="15" t="str">
        <f t="shared" si="19"/>
        <v/>
      </c>
      <c r="L213" s="16"/>
      <c r="M213" s="14"/>
      <c r="N213" s="14"/>
      <c r="O213" s="15" t="str">
        <f t="shared" si="20"/>
        <v/>
      </c>
      <c r="P213" s="15" t="str">
        <f t="shared" si="21"/>
        <v/>
      </c>
      <c r="Q213" s="14"/>
      <c r="R213" s="17" t="str">
        <f t="shared" si="22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18"/>
        <v/>
      </c>
      <c r="K214" s="15" t="str">
        <f t="shared" si="19"/>
        <v/>
      </c>
      <c r="L214" s="16"/>
      <c r="M214" s="14"/>
      <c r="N214" s="14"/>
      <c r="O214" s="15" t="str">
        <f t="shared" si="20"/>
        <v/>
      </c>
      <c r="P214" s="15" t="str">
        <f t="shared" si="21"/>
        <v/>
      </c>
      <c r="Q214" s="14"/>
      <c r="R214" s="17" t="str">
        <f t="shared" si="22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18"/>
        <v/>
      </c>
      <c r="K215" s="15" t="str">
        <f t="shared" si="19"/>
        <v/>
      </c>
      <c r="L215" s="16"/>
      <c r="M215" s="14"/>
      <c r="N215" s="14"/>
      <c r="O215" s="15" t="str">
        <f t="shared" si="20"/>
        <v/>
      </c>
      <c r="P215" s="15" t="str">
        <f t="shared" si="21"/>
        <v/>
      </c>
      <c r="Q215" s="14"/>
      <c r="R215" s="17" t="str">
        <f t="shared" si="22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18"/>
        <v/>
      </c>
      <c r="K216" s="15" t="str">
        <f t="shared" si="19"/>
        <v/>
      </c>
      <c r="L216" s="16"/>
      <c r="M216" s="14"/>
      <c r="N216" s="14"/>
      <c r="O216" s="15" t="str">
        <f t="shared" si="20"/>
        <v/>
      </c>
      <c r="P216" s="15" t="str">
        <f t="shared" si="21"/>
        <v/>
      </c>
      <c r="Q216" s="14"/>
      <c r="R216" s="17" t="str">
        <f t="shared" si="22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18"/>
        <v/>
      </c>
      <c r="K217" s="15" t="str">
        <f t="shared" si="19"/>
        <v/>
      </c>
      <c r="L217" s="16"/>
      <c r="M217" s="14"/>
      <c r="N217" s="14"/>
      <c r="O217" s="15" t="str">
        <f t="shared" si="20"/>
        <v/>
      </c>
      <c r="P217" s="15" t="str">
        <f t="shared" si="21"/>
        <v/>
      </c>
      <c r="Q217" s="14"/>
      <c r="R217" s="17" t="str">
        <f t="shared" si="22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18"/>
        <v/>
      </c>
      <c r="K218" s="15" t="str">
        <f t="shared" si="19"/>
        <v/>
      </c>
      <c r="L218" s="16"/>
      <c r="M218" s="14"/>
      <c r="N218" s="14"/>
      <c r="O218" s="15" t="str">
        <f t="shared" si="20"/>
        <v/>
      </c>
      <c r="P218" s="15" t="str">
        <f t="shared" si="21"/>
        <v/>
      </c>
      <c r="Q218" s="14"/>
      <c r="R218" s="17" t="str">
        <f t="shared" si="22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18"/>
        <v/>
      </c>
      <c r="K219" s="15" t="str">
        <f t="shared" si="19"/>
        <v/>
      </c>
      <c r="L219" s="16"/>
      <c r="M219" s="14"/>
      <c r="N219" s="14"/>
      <c r="O219" s="15" t="str">
        <f t="shared" si="20"/>
        <v/>
      </c>
      <c r="P219" s="15" t="str">
        <f t="shared" si="21"/>
        <v/>
      </c>
      <c r="Q219" s="14"/>
      <c r="R219" s="17" t="str">
        <f t="shared" si="22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18"/>
        <v/>
      </c>
      <c r="K220" s="15" t="str">
        <f t="shared" si="19"/>
        <v/>
      </c>
      <c r="L220" s="16"/>
      <c r="M220" s="14"/>
      <c r="N220" s="14"/>
      <c r="O220" s="15" t="str">
        <f t="shared" si="20"/>
        <v/>
      </c>
      <c r="P220" s="15" t="str">
        <f t="shared" si="21"/>
        <v/>
      </c>
      <c r="Q220" s="14"/>
      <c r="R220" s="17" t="str">
        <f t="shared" si="22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18"/>
        <v/>
      </c>
      <c r="K221" s="15" t="str">
        <f t="shared" si="19"/>
        <v/>
      </c>
      <c r="L221" s="16"/>
      <c r="M221" s="14"/>
      <c r="N221" s="14"/>
      <c r="O221" s="15" t="str">
        <f t="shared" si="20"/>
        <v/>
      </c>
      <c r="P221" s="15" t="str">
        <f t="shared" si="21"/>
        <v/>
      </c>
      <c r="Q221" s="14"/>
      <c r="R221" s="17" t="str">
        <f t="shared" si="22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18"/>
        <v/>
      </c>
      <c r="K222" s="15" t="str">
        <f t="shared" si="19"/>
        <v/>
      </c>
      <c r="L222" s="16"/>
      <c r="M222" s="14"/>
      <c r="N222" s="14"/>
      <c r="O222" s="15" t="str">
        <f t="shared" si="20"/>
        <v/>
      </c>
      <c r="P222" s="15" t="str">
        <f t="shared" si="21"/>
        <v/>
      </c>
      <c r="Q222" s="14"/>
      <c r="R222" s="17" t="str">
        <f t="shared" si="22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18"/>
        <v/>
      </c>
      <c r="K223" s="15" t="str">
        <f t="shared" si="19"/>
        <v/>
      </c>
      <c r="L223" s="16"/>
      <c r="M223" s="14"/>
      <c r="N223" s="14"/>
      <c r="O223" s="15" t="str">
        <f t="shared" si="20"/>
        <v/>
      </c>
      <c r="P223" s="15" t="str">
        <f t="shared" si="21"/>
        <v/>
      </c>
      <c r="Q223" s="14"/>
      <c r="R223" s="17" t="str">
        <f t="shared" si="22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18"/>
        <v/>
      </c>
      <c r="K224" s="15" t="str">
        <f t="shared" si="19"/>
        <v/>
      </c>
      <c r="L224" s="16"/>
      <c r="M224" s="14"/>
      <c r="N224" s="14"/>
      <c r="O224" s="15" t="str">
        <f t="shared" si="20"/>
        <v/>
      </c>
      <c r="P224" s="15" t="str">
        <f t="shared" si="21"/>
        <v/>
      </c>
      <c r="Q224" s="14"/>
      <c r="R224" s="17" t="str">
        <f t="shared" si="22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18"/>
        <v/>
      </c>
      <c r="K225" s="15" t="str">
        <f t="shared" si="19"/>
        <v/>
      </c>
      <c r="L225" s="16"/>
      <c r="M225" s="14"/>
      <c r="N225" s="14"/>
      <c r="O225" s="15" t="str">
        <f t="shared" si="20"/>
        <v/>
      </c>
      <c r="P225" s="15" t="str">
        <f t="shared" si="21"/>
        <v/>
      </c>
      <c r="Q225" s="14"/>
      <c r="R225" s="17" t="str">
        <f t="shared" si="22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18"/>
        <v/>
      </c>
      <c r="K226" s="15" t="str">
        <f t="shared" si="19"/>
        <v/>
      </c>
      <c r="L226" s="16"/>
      <c r="M226" s="14"/>
      <c r="N226" s="14"/>
      <c r="O226" s="15" t="str">
        <f t="shared" si="20"/>
        <v/>
      </c>
      <c r="P226" s="15" t="str">
        <f t="shared" si="21"/>
        <v/>
      </c>
      <c r="Q226" s="14"/>
      <c r="R226" s="17" t="str">
        <f t="shared" si="22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18"/>
        <v/>
      </c>
      <c r="K227" s="15" t="str">
        <f t="shared" si="19"/>
        <v/>
      </c>
      <c r="L227" s="16"/>
      <c r="M227" s="14"/>
      <c r="N227" s="14"/>
      <c r="O227" s="15" t="str">
        <f t="shared" si="20"/>
        <v/>
      </c>
      <c r="P227" s="15" t="str">
        <f t="shared" si="21"/>
        <v/>
      </c>
      <c r="Q227" s="14"/>
      <c r="R227" s="17" t="str">
        <f t="shared" si="22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18"/>
        <v/>
      </c>
      <c r="K228" s="15" t="str">
        <f t="shared" si="19"/>
        <v/>
      </c>
      <c r="L228" s="16"/>
      <c r="M228" s="14"/>
      <c r="N228" s="14"/>
      <c r="O228" s="15" t="str">
        <f t="shared" si="20"/>
        <v/>
      </c>
      <c r="P228" s="15" t="str">
        <f t="shared" si="21"/>
        <v/>
      </c>
      <c r="Q228" s="14"/>
      <c r="R228" s="17" t="str">
        <f t="shared" si="22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18"/>
        <v/>
      </c>
      <c r="K229" s="15" t="str">
        <f t="shared" si="19"/>
        <v/>
      </c>
      <c r="L229" s="16"/>
      <c r="M229" s="14"/>
      <c r="N229" s="14"/>
      <c r="O229" s="15" t="str">
        <f t="shared" si="20"/>
        <v/>
      </c>
      <c r="P229" s="15" t="str">
        <f t="shared" si="21"/>
        <v/>
      </c>
      <c r="Q229" s="14"/>
      <c r="R229" s="17" t="str">
        <f t="shared" si="22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18"/>
        <v/>
      </c>
      <c r="K230" s="15" t="str">
        <f t="shared" si="19"/>
        <v/>
      </c>
      <c r="L230" s="16"/>
      <c r="M230" s="14"/>
      <c r="N230" s="14"/>
      <c r="O230" s="15" t="str">
        <f t="shared" si="20"/>
        <v/>
      </c>
      <c r="P230" s="15" t="str">
        <f t="shared" si="21"/>
        <v/>
      </c>
      <c r="Q230" s="14"/>
      <c r="R230" s="17" t="str">
        <f t="shared" si="22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18"/>
        <v/>
      </c>
      <c r="K231" s="15" t="str">
        <f t="shared" si="19"/>
        <v/>
      </c>
      <c r="L231" s="16"/>
      <c r="M231" s="14"/>
      <c r="N231" s="14"/>
      <c r="O231" s="15" t="str">
        <f t="shared" si="20"/>
        <v/>
      </c>
      <c r="P231" s="15" t="str">
        <f t="shared" si="21"/>
        <v/>
      </c>
      <c r="Q231" s="14"/>
      <c r="R231" s="17" t="str">
        <f t="shared" si="22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18"/>
        <v/>
      </c>
      <c r="K232" s="15" t="str">
        <f t="shared" si="19"/>
        <v/>
      </c>
      <c r="L232" s="16"/>
      <c r="M232" s="14"/>
      <c r="N232" s="14"/>
      <c r="O232" s="15" t="str">
        <f t="shared" si="20"/>
        <v/>
      </c>
      <c r="P232" s="15" t="str">
        <f t="shared" si="21"/>
        <v/>
      </c>
      <c r="Q232" s="14"/>
      <c r="R232" s="17" t="str">
        <f t="shared" si="22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18"/>
        <v/>
      </c>
      <c r="K233" s="15" t="str">
        <f t="shared" si="19"/>
        <v/>
      </c>
      <c r="L233" s="16"/>
      <c r="M233" s="14"/>
      <c r="N233" s="14"/>
      <c r="O233" s="15" t="str">
        <f t="shared" si="20"/>
        <v/>
      </c>
      <c r="P233" s="15" t="str">
        <f t="shared" si="21"/>
        <v/>
      </c>
      <c r="Q233" s="14"/>
      <c r="R233" s="17" t="str">
        <f t="shared" si="22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18"/>
        <v/>
      </c>
      <c r="K234" s="15" t="str">
        <f t="shared" si="19"/>
        <v/>
      </c>
      <c r="L234" s="16"/>
      <c r="M234" s="14"/>
      <c r="N234" s="14"/>
      <c r="O234" s="15" t="str">
        <f t="shared" si="20"/>
        <v/>
      </c>
      <c r="P234" s="15" t="str">
        <f t="shared" si="21"/>
        <v/>
      </c>
      <c r="Q234" s="14"/>
      <c r="R234" s="17" t="str">
        <f t="shared" si="22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18"/>
        <v/>
      </c>
      <c r="K235" s="15" t="str">
        <f t="shared" si="19"/>
        <v/>
      </c>
      <c r="L235" s="16"/>
      <c r="M235" s="14"/>
      <c r="N235" s="14"/>
      <c r="O235" s="15" t="str">
        <f t="shared" si="20"/>
        <v/>
      </c>
      <c r="P235" s="15" t="str">
        <f t="shared" si="21"/>
        <v/>
      </c>
      <c r="Q235" s="14"/>
      <c r="R235" s="17" t="str">
        <f t="shared" si="22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18"/>
        <v/>
      </c>
      <c r="K236" s="15" t="str">
        <f t="shared" si="19"/>
        <v/>
      </c>
      <c r="L236" s="16"/>
      <c r="M236" s="14"/>
      <c r="N236" s="14"/>
      <c r="O236" s="15" t="str">
        <f t="shared" si="20"/>
        <v/>
      </c>
      <c r="P236" s="15" t="str">
        <f t="shared" si="21"/>
        <v/>
      </c>
      <c r="Q236" s="14"/>
      <c r="R236" s="17" t="str">
        <f t="shared" si="22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18"/>
        <v/>
      </c>
      <c r="K237" s="15" t="str">
        <f t="shared" si="19"/>
        <v/>
      </c>
      <c r="L237" s="16"/>
      <c r="M237" s="14"/>
      <c r="N237" s="14"/>
      <c r="O237" s="15" t="str">
        <f t="shared" si="20"/>
        <v/>
      </c>
      <c r="P237" s="15" t="str">
        <f t="shared" si="21"/>
        <v/>
      </c>
      <c r="Q237" s="14"/>
      <c r="R237" s="17" t="str">
        <f t="shared" si="22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18"/>
        <v/>
      </c>
      <c r="K238" s="15" t="str">
        <f t="shared" si="19"/>
        <v/>
      </c>
      <c r="L238" s="16"/>
      <c r="M238" s="14"/>
      <c r="N238" s="14"/>
      <c r="O238" s="15" t="str">
        <f t="shared" si="20"/>
        <v/>
      </c>
      <c r="P238" s="15" t="str">
        <f t="shared" si="21"/>
        <v/>
      </c>
      <c r="Q238" s="14"/>
      <c r="R238" s="17" t="str">
        <f t="shared" si="22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18"/>
        <v/>
      </c>
      <c r="K239" s="15" t="str">
        <f t="shared" si="19"/>
        <v/>
      </c>
      <c r="L239" s="16"/>
      <c r="M239" s="14"/>
      <c r="N239" s="14"/>
      <c r="O239" s="15" t="str">
        <f t="shared" si="20"/>
        <v/>
      </c>
      <c r="P239" s="15" t="str">
        <f t="shared" si="21"/>
        <v/>
      </c>
      <c r="Q239" s="14"/>
      <c r="R239" s="17" t="str">
        <f t="shared" si="22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18"/>
        <v/>
      </c>
      <c r="K240" s="15" t="str">
        <f t="shared" si="19"/>
        <v/>
      </c>
      <c r="L240" s="16"/>
      <c r="M240" s="14"/>
      <c r="N240" s="14"/>
      <c r="O240" s="15" t="str">
        <f t="shared" si="20"/>
        <v/>
      </c>
      <c r="P240" s="15" t="str">
        <f t="shared" si="21"/>
        <v/>
      </c>
      <c r="Q240" s="14"/>
      <c r="R240" s="17" t="str">
        <f t="shared" si="22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18"/>
        <v/>
      </c>
      <c r="K241" s="15" t="str">
        <f t="shared" si="19"/>
        <v/>
      </c>
      <c r="L241" s="16"/>
      <c r="M241" s="14"/>
      <c r="N241" s="14"/>
      <c r="O241" s="15" t="str">
        <f t="shared" si="20"/>
        <v/>
      </c>
      <c r="P241" s="15" t="str">
        <f t="shared" si="21"/>
        <v/>
      </c>
      <c r="Q241" s="14"/>
      <c r="R241" s="17" t="str">
        <f t="shared" si="22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18"/>
        <v/>
      </c>
      <c r="K242" s="15" t="str">
        <f t="shared" si="19"/>
        <v/>
      </c>
      <c r="L242" s="16"/>
      <c r="M242" s="14"/>
      <c r="N242" s="14"/>
      <c r="O242" s="15" t="str">
        <f t="shared" si="20"/>
        <v/>
      </c>
      <c r="P242" s="15" t="str">
        <f t="shared" si="21"/>
        <v/>
      </c>
      <c r="Q242" s="14"/>
      <c r="R242" s="17" t="str">
        <f t="shared" si="22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18"/>
        <v/>
      </c>
      <c r="K243" s="15" t="str">
        <f t="shared" si="19"/>
        <v/>
      </c>
      <c r="L243" s="16"/>
      <c r="M243" s="14"/>
      <c r="N243" s="14"/>
      <c r="O243" s="15" t="str">
        <f t="shared" si="20"/>
        <v/>
      </c>
      <c r="P243" s="15" t="str">
        <f t="shared" si="21"/>
        <v/>
      </c>
      <c r="Q243" s="14"/>
      <c r="R243" s="17" t="str">
        <f t="shared" si="22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18"/>
        <v/>
      </c>
      <c r="K244" s="15" t="str">
        <f t="shared" si="19"/>
        <v/>
      </c>
      <c r="L244" s="16"/>
      <c r="M244" s="14"/>
      <c r="N244" s="14"/>
      <c r="O244" s="15" t="str">
        <f t="shared" si="20"/>
        <v/>
      </c>
      <c r="P244" s="15" t="str">
        <f t="shared" si="21"/>
        <v/>
      </c>
      <c r="Q244" s="14"/>
      <c r="R244" s="17" t="str">
        <f t="shared" si="22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18"/>
        <v/>
      </c>
      <c r="K245" s="15" t="str">
        <f t="shared" si="19"/>
        <v/>
      </c>
      <c r="L245" s="16"/>
      <c r="M245" s="14"/>
      <c r="N245" s="14"/>
      <c r="O245" s="15" t="str">
        <f t="shared" si="20"/>
        <v/>
      </c>
      <c r="P245" s="15" t="str">
        <f t="shared" si="21"/>
        <v/>
      </c>
      <c r="Q245" s="14"/>
      <c r="R245" s="17" t="str">
        <f t="shared" si="22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18"/>
        <v/>
      </c>
      <c r="K246" s="15" t="str">
        <f t="shared" si="19"/>
        <v/>
      </c>
      <c r="L246" s="16"/>
      <c r="M246" s="14"/>
      <c r="N246" s="14"/>
      <c r="O246" s="15" t="str">
        <f t="shared" si="20"/>
        <v/>
      </c>
      <c r="P246" s="15" t="str">
        <f t="shared" si="21"/>
        <v/>
      </c>
      <c r="Q246" s="14"/>
      <c r="R246" s="17" t="str">
        <f t="shared" si="22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18"/>
        <v/>
      </c>
      <c r="K247" s="15" t="str">
        <f t="shared" si="19"/>
        <v/>
      </c>
      <c r="L247" s="16"/>
      <c r="M247" s="14"/>
      <c r="N247" s="14"/>
      <c r="O247" s="15" t="str">
        <f t="shared" si="20"/>
        <v/>
      </c>
      <c r="P247" s="15" t="str">
        <f t="shared" si="21"/>
        <v/>
      </c>
      <c r="Q247" s="14"/>
      <c r="R247" s="17" t="str">
        <f t="shared" si="22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18"/>
        <v/>
      </c>
      <c r="K248" s="15" t="str">
        <f t="shared" si="19"/>
        <v/>
      </c>
      <c r="L248" s="16"/>
      <c r="M248" s="14"/>
      <c r="N248" s="14"/>
      <c r="O248" s="15" t="str">
        <f t="shared" si="20"/>
        <v/>
      </c>
      <c r="P248" s="15" t="str">
        <f t="shared" si="21"/>
        <v/>
      </c>
      <c r="Q248" s="14"/>
      <c r="R248" s="17" t="str">
        <f t="shared" si="22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18"/>
        <v/>
      </c>
      <c r="K249" s="15" t="str">
        <f t="shared" si="19"/>
        <v/>
      </c>
      <c r="L249" s="16"/>
      <c r="M249" s="14"/>
      <c r="N249" s="14"/>
      <c r="O249" s="15" t="str">
        <f t="shared" si="20"/>
        <v/>
      </c>
      <c r="P249" s="15" t="str">
        <f t="shared" si="21"/>
        <v/>
      </c>
      <c r="Q249" s="14"/>
      <c r="R249" s="17" t="str">
        <f t="shared" si="22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18"/>
        <v/>
      </c>
      <c r="K250" s="15" t="str">
        <f t="shared" si="19"/>
        <v/>
      </c>
      <c r="L250" s="16"/>
      <c r="M250" s="14"/>
      <c r="N250" s="14"/>
      <c r="O250" s="15" t="str">
        <f t="shared" si="20"/>
        <v/>
      </c>
      <c r="P250" s="15" t="str">
        <f t="shared" si="21"/>
        <v/>
      </c>
      <c r="Q250" s="14"/>
      <c r="R250" s="17" t="str">
        <f t="shared" si="22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18"/>
        <v/>
      </c>
      <c r="K251" s="15" t="str">
        <f t="shared" si="19"/>
        <v/>
      </c>
      <c r="L251" s="16"/>
      <c r="M251" s="14"/>
      <c r="N251" s="14"/>
      <c r="O251" s="15" t="str">
        <f t="shared" si="20"/>
        <v/>
      </c>
      <c r="P251" s="15" t="str">
        <f t="shared" si="21"/>
        <v/>
      </c>
      <c r="Q251" s="14"/>
      <c r="R251" s="17" t="str">
        <f t="shared" si="22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18"/>
        <v/>
      </c>
      <c r="K252" s="15" t="str">
        <f t="shared" si="19"/>
        <v/>
      </c>
      <c r="L252" s="16"/>
      <c r="M252" s="14"/>
      <c r="N252" s="14"/>
      <c r="O252" s="15" t="str">
        <f t="shared" si="20"/>
        <v/>
      </c>
      <c r="P252" s="15" t="str">
        <f t="shared" si="21"/>
        <v/>
      </c>
      <c r="Q252" s="14"/>
      <c r="R252" s="17" t="str">
        <f t="shared" si="22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18"/>
        <v/>
      </c>
      <c r="K253" s="15" t="str">
        <f t="shared" si="19"/>
        <v/>
      </c>
      <c r="L253" s="16"/>
      <c r="M253" s="14"/>
      <c r="N253" s="14"/>
      <c r="O253" s="15" t="str">
        <f t="shared" si="20"/>
        <v/>
      </c>
      <c r="P253" s="15" t="str">
        <f t="shared" si="21"/>
        <v/>
      </c>
      <c r="Q253" s="14"/>
      <c r="R253" s="17" t="str">
        <f t="shared" si="22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18"/>
        <v/>
      </c>
      <c r="K254" s="15" t="str">
        <f t="shared" si="19"/>
        <v/>
      </c>
      <c r="L254" s="16"/>
      <c r="M254" s="14"/>
      <c r="N254" s="14"/>
      <c r="O254" s="15" t="str">
        <f t="shared" si="20"/>
        <v/>
      </c>
      <c r="P254" s="15" t="str">
        <f t="shared" si="21"/>
        <v/>
      </c>
      <c r="Q254" s="14"/>
      <c r="R254" s="17" t="str">
        <f t="shared" si="22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18"/>
        <v/>
      </c>
      <c r="K255" s="15" t="str">
        <f t="shared" si="19"/>
        <v/>
      </c>
      <c r="L255" s="16"/>
      <c r="M255" s="14"/>
      <c r="N255" s="14"/>
      <c r="O255" s="15" t="str">
        <f t="shared" si="20"/>
        <v/>
      </c>
      <c r="P255" s="15" t="str">
        <f t="shared" si="21"/>
        <v/>
      </c>
      <c r="Q255" s="14"/>
      <c r="R255" s="17" t="str">
        <f t="shared" si="22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18"/>
        <v/>
      </c>
      <c r="K256" s="15" t="str">
        <f t="shared" si="19"/>
        <v/>
      </c>
      <c r="L256" s="16"/>
      <c r="M256" s="14"/>
      <c r="N256" s="14"/>
      <c r="O256" s="15" t="str">
        <f t="shared" si="20"/>
        <v/>
      </c>
      <c r="P256" s="15" t="str">
        <f t="shared" si="21"/>
        <v/>
      </c>
      <c r="Q256" s="14"/>
      <c r="R256" s="17" t="str">
        <f t="shared" si="22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18"/>
        <v/>
      </c>
      <c r="K257" s="15" t="str">
        <f t="shared" si="19"/>
        <v/>
      </c>
      <c r="L257" s="16"/>
      <c r="M257" s="14"/>
      <c r="N257" s="14"/>
      <c r="O257" s="15" t="str">
        <f t="shared" si="20"/>
        <v/>
      </c>
      <c r="P257" s="15" t="str">
        <f t="shared" si="21"/>
        <v/>
      </c>
      <c r="Q257" s="14"/>
      <c r="R257" s="17" t="str">
        <f t="shared" si="22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18"/>
        <v/>
      </c>
      <c r="K258" s="15" t="str">
        <f t="shared" si="19"/>
        <v/>
      </c>
      <c r="L258" s="16"/>
      <c r="M258" s="14"/>
      <c r="N258" s="14"/>
      <c r="O258" s="15" t="str">
        <f t="shared" si="20"/>
        <v/>
      </c>
      <c r="P258" s="15" t="str">
        <f t="shared" si="21"/>
        <v/>
      </c>
      <c r="Q258" s="14"/>
      <c r="R258" s="17" t="str">
        <f t="shared" si="22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18"/>
        <v/>
      </c>
      <c r="K259" s="15" t="str">
        <f t="shared" si="19"/>
        <v/>
      </c>
      <c r="L259" s="16"/>
      <c r="M259" s="14"/>
      <c r="N259" s="14"/>
      <c r="O259" s="15" t="str">
        <f t="shared" si="20"/>
        <v/>
      </c>
      <c r="P259" s="15" t="str">
        <f t="shared" si="21"/>
        <v/>
      </c>
      <c r="Q259" s="14"/>
      <c r="R259" s="17" t="str">
        <f t="shared" si="22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18"/>
        <v/>
      </c>
      <c r="K260" s="15" t="str">
        <f t="shared" si="19"/>
        <v/>
      </c>
      <c r="L260" s="16"/>
      <c r="M260" s="14"/>
      <c r="N260" s="14"/>
      <c r="O260" s="15" t="str">
        <f t="shared" si="20"/>
        <v/>
      </c>
      <c r="P260" s="15" t="str">
        <f t="shared" si="21"/>
        <v/>
      </c>
      <c r="Q260" s="14"/>
      <c r="R260" s="17" t="str">
        <f t="shared" si="22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18"/>
        <v/>
      </c>
      <c r="K261" s="15" t="str">
        <f t="shared" si="19"/>
        <v/>
      </c>
      <c r="L261" s="16"/>
      <c r="M261" s="14"/>
      <c r="N261" s="14"/>
      <c r="O261" s="15" t="str">
        <f t="shared" si="20"/>
        <v/>
      </c>
      <c r="P261" s="15" t="str">
        <f t="shared" si="21"/>
        <v/>
      </c>
      <c r="Q261" s="14"/>
      <c r="R261" s="17" t="str">
        <f t="shared" si="22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18"/>
        <v/>
      </c>
      <c r="K262" s="15" t="str">
        <f t="shared" si="19"/>
        <v/>
      </c>
      <c r="L262" s="16"/>
      <c r="M262" s="14"/>
      <c r="N262" s="14"/>
      <c r="O262" s="15" t="str">
        <f t="shared" si="20"/>
        <v/>
      </c>
      <c r="P262" s="15" t="str">
        <f t="shared" si="21"/>
        <v/>
      </c>
      <c r="Q262" s="14"/>
      <c r="R262" s="17" t="str">
        <f t="shared" si="22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3">IF(OR(A263="",H263="",H263=0),"",I263/H263*100)</f>
        <v/>
      </c>
      <c r="K263" s="15" t="str">
        <f t="shared" ref="K263:K306" si="24">IF(OR(A263="",C263="",C263=0),"",H263/C263*100)</f>
        <v/>
      </c>
      <c r="L263" s="16"/>
      <c r="M263" s="14"/>
      <c r="N263" s="14"/>
      <c r="O263" s="15" t="str">
        <f t="shared" ref="O263:O306" si="25">IF(OR(A263="",C263="",C263=0),"",M263/C263*1000)</f>
        <v/>
      </c>
      <c r="P263" s="15" t="str">
        <f t="shared" ref="P263:P306" si="26">IF(OR(A263="",D263="",D263=0),"",N263/D263*1000)</f>
        <v/>
      </c>
      <c r="Q263" s="14"/>
      <c r="R263" s="17" t="str">
        <f t="shared" ref="R263:R306" si="27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3"/>
        <v/>
      </c>
      <c r="K264" s="15" t="str">
        <f t="shared" si="24"/>
        <v/>
      </c>
      <c r="L264" s="16"/>
      <c r="M264" s="14"/>
      <c r="N264" s="14"/>
      <c r="O264" s="15" t="str">
        <f t="shared" si="25"/>
        <v/>
      </c>
      <c r="P264" s="15" t="str">
        <f t="shared" si="26"/>
        <v/>
      </c>
      <c r="Q264" s="14"/>
      <c r="R264" s="17" t="str">
        <f t="shared" si="27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3"/>
        <v/>
      </c>
      <c r="K265" s="15" t="str">
        <f t="shared" si="24"/>
        <v/>
      </c>
      <c r="L265" s="16"/>
      <c r="M265" s="14"/>
      <c r="N265" s="14"/>
      <c r="O265" s="15" t="str">
        <f t="shared" si="25"/>
        <v/>
      </c>
      <c r="P265" s="15" t="str">
        <f t="shared" si="26"/>
        <v/>
      </c>
      <c r="Q265" s="14"/>
      <c r="R265" s="17" t="str">
        <f t="shared" si="27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3"/>
        <v/>
      </c>
      <c r="K266" s="15" t="str">
        <f t="shared" si="24"/>
        <v/>
      </c>
      <c r="L266" s="16"/>
      <c r="M266" s="14"/>
      <c r="N266" s="14"/>
      <c r="O266" s="15" t="str">
        <f t="shared" si="25"/>
        <v/>
      </c>
      <c r="P266" s="15" t="str">
        <f t="shared" si="26"/>
        <v/>
      </c>
      <c r="Q266" s="14"/>
      <c r="R266" s="17" t="str">
        <f t="shared" si="27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3"/>
        <v/>
      </c>
      <c r="K267" s="15" t="str">
        <f t="shared" si="24"/>
        <v/>
      </c>
      <c r="L267" s="16"/>
      <c r="M267" s="14"/>
      <c r="N267" s="14"/>
      <c r="O267" s="15" t="str">
        <f t="shared" si="25"/>
        <v/>
      </c>
      <c r="P267" s="15" t="str">
        <f t="shared" si="26"/>
        <v/>
      </c>
      <c r="Q267" s="14"/>
      <c r="R267" s="17" t="str">
        <f t="shared" si="27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3"/>
        <v/>
      </c>
      <c r="K268" s="15" t="str">
        <f t="shared" si="24"/>
        <v/>
      </c>
      <c r="L268" s="16"/>
      <c r="M268" s="14"/>
      <c r="N268" s="14"/>
      <c r="O268" s="15" t="str">
        <f t="shared" si="25"/>
        <v/>
      </c>
      <c r="P268" s="15" t="str">
        <f t="shared" si="26"/>
        <v/>
      </c>
      <c r="Q268" s="14"/>
      <c r="R268" s="17" t="str">
        <f t="shared" si="27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3"/>
        <v/>
      </c>
      <c r="K269" s="15" t="str">
        <f t="shared" si="24"/>
        <v/>
      </c>
      <c r="L269" s="16"/>
      <c r="M269" s="14"/>
      <c r="N269" s="14"/>
      <c r="O269" s="15" t="str">
        <f t="shared" si="25"/>
        <v/>
      </c>
      <c r="P269" s="15" t="str">
        <f t="shared" si="26"/>
        <v/>
      </c>
      <c r="Q269" s="14"/>
      <c r="R269" s="17" t="str">
        <f t="shared" si="27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3"/>
        <v/>
      </c>
      <c r="K270" s="15" t="str">
        <f t="shared" si="24"/>
        <v/>
      </c>
      <c r="L270" s="16"/>
      <c r="M270" s="14"/>
      <c r="N270" s="14"/>
      <c r="O270" s="15" t="str">
        <f t="shared" si="25"/>
        <v/>
      </c>
      <c r="P270" s="15" t="str">
        <f t="shared" si="26"/>
        <v/>
      </c>
      <c r="Q270" s="14"/>
      <c r="R270" s="17" t="str">
        <f t="shared" si="27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3"/>
        <v/>
      </c>
      <c r="K271" s="15" t="str">
        <f t="shared" si="24"/>
        <v/>
      </c>
      <c r="L271" s="16"/>
      <c r="M271" s="14"/>
      <c r="N271" s="14"/>
      <c r="O271" s="15" t="str">
        <f t="shared" si="25"/>
        <v/>
      </c>
      <c r="P271" s="15" t="str">
        <f t="shared" si="26"/>
        <v/>
      </c>
      <c r="Q271" s="14"/>
      <c r="R271" s="17" t="str">
        <f t="shared" si="27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3"/>
        <v/>
      </c>
      <c r="K272" s="15" t="str">
        <f t="shared" si="24"/>
        <v/>
      </c>
      <c r="L272" s="16"/>
      <c r="M272" s="14"/>
      <c r="N272" s="14"/>
      <c r="O272" s="15" t="str">
        <f t="shared" si="25"/>
        <v/>
      </c>
      <c r="P272" s="15" t="str">
        <f t="shared" si="26"/>
        <v/>
      </c>
      <c r="Q272" s="14"/>
      <c r="R272" s="17" t="str">
        <f t="shared" si="27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3"/>
        <v/>
      </c>
      <c r="K273" s="15" t="str">
        <f t="shared" si="24"/>
        <v/>
      </c>
      <c r="L273" s="16"/>
      <c r="M273" s="14"/>
      <c r="N273" s="14"/>
      <c r="O273" s="15" t="str">
        <f t="shared" si="25"/>
        <v/>
      </c>
      <c r="P273" s="15" t="str">
        <f t="shared" si="26"/>
        <v/>
      </c>
      <c r="Q273" s="14"/>
      <c r="R273" s="17" t="str">
        <f t="shared" si="27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3"/>
        <v/>
      </c>
      <c r="K274" s="15" t="str">
        <f t="shared" si="24"/>
        <v/>
      </c>
      <c r="L274" s="16"/>
      <c r="M274" s="14"/>
      <c r="N274" s="14"/>
      <c r="O274" s="15" t="str">
        <f t="shared" si="25"/>
        <v/>
      </c>
      <c r="P274" s="15" t="str">
        <f t="shared" si="26"/>
        <v/>
      </c>
      <c r="Q274" s="14"/>
      <c r="R274" s="17" t="str">
        <f t="shared" si="27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3"/>
        <v/>
      </c>
      <c r="K275" s="15" t="str">
        <f t="shared" si="24"/>
        <v/>
      </c>
      <c r="L275" s="16"/>
      <c r="M275" s="14"/>
      <c r="N275" s="14"/>
      <c r="O275" s="15" t="str">
        <f t="shared" si="25"/>
        <v/>
      </c>
      <c r="P275" s="15" t="str">
        <f t="shared" si="26"/>
        <v/>
      </c>
      <c r="Q275" s="14"/>
      <c r="R275" s="17" t="str">
        <f t="shared" si="27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3"/>
        <v/>
      </c>
      <c r="K276" s="15" t="str">
        <f t="shared" si="24"/>
        <v/>
      </c>
      <c r="L276" s="16"/>
      <c r="M276" s="14"/>
      <c r="N276" s="14"/>
      <c r="O276" s="15" t="str">
        <f t="shared" si="25"/>
        <v/>
      </c>
      <c r="P276" s="15" t="str">
        <f t="shared" si="26"/>
        <v/>
      </c>
      <c r="Q276" s="14"/>
      <c r="R276" s="17" t="str">
        <f t="shared" si="27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3"/>
        <v/>
      </c>
      <c r="K277" s="15" t="str">
        <f t="shared" si="24"/>
        <v/>
      </c>
      <c r="L277" s="16"/>
      <c r="M277" s="14"/>
      <c r="N277" s="14"/>
      <c r="O277" s="15" t="str">
        <f t="shared" si="25"/>
        <v/>
      </c>
      <c r="P277" s="15" t="str">
        <f t="shared" si="26"/>
        <v/>
      </c>
      <c r="Q277" s="14"/>
      <c r="R277" s="17" t="str">
        <f t="shared" si="27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3"/>
        <v/>
      </c>
      <c r="K278" s="15" t="str">
        <f t="shared" si="24"/>
        <v/>
      </c>
      <c r="L278" s="16"/>
      <c r="M278" s="14"/>
      <c r="N278" s="14"/>
      <c r="O278" s="15" t="str">
        <f t="shared" si="25"/>
        <v/>
      </c>
      <c r="P278" s="15" t="str">
        <f t="shared" si="26"/>
        <v/>
      </c>
      <c r="Q278" s="14"/>
      <c r="R278" s="17" t="str">
        <f t="shared" si="27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3"/>
        <v/>
      </c>
      <c r="K279" s="15" t="str">
        <f t="shared" si="24"/>
        <v/>
      </c>
      <c r="L279" s="16"/>
      <c r="M279" s="14"/>
      <c r="N279" s="14"/>
      <c r="O279" s="15" t="str">
        <f t="shared" si="25"/>
        <v/>
      </c>
      <c r="P279" s="15" t="str">
        <f t="shared" si="26"/>
        <v/>
      </c>
      <c r="Q279" s="14"/>
      <c r="R279" s="17" t="str">
        <f t="shared" si="27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3"/>
        <v/>
      </c>
      <c r="K280" s="15" t="str">
        <f t="shared" si="24"/>
        <v/>
      </c>
      <c r="L280" s="16"/>
      <c r="M280" s="14"/>
      <c r="N280" s="14"/>
      <c r="O280" s="15" t="str">
        <f t="shared" si="25"/>
        <v/>
      </c>
      <c r="P280" s="15" t="str">
        <f t="shared" si="26"/>
        <v/>
      </c>
      <c r="Q280" s="14"/>
      <c r="R280" s="17" t="str">
        <f t="shared" si="27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3"/>
        <v/>
      </c>
      <c r="K281" s="15" t="str">
        <f t="shared" si="24"/>
        <v/>
      </c>
      <c r="L281" s="16"/>
      <c r="M281" s="14"/>
      <c r="N281" s="14"/>
      <c r="O281" s="15" t="str">
        <f t="shared" si="25"/>
        <v/>
      </c>
      <c r="P281" s="15" t="str">
        <f t="shared" si="26"/>
        <v/>
      </c>
      <c r="Q281" s="14"/>
      <c r="R281" s="17" t="str">
        <f t="shared" si="27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3"/>
        <v/>
      </c>
      <c r="K282" s="15" t="str">
        <f t="shared" si="24"/>
        <v/>
      </c>
      <c r="L282" s="16"/>
      <c r="M282" s="14"/>
      <c r="N282" s="14"/>
      <c r="O282" s="15" t="str">
        <f t="shared" si="25"/>
        <v/>
      </c>
      <c r="P282" s="15" t="str">
        <f t="shared" si="26"/>
        <v/>
      </c>
      <c r="Q282" s="14"/>
      <c r="R282" s="17" t="str">
        <f t="shared" si="27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3"/>
        <v/>
      </c>
      <c r="K283" s="15" t="str">
        <f t="shared" si="24"/>
        <v/>
      </c>
      <c r="L283" s="16"/>
      <c r="M283" s="14"/>
      <c r="N283" s="14"/>
      <c r="O283" s="15" t="str">
        <f t="shared" si="25"/>
        <v/>
      </c>
      <c r="P283" s="15" t="str">
        <f t="shared" si="26"/>
        <v/>
      </c>
      <c r="Q283" s="14"/>
      <c r="R283" s="17" t="str">
        <f t="shared" si="27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3"/>
        <v/>
      </c>
      <c r="K284" s="15" t="str">
        <f t="shared" si="24"/>
        <v/>
      </c>
      <c r="L284" s="16"/>
      <c r="M284" s="14"/>
      <c r="N284" s="14"/>
      <c r="O284" s="15" t="str">
        <f t="shared" si="25"/>
        <v/>
      </c>
      <c r="P284" s="15" t="str">
        <f t="shared" si="26"/>
        <v/>
      </c>
      <c r="Q284" s="14"/>
      <c r="R284" s="17" t="str">
        <f t="shared" si="27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3"/>
        <v/>
      </c>
      <c r="K285" s="15" t="str">
        <f t="shared" si="24"/>
        <v/>
      </c>
      <c r="L285" s="16"/>
      <c r="M285" s="14"/>
      <c r="N285" s="14"/>
      <c r="O285" s="15" t="str">
        <f t="shared" si="25"/>
        <v/>
      </c>
      <c r="P285" s="15" t="str">
        <f t="shared" si="26"/>
        <v/>
      </c>
      <c r="Q285" s="14"/>
      <c r="R285" s="17" t="str">
        <f t="shared" si="27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3"/>
        <v/>
      </c>
      <c r="K286" s="15" t="str">
        <f t="shared" si="24"/>
        <v/>
      </c>
      <c r="L286" s="16"/>
      <c r="M286" s="14"/>
      <c r="N286" s="14"/>
      <c r="O286" s="15" t="str">
        <f t="shared" si="25"/>
        <v/>
      </c>
      <c r="P286" s="15" t="str">
        <f t="shared" si="26"/>
        <v/>
      </c>
      <c r="Q286" s="14"/>
      <c r="R286" s="17" t="str">
        <f t="shared" si="27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3"/>
        <v/>
      </c>
      <c r="K287" s="15" t="str">
        <f t="shared" si="24"/>
        <v/>
      </c>
      <c r="L287" s="16"/>
      <c r="M287" s="14"/>
      <c r="N287" s="14"/>
      <c r="O287" s="15" t="str">
        <f t="shared" si="25"/>
        <v/>
      </c>
      <c r="P287" s="15" t="str">
        <f t="shared" si="26"/>
        <v/>
      </c>
      <c r="Q287" s="14"/>
      <c r="R287" s="17" t="str">
        <f t="shared" si="27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3"/>
        <v/>
      </c>
      <c r="K288" s="15" t="str">
        <f t="shared" si="24"/>
        <v/>
      </c>
      <c r="L288" s="16"/>
      <c r="M288" s="14"/>
      <c r="N288" s="14"/>
      <c r="O288" s="15" t="str">
        <f t="shared" si="25"/>
        <v/>
      </c>
      <c r="P288" s="15" t="str">
        <f t="shared" si="26"/>
        <v/>
      </c>
      <c r="Q288" s="14"/>
      <c r="R288" s="17" t="str">
        <f t="shared" si="27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3"/>
        <v/>
      </c>
      <c r="K289" s="15" t="str">
        <f t="shared" si="24"/>
        <v/>
      </c>
      <c r="L289" s="16"/>
      <c r="M289" s="14"/>
      <c r="N289" s="14"/>
      <c r="O289" s="15" t="str">
        <f t="shared" si="25"/>
        <v/>
      </c>
      <c r="P289" s="15" t="str">
        <f t="shared" si="26"/>
        <v/>
      </c>
      <c r="Q289" s="14"/>
      <c r="R289" s="17" t="str">
        <f t="shared" si="27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3"/>
        <v/>
      </c>
      <c r="K290" s="15" t="str">
        <f t="shared" si="24"/>
        <v/>
      </c>
      <c r="L290" s="16"/>
      <c r="M290" s="14"/>
      <c r="N290" s="14"/>
      <c r="O290" s="15" t="str">
        <f t="shared" si="25"/>
        <v/>
      </c>
      <c r="P290" s="15" t="str">
        <f t="shared" si="26"/>
        <v/>
      </c>
      <c r="Q290" s="14"/>
      <c r="R290" s="17" t="str">
        <f t="shared" si="27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3"/>
        <v/>
      </c>
      <c r="K291" s="15" t="str">
        <f t="shared" si="24"/>
        <v/>
      </c>
      <c r="L291" s="16"/>
      <c r="M291" s="14"/>
      <c r="N291" s="14"/>
      <c r="O291" s="15" t="str">
        <f t="shared" si="25"/>
        <v/>
      </c>
      <c r="P291" s="15" t="str">
        <f t="shared" si="26"/>
        <v/>
      </c>
      <c r="Q291" s="14"/>
      <c r="R291" s="17" t="str">
        <f t="shared" si="27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3"/>
        <v/>
      </c>
      <c r="K292" s="15" t="str">
        <f t="shared" si="24"/>
        <v/>
      </c>
      <c r="L292" s="16"/>
      <c r="M292" s="14"/>
      <c r="N292" s="14"/>
      <c r="O292" s="15" t="str">
        <f t="shared" si="25"/>
        <v/>
      </c>
      <c r="P292" s="15" t="str">
        <f t="shared" si="26"/>
        <v/>
      </c>
      <c r="Q292" s="14"/>
      <c r="R292" s="17" t="str">
        <f t="shared" si="27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3"/>
        <v/>
      </c>
      <c r="K293" s="15" t="str">
        <f t="shared" si="24"/>
        <v/>
      </c>
      <c r="L293" s="16"/>
      <c r="M293" s="14"/>
      <c r="N293" s="14"/>
      <c r="O293" s="15" t="str">
        <f t="shared" si="25"/>
        <v/>
      </c>
      <c r="P293" s="15" t="str">
        <f t="shared" si="26"/>
        <v/>
      </c>
      <c r="Q293" s="14"/>
      <c r="R293" s="17" t="str">
        <f t="shared" si="27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3"/>
        <v/>
      </c>
      <c r="K294" s="15" t="str">
        <f t="shared" si="24"/>
        <v/>
      </c>
      <c r="L294" s="16"/>
      <c r="M294" s="14"/>
      <c r="N294" s="14"/>
      <c r="O294" s="15" t="str">
        <f t="shared" si="25"/>
        <v/>
      </c>
      <c r="P294" s="15" t="str">
        <f t="shared" si="26"/>
        <v/>
      </c>
      <c r="Q294" s="14"/>
      <c r="R294" s="17" t="str">
        <f t="shared" si="27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3"/>
        <v/>
      </c>
      <c r="K295" s="15" t="str">
        <f t="shared" si="24"/>
        <v/>
      </c>
      <c r="L295" s="16"/>
      <c r="M295" s="14"/>
      <c r="N295" s="14"/>
      <c r="O295" s="15" t="str">
        <f t="shared" si="25"/>
        <v/>
      </c>
      <c r="P295" s="15" t="str">
        <f t="shared" si="26"/>
        <v/>
      </c>
      <c r="Q295" s="14"/>
      <c r="R295" s="17" t="str">
        <f t="shared" si="27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3"/>
        <v/>
      </c>
      <c r="K296" s="15" t="str">
        <f t="shared" si="24"/>
        <v/>
      </c>
      <c r="L296" s="16"/>
      <c r="M296" s="14"/>
      <c r="N296" s="14"/>
      <c r="O296" s="15" t="str">
        <f t="shared" si="25"/>
        <v/>
      </c>
      <c r="P296" s="15" t="str">
        <f t="shared" si="26"/>
        <v/>
      </c>
      <c r="Q296" s="14"/>
      <c r="R296" s="17" t="str">
        <f t="shared" si="27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3"/>
        <v/>
      </c>
      <c r="K297" s="15" t="str">
        <f t="shared" si="24"/>
        <v/>
      </c>
      <c r="L297" s="16"/>
      <c r="M297" s="14"/>
      <c r="N297" s="14"/>
      <c r="O297" s="15" t="str">
        <f t="shared" si="25"/>
        <v/>
      </c>
      <c r="P297" s="15" t="str">
        <f t="shared" si="26"/>
        <v/>
      </c>
      <c r="Q297" s="14"/>
      <c r="R297" s="17" t="str">
        <f t="shared" si="27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3"/>
        <v/>
      </c>
      <c r="K298" s="15" t="str">
        <f t="shared" si="24"/>
        <v/>
      </c>
      <c r="L298" s="16"/>
      <c r="M298" s="14"/>
      <c r="N298" s="14"/>
      <c r="O298" s="15" t="str">
        <f t="shared" si="25"/>
        <v/>
      </c>
      <c r="P298" s="15" t="str">
        <f t="shared" si="26"/>
        <v/>
      </c>
      <c r="Q298" s="14"/>
      <c r="R298" s="17" t="str">
        <f t="shared" si="27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3"/>
        <v/>
      </c>
      <c r="K299" s="15" t="str">
        <f t="shared" si="24"/>
        <v/>
      </c>
      <c r="L299" s="16"/>
      <c r="M299" s="14"/>
      <c r="N299" s="14"/>
      <c r="O299" s="15" t="str">
        <f t="shared" si="25"/>
        <v/>
      </c>
      <c r="P299" s="15" t="str">
        <f t="shared" si="26"/>
        <v/>
      </c>
      <c r="Q299" s="14"/>
      <c r="R299" s="17" t="str">
        <f t="shared" si="27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3"/>
        <v/>
      </c>
      <c r="K300" s="15" t="str">
        <f t="shared" si="24"/>
        <v/>
      </c>
      <c r="L300" s="16"/>
      <c r="M300" s="14"/>
      <c r="N300" s="14"/>
      <c r="O300" s="15" t="str">
        <f t="shared" si="25"/>
        <v/>
      </c>
      <c r="P300" s="15" t="str">
        <f t="shared" si="26"/>
        <v/>
      </c>
      <c r="Q300" s="14"/>
      <c r="R300" s="17" t="str">
        <f t="shared" si="27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3"/>
        <v/>
      </c>
      <c r="K301" s="15" t="str">
        <f t="shared" si="24"/>
        <v/>
      </c>
      <c r="L301" s="16"/>
      <c r="M301" s="14"/>
      <c r="N301" s="14"/>
      <c r="O301" s="15" t="str">
        <f t="shared" si="25"/>
        <v/>
      </c>
      <c r="P301" s="15" t="str">
        <f t="shared" si="26"/>
        <v/>
      </c>
      <c r="Q301" s="14"/>
      <c r="R301" s="17" t="str">
        <f t="shared" si="27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3"/>
        <v/>
      </c>
      <c r="K302" s="15" t="str">
        <f t="shared" si="24"/>
        <v/>
      </c>
      <c r="L302" s="16"/>
      <c r="M302" s="14"/>
      <c r="N302" s="14"/>
      <c r="O302" s="15" t="str">
        <f t="shared" si="25"/>
        <v/>
      </c>
      <c r="P302" s="15" t="str">
        <f t="shared" si="26"/>
        <v/>
      </c>
      <c r="Q302" s="14"/>
      <c r="R302" s="17" t="str">
        <f t="shared" si="27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3"/>
        <v/>
      </c>
      <c r="K303" s="15" t="str">
        <f t="shared" si="24"/>
        <v/>
      </c>
      <c r="L303" s="16"/>
      <c r="M303" s="14"/>
      <c r="N303" s="14"/>
      <c r="O303" s="15" t="str">
        <f t="shared" si="25"/>
        <v/>
      </c>
      <c r="P303" s="15" t="str">
        <f t="shared" si="26"/>
        <v/>
      </c>
      <c r="Q303" s="14"/>
      <c r="R303" s="17" t="str">
        <f t="shared" si="27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3"/>
        <v/>
      </c>
      <c r="K304" s="15" t="str">
        <f t="shared" si="24"/>
        <v/>
      </c>
      <c r="L304" s="16"/>
      <c r="M304" s="14"/>
      <c r="N304" s="14"/>
      <c r="O304" s="15" t="str">
        <f t="shared" si="25"/>
        <v/>
      </c>
      <c r="P304" s="15" t="str">
        <f t="shared" si="26"/>
        <v/>
      </c>
      <c r="Q304" s="14"/>
      <c r="R304" s="17" t="str">
        <f t="shared" si="27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3"/>
        <v/>
      </c>
      <c r="K305" s="15" t="str">
        <f t="shared" si="24"/>
        <v/>
      </c>
      <c r="L305" s="16"/>
      <c r="M305" s="14"/>
      <c r="N305" s="14"/>
      <c r="O305" s="15" t="str">
        <f t="shared" si="25"/>
        <v/>
      </c>
      <c r="P305" s="15" t="str">
        <f t="shared" si="26"/>
        <v/>
      </c>
      <c r="Q305" s="14"/>
      <c r="R305" s="17" t="str">
        <f t="shared" si="27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3"/>
        <v/>
      </c>
      <c r="K306" s="15" t="str">
        <f t="shared" si="24"/>
        <v/>
      </c>
      <c r="L306" s="16"/>
      <c r="M306" s="14"/>
      <c r="N306" s="14"/>
      <c r="O306" s="15" t="str">
        <f t="shared" si="25"/>
        <v/>
      </c>
      <c r="P306" s="15" t="str">
        <f t="shared" si="26"/>
        <v/>
      </c>
      <c r="Q306" s="14"/>
      <c r="R306" s="17" t="str">
        <f t="shared" si="27"/>
        <v/>
      </c>
      <c r="S306" s="14"/>
      <c r="T306" s="14"/>
      <c r="U306" s="14"/>
      <c r="V306" s="14"/>
      <c r="W306" s="14"/>
      <c r="X306" s="14"/>
    </row>
  </sheetData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06"/>
  <sheetViews>
    <sheetView zoomScaleNormal="100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Q76" sqref="Q76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85</v>
      </c>
      <c r="D1" s="45"/>
    </row>
    <row r="2" spans="1:24" ht="15" customHeight="1" x14ac:dyDescent="0.25">
      <c r="A2" s="9" t="s">
        <v>2</v>
      </c>
      <c r="B2" s="10"/>
      <c r="C2" s="44" t="s">
        <v>3</v>
      </c>
      <c r="D2" s="45"/>
    </row>
    <row r="3" spans="1:24" ht="15" customHeight="1" x14ac:dyDescent="0.25">
      <c r="A3" s="9" t="s">
        <v>4</v>
      </c>
      <c r="B3" s="10"/>
      <c r="C3" s="46">
        <v>46070</v>
      </c>
      <c r="D3" s="45"/>
    </row>
    <row r="4" spans="1:24" ht="15" customHeight="1" x14ac:dyDescent="0.25">
      <c r="A4" s="9" t="s">
        <v>5</v>
      </c>
      <c r="B4" s="10"/>
      <c r="C4" s="1">
        <v>10019</v>
      </c>
      <c r="E4" s="9" t="s">
        <v>6</v>
      </c>
      <c r="F4" s="10"/>
      <c r="G4" s="1"/>
      <c r="H4" s="9" t="s">
        <v>7</v>
      </c>
      <c r="I4" s="1"/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46196</v>
      </c>
      <c r="B7" s="13">
        <f>IF(A7="","",IFERROR(INT((A7-C3)/7)+I4,""))</f>
        <v>18</v>
      </c>
      <c r="C7" s="14">
        <v>10019</v>
      </c>
      <c r="D7" s="14"/>
      <c r="E7" s="14">
        <v>5</v>
      </c>
      <c r="F7" s="14">
        <v>0</v>
      </c>
      <c r="G7" s="15">
        <f>IF(A7="","",IFERROR(SUM(E$7:E7)/C4*100,""))</f>
        <v>4.9905180157700367E-2</v>
      </c>
      <c r="H7" s="14"/>
      <c r="I7" s="14"/>
      <c r="J7" s="15" t="str">
        <f t="shared" ref="J7:J70" si="0">IF(OR(A7="",H7="",H7=0),"",I7/H7*100)</f>
        <v/>
      </c>
      <c r="K7" s="15">
        <f t="shared" ref="K7:K70" si="1">IF(OR(A7="",C7="",C7=0),"",H7/C7*100)</f>
        <v>0</v>
      </c>
      <c r="L7" s="16"/>
      <c r="M7" s="14"/>
      <c r="N7" s="14"/>
      <c r="O7" s="15">
        <f t="shared" ref="O7:O70" si="2">IF(OR(A7="",C7="",C7=0),"",M7/C7*1000)</f>
        <v>0</v>
      </c>
      <c r="P7" s="15" t="str">
        <f t="shared" ref="P7:P70" si="3">IF(OR(A7="",D7="",D7=0),"",N7/D7*1000)</f>
        <v/>
      </c>
      <c r="Q7" s="14"/>
      <c r="R7" s="17" t="str">
        <f t="shared" ref="R7:R70" si="4">IF(OR(A7="",M7="",M7+N7=0),"",Q7/(M7+N7))</f>
        <v/>
      </c>
      <c r="S7" s="14"/>
      <c r="T7" s="14"/>
      <c r="U7" s="14"/>
      <c r="V7" s="14"/>
      <c r="W7" s="14"/>
      <c r="X7" s="14"/>
    </row>
    <row r="8" spans="1:24" ht="15" customHeight="1" x14ac:dyDescent="0.25">
      <c r="A8" s="12">
        <v>46197</v>
      </c>
      <c r="B8" s="13">
        <f>IF(A8="","",IFERROR(INT((A8-C3)/7)+I4,""))</f>
        <v>18</v>
      </c>
      <c r="C8" s="14">
        <f t="shared" ref="C8:C39" si="5">C7-E7</f>
        <v>10014</v>
      </c>
      <c r="D8" s="14"/>
      <c r="E8" s="14">
        <v>0</v>
      </c>
      <c r="F8" s="14">
        <v>0</v>
      </c>
      <c r="G8" s="15">
        <f>IF(A8="","",IFERROR(SUM(E$7:E8)/C4*100,""))</f>
        <v>4.9905180157700367E-2</v>
      </c>
      <c r="H8" s="14"/>
      <c r="I8" s="14"/>
      <c r="J8" s="15" t="str">
        <f t="shared" si="0"/>
        <v/>
      </c>
      <c r="K8" s="15">
        <f t="shared" si="1"/>
        <v>0</v>
      </c>
      <c r="L8" s="16"/>
      <c r="M8" s="14">
        <v>1001</v>
      </c>
      <c r="N8" s="14"/>
      <c r="O8" s="15">
        <f t="shared" si="2"/>
        <v>99.960055921709611</v>
      </c>
      <c r="P8" s="15" t="str">
        <f t="shared" si="3"/>
        <v/>
      </c>
      <c r="Q8" s="14">
        <v>10330</v>
      </c>
      <c r="R8" s="17">
        <f t="shared" si="4"/>
        <v>10.31968031968032</v>
      </c>
      <c r="S8" s="14"/>
      <c r="T8" s="14"/>
      <c r="U8" s="14"/>
      <c r="V8" s="14"/>
      <c r="W8" s="14"/>
      <c r="X8" s="14"/>
    </row>
    <row r="9" spans="1:24" ht="15" customHeight="1" x14ac:dyDescent="0.25">
      <c r="A9" s="12">
        <v>46198</v>
      </c>
      <c r="B9" s="13">
        <f>IF(A9="","",IFERROR(INT((A9-C3)/7)+I4,""))</f>
        <v>18</v>
      </c>
      <c r="C9" s="14">
        <f t="shared" si="5"/>
        <v>10014</v>
      </c>
      <c r="D9" s="14">
        <v>1104</v>
      </c>
      <c r="E9" s="14">
        <v>0</v>
      </c>
      <c r="F9" s="14">
        <v>0</v>
      </c>
      <c r="G9" s="15">
        <f>IF(A9="","",IFERROR(SUM(E$7:E9)/C4*100,""))</f>
        <v>4.9905180157700367E-2</v>
      </c>
      <c r="H9" s="14"/>
      <c r="I9" s="14"/>
      <c r="J9" s="15" t="str">
        <f t="shared" si="0"/>
        <v/>
      </c>
      <c r="K9" s="15">
        <f t="shared" si="1"/>
        <v>0</v>
      </c>
      <c r="L9" s="16"/>
      <c r="M9" s="14">
        <v>1092</v>
      </c>
      <c r="N9" s="14">
        <v>108</v>
      </c>
      <c r="O9" s="15">
        <f t="shared" si="2"/>
        <v>109.04733373277412</v>
      </c>
      <c r="P9" s="15">
        <f t="shared" si="3"/>
        <v>97.826086956521749</v>
      </c>
      <c r="Q9" s="14">
        <v>2112</v>
      </c>
      <c r="R9" s="17">
        <f t="shared" si="4"/>
        <v>1.76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46199</v>
      </c>
      <c r="B10" s="13">
        <f>IF(A10="","",IFERROR(INT((A10-C3)/7)+I4,""))</f>
        <v>18</v>
      </c>
      <c r="C10" s="14">
        <f t="shared" si="5"/>
        <v>10014</v>
      </c>
      <c r="D10" s="14">
        <f t="shared" ref="D10:D41" si="6">D9-F9</f>
        <v>1104</v>
      </c>
      <c r="E10" s="14">
        <v>2</v>
      </c>
      <c r="F10" s="14">
        <v>2</v>
      </c>
      <c r="G10" s="15">
        <f>IF(A10="","",IFERROR(SUM(E$7:E10)/C4*100,""))</f>
        <v>6.9867252220780524E-2</v>
      </c>
      <c r="H10" s="14"/>
      <c r="I10" s="14"/>
      <c r="J10" s="15" t="str">
        <f t="shared" si="0"/>
        <v/>
      </c>
      <c r="K10" s="15">
        <f t="shared" si="1"/>
        <v>0</v>
      </c>
      <c r="L10" s="16"/>
      <c r="M10" s="14">
        <v>1092</v>
      </c>
      <c r="N10" s="14">
        <v>108</v>
      </c>
      <c r="O10" s="15">
        <f t="shared" si="2"/>
        <v>109.04733373277412</v>
      </c>
      <c r="P10" s="15">
        <f t="shared" si="3"/>
        <v>97.826086956521749</v>
      </c>
      <c r="Q10" s="14">
        <v>2789</v>
      </c>
      <c r="R10" s="17">
        <f t="shared" si="4"/>
        <v>2.3241666666666667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46200</v>
      </c>
      <c r="B11" s="13">
        <f>IF(A11="","",IFERROR(INT((A11-C3)/7)+I4,""))</f>
        <v>18</v>
      </c>
      <c r="C11" s="14">
        <f t="shared" si="5"/>
        <v>10012</v>
      </c>
      <c r="D11" s="14">
        <f t="shared" si="6"/>
        <v>1102</v>
      </c>
      <c r="E11" s="14">
        <v>2</v>
      </c>
      <c r="F11" s="14">
        <v>1</v>
      </c>
      <c r="G11" s="15">
        <f>IF(A11="","",IFERROR(SUM(E$7:E11)/C4*100,""))</f>
        <v>8.9829324283860659E-2</v>
      </c>
      <c r="H11" s="14"/>
      <c r="I11" s="14"/>
      <c r="J11" s="15" t="str">
        <f t="shared" si="0"/>
        <v/>
      </c>
      <c r="K11" s="15">
        <f t="shared" si="1"/>
        <v>0</v>
      </c>
      <c r="L11" s="16"/>
      <c r="M11" s="14">
        <v>1092</v>
      </c>
      <c r="N11" s="14">
        <v>108</v>
      </c>
      <c r="O11" s="15">
        <f t="shared" si="2"/>
        <v>109.06911705952857</v>
      </c>
      <c r="P11" s="15">
        <f t="shared" si="3"/>
        <v>98.003629764065337</v>
      </c>
      <c r="Q11" s="14">
        <v>2758</v>
      </c>
      <c r="R11" s="17">
        <f t="shared" si="4"/>
        <v>2.2983333333333333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46201</v>
      </c>
      <c r="B12" s="13">
        <f>IF(A12="","",IFERROR(INT((A12-C3)/7)+I4,""))</f>
        <v>18</v>
      </c>
      <c r="C12" s="14">
        <f t="shared" si="5"/>
        <v>10010</v>
      </c>
      <c r="D12" s="14">
        <f t="shared" si="6"/>
        <v>1101</v>
      </c>
      <c r="E12" s="14">
        <v>1</v>
      </c>
      <c r="F12" s="14">
        <v>0</v>
      </c>
      <c r="G12" s="15">
        <f>IF(A12="","",IFERROR(SUM(E$7:E12)/C4*100,""))</f>
        <v>9.9810360315400734E-2</v>
      </c>
      <c r="H12" s="14"/>
      <c r="I12" s="14"/>
      <c r="J12" s="15" t="str">
        <f t="shared" si="0"/>
        <v/>
      </c>
      <c r="K12" s="15">
        <f t="shared" si="1"/>
        <v>0</v>
      </c>
      <c r="L12" s="16"/>
      <c r="M12" s="14">
        <v>1092</v>
      </c>
      <c r="N12" s="14">
        <v>108</v>
      </c>
      <c r="O12" s="15">
        <f t="shared" si="2"/>
        <v>109.09090909090908</v>
      </c>
      <c r="P12" s="15">
        <f t="shared" si="3"/>
        <v>98.09264305177112</v>
      </c>
      <c r="Q12" s="14">
        <v>3159</v>
      </c>
      <c r="R12" s="17">
        <f t="shared" si="4"/>
        <v>2.6324999999999998</v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>
        <v>46202</v>
      </c>
      <c r="B13" s="13">
        <f>IF(A13="","",IFERROR(INT((A13-C3)/7)+I4,""))</f>
        <v>18</v>
      </c>
      <c r="C13" s="14">
        <f t="shared" si="5"/>
        <v>10009</v>
      </c>
      <c r="D13" s="14">
        <f t="shared" si="6"/>
        <v>1101</v>
      </c>
      <c r="E13" s="14">
        <v>1</v>
      </c>
      <c r="F13" s="14">
        <v>0</v>
      </c>
      <c r="G13" s="15">
        <f>IF(A13="","",IFERROR(SUM(E$7:E13)/C4*100,""))</f>
        <v>0.10979139634694081</v>
      </c>
      <c r="H13" s="14"/>
      <c r="I13" s="14"/>
      <c r="J13" s="15" t="str">
        <f t="shared" si="0"/>
        <v/>
      </c>
      <c r="K13" s="15">
        <f t="shared" si="1"/>
        <v>0</v>
      </c>
      <c r="L13" s="16"/>
      <c r="M13" s="14">
        <v>1092</v>
      </c>
      <c r="N13" s="14">
        <v>108</v>
      </c>
      <c r="O13" s="15">
        <f t="shared" si="2"/>
        <v>109.10180837246477</v>
      </c>
      <c r="P13" s="15">
        <f t="shared" si="3"/>
        <v>98.09264305177112</v>
      </c>
      <c r="Q13" s="14">
        <v>3137</v>
      </c>
      <c r="R13" s="17">
        <f t="shared" si="4"/>
        <v>2.6141666666666667</v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>
        <v>46203</v>
      </c>
      <c r="B14" s="13">
        <f>IF(A14="","",IFERROR(INT((A14-C3)/7)+I4,""))</f>
        <v>19</v>
      </c>
      <c r="C14" s="14">
        <f t="shared" si="5"/>
        <v>10008</v>
      </c>
      <c r="D14" s="14">
        <f t="shared" si="6"/>
        <v>1101</v>
      </c>
      <c r="E14" s="14">
        <v>0</v>
      </c>
      <c r="F14" s="14">
        <v>0</v>
      </c>
      <c r="G14" s="15">
        <f>IF(A14="","",IFERROR(SUM(E$7:E14)/C4*100,""))</f>
        <v>0.10979139634694081</v>
      </c>
      <c r="H14" s="14"/>
      <c r="I14" s="14"/>
      <c r="J14" s="15" t="str">
        <f t="shared" si="0"/>
        <v/>
      </c>
      <c r="K14" s="15">
        <f t="shared" si="1"/>
        <v>0</v>
      </c>
      <c r="L14" s="16"/>
      <c r="M14" s="14">
        <v>1092</v>
      </c>
      <c r="N14" s="14">
        <v>108</v>
      </c>
      <c r="O14" s="15">
        <f t="shared" si="2"/>
        <v>109.1127098321343</v>
      </c>
      <c r="P14" s="15">
        <f t="shared" si="3"/>
        <v>98.09264305177112</v>
      </c>
      <c r="Q14" s="14">
        <v>2570</v>
      </c>
      <c r="R14" s="17">
        <f t="shared" si="4"/>
        <v>2.1416666666666666</v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>
        <v>46204</v>
      </c>
      <c r="B15" s="13">
        <f>IF(A15="","",IFERROR(INT((A15-C3)/7)+I4,""))</f>
        <v>19</v>
      </c>
      <c r="C15" s="14">
        <f t="shared" si="5"/>
        <v>10008</v>
      </c>
      <c r="D15" s="14">
        <f t="shared" si="6"/>
        <v>1101</v>
      </c>
      <c r="E15" s="14">
        <v>4</v>
      </c>
      <c r="F15" s="14">
        <v>0</v>
      </c>
      <c r="G15" s="15">
        <f>IF(A15="","",IFERROR(SUM(E$7:E15)/C4*100,""))</f>
        <v>0.14971554047310112</v>
      </c>
      <c r="H15" s="14"/>
      <c r="I15" s="14"/>
      <c r="J15" s="15" t="str">
        <f t="shared" si="0"/>
        <v/>
      </c>
      <c r="K15" s="15">
        <f t="shared" si="1"/>
        <v>0</v>
      </c>
      <c r="L15" s="16"/>
      <c r="M15" s="14">
        <v>1134</v>
      </c>
      <c r="N15" s="14">
        <v>102</v>
      </c>
      <c r="O15" s="15">
        <f t="shared" si="2"/>
        <v>113.30935251798562</v>
      </c>
      <c r="P15" s="15">
        <f t="shared" si="3"/>
        <v>92.643051771117158</v>
      </c>
      <c r="Q15" s="14">
        <v>2277</v>
      </c>
      <c r="R15" s="17">
        <f t="shared" si="4"/>
        <v>1.8422330097087378</v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>
        <v>46205</v>
      </c>
      <c r="B16" s="13">
        <f>IF(A16="","",IFERROR(INT((A16-C3)/7)+I4,""))</f>
        <v>19</v>
      </c>
      <c r="C16" s="14">
        <f t="shared" si="5"/>
        <v>10004</v>
      </c>
      <c r="D16" s="14">
        <f t="shared" si="6"/>
        <v>1101</v>
      </c>
      <c r="E16" s="14">
        <v>1</v>
      </c>
      <c r="F16" s="14">
        <v>0</v>
      </c>
      <c r="G16" s="15">
        <f>IF(A16="","",IFERROR(SUM(E$7:E16)/C4*100,""))</f>
        <v>0.15969657650464117</v>
      </c>
      <c r="H16" s="14"/>
      <c r="I16" s="14"/>
      <c r="J16" s="15" t="str">
        <f t="shared" si="0"/>
        <v/>
      </c>
      <c r="K16" s="15">
        <f t="shared" si="1"/>
        <v>0</v>
      </c>
      <c r="L16" s="16"/>
      <c r="M16" s="14">
        <v>1134</v>
      </c>
      <c r="N16" s="14">
        <v>102</v>
      </c>
      <c r="O16" s="15">
        <f t="shared" si="2"/>
        <v>113.3546581367453</v>
      </c>
      <c r="P16" s="15">
        <f t="shared" si="3"/>
        <v>92.643051771117158</v>
      </c>
      <c r="Q16" s="14">
        <v>2489</v>
      </c>
      <c r="R16" s="17">
        <f t="shared" si="4"/>
        <v>2.0137540453074432</v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>
        <v>46206</v>
      </c>
      <c r="B17" s="13">
        <f>IF(A17="","",IFERROR(INT((A17-C3)/7)+I4,""))</f>
        <v>19</v>
      </c>
      <c r="C17" s="14">
        <f t="shared" si="5"/>
        <v>10003</v>
      </c>
      <c r="D17" s="14">
        <f t="shared" si="6"/>
        <v>1101</v>
      </c>
      <c r="E17" s="14">
        <v>4</v>
      </c>
      <c r="F17" s="14">
        <v>0</v>
      </c>
      <c r="G17" s="15">
        <f>IF(A17="","",IFERROR(SUM(E$7:E17)/C4*100,""))</f>
        <v>0.19962072063080147</v>
      </c>
      <c r="H17" s="14"/>
      <c r="I17" s="14"/>
      <c r="J17" s="15" t="str">
        <f t="shared" si="0"/>
        <v/>
      </c>
      <c r="K17" s="15">
        <f t="shared" si="1"/>
        <v>0</v>
      </c>
      <c r="L17" s="16"/>
      <c r="M17" s="14">
        <v>1134</v>
      </c>
      <c r="N17" s="14">
        <v>102</v>
      </c>
      <c r="O17" s="15">
        <f t="shared" si="2"/>
        <v>113.36599020293913</v>
      </c>
      <c r="P17" s="15">
        <f t="shared" si="3"/>
        <v>92.643051771117158</v>
      </c>
      <c r="Q17" s="14">
        <v>2409</v>
      </c>
      <c r="R17" s="17">
        <f t="shared" si="4"/>
        <v>1.9490291262135921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46207</v>
      </c>
      <c r="B18" s="13">
        <f>IF(A18="","",IFERROR(INT((A18-C3)/7)+I4,""))</f>
        <v>19</v>
      </c>
      <c r="C18" s="14">
        <f t="shared" si="5"/>
        <v>9999</v>
      </c>
      <c r="D18" s="14">
        <f t="shared" si="6"/>
        <v>1101</v>
      </c>
      <c r="E18" s="14">
        <v>1</v>
      </c>
      <c r="F18" s="14">
        <v>0</v>
      </c>
      <c r="G18" s="15">
        <f>IF(A18="","",IFERROR(SUM(E$7:E18)/C4*100,""))</f>
        <v>0.20960175666234157</v>
      </c>
      <c r="H18" s="14"/>
      <c r="I18" s="14"/>
      <c r="J18" s="15" t="str">
        <f t="shared" si="0"/>
        <v/>
      </c>
      <c r="K18" s="15">
        <f t="shared" si="1"/>
        <v>0</v>
      </c>
      <c r="L18" s="16"/>
      <c r="M18" s="14">
        <v>1134</v>
      </c>
      <c r="N18" s="14">
        <v>102</v>
      </c>
      <c r="O18" s="15">
        <f t="shared" si="2"/>
        <v>113.41134113411341</v>
      </c>
      <c r="P18" s="15">
        <f t="shared" si="3"/>
        <v>92.643051771117158</v>
      </c>
      <c r="Q18" s="14">
        <v>2148</v>
      </c>
      <c r="R18" s="17">
        <f t="shared" si="4"/>
        <v>1.7378640776699028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46208</v>
      </c>
      <c r="B19" s="13">
        <f>IF(A19="","",IFERROR(INT((A19-C3)/7)+I4,""))</f>
        <v>19</v>
      </c>
      <c r="C19" s="14">
        <f t="shared" si="5"/>
        <v>9998</v>
      </c>
      <c r="D19" s="14">
        <f t="shared" si="6"/>
        <v>1101</v>
      </c>
      <c r="E19" s="14">
        <v>0</v>
      </c>
      <c r="F19" s="14">
        <v>0</v>
      </c>
      <c r="G19" s="15">
        <f>IF(A19="","",IFERROR(SUM(E$7:E19)/C4*100,""))</f>
        <v>0.20960175666234157</v>
      </c>
      <c r="H19" s="14"/>
      <c r="I19" s="14"/>
      <c r="J19" s="15" t="str">
        <f t="shared" si="0"/>
        <v/>
      </c>
      <c r="K19" s="15">
        <f t="shared" si="1"/>
        <v>0</v>
      </c>
      <c r="L19" s="16"/>
      <c r="M19" s="14">
        <v>1134</v>
      </c>
      <c r="N19" s="14">
        <v>102</v>
      </c>
      <c r="O19" s="15">
        <f t="shared" si="2"/>
        <v>113.42268453690737</v>
      </c>
      <c r="P19" s="15">
        <f t="shared" si="3"/>
        <v>92.643051771117158</v>
      </c>
      <c r="Q19" s="14">
        <v>2292</v>
      </c>
      <c r="R19" s="17">
        <f t="shared" si="4"/>
        <v>1.854368932038835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46209</v>
      </c>
      <c r="B20" s="13">
        <f>IF(A20="","",IFERROR(INT((A20-C3)/7)+I4,""))</f>
        <v>19</v>
      </c>
      <c r="C20" s="14">
        <f t="shared" si="5"/>
        <v>9998</v>
      </c>
      <c r="D20" s="14">
        <f t="shared" si="6"/>
        <v>1101</v>
      </c>
      <c r="E20" s="14">
        <v>0</v>
      </c>
      <c r="F20" s="14">
        <v>0</v>
      </c>
      <c r="G20" s="15">
        <f>IF(A20="","",IFERROR(SUM(E$7:E20)/C4*100,""))</f>
        <v>0.20960175666234157</v>
      </c>
      <c r="H20" s="14"/>
      <c r="I20" s="14"/>
      <c r="J20" s="15" t="str">
        <f t="shared" si="0"/>
        <v/>
      </c>
      <c r="K20" s="15">
        <f t="shared" si="1"/>
        <v>0</v>
      </c>
      <c r="L20" s="16"/>
      <c r="M20" s="14">
        <v>1134</v>
      </c>
      <c r="N20" s="14">
        <v>102</v>
      </c>
      <c r="O20" s="15">
        <f t="shared" si="2"/>
        <v>113.42268453690737</v>
      </c>
      <c r="P20" s="15">
        <f t="shared" si="3"/>
        <v>92.643051771117158</v>
      </c>
      <c r="Q20" s="14">
        <v>2243</v>
      </c>
      <c r="R20" s="17">
        <f t="shared" si="4"/>
        <v>1.814724919093851</v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>
        <v>46210</v>
      </c>
      <c r="B21" s="13">
        <f>IF(A21="","",IFERROR(INT((A21-C3)/7)+I4,""))</f>
        <v>20</v>
      </c>
      <c r="C21" s="14">
        <f t="shared" si="5"/>
        <v>9998</v>
      </c>
      <c r="D21" s="14">
        <f t="shared" si="6"/>
        <v>1101</v>
      </c>
      <c r="E21" s="14">
        <v>3</v>
      </c>
      <c r="F21" s="14">
        <v>1</v>
      </c>
      <c r="G21" s="15">
        <f>IF(A21="","",IFERROR(SUM(E$7:E21)/C4*100,""))</f>
        <v>0.2395448647569618</v>
      </c>
      <c r="H21" s="14"/>
      <c r="I21" s="14"/>
      <c r="J21" s="15" t="str">
        <f t="shared" si="0"/>
        <v/>
      </c>
      <c r="K21" s="15">
        <f t="shared" si="1"/>
        <v>0</v>
      </c>
      <c r="L21" s="16"/>
      <c r="M21" s="14">
        <v>1134</v>
      </c>
      <c r="N21" s="14">
        <v>102</v>
      </c>
      <c r="O21" s="15">
        <f t="shared" si="2"/>
        <v>113.42268453690737</v>
      </c>
      <c r="P21" s="15">
        <f t="shared" si="3"/>
        <v>92.643051771117158</v>
      </c>
      <c r="Q21" s="14">
        <v>2136</v>
      </c>
      <c r="R21" s="17">
        <f t="shared" si="4"/>
        <v>1.7281553398058251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>
        <v>46211</v>
      </c>
      <c r="B22" s="13">
        <f>IF(A22="","",IFERROR(INT((A22-C3)/7)+I4,""))</f>
        <v>20</v>
      </c>
      <c r="C22" s="14">
        <f t="shared" si="5"/>
        <v>9995</v>
      </c>
      <c r="D22" s="14">
        <f t="shared" si="6"/>
        <v>1100</v>
      </c>
      <c r="E22" s="14">
        <v>0</v>
      </c>
      <c r="F22" s="14">
        <v>0</v>
      </c>
      <c r="G22" s="15">
        <f>IF(A22="","",IFERROR(SUM(E$7:E22)/C4*100,""))</f>
        <v>0.2395448647569618</v>
      </c>
      <c r="H22" s="14"/>
      <c r="I22" s="14"/>
      <c r="J22" s="15" t="str">
        <f t="shared" si="0"/>
        <v/>
      </c>
      <c r="K22" s="15">
        <f t="shared" si="1"/>
        <v>0</v>
      </c>
      <c r="L22" s="16"/>
      <c r="M22" s="14">
        <v>1210</v>
      </c>
      <c r="N22" s="14">
        <v>98</v>
      </c>
      <c r="O22" s="15">
        <f t="shared" si="2"/>
        <v>121.06053026513257</v>
      </c>
      <c r="P22" s="15">
        <f t="shared" si="3"/>
        <v>89.090909090909093</v>
      </c>
      <c r="Q22" s="14">
        <v>2199</v>
      </c>
      <c r="R22" s="17">
        <f t="shared" si="4"/>
        <v>1.6811926605504588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>
        <v>46212</v>
      </c>
      <c r="B23" s="13">
        <f>IF(A23="","",IFERROR(INT((A23-C3)/7)+I4,""))</f>
        <v>20</v>
      </c>
      <c r="C23" s="14">
        <f t="shared" si="5"/>
        <v>9995</v>
      </c>
      <c r="D23" s="14">
        <f t="shared" si="6"/>
        <v>1100</v>
      </c>
      <c r="E23" s="14">
        <v>1</v>
      </c>
      <c r="F23" s="14">
        <v>0</v>
      </c>
      <c r="G23" s="15">
        <f>IF(A23="","",IFERROR(SUM(E$7:E23)/C4*100,""))</f>
        <v>0.24952590078850181</v>
      </c>
      <c r="H23" s="14"/>
      <c r="I23" s="14"/>
      <c r="J23" s="15" t="str">
        <f t="shared" si="0"/>
        <v/>
      </c>
      <c r="K23" s="15">
        <f t="shared" si="1"/>
        <v>0</v>
      </c>
      <c r="L23" s="16"/>
      <c r="M23" s="14">
        <v>1210</v>
      </c>
      <c r="N23" s="14">
        <v>98</v>
      </c>
      <c r="O23" s="15">
        <f t="shared" si="2"/>
        <v>121.06053026513257</v>
      </c>
      <c r="P23" s="15">
        <f t="shared" si="3"/>
        <v>89.090909090909093</v>
      </c>
      <c r="Q23" s="14">
        <v>2590</v>
      </c>
      <c r="R23" s="17">
        <f t="shared" si="4"/>
        <v>1.9801223241590213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46213</v>
      </c>
      <c r="B24" s="13">
        <f>IF(A24="","",IFERROR(INT((A24-C3)/7)+I4,""))</f>
        <v>20</v>
      </c>
      <c r="C24" s="14">
        <f t="shared" si="5"/>
        <v>9994</v>
      </c>
      <c r="D24" s="14">
        <f t="shared" si="6"/>
        <v>1100</v>
      </c>
      <c r="E24" s="14">
        <v>0</v>
      </c>
      <c r="F24" s="14">
        <v>1</v>
      </c>
      <c r="G24" s="15">
        <f>IF(A24="","",IFERROR(SUM(E$7:E24)/C4*100,""))</f>
        <v>0.24952590078850181</v>
      </c>
      <c r="H24" s="14"/>
      <c r="I24" s="14"/>
      <c r="J24" s="15" t="str">
        <f t="shared" si="0"/>
        <v/>
      </c>
      <c r="K24" s="15">
        <f t="shared" si="1"/>
        <v>0</v>
      </c>
      <c r="L24" s="16"/>
      <c r="M24" s="14">
        <v>1210</v>
      </c>
      <c r="N24" s="14">
        <v>98</v>
      </c>
      <c r="O24" s="15">
        <f t="shared" si="2"/>
        <v>121.07264358615168</v>
      </c>
      <c r="P24" s="15">
        <f t="shared" si="3"/>
        <v>89.090909090909093</v>
      </c>
      <c r="Q24" s="14">
        <v>1402</v>
      </c>
      <c r="R24" s="17">
        <f t="shared" si="4"/>
        <v>1.0718654434250765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>
        <v>46214</v>
      </c>
      <c r="B25" s="13">
        <f>IF(A25="","",IFERROR(INT((A25-C3)/7)+I4,""))</f>
        <v>20</v>
      </c>
      <c r="C25" s="14">
        <f t="shared" si="5"/>
        <v>9994</v>
      </c>
      <c r="D25" s="14">
        <f t="shared" si="6"/>
        <v>1099</v>
      </c>
      <c r="E25" s="14">
        <v>1</v>
      </c>
      <c r="F25" s="14">
        <v>1</v>
      </c>
      <c r="G25" s="15">
        <f>IF(A25="","",IFERROR(SUM(E$7:E25)/C4*100,""))</f>
        <v>0.25950693682004189</v>
      </c>
      <c r="H25" s="14"/>
      <c r="I25" s="14"/>
      <c r="J25" s="15" t="str">
        <f t="shared" si="0"/>
        <v/>
      </c>
      <c r="K25" s="15">
        <f t="shared" si="1"/>
        <v>0</v>
      </c>
      <c r="L25" s="16"/>
      <c r="M25" s="14">
        <v>1210</v>
      </c>
      <c r="N25" s="14">
        <v>98</v>
      </c>
      <c r="O25" s="15">
        <f t="shared" si="2"/>
        <v>121.07264358615168</v>
      </c>
      <c r="P25" s="15">
        <f t="shared" si="3"/>
        <v>89.171974522292984</v>
      </c>
      <c r="Q25" s="14">
        <v>2151</v>
      </c>
      <c r="R25" s="17">
        <f t="shared" si="4"/>
        <v>1.6444954128440368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>
        <v>46215</v>
      </c>
      <c r="B26" s="13">
        <f>IF(A26="","",IFERROR(INT((A26-C3)/7)+I4,""))</f>
        <v>20</v>
      </c>
      <c r="C26" s="14">
        <f t="shared" si="5"/>
        <v>9993</v>
      </c>
      <c r="D26" s="14">
        <f t="shared" si="6"/>
        <v>1098</v>
      </c>
      <c r="E26" s="14">
        <v>0</v>
      </c>
      <c r="F26" s="14">
        <v>2</v>
      </c>
      <c r="G26" s="15">
        <f>IF(A26="","",IFERROR(SUM(E$7:E26)/C4*100,""))</f>
        <v>0.25950693682004189</v>
      </c>
      <c r="H26" s="14"/>
      <c r="I26" s="14"/>
      <c r="J26" s="15" t="str">
        <f t="shared" si="0"/>
        <v/>
      </c>
      <c r="K26" s="15">
        <f t="shared" si="1"/>
        <v>0</v>
      </c>
      <c r="L26" s="16"/>
      <c r="M26" s="14">
        <v>1210</v>
      </c>
      <c r="N26" s="14">
        <v>98</v>
      </c>
      <c r="O26" s="15">
        <f t="shared" si="2"/>
        <v>121.08475933153207</v>
      </c>
      <c r="P26" s="15">
        <f t="shared" si="3"/>
        <v>89.253187613843352</v>
      </c>
      <c r="Q26" s="14">
        <v>2255</v>
      </c>
      <c r="R26" s="17">
        <f t="shared" si="4"/>
        <v>1.724006116207951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>
        <v>46216</v>
      </c>
      <c r="B27" s="13">
        <f>IF(A27="","",IFERROR(INT((A27-C3)/7)+I4,""))</f>
        <v>20</v>
      </c>
      <c r="C27" s="14">
        <f t="shared" si="5"/>
        <v>9993</v>
      </c>
      <c r="D27" s="14">
        <f t="shared" si="6"/>
        <v>1096</v>
      </c>
      <c r="E27" s="14">
        <v>3</v>
      </c>
      <c r="F27" s="14">
        <v>4</v>
      </c>
      <c r="G27" s="15">
        <f>IF(A27="","",IFERROR(SUM(E$7:E27)/C4*100,""))</f>
        <v>0.28945004491466214</v>
      </c>
      <c r="H27" s="14"/>
      <c r="I27" s="14"/>
      <c r="J27" s="15" t="str">
        <f t="shared" si="0"/>
        <v/>
      </c>
      <c r="K27" s="15">
        <f t="shared" si="1"/>
        <v>0</v>
      </c>
      <c r="L27" s="16"/>
      <c r="M27" s="14">
        <v>1210</v>
      </c>
      <c r="N27" s="14">
        <v>98</v>
      </c>
      <c r="O27" s="15">
        <f t="shared" si="2"/>
        <v>121.08475933153207</v>
      </c>
      <c r="P27" s="15">
        <f t="shared" si="3"/>
        <v>89.416058394160586</v>
      </c>
      <c r="Q27" s="14">
        <v>2188</v>
      </c>
      <c r="R27" s="17">
        <f t="shared" si="4"/>
        <v>1.6727828746177369</v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>
        <v>46217</v>
      </c>
      <c r="B28" s="13">
        <f>IF(A28="","",IFERROR(INT((A28-C3)/7)+I4,""))</f>
        <v>21</v>
      </c>
      <c r="C28" s="14">
        <f t="shared" si="5"/>
        <v>9990</v>
      </c>
      <c r="D28" s="14">
        <f t="shared" si="6"/>
        <v>1092</v>
      </c>
      <c r="E28" s="14">
        <v>3</v>
      </c>
      <c r="F28" s="14">
        <v>0</v>
      </c>
      <c r="G28" s="15">
        <f>IF(A28="","",IFERROR(SUM(E$7:E28)/C4*100,""))</f>
        <v>0.31939315300928234</v>
      </c>
      <c r="H28" s="14"/>
      <c r="I28" s="14"/>
      <c r="J28" s="15" t="str">
        <f t="shared" si="0"/>
        <v/>
      </c>
      <c r="K28" s="15">
        <f t="shared" si="1"/>
        <v>0</v>
      </c>
      <c r="L28" s="16"/>
      <c r="M28" s="14">
        <v>1242</v>
      </c>
      <c r="N28" s="14">
        <v>98</v>
      </c>
      <c r="O28" s="15">
        <f t="shared" si="2"/>
        <v>124.32432432432434</v>
      </c>
      <c r="P28" s="15">
        <f t="shared" si="3"/>
        <v>89.743589743589737</v>
      </c>
      <c r="Q28" s="14">
        <v>2723</v>
      </c>
      <c r="R28" s="17">
        <f t="shared" si="4"/>
        <v>2.0320895522388058</v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>
        <v>46218</v>
      </c>
      <c r="B29" s="13">
        <f>IF(A29="","",IFERROR(INT((A29-C3)/7)+I4,""))</f>
        <v>21</v>
      </c>
      <c r="C29" s="14">
        <f t="shared" si="5"/>
        <v>9987</v>
      </c>
      <c r="D29" s="14">
        <f t="shared" si="6"/>
        <v>1092</v>
      </c>
      <c r="E29" s="14">
        <v>1</v>
      </c>
      <c r="F29" s="14">
        <v>1</v>
      </c>
      <c r="G29" s="15">
        <f>IF(A29="","",IFERROR(SUM(E$7:E29)/C4*100,""))</f>
        <v>0.32937418904082244</v>
      </c>
      <c r="H29" s="14"/>
      <c r="I29" s="14"/>
      <c r="J29" s="15" t="str">
        <f t="shared" si="0"/>
        <v/>
      </c>
      <c r="K29" s="15">
        <f t="shared" si="1"/>
        <v>0</v>
      </c>
      <c r="L29" s="16"/>
      <c r="M29" s="14">
        <v>1242</v>
      </c>
      <c r="N29" s="14">
        <v>96</v>
      </c>
      <c r="O29" s="15">
        <f t="shared" si="2"/>
        <v>124.36167017122258</v>
      </c>
      <c r="P29" s="15">
        <f t="shared" si="3"/>
        <v>87.912087912087912</v>
      </c>
      <c r="Q29" s="14">
        <v>2903</v>
      </c>
      <c r="R29" s="17">
        <f t="shared" si="4"/>
        <v>2.1696562032884903</v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>
        <v>46219</v>
      </c>
      <c r="B30" s="13">
        <f>IF(A30="","",IFERROR(INT((A30-C3)/7)+I4,""))</f>
        <v>21</v>
      </c>
      <c r="C30" s="14">
        <f t="shared" si="5"/>
        <v>9986</v>
      </c>
      <c r="D30" s="14">
        <f t="shared" si="6"/>
        <v>1091</v>
      </c>
      <c r="E30" s="14">
        <v>1</v>
      </c>
      <c r="F30" s="14">
        <v>0</v>
      </c>
      <c r="G30" s="15">
        <f>IF(A30="","",IFERROR(SUM(E$7:E30)/C4*100,""))</f>
        <v>0.33935522507236254</v>
      </c>
      <c r="H30" s="14">
        <v>4</v>
      </c>
      <c r="I30" s="14"/>
      <c r="J30" s="15">
        <f t="shared" si="0"/>
        <v>0</v>
      </c>
      <c r="K30" s="15">
        <f t="shared" si="1"/>
        <v>4.0056078509913884E-2</v>
      </c>
      <c r="L30" s="16"/>
      <c r="M30" s="14">
        <v>1242</v>
      </c>
      <c r="N30" s="14">
        <v>96</v>
      </c>
      <c r="O30" s="15">
        <f t="shared" si="2"/>
        <v>124.37412377328259</v>
      </c>
      <c r="P30" s="15">
        <f t="shared" si="3"/>
        <v>87.992667277726852</v>
      </c>
      <c r="Q30" s="14">
        <v>3019</v>
      </c>
      <c r="R30" s="17">
        <f t="shared" si="4"/>
        <v>2.2563527653213753</v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>
        <v>46220</v>
      </c>
      <c r="B31" s="13">
        <f>IF(A31="","",IFERROR(INT((A31-C3)/7)+I4,""))</f>
        <v>21</v>
      </c>
      <c r="C31" s="14">
        <f t="shared" si="5"/>
        <v>9985</v>
      </c>
      <c r="D31" s="14">
        <f t="shared" si="6"/>
        <v>1091</v>
      </c>
      <c r="E31" s="14">
        <v>0</v>
      </c>
      <c r="F31" s="14">
        <v>0</v>
      </c>
      <c r="G31" s="15">
        <f>IF(A31="","",IFERROR(SUM(E$7:E31)/C4*100,""))</f>
        <v>0.33935522507236254</v>
      </c>
      <c r="H31" s="14">
        <v>7</v>
      </c>
      <c r="I31" s="14"/>
      <c r="J31" s="15">
        <f t="shared" si="0"/>
        <v>0</v>
      </c>
      <c r="K31" s="15">
        <f t="shared" si="1"/>
        <v>7.0105157736604903E-2</v>
      </c>
      <c r="L31" s="16"/>
      <c r="M31" s="14">
        <v>1242</v>
      </c>
      <c r="N31" s="14">
        <v>96</v>
      </c>
      <c r="O31" s="15">
        <f t="shared" si="2"/>
        <v>124.38657986980471</v>
      </c>
      <c r="P31" s="15">
        <f t="shared" si="3"/>
        <v>87.992667277726852</v>
      </c>
      <c r="Q31" s="14">
        <v>3352</v>
      </c>
      <c r="R31" s="17">
        <f t="shared" si="4"/>
        <v>2.5052316890881912</v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>
        <v>46221</v>
      </c>
      <c r="B32" s="13">
        <f>IF(A32="","",IFERROR(INT((A32-C3)/7)+I4,""))</f>
        <v>21</v>
      </c>
      <c r="C32" s="14">
        <f t="shared" si="5"/>
        <v>9985</v>
      </c>
      <c r="D32" s="14">
        <f t="shared" si="6"/>
        <v>1091</v>
      </c>
      <c r="E32" s="14">
        <v>0</v>
      </c>
      <c r="F32" s="14">
        <v>0</v>
      </c>
      <c r="G32" s="15">
        <f>IF(A32="","",IFERROR(SUM(E$7:E32)/C4*100,""))</f>
        <v>0.33935522507236254</v>
      </c>
      <c r="H32" s="14">
        <v>3</v>
      </c>
      <c r="I32" s="14"/>
      <c r="J32" s="15">
        <f t="shared" si="0"/>
        <v>0</v>
      </c>
      <c r="K32" s="15">
        <f t="shared" si="1"/>
        <v>3.0045067601402103E-2</v>
      </c>
      <c r="L32" s="16"/>
      <c r="M32" s="14">
        <v>1242</v>
      </c>
      <c r="N32" s="14">
        <v>96</v>
      </c>
      <c r="O32" s="15">
        <f t="shared" si="2"/>
        <v>124.38657986980471</v>
      </c>
      <c r="P32" s="15">
        <f t="shared" si="3"/>
        <v>87.992667277726852</v>
      </c>
      <c r="Q32" s="14">
        <v>3362</v>
      </c>
      <c r="R32" s="17">
        <f t="shared" si="4"/>
        <v>2.5127055306427506</v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>
        <v>46222</v>
      </c>
      <c r="B33" s="13">
        <f>IF(A33="","",IFERROR(INT((A33-C3)/7)+I4,""))</f>
        <v>21</v>
      </c>
      <c r="C33" s="14">
        <f t="shared" si="5"/>
        <v>9985</v>
      </c>
      <c r="D33" s="14">
        <f t="shared" si="6"/>
        <v>1091</v>
      </c>
      <c r="E33" s="14">
        <v>0</v>
      </c>
      <c r="F33" s="14">
        <v>0</v>
      </c>
      <c r="G33" s="15">
        <f>IF(A33="","",IFERROR(SUM(E$7:E33)/C4*100,""))</f>
        <v>0.33935522507236254</v>
      </c>
      <c r="H33" s="14">
        <v>8</v>
      </c>
      <c r="I33" s="14"/>
      <c r="J33" s="15">
        <f t="shared" si="0"/>
        <v>0</v>
      </c>
      <c r="K33" s="15">
        <f t="shared" si="1"/>
        <v>8.0120180270405614E-2</v>
      </c>
      <c r="L33" s="16"/>
      <c r="M33" s="14">
        <v>1242</v>
      </c>
      <c r="N33" s="14">
        <v>96</v>
      </c>
      <c r="O33" s="15">
        <f t="shared" si="2"/>
        <v>124.38657986980471</v>
      </c>
      <c r="P33" s="15">
        <f t="shared" si="3"/>
        <v>87.992667277726852</v>
      </c>
      <c r="Q33" s="14">
        <v>3303</v>
      </c>
      <c r="R33" s="17">
        <f t="shared" si="4"/>
        <v>2.4686098654708521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46223</v>
      </c>
      <c r="B34" s="13">
        <f>IF(A34="","",IFERROR(INT((A34-C3)/7)+I4,""))</f>
        <v>21</v>
      </c>
      <c r="C34" s="14">
        <f t="shared" si="5"/>
        <v>9985</v>
      </c>
      <c r="D34" s="14">
        <f t="shared" si="6"/>
        <v>1091</v>
      </c>
      <c r="E34" s="14">
        <v>0</v>
      </c>
      <c r="F34" s="14">
        <v>0</v>
      </c>
      <c r="G34" s="15">
        <f>IF(A34="","",IFERROR(SUM(E$7:E34)/C4*100,""))</f>
        <v>0.33935522507236254</v>
      </c>
      <c r="H34" s="14">
        <v>12</v>
      </c>
      <c r="I34" s="14"/>
      <c r="J34" s="15">
        <f t="shared" si="0"/>
        <v>0</v>
      </c>
      <c r="K34" s="15">
        <f t="shared" si="1"/>
        <v>0.12018027040560841</v>
      </c>
      <c r="L34" s="16"/>
      <c r="M34" s="14">
        <v>1242</v>
      </c>
      <c r="N34" s="14">
        <v>96</v>
      </c>
      <c r="O34" s="15">
        <f t="shared" si="2"/>
        <v>124.38657986980471</v>
      </c>
      <c r="P34" s="15">
        <f t="shared" si="3"/>
        <v>87.992667277726852</v>
      </c>
      <c r="Q34" s="14">
        <v>3245</v>
      </c>
      <c r="R34" s="17">
        <f t="shared" si="4"/>
        <v>2.4252615844544096</v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>
        <v>46224</v>
      </c>
      <c r="B35" s="13">
        <f>IF(A35="","",IFERROR(INT((A35-C3)/7)+I4,""))</f>
        <v>22</v>
      </c>
      <c r="C35" s="14">
        <f t="shared" si="5"/>
        <v>9985</v>
      </c>
      <c r="D35" s="14">
        <f t="shared" si="6"/>
        <v>1091</v>
      </c>
      <c r="E35" s="14">
        <v>0</v>
      </c>
      <c r="F35" s="14">
        <v>1</v>
      </c>
      <c r="G35" s="15">
        <f>IF(A35="","",IFERROR(SUM(E$7:E35)/C4*100,""))</f>
        <v>0.33935522507236254</v>
      </c>
      <c r="H35" s="14">
        <v>44</v>
      </c>
      <c r="I35" s="14"/>
      <c r="J35" s="15">
        <f t="shared" si="0"/>
        <v>0</v>
      </c>
      <c r="K35" s="15">
        <f t="shared" si="1"/>
        <v>0.44066099148723087</v>
      </c>
      <c r="L35" s="16"/>
      <c r="M35" s="14">
        <v>1242</v>
      </c>
      <c r="N35" s="14">
        <v>96</v>
      </c>
      <c r="O35" s="15">
        <f t="shared" si="2"/>
        <v>124.38657986980471</v>
      </c>
      <c r="P35" s="15">
        <f t="shared" si="3"/>
        <v>87.992667277726852</v>
      </c>
      <c r="Q35" s="14">
        <v>2568</v>
      </c>
      <c r="R35" s="17">
        <f t="shared" si="4"/>
        <v>1.9192825112107623</v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>
        <v>46225</v>
      </c>
      <c r="B36" s="13">
        <f>IF(A36="","",IFERROR(INT((A36-C3)/7)+I4,""))</f>
        <v>22</v>
      </c>
      <c r="C36" s="14">
        <f t="shared" si="5"/>
        <v>9985</v>
      </c>
      <c r="D36" s="14">
        <f t="shared" si="6"/>
        <v>1090</v>
      </c>
      <c r="E36" s="14">
        <v>0</v>
      </c>
      <c r="F36" s="14">
        <v>0</v>
      </c>
      <c r="G36" s="15">
        <f>IF(A36="","",IFERROR(SUM(E$7:E36)/C4*100,""))</f>
        <v>0.33935522507236254</v>
      </c>
      <c r="H36" s="14">
        <v>48</v>
      </c>
      <c r="I36" s="14"/>
      <c r="J36" s="15">
        <f t="shared" si="0"/>
        <v>0</v>
      </c>
      <c r="K36" s="15">
        <f t="shared" si="1"/>
        <v>0.48072108162243365</v>
      </c>
      <c r="L36" s="16"/>
      <c r="M36" s="14">
        <v>1274</v>
      </c>
      <c r="N36" s="14">
        <v>98</v>
      </c>
      <c r="O36" s="15">
        <f t="shared" si="2"/>
        <v>127.59138708062093</v>
      </c>
      <c r="P36" s="15">
        <f t="shared" si="3"/>
        <v>89.908256880733944</v>
      </c>
      <c r="Q36" s="14">
        <v>2774</v>
      </c>
      <c r="R36" s="17">
        <f t="shared" si="4"/>
        <v>2.0218658892128278</v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>
        <v>46226</v>
      </c>
      <c r="B37" s="13">
        <f>IF(A37="","",IFERROR(INT((A37-C3)/7)+I4,""))</f>
        <v>22</v>
      </c>
      <c r="C37" s="14">
        <f t="shared" si="5"/>
        <v>9985</v>
      </c>
      <c r="D37" s="14">
        <f t="shared" si="6"/>
        <v>1090</v>
      </c>
      <c r="E37" s="14">
        <v>0</v>
      </c>
      <c r="F37" s="14">
        <v>0</v>
      </c>
      <c r="G37" s="15">
        <f>IF(A37="","",IFERROR(SUM(E$7:E37)/C4*100,""))</f>
        <v>0.33935522507236254</v>
      </c>
      <c r="H37" s="14">
        <v>103</v>
      </c>
      <c r="I37" s="14"/>
      <c r="J37" s="15">
        <f t="shared" si="0"/>
        <v>0</v>
      </c>
      <c r="K37" s="15">
        <f t="shared" si="1"/>
        <v>1.0315473209814721</v>
      </c>
      <c r="L37" s="16"/>
      <c r="M37" s="14">
        <v>1274</v>
      </c>
      <c r="N37" s="14">
        <v>98</v>
      </c>
      <c r="O37" s="15">
        <f t="shared" si="2"/>
        <v>127.59138708062093</v>
      </c>
      <c r="P37" s="15">
        <f t="shared" si="3"/>
        <v>89.908256880733944</v>
      </c>
      <c r="Q37" s="14">
        <v>2888</v>
      </c>
      <c r="R37" s="17">
        <f t="shared" si="4"/>
        <v>2.1049562682215743</v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>
        <v>46227</v>
      </c>
      <c r="B38" s="13">
        <f>IF(A38="","",IFERROR(INT((A38-C3)/7)+I4,""))</f>
        <v>22</v>
      </c>
      <c r="C38" s="14">
        <f t="shared" si="5"/>
        <v>9985</v>
      </c>
      <c r="D38" s="14">
        <f t="shared" si="6"/>
        <v>1090</v>
      </c>
      <c r="E38" s="14">
        <v>2</v>
      </c>
      <c r="F38" s="14">
        <v>0</v>
      </c>
      <c r="G38" s="15">
        <f>IF(A38="","",IFERROR(SUM(E$7:E38)/C4*100,""))</f>
        <v>0.35931729713544264</v>
      </c>
      <c r="H38" s="14">
        <v>163</v>
      </c>
      <c r="I38" s="14"/>
      <c r="J38" s="15">
        <f t="shared" si="0"/>
        <v>0</v>
      </c>
      <c r="K38" s="15">
        <f t="shared" si="1"/>
        <v>1.6324486730095142</v>
      </c>
      <c r="L38" s="16"/>
      <c r="M38" s="14">
        <v>1274</v>
      </c>
      <c r="N38" s="14">
        <v>98</v>
      </c>
      <c r="O38" s="15">
        <f t="shared" si="2"/>
        <v>127.59138708062093</v>
      </c>
      <c r="P38" s="15">
        <f t="shared" si="3"/>
        <v>89.908256880733944</v>
      </c>
      <c r="Q38" s="14">
        <v>2669</v>
      </c>
      <c r="R38" s="17">
        <f t="shared" si="4"/>
        <v>1.94533527696793</v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>
        <v>46228</v>
      </c>
      <c r="B39" s="13">
        <f>IF(A39="","",IFERROR(INT((A39-C3)/7)+I4,""))</f>
        <v>22</v>
      </c>
      <c r="C39" s="14">
        <f t="shared" si="5"/>
        <v>9983</v>
      </c>
      <c r="D39" s="14">
        <f t="shared" si="6"/>
        <v>1090</v>
      </c>
      <c r="E39" s="14">
        <v>0</v>
      </c>
      <c r="F39" s="14">
        <v>1</v>
      </c>
      <c r="G39" s="15">
        <f>IF(A39="","",IFERROR(SUM(E$7:E39)/C4*100,""))</f>
        <v>0.35931729713544264</v>
      </c>
      <c r="H39" s="14">
        <v>267</v>
      </c>
      <c r="I39" s="14"/>
      <c r="J39" s="15">
        <f t="shared" si="0"/>
        <v>0</v>
      </c>
      <c r="K39" s="15">
        <f t="shared" si="1"/>
        <v>2.6745467294400482</v>
      </c>
      <c r="L39" s="16"/>
      <c r="M39" s="14">
        <v>1274</v>
      </c>
      <c r="N39" s="14">
        <v>98</v>
      </c>
      <c r="O39" s="15">
        <f t="shared" si="2"/>
        <v>127.61694881298207</v>
      </c>
      <c r="P39" s="15">
        <f t="shared" si="3"/>
        <v>89.908256880733944</v>
      </c>
      <c r="Q39" s="14">
        <v>2616</v>
      </c>
      <c r="R39" s="17">
        <f t="shared" si="4"/>
        <v>1.9067055393586005</v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>
        <v>46229</v>
      </c>
      <c r="B40" s="13">
        <f>IF(A40="","",IFERROR(INT((A40-C3)/7)+I4,""))</f>
        <v>22</v>
      </c>
      <c r="C40" s="14">
        <f t="shared" ref="C40:C71" si="7">C39-E39</f>
        <v>9983</v>
      </c>
      <c r="D40" s="14">
        <f t="shared" si="6"/>
        <v>1089</v>
      </c>
      <c r="E40" s="14">
        <v>0</v>
      </c>
      <c r="F40" s="14">
        <v>0</v>
      </c>
      <c r="G40" s="15">
        <f>IF(A40="","",IFERROR(SUM(E$7:E40)/C4*100,""))</f>
        <v>0.35931729713544264</v>
      </c>
      <c r="H40" s="14">
        <v>404</v>
      </c>
      <c r="I40" s="14"/>
      <c r="J40" s="15">
        <f t="shared" si="0"/>
        <v>0</v>
      </c>
      <c r="K40" s="15">
        <f t="shared" si="1"/>
        <v>4.0468796954823203</v>
      </c>
      <c r="L40" s="16"/>
      <c r="M40" s="14">
        <v>1274</v>
      </c>
      <c r="N40" s="14">
        <v>98</v>
      </c>
      <c r="O40" s="15">
        <f t="shared" si="2"/>
        <v>127.61694881298207</v>
      </c>
      <c r="P40" s="15">
        <f t="shared" si="3"/>
        <v>89.990817263544528</v>
      </c>
      <c r="Q40" s="14">
        <v>2852</v>
      </c>
      <c r="R40" s="17">
        <f t="shared" si="4"/>
        <v>2.0787172011661808</v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>
        <v>46230</v>
      </c>
      <c r="B41" s="13">
        <f>IF(A41="","",IFERROR(INT((A41-C3)/7)+I4,""))</f>
        <v>22</v>
      </c>
      <c r="C41" s="14">
        <f t="shared" si="7"/>
        <v>9983</v>
      </c>
      <c r="D41" s="14">
        <f t="shared" si="6"/>
        <v>1089</v>
      </c>
      <c r="E41" s="14">
        <v>0</v>
      </c>
      <c r="F41" s="14">
        <v>8</v>
      </c>
      <c r="G41" s="15">
        <f>IF(A41="","",IFERROR(SUM(E$7:E41)/C4*100,""))</f>
        <v>0.35931729713544264</v>
      </c>
      <c r="H41" s="14">
        <v>655</v>
      </c>
      <c r="I41" s="14"/>
      <c r="J41" s="15">
        <f t="shared" si="0"/>
        <v>0</v>
      </c>
      <c r="K41" s="15">
        <f t="shared" si="1"/>
        <v>6.5611539617349486</v>
      </c>
      <c r="L41" s="16"/>
      <c r="M41" s="14">
        <v>1274</v>
      </c>
      <c r="N41" s="14">
        <v>98</v>
      </c>
      <c r="O41" s="15">
        <f t="shared" si="2"/>
        <v>127.61694881298207</v>
      </c>
      <c r="P41" s="15">
        <f t="shared" si="3"/>
        <v>89.990817263544528</v>
      </c>
      <c r="Q41" s="14">
        <v>3094</v>
      </c>
      <c r="R41" s="17">
        <f t="shared" si="4"/>
        <v>2.2551020408163267</v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>
        <v>46231</v>
      </c>
      <c r="B42" s="13">
        <f>IF(A42="","",IFERROR(INT((A42-C3)/7)+I4,""))</f>
        <v>23</v>
      </c>
      <c r="C42" s="14">
        <f t="shared" si="7"/>
        <v>9983</v>
      </c>
      <c r="D42" s="14">
        <f t="shared" ref="D42:D73" si="8">D41-F41</f>
        <v>1081</v>
      </c>
      <c r="E42" s="14">
        <v>0</v>
      </c>
      <c r="F42" s="14">
        <v>0</v>
      </c>
      <c r="G42" s="15">
        <f>IF(A42="","",IFERROR(SUM(E$7:E42)/C4*100,""))</f>
        <v>0.35931729713544264</v>
      </c>
      <c r="H42" s="14">
        <v>891</v>
      </c>
      <c r="I42" s="14">
        <v>150</v>
      </c>
      <c r="J42" s="15">
        <f t="shared" si="0"/>
        <v>16.835016835016837</v>
      </c>
      <c r="K42" s="15">
        <f t="shared" si="1"/>
        <v>8.9251727937493737</v>
      </c>
      <c r="L42" s="16">
        <v>47.2</v>
      </c>
      <c r="M42" s="14">
        <v>1328</v>
      </c>
      <c r="N42" s="14">
        <v>98</v>
      </c>
      <c r="O42" s="15">
        <f t="shared" si="2"/>
        <v>133.02614444555743</v>
      </c>
      <c r="P42" s="15">
        <f t="shared" si="3"/>
        <v>90.656799259944492</v>
      </c>
      <c r="Q42" s="14">
        <v>2878</v>
      </c>
      <c r="R42" s="17">
        <f t="shared" si="4"/>
        <v>2.0182328190743339</v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>
        <v>46232</v>
      </c>
      <c r="B43" s="13">
        <f>IF(A43="","",IFERROR(INT((A43-C3)/7)+I4,""))</f>
        <v>23</v>
      </c>
      <c r="C43" s="14">
        <f t="shared" si="7"/>
        <v>9983</v>
      </c>
      <c r="D43" s="14">
        <f t="shared" si="8"/>
        <v>1081</v>
      </c>
      <c r="E43" s="14">
        <v>0</v>
      </c>
      <c r="F43" s="14">
        <v>1</v>
      </c>
      <c r="G43" s="15">
        <f>IF(A43="","",IFERROR(SUM(E$7:E43)/C4*100,""))</f>
        <v>0.35931729713544264</v>
      </c>
      <c r="H43" s="14">
        <v>1195</v>
      </c>
      <c r="I43" s="14"/>
      <c r="J43" s="15">
        <f t="shared" si="0"/>
        <v>0</v>
      </c>
      <c r="K43" s="15">
        <f t="shared" si="1"/>
        <v>11.970349594310328</v>
      </c>
      <c r="L43" s="16"/>
      <c r="M43" s="14">
        <v>1328</v>
      </c>
      <c r="N43" s="14">
        <v>98</v>
      </c>
      <c r="O43" s="15">
        <f t="shared" si="2"/>
        <v>133.02614444555743</v>
      </c>
      <c r="P43" s="15">
        <f t="shared" si="3"/>
        <v>90.656799259944492</v>
      </c>
      <c r="Q43" s="14">
        <v>2925</v>
      </c>
      <c r="R43" s="17">
        <f t="shared" si="4"/>
        <v>2.0511921458625526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46233</v>
      </c>
      <c r="B44" s="13">
        <f>IF(A44="","",IFERROR(INT((A44-C3)/7)+I4,""))</f>
        <v>23</v>
      </c>
      <c r="C44" s="14">
        <f t="shared" si="7"/>
        <v>9983</v>
      </c>
      <c r="D44" s="14">
        <f t="shared" si="8"/>
        <v>1080</v>
      </c>
      <c r="E44" s="14">
        <v>0</v>
      </c>
      <c r="F44" s="14">
        <v>0</v>
      </c>
      <c r="G44" s="15">
        <f>IF(A44="","",IFERROR(SUM(E$7:E44)/C4*100,""))</f>
        <v>0.35931729713544264</v>
      </c>
      <c r="H44" s="14">
        <v>1469</v>
      </c>
      <c r="I44" s="14"/>
      <c r="J44" s="15">
        <f t="shared" si="0"/>
        <v>0</v>
      </c>
      <c r="K44" s="15">
        <f t="shared" si="1"/>
        <v>14.71501552639487</v>
      </c>
      <c r="L44" s="16"/>
      <c r="M44" s="14">
        <v>11328</v>
      </c>
      <c r="N44" s="14">
        <v>98</v>
      </c>
      <c r="O44" s="15">
        <f t="shared" si="2"/>
        <v>1134.7290393669239</v>
      </c>
      <c r="P44" s="15">
        <f t="shared" si="3"/>
        <v>90.740740740740748</v>
      </c>
      <c r="Q44" s="14">
        <v>3133</v>
      </c>
      <c r="R44" s="17">
        <f t="shared" si="4"/>
        <v>0.27419919481883426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46234</v>
      </c>
      <c r="B45" s="13">
        <f>IF(A45="","",IFERROR(INT((A45-C3)/7)+I4,""))</f>
        <v>23</v>
      </c>
      <c r="C45" s="14">
        <f t="shared" si="7"/>
        <v>9983</v>
      </c>
      <c r="D45" s="14">
        <f t="shared" si="8"/>
        <v>1080</v>
      </c>
      <c r="E45" s="14">
        <v>0</v>
      </c>
      <c r="F45" s="14">
        <v>0</v>
      </c>
      <c r="G45" s="15">
        <f>IF(A45="","",IFERROR(SUM(E$7:E45)/C4*100,""))</f>
        <v>0.35931729713544264</v>
      </c>
      <c r="H45" s="14">
        <v>2011</v>
      </c>
      <c r="I45" s="14">
        <v>150</v>
      </c>
      <c r="J45" s="15">
        <f t="shared" si="0"/>
        <v>7.458975634012929</v>
      </c>
      <c r="K45" s="15">
        <f t="shared" si="1"/>
        <v>20.144245216868679</v>
      </c>
      <c r="L45" s="16"/>
      <c r="M45" s="14">
        <v>1328</v>
      </c>
      <c r="N45" s="14">
        <v>98</v>
      </c>
      <c r="O45" s="15">
        <f t="shared" si="2"/>
        <v>133.02614444555743</v>
      </c>
      <c r="P45" s="15">
        <f t="shared" si="3"/>
        <v>90.740740740740748</v>
      </c>
      <c r="Q45" s="14">
        <v>3600</v>
      </c>
      <c r="R45" s="17">
        <f t="shared" si="4"/>
        <v>2.5245441795231418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46235</v>
      </c>
      <c r="B46" s="13">
        <f>IF(A46="","",IFERROR(INT((A46-C3)/7)+I4,""))</f>
        <v>23</v>
      </c>
      <c r="C46" s="14">
        <f t="shared" si="7"/>
        <v>9983</v>
      </c>
      <c r="D46" s="14">
        <f t="shared" si="8"/>
        <v>1080</v>
      </c>
      <c r="E46" s="14">
        <v>0</v>
      </c>
      <c r="F46" s="14">
        <v>0</v>
      </c>
      <c r="G46" s="15">
        <f>IF(A46="","",IFERROR(SUM(E$7:E46)/C4*100,""))</f>
        <v>0.35931729713544264</v>
      </c>
      <c r="H46" s="14">
        <v>2403</v>
      </c>
      <c r="I46" s="14"/>
      <c r="J46" s="15">
        <f t="shared" si="0"/>
        <v>0</v>
      </c>
      <c r="K46" s="15">
        <f t="shared" si="1"/>
        <v>24.070920564960431</v>
      </c>
      <c r="L46" s="16"/>
      <c r="M46" s="14">
        <v>1394</v>
      </c>
      <c r="N46" s="14">
        <v>98</v>
      </c>
      <c r="O46" s="15">
        <f t="shared" si="2"/>
        <v>139.63738355203847</v>
      </c>
      <c r="P46" s="15">
        <f t="shared" si="3"/>
        <v>90.740740740740748</v>
      </c>
      <c r="Q46" s="14">
        <v>3397</v>
      </c>
      <c r="R46" s="17">
        <f t="shared" si="4"/>
        <v>2.2768096514745308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46236</v>
      </c>
      <c r="B47" s="13">
        <f>IF(A47="","",IFERROR(INT((A47-C3)/7)+I4,""))</f>
        <v>23</v>
      </c>
      <c r="C47" s="14">
        <f t="shared" si="7"/>
        <v>9983</v>
      </c>
      <c r="D47" s="14">
        <f t="shared" si="8"/>
        <v>1080</v>
      </c>
      <c r="E47" s="14">
        <v>0</v>
      </c>
      <c r="F47" s="14">
        <v>0</v>
      </c>
      <c r="G47" s="15">
        <f>IF(A47="","",IFERROR(SUM(E$7:E47)/C4*100,""))</f>
        <v>0.35931729713544264</v>
      </c>
      <c r="H47" s="14">
        <v>3408</v>
      </c>
      <c r="I47" s="14"/>
      <c r="J47" s="15">
        <f t="shared" si="0"/>
        <v>0</v>
      </c>
      <c r="K47" s="15">
        <f t="shared" si="1"/>
        <v>34.138034658920162</v>
      </c>
      <c r="L47" s="16"/>
      <c r="M47" s="14">
        <v>1394</v>
      </c>
      <c r="N47" s="14">
        <v>98</v>
      </c>
      <c r="O47" s="15">
        <f t="shared" si="2"/>
        <v>139.63738355203847</v>
      </c>
      <c r="P47" s="15">
        <f t="shared" si="3"/>
        <v>90.740740740740748</v>
      </c>
      <c r="Q47" s="14">
        <v>3397</v>
      </c>
      <c r="R47" s="17">
        <f t="shared" si="4"/>
        <v>2.2768096514745308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46237</v>
      </c>
      <c r="B48" s="13">
        <f>IF(A48="","",IFERROR(INT((A48-C3)/7)+I4,""))</f>
        <v>23</v>
      </c>
      <c r="C48" s="14">
        <f t="shared" si="7"/>
        <v>9983</v>
      </c>
      <c r="D48" s="14">
        <f t="shared" si="8"/>
        <v>1080</v>
      </c>
      <c r="E48" s="14">
        <v>0</v>
      </c>
      <c r="F48" s="14">
        <v>0</v>
      </c>
      <c r="G48" s="15">
        <f>IF(A48="","",IFERROR(SUM(E$7:E48)/C4*100,""))</f>
        <v>0.35931729713544264</v>
      </c>
      <c r="H48" s="14">
        <v>4052</v>
      </c>
      <c r="I48" s="14">
        <v>3160</v>
      </c>
      <c r="J48" s="15">
        <f t="shared" si="0"/>
        <v>77.986179664363277</v>
      </c>
      <c r="K48" s="15">
        <f t="shared" si="1"/>
        <v>40.589001302213759</v>
      </c>
      <c r="L48" s="16">
        <v>46.1</v>
      </c>
      <c r="M48" s="14">
        <v>1448</v>
      </c>
      <c r="N48" s="14">
        <v>98</v>
      </c>
      <c r="O48" s="15">
        <f t="shared" si="2"/>
        <v>145.04657918461385</v>
      </c>
      <c r="P48" s="15">
        <f t="shared" si="3"/>
        <v>90.740740740740748</v>
      </c>
      <c r="Q48" s="14">
        <v>3600</v>
      </c>
      <c r="R48" s="17">
        <f t="shared" si="4"/>
        <v>2.3285899094437257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46238</v>
      </c>
      <c r="B49" s="13">
        <f>IF(A49="","",IFERROR(INT((A49-C3)/7)+I4,""))</f>
        <v>24</v>
      </c>
      <c r="C49" s="14">
        <f t="shared" si="7"/>
        <v>9983</v>
      </c>
      <c r="D49" s="14">
        <f t="shared" si="8"/>
        <v>1080</v>
      </c>
      <c r="E49" s="14">
        <v>2</v>
      </c>
      <c r="F49" s="14">
        <v>0</v>
      </c>
      <c r="G49" s="15">
        <f>IF(A49="","",IFERROR(SUM(E$7:E49)/C4*100,""))</f>
        <v>0.37927936919852284</v>
      </c>
      <c r="H49" s="14">
        <v>4596</v>
      </c>
      <c r="I49" s="14">
        <v>3565</v>
      </c>
      <c r="J49" s="15">
        <f t="shared" si="0"/>
        <v>77.567449956483898</v>
      </c>
      <c r="K49" s="15">
        <f t="shared" si="1"/>
        <v>46.038265050585998</v>
      </c>
      <c r="L49" s="16">
        <v>47.3</v>
      </c>
      <c r="M49" s="14">
        <v>1448</v>
      </c>
      <c r="N49" s="14">
        <v>98</v>
      </c>
      <c r="O49" s="15">
        <f t="shared" si="2"/>
        <v>145.04657918461385</v>
      </c>
      <c r="P49" s="15">
        <f t="shared" si="3"/>
        <v>90.740740740740748</v>
      </c>
      <c r="Q49" s="14">
        <v>3996</v>
      </c>
      <c r="R49" s="17">
        <f t="shared" si="4"/>
        <v>2.5847347994825354</v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>
        <v>46239</v>
      </c>
      <c r="B50" s="13">
        <f>IF(A50="","",IFERROR(INT((A50-C3)/7)+I4,""))</f>
        <v>24</v>
      </c>
      <c r="C50" s="14">
        <f t="shared" si="7"/>
        <v>9981</v>
      </c>
      <c r="D50" s="14">
        <f t="shared" si="8"/>
        <v>1080</v>
      </c>
      <c r="E50" s="14">
        <v>2</v>
      </c>
      <c r="F50" s="14">
        <v>0</v>
      </c>
      <c r="G50" s="15">
        <f>IF(A50="","",IFERROR(SUM(E$7:E50)/C4*100,""))</f>
        <v>0.39924144126160294</v>
      </c>
      <c r="H50" s="14">
        <v>5501</v>
      </c>
      <c r="I50" s="14">
        <v>4455</v>
      </c>
      <c r="J50" s="15">
        <f t="shared" si="0"/>
        <v>80.985275404471906</v>
      </c>
      <c r="K50" s="15">
        <f t="shared" si="1"/>
        <v>55.114717964131856</v>
      </c>
      <c r="L50" s="16">
        <v>47.8</v>
      </c>
      <c r="M50" s="14">
        <v>1513</v>
      </c>
      <c r="N50" s="14">
        <v>94</v>
      </c>
      <c r="O50" s="15">
        <f t="shared" si="2"/>
        <v>151.5880172327422</v>
      </c>
      <c r="P50" s="15">
        <f t="shared" si="3"/>
        <v>87.037037037037038</v>
      </c>
      <c r="Q50" s="14">
        <v>4026</v>
      </c>
      <c r="R50" s="17">
        <f t="shared" si="4"/>
        <v>2.5052893590541383</v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>
        <v>46240</v>
      </c>
      <c r="B51" s="13">
        <f>IF(A51="","",IFERROR(INT((A51-C3)/7)+I4,""))</f>
        <v>24</v>
      </c>
      <c r="C51" s="14">
        <f t="shared" si="7"/>
        <v>9979</v>
      </c>
      <c r="D51" s="14">
        <f t="shared" si="8"/>
        <v>1080</v>
      </c>
      <c r="E51" s="14">
        <v>1</v>
      </c>
      <c r="F51" s="14">
        <v>0</v>
      </c>
      <c r="G51" s="15">
        <f>IF(A51="","",IFERROR(SUM(E$7:E51)/C4*100,""))</f>
        <v>0.40922247729314298</v>
      </c>
      <c r="H51" s="14">
        <v>6242</v>
      </c>
      <c r="I51" s="14">
        <v>4985</v>
      </c>
      <c r="J51" s="15">
        <f t="shared" si="0"/>
        <v>79.862223646267225</v>
      </c>
      <c r="K51" s="15">
        <f t="shared" si="1"/>
        <v>62.55135785148812</v>
      </c>
      <c r="L51" s="16">
        <v>47.7</v>
      </c>
      <c r="M51" s="14">
        <v>1513</v>
      </c>
      <c r="N51" s="14">
        <v>94</v>
      </c>
      <c r="O51" s="15">
        <f t="shared" si="2"/>
        <v>151.618398637138</v>
      </c>
      <c r="P51" s="15">
        <f t="shared" si="3"/>
        <v>87.037037037037038</v>
      </c>
      <c r="Q51" s="14">
        <v>3985</v>
      </c>
      <c r="R51" s="17">
        <f t="shared" si="4"/>
        <v>2.4797759800871186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46241</v>
      </c>
      <c r="B52" s="13">
        <f>IF(A52="","",IFERROR(INT((A52-C3)/7)+I4,""))</f>
        <v>24</v>
      </c>
      <c r="C52" s="14">
        <f t="shared" si="7"/>
        <v>9978</v>
      </c>
      <c r="D52" s="14">
        <f t="shared" si="8"/>
        <v>1080</v>
      </c>
      <c r="E52" s="14">
        <v>1</v>
      </c>
      <c r="F52" s="14">
        <v>0</v>
      </c>
      <c r="G52" s="15">
        <f>IF(A52="","",IFERROR(SUM(E$7:E52)/C4*100,""))</f>
        <v>0.41920351332468314</v>
      </c>
      <c r="H52" s="14">
        <v>6714</v>
      </c>
      <c r="I52" s="14">
        <v>5601</v>
      </c>
      <c r="J52" s="15">
        <f t="shared" si="0"/>
        <v>83.422698838248436</v>
      </c>
      <c r="K52" s="15">
        <f t="shared" si="1"/>
        <v>67.288033674082982</v>
      </c>
      <c r="L52" s="16">
        <v>47.8</v>
      </c>
      <c r="M52" s="14">
        <v>1578</v>
      </c>
      <c r="N52" s="14">
        <v>944</v>
      </c>
      <c r="O52" s="15">
        <f t="shared" si="2"/>
        <v>158.14792543595911</v>
      </c>
      <c r="P52" s="15">
        <f t="shared" si="3"/>
        <v>874.07407407407413</v>
      </c>
      <c r="Q52" s="14">
        <v>3839</v>
      </c>
      <c r="R52" s="17">
        <f t="shared" si="4"/>
        <v>1.5222045995241871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46242</v>
      </c>
      <c r="B53" s="13">
        <f>IF(A53="","",IFERROR(INT((A53-C3)/7)+I4,""))</f>
        <v>24</v>
      </c>
      <c r="C53" s="14">
        <f t="shared" si="7"/>
        <v>9977</v>
      </c>
      <c r="D53" s="14">
        <f t="shared" si="8"/>
        <v>1080</v>
      </c>
      <c r="E53" s="14">
        <v>4</v>
      </c>
      <c r="F53" s="14">
        <v>0</v>
      </c>
      <c r="G53" s="15">
        <f>IF(A53="","",IFERROR(SUM(E$7:E53)/C4*100,""))</f>
        <v>0.45912765745084338</v>
      </c>
      <c r="H53" s="14">
        <v>7209</v>
      </c>
      <c r="I53" s="14">
        <v>6114</v>
      </c>
      <c r="J53" s="15">
        <f t="shared" si="0"/>
        <v>84.810653349979191</v>
      </c>
      <c r="K53" s="15">
        <f t="shared" si="1"/>
        <v>72.256189235241052</v>
      </c>
      <c r="L53" s="16">
        <v>48.1</v>
      </c>
      <c r="M53" s="14">
        <v>1578</v>
      </c>
      <c r="N53" s="14">
        <v>94</v>
      </c>
      <c r="O53" s="15">
        <f t="shared" si="2"/>
        <v>158.16377668637867</v>
      </c>
      <c r="P53" s="15">
        <f t="shared" si="3"/>
        <v>87.037037037037038</v>
      </c>
      <c r="Q53" s="14">
        <v>3819</v>
      </c>
      <c r="R53" s="17">
        <f t="shared" si="4"/>
        <v>2.2840909090909092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46243</v>
      </c>
      <c r="B54" s="13">
        <f>IF(A54="","",IFERROR(INT((A54-C3)/7)+I4,""))</f>
        <v>24</v>
      </c>
      <c r="C54" s="14">
        <f t="shared" si="7"/>
        <v>9973</v>
      </c>
      <c r="D54" s="14">
        <f t="shared" si="8"/>
        <v>1080</v>
      </c>
      <c r="E54" s="14">
        <v>2</v>
      </c>
      <c r="F54" s="14">
        <v>2</v>
      </c>
      <c r="G54" s="15">
        <f>IF(A54="","",IFERROR(SUM(E$7:E54)/C4*100,""))</f>
        <v>0.47908972951392359</v>
      </c>
      <c r="H54" s="14">
        <v>7716</v>
      </c>
      <c r="I54" s="14">
        <v>6625</v>
      </c>
      <c r="J54" s="15">
        <f t="shared" si="0"/>
        <v>85.860549507516851</v>
      </c>
      <c r="K54" s="15">
        <f t="shared" si="1"/>
        <v>77.368896019251977</v>
      </c>
      <c r="L54" s="16">
        <v>49.1</v>
      </c>
      <c r="M54" s="14">
        <v>1664</v>
      </c>
      <c r="N54" s="14">
        <v>94</v>
      </c>
      <c r="O54" s="15">
        <f t="shared" si="2"/>
        <v>166.8504963401183</v>
      </c>
      <c r="P54" s="15">
        <f t="shared" si="3"/>
        <v>87.037037037037038</v>
      </c>
      <c r="Q54" s="14">
        <v>3771</v>
      </c>
      <c r="R54" s="17">
        <f t="shared" si="4"/>
        <v>2.1450511945392492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46244</v>
      </c>
      <c r="B55" s="13">
        <f>IF(A55="","",IFERROR(INT((A55-C3)/7)+I4,""))</f>
        <v>24</v>
      </c>
      <c r="C55" s="14">
        <f t="shared" si="7"/>
        <v>9971</v>
      </c>
      <c r="D55" s="14">
        <f t="shared" si="8"/>
        <v>1078</v>
      </c>
      <c r="E55" s="14">
        <v>8</v>
      </c>
      <c r="F55" s="14">
        <v>0</v>
      </c>
      <c r="G55" s="15">
        <f>IF(A55="","",IFERROR(SUM(E$7:E55)/C4*100,""))</f>
        <v>0.55893801776624419</v>
      </c>
      <c r="H55" s="14">
        <v>7927</v>
      </c>
      <c r="I55" s="14">
        <v>6926</v>
      </c>
      <c r="J55" s="15">
        <f t="shared" si="0"/>
        <v>87.372271981834231</v>
      </c>
      <c r="K55" s="15">
        <f t="shared" si="1"/>
        <v>79.500551599638953</v>
      </c>
      <c r="L55" s="16">
        <v>49.3</v>
      </c>
      <c r="M55" s="14">
        <v>1664</v>
      </c>
      <c r="N55" s="14">
        <v>94</v>
      </c>
      <c r="O55" s="15">
        <f t="shared" si="2"/>
        <v>166.88396349413298</v>
      </c>
      <c r="P55" s="15">
        <f t="shared" si="3"/>
        <v>87.198515769944336</v>
      </c>
      <c r="Q55" s="14">
        <v>4069</v>
      </c>
      <c r="R55" s="17">
        <f t="shared" si="4"/>
        <v>2.3145620022753128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46245</v>
      </c>
      <c r="B56" s="13">
        <f>IF(A56="","",IFERROR(INT((A56-C3)/7)+I4,""))</f>
        <v>25</v>
      </c>
      <c r="C56" s="14">
        <f t="shared" si="7"/>
        <v>9963</v>
      </c>
      <c r="D56" s="14">
        <f t="shared" si="8"/>
        <v>1078</v>
      </c>
      <c r="E56" s="14">
        <v>5</v>
      </c>
      <c r="F56" s="14">
        <v>2</v>
      </c>
      <c r="G56" s="15">
        <f>IF(A56="","",IFERROR(SUM(E$7:E56)/C4*100,""))</f>
        <v>0.60884319792394448</v>
      </c>
      <c r="H56" s="14">
        <v>8792</v>
      </c>
      <c r="I56" s="14">
        <v>7220</v>
      </c>
      <c r="J56" s="15">
        <f t="shared" si="0"/>
        <v>82.120109190172883</v>
      </c>
      <c r="K56" s="15">
        <f t="shared" si="1"/>
        <v>88.246512094750571</v>
      </c>
      <c r="L56" s="16">
        <v>49.8</v>
      </c>
      <c r="M56" s="14">
        <v>1761</v>
      </c>
      <c r="N56" s="14">
        <v>94</v>
      </c>
      <c r="O56" s="15">
        <f t="shared" si="2"/>
        <v>176.75398976211983</v>
      </c>
      <c r="P56" s="15">
        <f t="shared" si="3"/>
        <v>87.198515769944336</v>
      </c>
      <c r="Q56" s="14">
        <v>3859</v>
      </c>
      <c r="R56" s="17">
        <f t="shared" si="4"/>
        <v>2.0803234501347707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46246</v>
      </c>
      <c r="B57" s="13">
        <f>IF(A57="","",IFERROR(INT((A57-C3)/7)+I4,""))</f>
        <v>25</v>
      </c>
      <c r="C57" s="14">
        <f t="shared" si="7"/>
        <v>9958</v>
      </c>
      <c r="D57" s="14">
        <f t="shared" si="8"/>
        <v>1076</v>
      </c>
      <c r="E57" s="14">
        <v>10</v>
      </c>
      <c r="F57" s="14">
        <v>2</v>
      </c>
      <c r="G57" s="15">
        <f>IF(A57="","",IFERROR(SUM(E$7:E57)/C4*100,""))</f>
        <v>0.70865355823934528</v>
      </c>
      <c r="H57" s="14">
        <v>8528</v>
      </c>
      <c r="I57" s="14">
        <v>7304</v>
      </c>
      <c r="J57" s="15">
        <f t="shared" si="0"/>
        <v>85.647279549718576</v>
      </c>
      <c r="K57" s="15">
        <f t="shared" si="1"/>
        <v>85.639686684073098</v>
      </c>
      <c r="L57" s="16">
        <v>50.4</v>
      </c>
      <c r="M57" s="14">
        <v>1761</v>
      </c>
      <c r="N57" s="14">
        <v>100</v>
      </c>
      <c r="O57" s="15">
        <f t="shared" si="2"/>
        <v>176.8427395059249</v>
      </c>
      <c r="P57" s="15">
        <f t="shared" si="3"/>
        <v>92.936802973977692</v>
      </c>
      <c r="Q57" s="14">
        <v>4064</v>
      </c>
      <c r="R57" s="17">
        <f t="shared" si="4"/>
        <v>2.1837721655024183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46247</v>
      </c>
      <c r="B58" s="13">
        <f>IF(A58="","",IFERROR(INT((A58-C3)/7)+I4,""))</f>
        <v>25</v>
      </c>
      <c r="C58" s="14">
        <f t="shared" si="7"/>
        <v>9948</v>
      </c>
      <c r="D58" s="14">
        <f t="shared" si="8"/>
        <v>1074</v>
      </c>
      <c r="E58" s="14">
        <v>5</v>
      </c>
      <c r="F58" s="14">
        <v>2</v>
      </c>
      <c r="G58" s="15">
        <f>IF(A58="","",IFERROR(SUM(E$7:E58)/C4*100,""))</f>
        <v>0.75855873839704568</v>
      </c>
      <c r="H58" s="14">
        <v>8156</v>
      </c>
      <c r="I58" s="14">
        <v>6968</v>
      </c>
      <c r="J58" s="15">
        <f t="shared" si="0"/>
        <v>85.434036292300135</v>
      </c>
      <c r="K58" s="15">
        <f t="shared" si="1"/>
        <v>81.986328910333739</v>
      </c>
      <c r="L58" s="16">
        <v>51.1</v>
      </c>
      <c r="M58" s="14">
        <v>1761</v>
      </c>
      <c r="N58" s="14">
        <v>100</v>
      </c>
      <c r="O58" s="15">
        <f t="shared" si="2"/>
        <v>177.02050663449938</v>
      </c>
      <c r="P58" s="15">
        <f t="shared" si="3"/>
        <v>93.109869646182489</v>
      </c>
      <c r="Q58" s="14">
        <v>3460</v>
      </c>
      <c r="R58" s="17">
        <f t="shared" si="4"/>
        <v>1.8592154755507793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46248</v>
      </c>
      <c r="B59" s="13">
        <f>IF(A59="","",IFERROR(INT((A59-C3)/7)+I4,""))</f>
        <v>25</v>
      </c>
      <c r="C59" s="14">
        <f t="shared" si="7"/>
        <v>9943</v>
      </c>
      <c r="D59" s="14">
        <f t="shared" si="8"/>
        <v>1072</v>
      </c>
      <c r="E59" s="14">
        <v>5</v>
      </c>
      <c r="F59" s="14">
        <v>1</v>
      </c>
      <c r="G59" s="15">
        <f>IF(A59="","",IFERROR(SUM(E$7:E59)/C4*100,""))</f>
        <v>0.80846391855474609</v>
      </c>
      <c r="H59" s="14">
        <v>8772</v>
      </c>
      <c r="I59" s="14">
        <v>7681</v>
      </c>
      <c r="J59" s="15">
        <f t="shared" si="0"/>
        <v>87.562699498404015</v>
      </c>
      <c r="K59" s="15">
        <f t="shared" si="1"/>
        <v>88.222870361058028</v>
      </c>
      <c r="L59" s="16">
        <v>50.9</v>
      </c>
      <c r="M59" s="14">
        <v>1867</v>
      </c>
      <c r="N59" s="14">
        <v>100</v>
      </c>
      <c r="O59" s="15">
        <f t="shared" si="2"/>
        <v>187.77029065674344</v>
      </c>
      <c r="P59" s="15">
        <f t="shared" si="3"/>
        <v>93.28358208955224</v>
      </c>
      <c r="Q59" s="14">
        <v>4014</v>
      </c>
      <c r="R59" s="17">
        <f t="shared" si="4"/>
        <v>2.0406710726995425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46249</v>
      </c>
      <c r="B60" s="13">
        <f>IF(A60="","",IFERROR(INT((A60-C3)/7)+I4,""))</f>
        <v>25</v>
      </c>
      <c r="C60" s="14">
        <f t="shared" si="7"/>
        <v>9938</v>
      </c>
      <c r="D60" s="14">
        <f t="shared" si="8"/>
        <v>1071</v>
      </c>
      <c r="E60" s="14">
        <v>3</v>
      </c>
      <c r="F60" s="14">
        <v>1</v>
      </c>
      <c r="G60" s="15">
        <f>IF(A60="","",IFERROR(SUM(E$7:E60)/C4*100,""))</f>
        <v>0.83840702664936628</v>
      </c>
      <c r="H60" s="14">
        <v>8907</v>
      </c>
      <c r="I60" s="14">
        <v>8041</v>
      </c>
      <c r="J60" s="15">
        <f t="shared" si="0"/>
        <v>90.277309980913884</v>
      </c>
      <c r="K60" s="15">
        <f t="shared" si="1"/>
        <v>89.625679211108874</v>
      </c>
      <c r="L60" s="16">
        <v>51.1</v>
      </c>
      <c r="M60" s="14">
        <v>1867</v>
      </c>
      <c r="N60" s="14">
        <v>100</v>
      </c>
      <c r="O60" s="15">
        <f t="shared" si="2"/>
        <v>187.86476152143288</v>
      </c>
      <c r="P60" s="15">
        <f t="shared" si="3"/>
        <v>93.370681605975719</v>
      </c>
      <c r="Q60" s="14">
        <v>4044</v>
      </c>
      <c r="R60" s="17">
        <f t="shared" si="4"/>
        <v>2.0559227249618708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46250</v>
      </c>
      <c r="B61" s="13">
        <f>IF(A61="","",IFERROR(INT((A61-C3)/7)+I4,""))</f>
        <v>25</v>
      </c>
      <c r="C61" s="14">
        <f t="shared" si="7"/>
        <v>9935</v>
      </c>
      <c r="D61" s="14">
        <f t="shared" si="8"/>
        <v>1070</v>
      </c>
      <c r="E61" s="14">
        <v>1</v>
      </c>
      <c r="F61" s="14">
        <v>0</v>
      </c>
      <c r="G61" s="15">
        <f>IF(A61="","",IFERROR(SUM(E$7:E61)/C4*100,""))</f>
        <v>0.84838806268090616</v>
      </c>
      <c r="H61" s="14">
        <v>8978</v>
      </c>
      <c r="I61" s="14">
        <v>8187</v>
      </c>
      <c r="J61" s="15">
        <f t="shared" si="0"/>
        <v>91.189574515482292</v>
      </c>
      <c r="K61" s="15">
        <f t="shared" si="1"/>
        <v>90.367388022143942</v>
      </c>
      <c r="L61" s="16">
        <v>51.4</v>
      </c>
      <c r="M61" s="14">
        <v>1756</v>
      </c>
      <c r="N61" s="14">
        <v>100</v>
      </c>
      <c r="O61" s="15">
        <f t="shared" si="2"/>
        <v>176.74886763965779</v>
      </c>
      <c r="P61" s="15">
        <f t="shared" si="3"/>
        <v>93.457943925233636</v>
      </c>
      <c r="Q61" s="14">
        <v>3808</v>
      </c>
      <c r="R61" s="17">
        <f t="shared" si="4"/>
        <v>2.0517241379310347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46251</v>
      </c>
      <c r="B62" s="13">
        <f>IF(A62="","",IFERROR(INT((A62-C3)/7)+I4,""))</f>
        <v>25</v>
      </c>
      <c r="C62" s="14">
        <f t="shared" si="7"/>
        <v>9934</v>
      </c>
      <c r="D62" s="14">
        <f t="shared" si="8"/>
        <v>1070</v>
      </c>
      <c r="E62" s="14">
        <v>0</v>
      </c>
      <c r="F62" s="14">
        <v>0</v>
      </c>
      <c r="G62" s="15">
        <f>IF(A62="","",IFERROR(SUM(E$7:E62)/C4*100,""))</f>
        <v>0.84838806268090616</v>
      </c>
      <c r="H62" s="14">
        <v>9170</v>
      </c>
      <c r="I62" s="14">
        <v>8318</v>
      </c>
      <c r="J62" s="15">
        <f t="shared" si="0"/>
        <v>90.708833151581246</v>
      </c>
      <c r="K62" s="15">
        <f t="shared" si="1"/>
        <v>92.309240990537546</v>
      </c>
      <c r="L62" s="16">
        <v>51.7</v>
      </c>
      <c r="M62" s="14">
        <v>1756</v>
      </c>
      <c r="N62" s="14">
        <v>100</v>
      </c>
      <c r="O62" s="15">
        <f t="shared" si="2"/>
        <v>176.76665995570767</v>
      </c>
      <c r="P62" s="15">
        <f t="shared" si="3"/>
        <v>93.457943925233636</v>
      </c>
      <c r="Q62" s="14">
        <v>3394</v>
      </c>
      <c r="R62" s="17">
        <f t="shared" si="4"/>
        <v>1.8286637931034482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46252</v>
      </c>
      <c r="B63" s="13">
        <f>IF(A63="","",IFERROR(INT((A63-C3)/7)+I4,""))</f>
        <v>26</v>
      </c>
      <c r="C63" s="14">
        <f t="shared" si="7"/>
        <v>9934</v>
      </c>
      <c r="D63" s="14">
        <f t="shared" si="8"/>
        <v>1070</v>
      </c>
      <c r="E63" s="14">
        <v>2</v>
      </c>
      <c r="F63" s="14">
        <v>2</v>
      </c>
      <c r="G63" s="15">
        <f>IF(A63="","",IFERROR(SUM(E$7:E63)/C4*100,""))</f>
        <v>0.86835013474398648</v>
      </c>
      <c r="H63" s="14">
        <v>9200</v>
      </c>
      <c r="I63" s="14">
        <v>8710</v>
      </c>
      <c r="J63" s="15">
        <f t="shared" si="0"/>
        <v>94.673913043478265</v>
      </c>
      <c r="K63" s="15">
        <f t="shared" si="1"/>
        <v>92.611234145359361</v>
      </c>
      <c r="L63" s="16">
        <v>51.9</v>
      </c>
      <c r="M63" s="14">
        <v>1864</v>
      </c>
      <c r="N63" s="14">
        <v>100</v>
      </c>
      <c r="O63" s="15">
        <f t="shared" si="2"/>
        <v>187.63841352929333</v>
      </c>
      <c r="P63" s="15">
        <f t="shared" si="3"/>
        <v>93.457943925233636</v>
      </c>
      <c r="Q63" s="14">
        <v>3282</v>
      </c>
      <c r="R63" s="17">
        <f t="shared" si="4"/>
        <v>1.6710794297352343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46253</v>
      </c>
      <c r="B64" s="13">
        <f>IF(A64="","",IFERROR(INT((A64-C3)/7)+I4,""))</f>
        <v>26</v>
      </c>
      <c r="C64" s="14">
        <f t="shared" si="7"/>
        <v>9932</v>
      </c>
      <c r="D64" s="14">
        <f t="shared" si="8"/>
        <v>1068</v>
      </c>
      <c r="E64" s="14">
        <v>2</v>
      </c>
      <c r="F64" s="14">
        <v>1</v>
      </c>
      <c r="G64" s="15">
        <f>IF(A64="","",IFERROR(SUM(E$7:E64)/C4*100,""))</f>
        <v>0.88831220680706657</v>
      </c>
      <c r="H64" s="14">
        <v>9362</v>
      </c>
      <c r="I64" s="14">
        <v>8834</v>
      </c>
      <c r="J64" s="15">
        <f t="shared" si="0"/>
        <v>94.360179448835723</v>
      </c>
      <c r="K64" s="15">
        <f t="shared" si="1"/>
        <v>94.26097462746678</v>
      </c>
      <c r="L64" s="16">
        <v>52.1</v>
      </c>
      <c r="M64" s="14">
        <v>1864</v>
      </c>
      <c r="N64" s="14">
        <v>100</v>
      </c>
      <c r="O64" s="15">
        <f t="shared" si="2"/>
        <v>187.67619814740232</v>
      </c>
      <c r="P64" s="15">
        <f t="shared" si="3"/>
        <v>93.632958801498134</v>
      </c>
      <c r="Q64" s="14">
        <v>3318</v>
      </c>
      <c r="R64" s="17">
        <f t="shared" si="4"/>
        <v>1.6894093686354379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46254</v>
      </c>
      <c r="B65" s="13">
        <f>IF(A65="","",IFERROR(INT((A65-C3)/7)+I4,""))</f>
        <v>26</v>
      </c>
      <c r="C65" s="14">
        <f t="shared" si="7"/>
        <v>9930</v>
      </c>
      <c r="D65" s="14">
        <f t="shared" si="8"/>
        <v>1067</v>
      </c>
      <c r="E65" s="14">
        <v>0</v>
      </c>
      <c r="F65" s="14">
        <v>2</v>
      </c>
      <c r="G65" s="15">
        <f>IF(A65="","",IFERROR(SUM(E$7:E65)/C4*100,""))</f>
        <v>0.88831220680706657</v>
      </c>
      <c r="H65" s="14">
        <v>9496</v>
      </c>
      <c r="I65" s="14">
        <v>8925</v>
      </c>
      <c r="J65" s="15">
        <f t="shared" si="0"/>
        <v>93.986941870261163</v>
      </c>
      <c r="K65" s="15">
        <f t="shared" si="1"/>
        <v>95.629405840886207</v>
      </c>
      <c r="L65" s="16">
        <v>52.1</v>
      </c>
      <c r="M65" s="14">
        <v>1864</v>
      </c>
      <c r="N65" s="14">
        <v>98</v>
      </c>
      <c r="O65" s="15">
        <f t="shared" si="2"/>
        <v>187.7139979859013</v>
      </c>
      <c r="P65" s="15">
        <f t="shared" si="3"/>
        <v>91.846298031865047</v>
      </c>
      <c r="Q65" s="14">
        <v>3957</v>
      </c>
      <c r="R65" s="17">
        <f t="shared" si="4"/>
        <v>2.0168195718654434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46255</v>
      </c>
      <c r="B66" s="13">
        <f>IF(A66="","",IFERROR(INT((A66-C3)/7)+I4,""))</f>
        <v>26</v>
      </c>
      <c r="C66" s="14">
        <f t="shared" si="7"/>
        <v>9930</v>
      </c>
      <c r="D66" s="14">
        <f t="shared" si="8"/>
        <v>1065</v>
      </c>
      <c r="E66" s="14">
        <v>0</v>
      </c>
      <c r="F66" s="14">
        <v>1</v>
      </c>
      <c r="G66" s="15">
        <f>IF(A66="","",IFERROR(SUM(E$7:E66)/C4*100,""))</f>
        <v>0.88831220680706657</v>
      </c>
      <c r="H66" s="14">
        <v>9573</v>
      </c>
      <c r="I66" s="14">
        <v>9111</v>
      </c>
      <c r="J66" s="15">
        <f t="shared" si="0"/>
        <v>95.173926668755868</v>
      </c>
      <c r="K66" s="15">
        <f t="shared" si="1"/>
        <v>96.404833836858003</v>
      </c>
      <c r="L66" s="16">
        <v>52.2</v>
      </c>
      <c r="M66" s="14">
        <v>1788</v>
      </c>
      <c r="N66" s="14">
        <v>98</v>
      </c>
      <c r="O66" s="15">
        <f t="shared" si="2"/>
        <v>180.06042296072508</v>
      </c>
      <c r="P66" s="15">
        <f t="shared" si="3"/>
        <v>92.018779342723008</v>
      </c>
      <c r="Q66" s="14">
        <v>4363</v>
      </c>
      <c r="R66" s="17">
        <f t="shared" si="4"/>
        <v>2.3133616118769882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46256</v>
      </c>
      <c r="B67" s="13">
        <f>IF(A67="","",IFERROR(INT((A67-C3)/7)+I4,""))</f>
        <v>26</v>
      </c>
      <c r="C67" s="14">
        <f t="shared" si="7"/>
        <v>9930</v>
      </c>
      <c r="D67" s="14">
        <f t="shared" si="8"/>
        <v>1064</v>
      </c>
      <c r="E67" s="14">
        <v>0</v>
      </c>
      <c r="F67" s="14">
        <v>0</v>
      </c>
      <c r="G67" s="15">
        <f>IF(A67="","",IFERROR(SUM(E$7:E67)/C4*100,""))</f>
        <v>0.88831220680706657</v>
      </c>
      <c r="H67" s="14">
        <v>9158</v>
      </c>
      <c r="I67" s="14">
        <v>8674</v>
      </c>
      <c r="J67" s="15">
        <f t="shared" si="0"/>
        <v>94.715003275824415</v>
      </c>
      <c r="K67" s="15">
        <f t="shared" si="1"/>
        <v>92.225579053373622</v>
      </c>
      <c r="L67" s="16">
        <v>52.8</v>
      </c>
      <c r="M67" s="14">
        <v>1788</v>
      </c>
      <c r="N67" s="14">
        <v>98</v>
      </c>
      <c r="O67" s="15">
        <f t="shared" si="2"/>
        <v>180.06042296072508</v>
      </c>
      <c r="P67" s="15">
        <f t="shared" si="3"/>
        <v>92.105263157894726</v>
      </c>
      <c r="Q67" s="14">
        <v>4210</v>
      </c>
      <c r="R67" s="17">
        <f t="shared" si="4"/>
        <v>2.232237539766702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46257</v>
      </c>
      <c r="B68" s="13">
        <f>IF(A68="","",IFERROR(INT((A68-C3)/7)+I4,""))</f>
        <v>26</v>
      </c>
      <c r="C68" s="14">
        <f t="shared" si="7"/>
        <v>9930</v>
      </c>
      <c r="D68" s="14">
        <f t="shared" si="8"/>
        <v>1064</v>
      </c>
      <c r="E68" s="14">
        <v>1</v>
      </c>
      <c r="F68" s="14">
        <v>0</v>
      </c>
      <c r="G68" s="15">
        <f>IF(A68="","",IFERROR(SUM(E$7:E68)/C4*100,""))</f>
        <v>0.89829324283860668</v>
      </c>
      <c r="H68" s="14">
        <v>9476</v>
      </c>
      <c r="I68" s="14">
        <v>9036</v>
      </c>
      <c r="J68" s="15">
        <f t="shared" si="0"/>
        <v>95.356690586745458</v>
      </c>
      <c r="K68" s="15">
        <f t="shared" si="1"/>
        <v>95.427995971802616</v>
      </c>
      <c r="L68" s="16">
        <v>52.2</v>
      </c>
      <c r="M68" s="14">
        <v>1788</v>
      </c>
      <c r="N68" s="14">
        <v>98</v>
      </c>
      <c r="O68" s="15">
        <f t="shared" si="2"/>
        <v>180.06042296072508</v>
      </c>
      <c r="P68" s="15">
        <f t="shared" si="3"/>
        <v>92.105263157894726</v>
      </c>
      <c r="Q68" s="14">
        <v>3828</v>
      </c>
      <c r="R68" s="17">
        <f t="shared" si="4"/>
        <v>2.0296924708377517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46258</v>
      </c>
      <c r="B69" s="13">
        <f>IF(A69="","",IFERROR(INT((A69-C3)/7)+I4,""))</f>
        <v>26</v>
      </c>
      <c r="C69" s="14">
        <f t="shared" si="7"/>
        <v>9929</v>
      </c>
      <c r="D69" s="14">
        <f t="shared" si="8"/>
        <v>1064</v>
      </c>
      <c r="E69" s="14">
        <v>1</v>
      </c>
      <c r="F69" s="14">
        <v>0</v>
      </c>
      <c r="G69" s="15">
        <f>IF(A69="","",IFERROR(SUM(E$7:E69)/C4*100,""))</f>
        <v>0.90827427887014667</v>
      </c>
      <c r="H69" s="14">
        <v>9553</v>
      </c>
      <c r="I69" s="14">
        <v>9114</v>
      </c>
      <c r="J69" s="15">
        <f t="shared" si="0"/>
        <v>95.404584947137025</v>
      </c>
      <c r="K69" s="15">
        <f t="shared" si="1"/>
        <v>96.213113103031517</v>
      </c>
      <c r="L69" s="16">
        <v>52.5</v>
      </c>
      <c r="M69" s="14">
        <v>1788</v>
      </c>
      <c r="N69" s="14">
        <v>98</v>
      </c>
      <c r="O69" s="15">
        <f t="shared" si="2"/>
        <v>180.07855776009669</v>
      </c>
      <c r="P69" s="15">
        <f t="shared" si="3"/>
        <v>92.105263157894726</v>
      </c>
      <c r="Q69" s="14">
        <v>3734</v>
      </c>
      <c r="R69" s="17">
        <f t="shared" si="4"/>
        <v>1.9798515376458112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46259</v>
      </c>
      <c r="B70" s="13">
        <f>IF(A70="","",IFERROR(INT((A70-C3)/7)+I4,""))</f>
        <v>27</v>
      </c>
      <c r="C70" s="14">
        <f t="shared" si="7"/>
        <v>9928</v>
      </c>
      <c r="D70" s="14">
        <f t="shared" si="8"/>
        <v>1064</v>
      </c>
      <c r="E70" s="14">
        <v>0</v>
      </c>
      <c r="F70" s="14">
        <v>0</v>
      </c>
      <c r="G70" s="15">
        <f>IF(A70="","",IFERROR(SUM(E$7:E70)/C4*100,""))</f>
        <v>0.90827427887014667</v>
      </c>
      <c r="H70" s="14">
        <v>9645</v>
      </c>
      <c r="I70" s="14">
        <v>9061</v>
      </c>
      <c r="J70" s="15">
        <f t="shared" si="0"/>
        <v>93.9450492483152</v>
      </c>
      <c r="K70" s="15">
        <f t="shared" si="1"/>
        <v>97.149476228847703</v>
      </c>
      <c r="L70" s="16">
        <v>52.7</v>
      </c>
      <c r="M70" s="14">
        <v>1788</v>
      </c>
      <c r="N70" s="14">
        <v>98</v>
      </c>
      <c r="O70" s="15">
        <f t="shared" si="2"/>
        <v>180.09669621273167</v>
      </c>
      <c r="P70" s="15">
        <f t="shared" si="3"/>
        <v>92.105263157894726</v>
      </c>
      <c r="Q70" s="14">
        <v>3920</v>
      </c>
      <c r="R70" s="17">
        <f t="shared" si="4"/>
        <v>2.0784729586426298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46260</v>
      </c>
      <c r="B71" s="13">
        <f>IF(A71="","",IFERROR(INT((A71-C3)/7)+I4,""))</f>
        <v>27</v>
      </c>
      <c r="C71" s="14">
        <f t="shared" si="7"/>
        <v>9928</v>
      </c>
      <c r="D71" s="14">
        <f t="shared" si="8"/>
        <v>1064</v>
      </c>
      <c r="E71" s="14">
        <v>0</v>
      </c>
      <c r="F71" s="14">
        <v>1</v>
      </c>
      <c r="G71" s="15">
        <f>IF(A71="","",IFERROR(SUM(E$7:E71)/C4*100,""))</f>
        <v>0.90827427887014667</v>
      </c>
      <c r="H71" s="14">
        <v>9754</v>
      </c>
      <c r="I71" s="14">
        <v>9321</v>
      </c>
      <c r="J71" s="15">
        <f t="shared" ref="J71:J134" si="9">IF(OR(A71="",H71="",H71=0),"",I71/H71*100)</f>
        <v>95.560795571047777</v>
      </c>
      <c r="K71" s="15">
        <f t="shared" ref="K71:K134" si="10">IF(OR(A71="",C71="",C71=0),"",H71/C71*100)</f>
        <v>98.247381144238517</v>
      </c>
      <c r="L71" s="16">
        <v>52.7</v>
      </c>
      <c r="M71" s="14">
        <v>1874</v>
      </c>
      <c r="N71" s="14">
        <v>100</v>
      </c>
      <c r="O71" s="15">
        <f t="shared" ref="O71:O134" si="11">IF(OR(A71="",C71="",C71=0),"",M71/C71*1000)</f>
        <v>188.75906526994359</v>
      </c>
      <c r="P71" s="15">
        <f t="shared" ref="P71:P134" si="12">IF(OR(A71="",D71="",D71=0),"",N71/D71*1000)</f>
        <v>93.984962406015029</v>
      </c>
      <c r="Q71" s="14">
        <v>4188</v>
      </c>
      <c r="R71" s="17">
        <f t="shared" ref="R71:R134" si="13">IF(OR(A71="",M71="",M71+N71=0),"",Q71/(M71+N71))</f>
        <v>2.1215805471124618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46261</v>
      </c>
      <c r="B72" s="13">
        <f>IF(A72="","",IFERROR(INT((A72-C3)/7)+I4,""))</f>
        <v>27</v>
      </c>
      <c r="C72" s="14">
        <f t="shared" ref="C72:C107" si="14">C71-E71</f>
        <v>9928</v>
      </c>
      <c r="D72" s="14">
        <f t="shared" si="8"/>
        <v>1063</v>
      </c>
      <c r="E72" s="14">
        <v>2</v>
      </c>
      <c r="F72" s="14">
        <v>0</v>
      </c>
      <c r="G72" s="15">
        <f>IF(A72="","",IFERROR(SUM(E$7:E72)/C4*100,""))</f>
        <v>0.92823635093322687</v>
      </c>
      <c r="H72" s="14">
        <v>9654</v>
      </c>
      <c r="I72" s="14">
        <v>8995</v>
      </c>
      <c r="J72" s="15">
        <f t="shared" si="9"/>
        <v>93.173813963124104</v>
      </c>
      <c r="K72" s="15">
        <f t="shared" si="10"/>
        <v>97.240128928283639</v>
      </c>
      <c r="L72" s="16">
        <v>53.5</v>
      </c>
      <c r="M72" s="14">
        <v>1874</v>
      </c>
      <c r="N72" s="14">
        <v>100</v>
      </c>
      <c r="O72" s="15">
        <f t="shared" si="11"/>
        <v>188.75906526994359</v>
      </c>
      <c r="P72" s="15">
        <f t="shared" si="12"/>
        <v>94.073377234242713</v>
      </c>
      <c r="Q72" s="14">
        <v>4326</v>
      </c>
      <c r="R72" s="17">
        <f t="shared" si="13"/>
        <v>2.1914893617021276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46262</v>
      </c>
      <c r="B73" s="13">
        <f>IF(A73="","",IFERROR(INT((A73-C3)/7)+I4,""))</f>
        <v>27</v>
      </c>
      <c r="C73" s="14">
        <f t="shared" si="14"/>
        <v>9926</v>
      </c>
      <c r="D73" s="14">
        <f t="shared" si="8"/>
        <v>1063</v>
      </c>
      <c r="E73" s="14">
        <v>2</v>
      </c>
      <c r="F73" s="14">
        <v>1</v>
      </c>
      <c r="G73" s="15">
        <f>IF(A73="","",IFERROR(SUM(E$7:E73)/C4*100,""))</f>
        <v>0.94819842299630697</v>
      </c>
      <c r="H73" s="14">
        <v>9784</v>
      </c>
      <c r="I73" s="14">
        <v>9377</v>
      </c>
      <c r="J73" s="15">
        <f t="shared" si="9"/>
        <v>95.84014717906787</v>
      </c>
      <c r="K73" s="15">
        <f t="shared" si="10"/>
        <v>98.569413661092085</v>
      </c>
      <c r="L73" s="16">
        <v>53.6</v>
      </c>
      <c r="M73" s="14">
        <v>1874</v>
      </c>
      <c r="N73" s="14">
        <v>100</v>
      </c>
      <c r="O73" s="15">
        <f t="shared" si="11"/>
        <v>188.79709852911543</v>
      </c>
      <c r="P73" s="15">
        <f t="shared" si="12"/>
        <v>94.073377234242713</v>
      </c>
      <c r="Q73" s="14">
        <v>4197</v>
      </c>
      <c r="R73" s="17">
        <f t="shared" si="13"/>
        <v>2.1261398176291793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46263</v>
      </c>
      <c r="B74" s="13">
        <f>IF(A74="","",IFERROR(INT((A74-C3)/7)+I4,""))</f>
        <v>27</v>
      </c>
      <c r="C74" s="14">
        <f t="shared" si="14"/>
        <v>9924</v>
      </c>
      <c r="D74" s="14">
        <f t="shared" ref="D74:D105" si="15">D73-F73</f>
        <v>1062</v>
      </c>
      <c r="E74" s="14">
        <v>1</v>
      </c>
      <c r="F74" s="14">
        <v>0</v>
      </c>
      <c r="G74" s="15">
        <f>IF(A74="","",IFERROR(SUM(E$7:E74)/C4*100,""))</f>
        <v>0.95817945902784718</v>
      </c>
      <c r="H74" s="14">
        <v>9665</v>
      </c>
      <c r="I74" s="14">
        <v>9291</v>
      </c>
      <c r="J74" s="15">
        <f t="shared" si="9"/>
        <v>96.130367304707704</v>
      </c>
      <c r="K74" s="15">
        <f t="shared" si="10"/>
        <v>97.390165255945178</v>
      </c>
      <c r="L74" s="16">
        <v>53.9</v>
      </c>
      <c r="M74" s="14">
        <v>1874</v>
      </c>
      <c r="N74" s="14">
        <v>100</v>
      </c>
      <c r="O74" s="15">
        <f t="shared" si="11"/>
        <v>188.83514711809755</v>
      </c>
      <c r="P74" s="15">
        <f t="shared" si="12"/>
        <v>94.161958568738228</v>
      </c>
      <c r="Q74" s="14">
        <v>4303</v>
      </c>
      <c r="R74" s="17">
        <f t="shared" si="13"/>
        <v>2.17983789260385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46264</v>
      </c>
      <c r="B75" s="13">
        <f>IF(A75="","",IFERROR(INT((A75-C3)/7)+I4,""))</f>
        <v>27</v>
      </c>
      <c r="C75" s="14">
        <f t="shared" si="14"/>
        <v>9923</v>
      </c>
      <c r="D75" s="14">
        <f t="shared" si="15"/>
        <v>1062</v>
      </c>
      <c r="E75" s="14">
        <v>2</v>
      </c>
      <c r="F75" s="14">
        <v>0</v>
      </c>
      <c r="G75" s="15">
        <f>IF(A75="","",IFERROR(SUM(E$7:E75)/C4*100,""))</f>
        <v>0.97814153109092716</v>
      </c>
      <c r="H75" s="14">
        <v>9690</v>
      </c>
      <c r="I75" s="14">
        <v>9240</v>
      </c>
      <c r="J75" s="15">
        <f t="shared" si="9"/>
        <v>95.356037151702793</v>
      </c>
      <c r="K75" s="15">
        <f t="shared" si="10"/>
        <v>97.651919782323887</v>
      </c>
      <c r="L75" s="16"/>
      <c r="M75" s="14">
        <v>1874</v>
      </c>
      <c r="N75" s="14">
        <v>100</v>
      </c>
      <c r="O75" s="15">
        <f t="shared" si="11"/>
        <v>188.85417716416404</v>
      </c>
      <c r="P75" s="15">
        <f t="shared" si="12"/>
        <v>94.161958568738228</v>
      </c>
      <c r="Q75" s="14">
        <v>4064</v>
      </c>
      <c r="R75" s="17">
        <f t="shared" si="13"/>
        <v>2.0587639311043566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/>
      <c r="B76" s="13" t="str">
        <f>IF(A76="","",IFERROR(INT((A76-C3)/7)+I4,""))</f>
        <v/>
      </c>
      <c r="C76" s="14">
        <f t="shared" si="14"/>
        <v>9921</v>
      </c>
      <c r="D76" s="14">
        <f t="shared" si="15"/>
        <v>1062</v>
      </c>
      <c r="E76" s="14"/>
      <c r="F76" s="14"/>
      <c r="G76" s="15" t="str">
        <f>IF(A76="","",IFERROR(SUM(E$7:E76)/C4*100,""))</f>
        <v/>
      </c>
      <c r="H76" s="14"/>
      <c r="I76" s="14"/>
      <c r="J76" s="15" t="str">
        <f t="shared" si="9"/>
        <v/>
      </c>
      <c r="K76" s="15" t="str">
        <f t="shared" si="10"/>
        <v/>
      </c>
      <c r="L76" s="16"/>
      <c r="M76" s="14"/>
      <c r="N76" s="14"/>
      <c r="O76" s="15" t="str">
        <f t="shared" si="11"/>
        <v/>
      </c>
      <c r="P76" s="15" t="str">
        <f t="shared" si="12"/>
        <v/>
      </c>
      <c r="Q76" s="14"/>
      <c r="R76" s="17" t="str">
        <f t="shared" si="13"/>
        <v/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>
        <f t="shared" si="14"/>
        <v>9921</v>
      </c>
      <c r="D77" s="14">
        <f t="shared" si="15"/>
        <v>1062</v>
      </c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9"/>
        <v/>
      </c>
      <c r="K77" s="15" t="str">
        <f t="shared" si="10"/>
        <v/>
      </c>
      <c r="L77" s="16"/>
      <c r="M77" s="14"/>
      <c r="N77" s="14"/>
      <c r="O77" s="15" t="str">
        <f t="shared" si="11"/>
        <v/>
      </c>
      <c r="P77" s="15" t="str">
        <f t="shared" si="12"/>
        <v/>
      </c>
      <c r="Q77" s="14"/>
      <c r="R77" s="17" t="str">
        <f t="shared" si="13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>
        <f t="shared" si="14"/>
        <v>9921</v>
      </c>
      <c r="D78" s="14">
        <f t="shared" si="15"/>
        <v>1062</v>
      </c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9"/>
        <v/>
      </c>
      <c r="K78" s="15" t="str">
        <f t="shared" si="10"/>
        <v/>
      </c>
      <c r="L78" s="16"/>
      <c r="M78" s="14"/>
      <c r="N78" s="14"/>
      <c r="O78" s="15" t="str">
        <f t="shared" si="11"/>
        <v/>
      </c>
      <c r="P78" s="15" t="str">
        <f t="shared" si="12"/>
        <v/>
      </c>
      <c r="Q78" s="14"/>
      <c r="R78" s="17" t="str">
        <f t="shared" si="13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>
        <f t="shared" si="14"/>
        <v>9921</v>
      </c>
      <c r="D79" s="14">
        <f t="shared" si="15"/>
        <v>1062</v>
      </c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9"/>
        <v/>
      </c>
      <c r="K79" s="15" t="str">
        <f t="shared" si="10"/>
        <v/>
      </c>
      <c r="L79" s="16"/>
      <c r="M79" s="14"/>
      <c r="N79" s="14"/>
      <c r="O79" s="15" t="str">
        <f t="shared" si="11"/>
        <v/>
      </c>
      <c r="P79" s="15" t="str">
        <f t="shared" si="12"/>
        <v/>
      </c>
      <c r="Q79" s="14"/>
      <c r="R79" s="17" t="str">
        <f t="shared" si="13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>
        <f t="shared" si="14"/>
        <v>9921</v>
      </c>
      <c r="D80" s="14">
        <f t="shared" si="15"/>
        <v>1062</v>
      </c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9"/>
        <v/>
      </c>
      <c r="K80" s="15" t="str">
        <f t="shared" si="10"/>
        <v/>
      </c>
      <c r="L80" s="16"/>
      <c r="M80" s="14"/>
      <c r="N80" s="14"/>
      <c r="O80" s="15" t="str">
        <f t="shared" si="11"/>
        <v/>
      </c>
      <c r="P80" s="15" t="str">
        <f t="shared" si="12"/>
        <v/>
      </c>
      <c r="Q80" s="14"/>
      <c r="R80" s="17" t="str">
        <f t="shared" si="13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>
        <f t="shared" si="14"/>
        <v>9921</v>
      </c>
      <c r="D81" s="14">
        <f t="shared" si="15"/>
        <v>1062</v>
      </c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9"/>
        <v/>
      </c>
      <c r="K81" s="15" t="str">
        <f t="shared" si="10"/>
        <v/>
      </c>
      <c r="L81" s="16"/>
      <c r="M81" s="14"/>
      <c r="N81" s="14"/>
      <c r="O81" s="15" t="str">
        <f t="shared" si="11"/>
        <v/>
      </c>
      <c r="P81" s="15" t="str">
        <f t="shared" si="12"/>
        <v/>
      </c>
      <c r="Q81" s="14"/>
      <c r="R81" s="17" t="str">
        <f t="shared" si="13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>
        <f t="shared" si="14"/>
        <v>9921</v>
      </c>
      <c r="D82" s="14">
        <f t="shared" si="15"/>
        <v>1062</v>
      </c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9"/>
        <v/>
      </c>
      <c r="K82" s="15" t="str">
        <f t="shared" si="10"/>
        <v/>
      </c>
      <c r="L82" s="16"/>
      <c r="M82" s="14"/>
      <c r="N82" s="14"/>
      <c r="O82" s="15" t="str">
        <f t="shared" si="11"/>
        <v/>
      </c>
      <c r="P82" s="15" t="str">
        <f t="shared" si="12"/>
        <v/>
      </c>
      <c r="Q82" s="14"/>
      <c r="R82" s="17" t="str">
        <f t="shared" si="13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>
        <f t="shared" si="14"/>
        <v>9921</v>
      </c>
      <c r="D83" s="14">
        <f t="shared" si="15"/>
        <v>1062</v>
      </c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9"/>
        <v/>
      </c>
      <c r="K83" s="15" t="str">
        <f t="shared" si="10"/>
        <v/>
      </c>
      <c r="L83" s="16"/>
      <c r="M83" s="14"/>
      <c r="N83" s="14"/>
      <c r="O83" s="15" t="str">
        <f t="shared" si="11"/>
        <v/>
      </c>
      <c r="P83" s="15" t="str">
        <f t="shared" si="12"/>
        <v/>
      </c>
      <c r="Q83" s="14"/>
      <c r="R83" s="17" t="str">
        <f t="shared" si="13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>
        <f t="shared" si="14"/>
        <v>9921</v>
      </c>
      <c r="D84" s="14">
        <f t="shared" si="15"/>
        <v>1062</v>
      </c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9"/>
        <v/>
      </c>
      <c r="K84" s="15" t="str">
        <f t="shared" si="10"/>
        <v/>
      </c>
      <c r="L84" s="16"/>
      <c r="M84" s="14"/>
      <c r="N84" s="14"/>
      <c r="O84" s="15" t="str">
        <f t="shared" si="11"/>
        <v/>
      </c>
      <c r="P84" s="15" t="str">
        <f t="shared" si="12"/>
        <v/>
      </c>
      <c r="Q84" s="14"/>
      <c r="R84" s="17" t="str">
        <f t="shared" si="13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>
        <f t="shared" si="14"/>
        <v>9921</v>
      </c>
      <c r="D85" s="14">
        <f t="shared" si="15"/>
        <v>1062</v>
      </c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9"/>
        <v/>
      </c>
      <c r="K85" s="15" t="str">
        <f t="shared" si="10"/>
        <v/>
      </c>
      <c r="L85" s="16"/>
      <c r="M85" s="14"/>
      <c r="N85" s="14"/>
      <c r="O85" s="15" t="str">
        <f t="shared" si="11"/>
        <v/>
      </c>
      <c r="P85" s="15" t="str">
        <f t="shared" si="12"/>
        <v/>
      </c>
      <c r="Q85" s="14"/>
      <c r="R85" s="17" t="str">
        <f t="shared" si="13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>
        <f t="shared" si="14"/>
        <v>9921</v>
      </c>
      <c r="D86" s="14">
        <f t="shared" si="15"/>
        <v>1062</v>
      </c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9"/>
        <v/>
      </c>
      <c r="K86" s="15" t="str">
        <f t="shared" si="10"/>
        <v/>
      </c>
      <c r="L86" s="16"/>
      <c r="M86" s="14"/>
      <c r="N86" s="14"/>
      <c r="O86" s="15" t="str">
        <f t="shared" si="11"/>
        <v/>
      </c>
      <c r="P86" s="15" t="str">
        <f t="shared" si="12"/>
        <v/>
      </c>
      <c r="Q86" s="14"/>
      <c r="R86" s="17" t="str">
        <f t="shared" si="13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>
        <f t="shared" si="14"/>
        <v>9921</v>
      </c>
      <c r="D87" s="14">
        <f t="shared" si="15"/>
        <v>1062</v>
      </c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9"/>
        <v/>
      </c>
      <c r="K87" s="15" t="str">
        <f t="shared" si="10"/>
        <v/>
      </c>
      <c r="L87" s="16"/>
      <c r="M87" s="14"/>
      <c r="N87" s="14"/>
      <c r="O87" s="15" t="str">
        <f t="shared" si="11"/>
        <v/>
      </c>
      <c r="P87" s="15" t="str">
        <f t="shared" si="12"/>
        <v/>
      </c>
      <c r="Q87" s="14"/>
      <c r="R87" s="17" t="str">
        <f t="shared" si="13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>
        <f t="shared" si="14"/>
        <v>9921</v>
      </c>
      <c r="D88" s="14">
        <f t="shared" si="15"/>
        <v>1062</v>
      </c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9"/>
        <v/>
      </c>
      <c r="K88" s="15" t="str">
        <f t="shared" si="10"/>
        <v/>
      </c>
      <c r="L88" s="16"/>
      <c r="M88" s="14"/>
      <c r="N88" s="14"/>
      <c r="O88" s="15" t="str">
        <f t="shared" si="11"/>
        <v/>
      </c>
      <c r="P88" s="15" t="str">
        <f t="shared" si="12"/>
        <v/>
      </c>
      <c r="Q88" s="14"/>
      <c r="R88" s="17" t="str">
        <f t="shared" si="13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>
        <f t="shared" si="14"/>
        <v>9921</v>
      </c>
      <c r="D89" s="14">
        <f t="shared" si="15"/>
        <v>1062</v>
      </c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9"/>
        <v/>
      </c>
      <c r="K89" s="15" t="str">
        <f t="shared" si="10"/>
        <v/>
      </c>
      <c r="L89" s="16"/>
      <c r="M89" s="14"/>
      <c r="N89" s="14"/>
      <c r="O89" s="15" t="str">
        <f t="shared" si="11"/>
        <v/>
      </c>
      <c r="P89" s="15" t="str">
        <f t="shared" si="12"/>
        <v/>
      </c>
      <c r="Q89" s="14"/>
      <c r="R89" s="17" t="str">
        <f t="shared" si="13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>
        <f t="shared" si="14"/>
        <v>9921</v>
      </c>
      <c r="D90" s="14">
        <f t="shared" si="15"/>
        <v>1062</v>
      </c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9"/>
        <v/>
      </c>
      <c r="K90" s="15" t="str">
        <f t="shared" si="10"/>
        <v/>
      </c>
      <c r="L90" s="16"/>
      <c r="M90" s="14"/>
      <c r="N90" s="14"/>
      <c r="O90" s="15" t="str">
        <f t="shared" si="11"/>
        <v/>
      </c>
      <c r="P90" s="15" t="str">
        <f t="shared" si="12"/>
        <v/>
      </c>
      <c r="Q90" s="14"/>
      <c r="R90" s="17" t="str">
        <f t="shared" si="13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>
        <f t="shared" si="14"/>
        <v>9921</v>
      </c>
      <c r="D91" s="14">
        <f t="shared" si="15"/>
        <v>1062</v>
      </c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9"/>
        <v/>
      </c>
      <c r="K91" s="15" t="str">
        <f t="shared" si="10"/>
        <v/>
      </c>
      <c r="L91" s="16"/>
      <c r="M91" s="14"/>
      <c r="N91" s="14"/>
      <c r="O91" s="15" t="str">
        <f t="shared" si="11"/>
        <v/>
      </c>
      <c r="P91" s="15" t="str">
        <f t="shared" si="12"/>
        <v/>
      </c>
      <c r="Q91" s="14"/>
      <c r="R91" s="17" t="str">
        <f t="shared" si="13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>
        <f t="shared" si="14"/>
        <v>9921</v>
      </c>
      <c r="D92" s="14">
        <f t="shared" si="15"/>
        <v>1062</v>
      </c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9"/>
        <v/>
      </c>
      <c r="K92" s="15" t="str">
        <f t="shared" si="10"/>
        <v/>
      </c>
      <c r="L92" s="16"/>
      <c r="M92" s="14"/>
      <c r="N92" s="14"/>
      <c r="O92" s="15" t="str">
        <f t="shared" si="11"/>
        <v/>
      </c>
      <c r="P92" s="15" t="str">
        <f t="shared" si="12"/>
        <v/>
      </c>
      <c r="Q92" s="14"/>
      <c r="R92" s="17" t="str">
        <f t="shared" si="13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>
        <f t="shared" si="14"/>
        <v>9921</v>
      </c>
      <c r="D93" s="14">
        <f t="shared" si="15"/>
        <v>1062</v>
      </c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9"/>
        <v/>
      </c>
      <c r="K93" s="15" t="str">
        <f t="shared" si="10"/>
        <v/>
      </c>
      <c r="L93" s="16"/>
      <c r="M93" s="14"/>
      <c r="N93" s="14"/>
      <c r="O93" s="15" t="str">
        <f t="shared" si="11"/>
        <v/>
      </c>
      <c r="P93" s="15" t="str">
        <f t="shared" si="12"/>
        <v/>
      </c>
      <c r="Q93" s="14"/>
      <c r="R93" s="17" t="str">
        <f t="shared" si="13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>
        <f t="shared" si="14"/>
        <v>9921</v>
      </c>
      <c r="D94" s="14">
        <f t="shared" si="15"/>
        <v>1062</v>
      </c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9"/>
        <v/>
      </c>
      <c r="K94" s="15" t="str">
        <f t="shared" si="10"/>
        <v/>
      </c>
      <c r="L94" s="16"/>
      <c r="M94" s="14"/>
      <c r="N94" s="14"/>
      <c r="O94" s="15" t="str">
        <f t="shared" si="11"/>
        <v/>
      </c>
      <c r="P94" s="15" t="str">
        <f t="shared" si="12"/>
        <v/>
      </c>
      <c r="Q94" s="14"/>
      <c r="R94" s="17" t="str">
        <f t="shared" si="13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>
        <f t="shared" si="14"/>
        <v>9921</v>
      </c>
      <c r="D95" s="14">
        <f t="shared" si="15"/>
        <v>1062</v>
      </c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9"/>
        <v/>
      </c>
      <c r="K95" s="15" t="str">
        <f t="shared" si="10"/>
        <v/>
      </c>
      <c r="L95" s="16"/>
      <c r="M95" s="14"/>
      <c r="N95" s="14"/>
      <c r="O95" s="15" t="str">
        <f t="shared" si="11"/>
        <v/>
      </c>
      <c r="P95" s="15" t="str">
        <f t="shared" si="12"/>
        <v/>
      </c>
      <c r="Q95" s="14"/>
      <c r="R95" s="17" t="str">
        <f t="shared" si="13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>
        <f t="shared" si="14"/>
        <v>9921</v>
      </c>
      <c r="D96" s="14">
        <f t="shared" si="15"/>
        <v>1062</v>
      </c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9"/>
        <v/>
      </c>
      <c r="K96" s="15" t="str">
        <f t="shared" si="10"/>
        <v/>
      </c>
      <c r="L96" s="16"/>
      <c r="M96" s="14"/>
      <c r="N96" s="14"/>
      <c r="O96" s="15" t="str">
        <f t="shared" si="11"/>
        <v/>
      </c>
      <c r="P96" s="15" t="str">
        <f t="shared" si="12"/>
        <v/>
      </c>
      <c r="Q96" s="14"/>
      <c r="R96" s="17" t="str">
        <f t="shared" si="13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>
        <f t="shared" si="14"/>
        <v>9921</v>
      </c>
      <c r="D97" s="14">
        <f t="shared" si="15"/>
        <v>1062</v>
      </c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9"/>
        <v/>
      </c>
      <c r="K97" s="15" t="str">
        <f t="shared" si="10"/>
        <v/>
      </c>
      <c r="L97" s="16"/>
      <c r="M97" s="14"/>
      <c r="N97" s="14"/>
      <c r="O97" s="15" t="str">
        <f t="shared" si="11"/>
        <v/>
      </c>
      <c r="P97" s="15" t="str">
        <f t="shared" si="12"/>
        <v/>
      </c>
      <c r="Q97" s="14"/>
      <c r="R97" s="17" t="str">
        <f t="shared" si="13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>
        <f t="shared" si="14"/>
        <v>9921</v>
      </c>
      <c r="D98" s="14">
        <f t="shared" si="15"/>
        <v>1062</v>
      </c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9"/>
        <v/>
      </c>
      <c r="K98" s="15" t="str">
        <f t="shared" si="10"/>
        <v/>
      </c>
      <c r="L98" s="16"/>
      <c r="M98" s="14"/>
      <c r="N98" s="14"/>
      <c r="O98" s="15" t="str">
        <f t="shared" si="11"/>
        <v/>
      </c>
      <c r="P98" s="15" t="str">
        <f t="shared" si="12"/>
        <v/>
      </c>
      <c r="Q98" s="14"/>
      <c r="R98" s="17" t="str">
        <f t="shared" si="13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>
        <f t="shared" si="14"/>
        <v>9921</v>
      </c>
      <c r="D99" s="14">
        <f t="shared" si="15"/>
        <v>1062</v>
      </c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9"/>
        <v/>
      </c>
      <c r="K99" s="15" t="str">
        <f t="shared" si="10"/>
        <v/>
      </c>
      <c r="L99" s="16"/>
      <c r="M99" s="14"/>
      <c r="N99" s="14"/>
      <c r="O99" s="15" t="str">
        <f t="shared" si="11"/>
        <v/>
      </c>
      <c r="P99" s="15" t="str">
        <f t="shared" si="12"/>
        <v/>
      </c>
      <c r="Q99" s="14"/>
      <c r="R99" s="17" t="str">
        <f t="shared" si="13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>
        <f t="shared" si="14"/>
        <v>9921</v>
      </c>
      <c r="D100" s="14">
        <f t="shared" si="15"/>
        <v>1062</v>
      </c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9"/>
        <v/>
      </c>
      <c r="K100" s="15" t="str">
        <f t="shared" si="10"/>
        <v/>
      </c>
      <c r="L100" s="16"/>
      <c r="M100" s="14"/>
      <c r="N100" s="14"/>
      <c r="O100" s="15" t="str">
        <f t="shared" si="11"/>
        <v/>
      </c>
      <c r="P100" s="15" t="str">
        <f t="shared" si="12"/>
        <v/>
      </c>
      <c r="Q100" s="14"/>
      <c r="R100" s="17" t="str">
        <f t="shared" si="13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>
        <f t="shared" si="14"/>
        <v>9921</v>
      </c>
      <c r="D101" s="14">
        <f t="shared" si="15"/>
        <v>1062</v>
      </c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9"/>
        <v/>
      </c>
      <c r="K101" s="15" t="str">
        <f t="shared" si="10"/>
        <v/>
      </c>
      <c r="L101" s="16"/>
      <c r="M101" s="14"/>
      <c r="N101" s="14"/>
      <c r="O101" s="15" t="str">
        <f t="shared" si="11"/>
        <v/>
      </c>
      <c r="P101" s="15" t="str">
        <f t="shared" si="12"/>
        <v/>
      </c>
      <c r="Q101" s="14"/>
      <c r="R101" s="17" t="str">
        <f t="shared" si="13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>
        <f t="shared" si="14"/>
        <v>9921</v>
      </c>
      <c r="D102" s="14">
        <f t="shared" si="15"/>
        <v>1062</v>
      </c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9"/>
        <v/>
      </c>
      <c r="K102" s="15" t="str">
        <f t="shared" si="10"/>
        <v/>
      </c>
      <c r="L102" s="16"/>
      <c r="M102" s="14"/>
      <c r="N102" s="14"/>
      <c r="O102" s="15" t="str">
        <f t="shared" si="11"/>
        <v/>
      </c>
      <c r="P102" s="15" t="str">
        <f t="shared" si="12"/>
        <v/>
      </c>
      <c r="Q102" s="14"/>
      <c r="R102" s="17" t="str">
        <f t="shared" si="13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>
        <f t="shared" si="14"/>
        <v>9921</v>
      </c>
      <c r="D103" s="14">
        <f t="shared" si="15"/>
        <v>1062</v>
      </c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9"/>
        <v/>
      </c>
      <c r="K103" s="15" t="str">
        <f t="shared" si="10"/>
        <v/>
      </c>
      <c r="L103" s="16"/>
      <c r="M103" s="14"/>
      <c r="N103" s="14"/>
      <c r="O103" s="15" t="str">
        <f t="shared" si="11"/>
        <v/>
      </c>
      <c r="P103" s="15" t="str">
        <f t="shared" si="12"/>
        <v/>
      </c>
      <c r="Q103" s="14"/>
      <c r="R103" s="17" t="str">
        <f t="shared" si="13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>
        <f t="shared" si="14"/>
        <v>9921</v>
      </c>
      <c r="D104" s="14">
        <f t="shared" si="15"/>
        <v>1062</v>
      </c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9"/>
        <v/>
      </c>
      <c r="K104" s="15" t="str">
        <f t="shared" si="10"/>
        <v/>
      </c>
      <c r="L104" s="16"/>
      <c r="M104" s="14"/>
      <c r="N104" s="14"/>
      <c r="O104" s="15" t="str">
        <f t="shared" si="11"/>
        <v/>
      </c>
      <c r="P104" s="15" t="str">
        <f t="shared" si="12"/>
        <v/>
      </c>
      <c r="Q104" s="14"/>
      <c r="R104" s="17" t="str">
        <f t="shared" si="13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>
        <f t="shared" si="14"/>
        <v>9921</v>
      </c>
      <c r="D105" s="14">
        <f t="shared" si="15"/>
        <v>1062</v>
      </c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9"/>
        <v/>
      </c>
      <c r="K105" s="15" t="str">
        <f t="shared" si="10"/>
        <v/>
      </c>
      <c r="L105" s="16"/>
      <c r="M105" s="14"/>
      <c r="N105" s="14"/>
      <c r="O105" s="15" t="str">
        <f t="shared" si="11"/>
        <v/>
      </c>
      <c r="P105" s="15" t="str">
        <f t="shared" si="12"/>
        <v/>
      </c>
      <c r="Q105" s="14"/>
      <c r="R105" s="17" t="str">
        <f t="shared" si="13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>
        <f t="shared" si="14"/>
        <v>9921</v>
      </c>
      <c r="D106" s="14">
        <f t="shared" ref="D106:D137" si="16">D105-F105</f>
        <v>1062</v>
      </c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9"/>
        <v/>
      </c>
      <c r="K106" s="15" t="str">
        <f t="shared" si="10"/>
        <v/>
      </c>
      <c r="L106" s="16"/>
      <c r="M106" s="14"/>
      <c r="N106" s="14"/>
      <c r="O106" s="15" t="str">
        <f t="shared" si="11"/>
        <v/>
      </c>
      <c r="P106" s="15" t="str">
        <f t="shared" si="12"/>
        <v/>
      </c>
      <c r="Q106" s="14"/>
      <c r="R106" s="17" t="str">
        <f t="shared" si="13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>
        <f t="shared" si="14"/>
        <v>9921</v>
      </c>
      <c r="D107" s="14">
        <f t="shared" si="16"/>
        <v>1062</v>
      </c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9"/>
        <v/>
      </c>
      <c r="K107" s="15" t="str">
        <f t="shared" si="10"/>
        <v/>
      </c>
      <c r="L107" s="16"/>
      <c r="M107" s="14"/>
      <c r="N107" s="14"/>
      <c r="O107" s="15" t="str">
        <f t="shared" si="11"/>
        <v/>
      </c>
      <c r="P107" s="15" t="str">
        <f t="shared" si="12"/>
        <v/>
      </c>
      <c r="Q107" s="14"/>
      <c r="R107" s="17" t="str">
        <f t="shared" si="13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>
        <f t="shared" si="16"/>
        <v>1062</v>
      </c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9"/>
        <v/>
      </c>
      <c r="K108" s="15" t="str">
        <f t="shared" si="10"/>
        <v/>
      </c>
      <c r="L108" s="16"/>
      <c r="M108" s="14"/>
      <c r="N108" s="14"/>
      <c r="O108" s="15" t="str">
        <f t="shared" si="11"/>
        <v/>
      </c>
      <c r="P108" s="15" t="str">
        <f t="shared" si="12"/>
        <v/>
      </c>
      <c r="Q108" s="14"/>
      <c r="R108" s="17" t="str">
        <f t="shared" si="13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>
        <f t="shared" si="16"/>
        <v>1062</v>
      </c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9"/>
        <v/>
      </c>
      <c r="K109" s="15" t="str">
        <f t="shared" si="10"/>
        <v/>
      </c>
      <c r="L109" s="16"/>
      <c r="M109" s="14"/>
      <c r="N109" s="14"/>
      <c r="O109" s="15" t="str">
        <f t="shared" si="11"/>
        <v/>
      </c>
      <c r="P109" s="15" t="str">
        <f t="shared" si="12"/>
        <v/>
      </c>
      <c r="Q109" s="14"/>
      <c r="R109" s="17" t="str">
        <f t="shared" si="13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>
        <f t="shared" si="16"/>
        <v>1062</v>
      </c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9"/>
        <v/>
      </c>
      <c r="K110" s="15" t="str">
        <f t="shared" si="10"/>
        <v/>
      </c>
      <c r="L110" s="16"/>
      <c r="M110" s="14"/>
      <c r="N110" s="14"/>
      <c r="O110" s="15" t="str">
        <f t="shared" si="11"/>
        <v/>
      </c>
      <c r="P110" s="15" t="str">
        <f t="shared" si="12"/>
        <v/>
      </c>
      <c r="Q110" s="14"/>
      <c r="R110" s="17" t="str">
        <f t="shared" si="13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>
        <f t="shared" si="16"/>
        <v>1062</v>
      </c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9"/>
        <v/>
      </c>
      <c r="K111" s="15" t="str">
        <f t="shared" si="10"/>
        <v/>
      </c>
      <c r="L111" s="16"/>
      <c r="M111" s="14"/>
      <c r="N111" s="14"/>
      <c r="O111" s="15" t="str">
        <f t="shared" si="11"/>
        <v/>
      </c>
      <c r="P111" s="15" t="str">
        <f t="shared" si="12"/>
        <v/>
      </c>
      <c r="Q111" s="14"/>
      <c r="R111" s="17" t="str">
        <f t="shared" si="13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>
        <f t="shared" si="16"/>
        <v>1062</v>
      </c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9"/>
        <v/>
      </c>
      <c r="K112" s="15" t="str">
        <f t="shared" si="10"/>
        <v/>
      </c>
      <c r="L112" s="16"/>
      <c r="M112" s="14"/>
      <c r="N112" s="14"/>
      <c r="O112" s="15" t="str">
        <f t="shared" si="11"/>
        <v/>
      </c>
      <c r="P112" s="15" t="str">
        <f t="shared" si="12"/>
        <v/>
      </c>
      <c r="Q112" s="14"/>
      <c r="R112" s="17" t="str">
        <f t="shared" si="13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>
        <f t="shared" si="16"/>
        <v>1062</v>
      </c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9"/>
        <v/>
      </c>
      <c r="K113" s="15" t="str">
        <f t="shared" si="10"/>
        <v/>
      </c>
      <c r="L113" s="16"/>
      <c r="M113" s="14"/>
      <c r="N113" s="14"/>
      <c r="O113" s="15" t="str">
        <f t="shared" si="11"/>
        <v/>
      </c>
      <c r="P113" s="15" t="str">
        <f t="shared" si="12"/>
        <v/>
      </c>
      <c r="Q113" s="14"/>
      <c r="R113" s="17" t="str">
        <f t="shared" si="13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>
        <f t="shared" si="16"/>
        <v>1062</v>
      </c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9"/>
        <v/>
      </c>
      <c r="K114" s="15" t="str">
        <f t="shared" si="10"/>
        <v/>
      </c>
      <c r="L114" s="16"/>
      <c r="M114" s="14"/>
      <c r="N114" s="14"/>
      <c r="O114" s="15" t="str">
        <f t="shared" si="11"/>
        <v/>
      </c>
      <c r="P114" s="15" t="str">
        <f t="shared" si="12"/>
        <v/>
      </c>
      <c r="Q114" s="14"/>
      <c r="R114" s="17" t="str">
        <f t="shared" si="13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>
        <f t="shared" si="16"/>
        <v>1062</v>
      </c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9"/>
        <v/>
      </c>
      <c r="K115" s="15" t="str">
        <f t="shared" si="10"/>
        <v/>
      </c>
      <c r="L115" s="16"/>
      <c r="M115" s="14"/>
      <c r="N115" s="14"/>
      <c r="O115" s="15" t="str">
        <f t="shared" si="11"/>
        <v/>
      </c>
      <c r="P115" s="15" t="str">
        <f t="shared" si="12"/>
        <v/>
      </c>
      <c r="Q115" s="14"/>
      <c r="R115" s="17" t="str">
        <f t="shared" si="13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>
        <f t="shared" si="16"/>
        <v>1062</v>
      </c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9"/>
        <v/>
      </c>
      <c r="K116" s="15" t="str">
        <f t="shared" si="10"/>
        <v/>
      </c>
      <c r="L116" s="16"/>
      <c r="M116" s="14"/>
      <c r="N116" s="14"/>
      <c r="O116" s="15" t="str">
        <f t="shared" si="11"/>
        <v/>
      </c>
      <c r="P116" s="15" t="str">
        <f t="shared" si="12"/>
        <v/>
      </c>
      <c r="Q116" s="14"/>
      <c r="R116" s="17" t="str">
        <f t="shared" si="13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>
        <f t="shared" si="16"/>
        <v>1062</v>
      </c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9"/>
        <v/>
      </c>
      <c r="K117" s="15" t="str">
        <f t="shared" si="10"/>
        <v/>
      </c>
      <c r="L117" s="16"/>
      <c r="M117" s="14"/>
      <c r="N117" s="14"/>
      <c r="O117" s="15" t="str">
        <f t="shared" si="11"/>
        <v/>
      </c>
      <c r="P117" s="15" t="str">
        <f t="shared" si="12"/>
        <v/>
      </c>
      <c r="Q117" s="14"/>
      <c r="R117" s="17" t="str">
        <f t="shared" si="13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>
        <f t="shared" si="16"/>
        <v>1062</v>
      </c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9"/>
        <v/>
      </c>
      <c r="K118" s="15" t="str">
        <f t="shared" si="10"/>
        <v/>
      </c>
      <c r="L118" s="16"/>
      <c r="M118" s="14"/>
      <c r="N118" s="14"/>
      <c r="O118" s="15" t="str">
        <f t="shared" si="11"/>
        <v/>
      </c>
      <c r="P118" s="15" t="str">
        <f t="shared" si="12"/>
        <v/>
      </c>
      <c r="Q118" s="14"/>
      <c r="R118" s="17" t="str">
        <f t="shared" si="13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>
        <f t="shared" si="16"/>
        <v>1062</v>
      </c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9"/>
        <v/>
      </c>
      <c r="K119" s="15" t="str">
        <f t="shared" si="10"/>
        <v/>
      </c>
      <c r="L119" s="16"/>
      <c r="M119" s="14"/>
      <c r="N119" s="14"/>
      <c r="O119" s="15" t="str">
        <f t="shared" si="11"/>
        <v/>
      </c>
      <c r="P119" s="15" t="str">
        <f t="shared" si="12"/>
        <v/>
      </c>
      <c r="Q119" s="14"/>
      <c r="R119" s="17" t="str">
        <f t="shared" si="13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>
        <f t="shared" si="16"/>
        <v>1062</v>
      </c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9"/>
        <v/>
      </c>
      <c r="K120" s="15" t="str">
        <f t="shared" si="10"/>
        <v/>
      </c>
      <c r="L120" s="16"/>
      <c r="M120" s="14"/>
      <c r="N120" s="14"/>
      <c r="O120" s="15" t="str">
        <f t="shared" si="11"/>
        <v/>
      </c>
      <c r="P120" s="15" t="str">
        <f t="shared" si="12"/>
        <v/>
      </c>
      <c r="Q120" s="14"/>
      <c r="R120" s="17" t="str">
        <f t="shared" si="13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>
        <f t="shared" si="16"/>
        <v>1062</v>
      </c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9"/>
        <v/>
      </c>
      <c r="K121" s="15" t="str">
        <f t="shared" si="10"/>
        <v/>
      </c>
      <c r="L121" s="16"/>
      <c r="M121" s="14"/>
      <c r="N121" s="14"/>
      <c r="O121" s="15" t="str">
        <f t="shared" si="11"/>
        <v/>
      </c>
      <c r="P121" s="15" t="str">
        <f t="shared" si="12"/>
        <v/>
      </c>
      <c r="Q121" s="14"/>
      <c r="R121" s="17" t="str">
        <f t="shared" si="13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>
        <f t="shared" si="16"/>
        <v>1062</v>
      </c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9"/>
        <v/>
      </c>
      <c r="K122" s="15" t="str">
        <f t="shared" si="10"/>
        <v/>
      </c>
      <c r="L122" s="16"/>
      <c r="M122" s="14"/>
      <c r="N122" s="14"/>
      <c r="O122" s="15" t="str">
        <f t="shared" si="11"/>
        <v/>
      </c>
      <c r="P122" s="15" t="str">
        <f t="shared" si="12"/>
        <v/>
      </c>
      <c r="Q122" s="14"/>
      <c r="R122" s="17" t="str">
        <f t="shared" si="13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>
        <f t="shared" si="16"/>
        <v>1062</v>
      </c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9"/>
        <v/>
      </c>
      <c r="K123" s="15" t="str">
        <f t="shared" si="10"/>
        <v/>
      </c>
      <c r="L123" s="16"/>
      <c r="M123" s="14"/>
      <c r="N123" s="14"/>
      <c r="O123" s="15" t="str">
        <f t="shared" si="11"/>
        <v/>
      </c>
      <c r="P123" s="15" t="str">
        <f t="shared" si="12"/>
        <v/>
      </c>
      <c r="Q123" s="14"/>
      <c r="R123" s="17" t="str">
        <f t="shared" si="13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>
        <f t="shared" si="16"/>
        <v>1062</v>
      </c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9"/>
        <v/>
      </c>
      <c r="K124" s="15" t="str">
        <f t="shared" si="10"/>
        <v/>
      </c>
      <c r="L124" s="16"/>
      <c r="M124" s="14"/>
      <c r="N124" s="14"/>
      <c r="O124" s="15" t="str">
        <f t="shared" si="11"/>
        <v/>
      </c>
      <c r="P124" s="15" t="str">
        <f t="shared" si="12"/>
        <v/>
      </c>
      <c r="Q124" s="14"/>
      <c r="R124" s="17" t="str">
        <f t="shared" si="13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>
        <f t="shared" si="16"/>
        <v>1062</v>
      </c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9"/>
        <v/>
      </c>
      <c r="K125" s="15" t="str">
        <f t="shared" si="10"/>
        <v/>
      </c>
      <c r="L125" s="16"/>
      <c r="M125" s="14"/>
      <c r="N125" s="14"/>
      <c r="O125" s="15" t="str">
        <f t="shared" si="11"/>
        <v/>
      </c>
      <c r="P125" s="15" t="str">
        <f t="shared" si="12"/>
        <v/>
      </c>
      <c r="Q125" s="14"/>
      <c r="R125" s="17" t="str">
        <f t="shared" si="13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>
        <f t="shared" si="16"/>
        <v>1062</v>
      </c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9"/>
        <v/>
      </c>
      <c r="K126" s="15" t="str">
        <f t="shared" si="10"/>
        <v/>
      </c>
      <c r="L126" s="16"/>
      <c r="M126" s="14"/>
      <c r="N126" s="14"/>
      <c r="O126" s="15" t="str">
        <f t="shared" si="11"/>
        <v/>
      </c>
      <c r="P126" s="15" t="str">
        <f t="shared" si="12"/>
        <v/>
      </c>
      <c r="Q126" s="14"/>
      <c r="R126" s="17" t="str">
        <f t="shared" si="13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>
        <f t="shared" si="16"/>
        <v>1062</v>
      </c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9"/>
        <v/>
      </c>
      <c r="K127" s="15" t="str">
        <f t="shared" si="10"/>
        <v/>
      </c>
      <c r="L127" s="16"/>
      <c r="M127" s="14"/>
      <c r="N127" s="14"/>
      <c r="O127" s="15" t="str">
        <f t="shared" si="11"/>
        <v/>
      </c>
      <c r="P127" s="15" t="str">
        <f t="shared" si="12"/>
        <v/>
      </c>
      <c r="Q127" s="14"/>
      <c r="R127" s="17" t="str">
        <f t="shared" si="13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>
        <f t="shared" si="16"/>
        <v>1062</v>
      </c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9"/>
        <v/>
      </c>
      <c r="K128" s="15" t="str">
        <f t="shared" si="10"/>
        <v/>
      </c>
      <c r="L128" s="16"/>
      <c r="M128" s="14"/>
      <c r="N128" s="14"/>
      <c r="O128" s="15" t="str">
        <f t="shared" si="11"/>
        <v/>
      </c>
      <c r="P128" s="15" t="str">
        <f t="shared" si="12"/>
        <v/>
      </c>
      <c r="Q128" s="14"/>
      <c r="R128" s="17" t="str">
        <f t="shared" si="13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>
        <f t="shared" si="16"/>
        <v>1062</v>
      </c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9"/>
        <v/>
      </c>
      <c r="K129" s="15" t="str">
        <f t="shared" si="10"/>
        <v/>
      </c>
      <c r="L129" s="16"/>
      <c r="M129" s="14"/>
      <c r="N129" s="14"/>
      <c r="O129" s="15" t="str">
        <f t="shared" si="11"/>
        <v/>
      </c>
      <c r="P129" s="15" t="str">
        <f t="shared" si="12"/>
        <v/>
      </c>
      <c r="Q129" s="14"/>
      <c r="R129" s="17" t="str">
        <f t="shared" si="13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>
        <f t="shared" si="16"/>
        <v>1062</v>
      </c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9"/>
        <v/>
      </c>
      <c r="K130" s="15" t="str">
        <f t="shared" si="10"/>
        <v/>
      </c>
      <c r="L130" s="16"/>
      <c r="M130" s="14"/>
      <c r="N130" s="14"/>
      <c r="O130" s="15" t="str">
        <f t="shared" si="11"/>
        <v/>
      </c>
      <c r="P130" s="15" t="str">
        <f t="shared" si="12"/>
        <v/>
      </c>
      <c r="Q130" s="14"/>
      <c r="R130" s="17" t="str">
        <f t="shared" si="13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>
        <f t="shared" si="16"/>
        <v>1062</v>
      </c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9"/>
        <v/>
      </c>
      <c r="K131" s="15" t="str">
        <f t="shared" si="10"/>
        <v/>
      </c>
      <c r="L131" s="16"/>
      <c r="M131" s="14"/>
      <c r="N131" s="14"/>
      <c r="O131" s="15" t="str">
        <f t="shared" si="11"/>
        <v/>
      </c>
      <c r="P131" s="15" t="str">
        <f t="shared" si="12"/>
        <v/>
      </c>
      <c r="Q131" s="14"/>
      <c r="R131" s="17" t="str">
        <f t="shared" si="13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>
        <f t="shared" si="16"/>
        <v>1062</v>
      </c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9"/>
        <v/>
      </c>
      <c r="K132" s="15" t="str">
        <f t="shared" si="10"/>
        <v/>
      </c>
      <c r="L132" s="16"/>
      <c r="M132" s="14"/>
      <c r="N132" s="14"/>
      <c r="O132" s="15" t="str">
        <f t="shared" si="11"/>
        <v/>
      </c>
      <c r="P132" s="15" t="str">
        <f t="shared" si="12"/>
        <v/>
      </c>
      <c r="Q132" s="14"/>
      <c r="R132" s="17" t="str">
        <f t="shared" si="13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>
        <f t="shared" si="16"/>
        <v>1062</v>
      </c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9"/>
        <v/>
      </c>
      <c r="K133" s="15" t="str">
        <f t="shared" si="10"/>
        <v/>
      </c>
      <c r="L133" s="16"/>
      <c r="M133" s="14"/>
      <c r="N133" s="14"/>
      <c r="O133" s="15" t="str">
        <f t="shared" si="11"/>
        <v/>
      </c>
      <c r="P133" s="15" t="str">
        <f t="shared" si="12"/>
        <v/>
      </c>
      <c r="Q133" s="14"/>
      <c r="R133" s="17" t="str">
        <f t="shared" si="13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>
        <f t="shared" si="16"/>
        <v>1062</v>
      </c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9"/>
        <v/>
      </c>
      <c r="K134" s="15" t="str">
        <f t="shared" si="10"/>
        <v/>
      </c>
      <c r="L134" s="16"/>
      <c r="M134" s="14"/>
      <c r="N134" s="14"/>
      <c r="O134" s="15" t="str">
        <f t="shared" si="11"/>
        <v/>
      </c>
      <c r="P134" s="15" t="str">
        <f t="shared" si="12"/>
        <v/>
      </c>
      <c r="Q134" s="14"/>
      <c r="R134" s="17" t="str">
        <f t="shared" si="13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>
        <f t="shared" si="16"/>
        <v>1062</v>
      </c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7">IF(OR(A135="",H135="",H135=0),"",I135/H135*100)</f>
        <v/>
      </c>
      <c r="K135" s="15" t="str">
        <f t="shared" ref="K135:K198" si="18">IF(OR(A135="",C135="",C135=0),"",H135/C135*100)</f>
        <v/>
      </c>
      <c r="L135" s="16"/>
      <c r="M135" s="14"/>
      <c r="N135" s="14"/>
      <c r="O135" s="15" t="str">
        <f t="shared" ref="O135:O198" si="19">IF(OR(A135="",C135="",C135=0),"",M135/C135*1000)</f>
        <v/>
      </c>
      <c r="P135" s="15" t="str">
        <f t="shared" ref="P135:P198" si="20">IF(OR(A135="",D135="",D135=0),"",N135/D135*1000)</f>
        <v/>
      </c>
      <c r="Q135" s="14"/>
      <c r="R135" s="17" t="str">
        <f t="shared" ref="R135:R198" si="21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>
        <f t="shared" si="16"/>
        <v>1062</v>
      </c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7"/>
        <v/>
      </c>
      <c r="K136" s="15" t="str">
        <f t="shared" si="18"/>
        <v/>
      </c>
      <c r="L136" s="16"/>
      <c r="M136" s="14"/>
      <c r="N136" s="14"/>
      <c r="O136" s="15" t="str">
        <f t="shared" si="19"/>
        <v/>
      </c>
      <c r="P136" s="15" t="str">
        <f t="shared" si="20"/>
        <v/>
      </c>
      <c r="Q136" s="14"/>
      <c r="R136" s="17" t="str">
        <f t="shared" si="21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>
        <f t="shared" si="16"/>
        <v>1062</v>
      </c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7"/>
        <v/>
      </c>
      <c r="K137" s="15" t="str">
        <f t="shared" si="18"/>
        <v/>
      </c>
      <c r="L137" s="16"/>
      <c r="M137" s="14"/>
      <c r="N137" s="14"/>
      <c r="O137" s="15" t="str">
        <f t="shared" si="19"/>
        <v/>
      </c>
      <c r="P137" s="15" t="str">
        <f t="shared" si="20"/>
        <v/>
      </c>
      <c r="Q137" s="14"/>
      <c r="R137" s="17" t="str">
        <f t="shared" si="21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>
        <f t="shared" ref="D138:D157" si="22">D137-F137</f>
        <v>1062</v>
      </c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7"/>
        <v/>
      </c>
      <c r="K138" s="15" t="str">
        <f t="shared" si="18"/>
        <v/>
      </c>
      <c r="L138" s="16"/>
      <c r="M138" s="14"/>
      <c r="N138" s="14"/>
      <c r="O138" s="15" t="str">
        <f t="shared" si="19"/>
        <v/>
      </c>
      <c r="P138" s="15" t="str">
        <f t="shared" si="20"/>
        <v/>
      </c>
      <c r="Q138" s="14"/>
      <c r="R138" s="17" t="str">
        <f t="shared" si="21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>
        <f t="shared" si="22"/>
        <v>1062</v>
      </c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7"/>
        <v/>
      </c>
      <c r="K139" s="15" t="str">
        <f t="shared" si="18"/>
        <v/>
      </c>
      <c r="L139" s="16"/>
      <c r="M139" s="14"/>
      <c r="N139" s="14"/>
      <c r="O139" s="15" t="str">
        <f t="shared" si="19"/>
        <v/>
      </c>
      <c r="P139" s="15" t="str">
        <f t="shared" si="20"/>
        <v/>
      </c>
      <c r="Q139" s="14"/>
      <c r="R139" s="17" t="str">
        <f t="shared" si="21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>
        <f t="shared" si="22"/>
        <v>1062</v>
      </c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7"/>
        <v/>
      </c>
      <c r="K140" s="15" t="str">
        <f t="shared" si="18"/>
        <v/>
      </c>
      <c r="L140" s="16"/>
      <c r="M140" s="14"/>
      <c r="N140" s="14"/>
      <c r="O140" s="15" t="str">
        <f t="shared" si="19"/>
        <v/>
      </c>
      <c r="P140" s="15" t="str">
        <f t="shared" si="20"/>
        <v/>
      </c>
      <c r="Q140" s="14"/>
      <c r="R140" s="17" t="str">
        <f t="shared" si="21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>
        <f t="shared" si="22"/>
        <v>1062</v>
      </c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7"/>
        <v/>
      </c>
      <c r="K141" s="15" t="str">
        <f t="shared" si="18"/>
        <v/>
      </c>
      <c r="L141" s="16"/>
      <c r="M141" s="14"/>
      <c r="N141" s="14"/>
      <c r="O141" s="15" t="str">
        <f t="shared" si="19"/>
        <v/>
      </c>
      <c r="P141" s="15" t="str">
        <f t="shared" si="20"/>
        <v/>
      </c>
      <c r="Q141" s="14"/>
      <c r="R141" s="17" t="str">
        <f t="shared" si="21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>
        <f t="shared" si="22"/>
        <v>1062</v>
      </c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7"/>
        <v/>
      </c>
      <c r="K142" s="15" t="str">
        <f t="shared" si="18"/>
        <v/>
      </c>
      <c r="L142" s="16"/>
      <c r="M142" s="14"/>
      <c r="N142" s="14"/>
      <c r="O142" s="15" t="str">
        <f t="shared" si="19"/>
        <v/>
      </c>
      <c r="P142" s="15" t="str">
        <f t="shared" si="20"/>
        <v/>
      </c>
      <c r="Q142" s="14"/>
      <c r="R142" s="17" t="str">
        <f t="shared" si="21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>
        <f t="shared" si="22"/>
        <v>1062</v>
      </c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7"/>
        <v/>
      </c>
      <c r="K143" s="15" t="str">
        <f t="shared" si="18"/>
        <v/>
      </c>
      <c r="L143" s="16"/>
      <c r="M143" s="14"/>
      <c r="N143" s="14"/>
      <c r="O143" s="15" t="str">
        <f t="shared" si="19"/>
        <v/>
      </c>
      <c r="P143" s="15" t="str">
        <f t="shared" si="20"/>
        <v/>
      </c>
      <c r="Q143" s="14"/>
      <c r="R143" s="17" t="str">
        <f t="shared" si="21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>
        <f t="shared" si="22"/>
        <v>1062</v>
      </c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7"/>
        <v/>
      </c>
      <c r="K144" s="15" t="str">
        <f t="shared" si="18"/>
        <v/>
      </c>
      <c r="L144" s="16"/>
      <c r="M144" s="14"/>
      <c r="N144" s="14"/>
      <c r="O144" s="15" t="str">
        <f t="shared" si="19"/>
        <v/>
      </c>
      <c r="P144" s="15" t="str">
        <f t="shared" si="20"/>
        <v/>
      </c>
      <c r="Q144" s="14"/>
      <c r="R144" s="17" t="str">
        <f t="shared" si="21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>
        <f t="shared" si="22"/>
        <v>1062</v>
      </c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7"/>
        <v/>
      </c>
      <c r="K145" s="15" t="str">
        <f t="shared" si="18"/>
        <v/>
      </c>
      <c r="L145" s="16"/>
      <c r="M145" s="14"/>
      <c r="N145" s="14"/>
      <c r="O145" s="15" t="str">
        <f t="shared" si="19"/>
        <v/>
      </c>
      <c r="P145" s="15" t="str">
        <f t="shared" si="20"/>
        <v/>
      </c>
      <c r="Q145" s="14"/>
      <c r="R145" s="17" t="str">
        <f t="shared" si="21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>
        <f t="shared" si="22"/>
        <v>1062</v>
      </c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7"/>
        <v/>
      </c>
      <c r="K146" s="15" t="str">
        <f t="shared" si="18"/>
        <v/>
      </c>
      <c r="L146" s="16"/>
      <c r="M146" s="14"/>
      <c r="N146" s="14"/>
      <c r="O146" s="15" t="str">
        <f t="shared" si="19"/>
        <v/>
      </c>
      <c r="P146" s="15" t="str">
        <f t="shared" si="20"/>
        <v/>
      </c>
      <c r="Q146" s="14"/>
      <c r="R146" s="17" t="str">
        <f t="shared" si="21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>
        <f t="shared" si="22"/>
        <v>1062</v>
      </c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7"/>
        <v/>
      </c>
      <c r="K147" s="15" t="str">
        <f t="shared" si="18"/>
        <v/>
      </c>
      <c r="L147" s="16"/>
      <c r="M147" s="14"/>
      <c r="N147" s="14"/>
      <c r="O147" s="15" t="str">
        <f t="shared" si="19"/>
        <v/>
      </c>
      <c r="P147" s="15" t="str">
        <f t="shared" si="20"/>
        <v/>
      </c>
      <c r="Q147" s="14"/>
      <c r="R147" s="17" t="str">
        <f t="shared" si="21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>
        <f t="shared" si="22"/>
        <v>1062</v>
      </c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7"/>
        <v/>
      </c>
      <c r="K148" s="15" t="str">
        <f t="shared" si="18"/>
        <v/>
      </c>
      <c r="L148" s="16"/>
      <c r="M148" s="14"/>
      <c r="N148" s="14"/>
      <c r="O148" s="15" t="str">
        <f t="shared" si="19"/>
        <v/>
      </c>
      <c r="P148" s="15" t="str">
        <f t="shared" si="20"/>
        <v/>
      </c>
      <c r="Q148" s="14"/>
      <c r="R148" s="17" t="str">
        <f t="shared" si="21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>
        <f t="shared" si="22"/>
        <v>1062</v>
      </c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7"/>
        <v/>
      </c>
      <c r="K149" s="15" t="str">
        <f t="shared" si="18"/>
        <v/>
      </c>
      <c r="L149" s="16"/>
      <c r="M149" s="14"/>
      <c r="N149" s="14"/>
      <c r="O149" s="15" t="str">
        <f t="shared" si="19"/>
        <v/>
      </c>
      <c r="P149" s="15" t="str">
        <f t="shared" si="20"/>
        <v/>
      </c>
      <c r="Q149" s="14"/>
      <c r="R149" s="17" t="str">
        <f t="shared" si="21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>
        <f t="shared" si="22"/>
        <v>1062</v>
      </c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7"/>
        <v/>
      </c>
      <c r="K150" s="15" t="str">
        <f t="shared" si="18"/>
        <v/>
      </c>
      <c r="L150" s="16"/>
      <c r="M150" s="14"/>
      <c r="N150" s="14"/>
      <c r="O150" s="15" t="str">
        <f t="shared" si="19"/>
        <v/>
      </c>
      <c r="P150" s="15" t="str">
        <f t="shared" si="20"/>
        <v/>
      </c>
      <c r="Q150" s="14"/>
      <c r="R150" s="17" t="str">
        <f t="shared" si="21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>
        <f t="shared" si="22"/>
        <v>1062</v>
      </c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7"/>
        <v/>
      </c>
      <c r="K151" s="15" t="str">
        <f t="shared" si="18"/>
        <v/>
      </c>
      <c r="L151" s="16"/>
      <c r="M151" s="14"/>
      <c r="N151" s="14"/>
      <c r="O151" s="15" t="str">
        <f t="shared" si="19"/>
        <v/>
      </c>
      <c r="P151" s="15" t="str">
        <f t="shared" si="20"/>
        <v/>
      </c>
      <c r="Q151" s="14"/>
      <c r="R151" s="17" t="str">
        <f t="shared" si="21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>
        <f t="shared" si="22"/>
        <v>1062</v>
      </c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7"/>
        <v/>
      </c>
      <c r="K152" s="15" t="str">
        <f t="shared" si="18"/>
        <v/>
      </c>
      <c r="L152" s="16"/>
      <c r="M152" s="14"/>
      <c r="N152" s="14"/>
      <c r="O152" s="15" t="str">
        <f t="shared" si="19"/>
        <v/>
      </c>
      <c r="P152" s="15" t="str">
        <f t="shared" si="20"/>
        <v/>
      </c>
      <c r="Q152" s="14"/>
      <c r="R152" s="17" t="str">
        <f t="shared" si="21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>
        <f t="shared" si="22"/>
        <v>1062</v>
      </c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7"/>
        <v/>
      </c>
      <c r="K153" s="15" t="str">
        <f t="shared" si="18"/>
        <v/>
      </c>
      <c r="L153" s="16"/>
      <c r="M153" s="14"/>
      <c r="N153" s="14"/>
      <c r="O153" s="15" t="str">
        <f t="shared" si="19"/>
        <v/>
      </c>
      <c r="P153" s="15" t="str">
        <f t="shared" si="20"/>
        <v/>
      </c>
      <c r="Q153" s="14"/>
      <c r="R153" s="17" t="str">
        <f t="shared" si="21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>
        <f t="shared" si="22"/>
        <v>1062</v>
      </c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7"/>
        <v/>
      </c>
      <c r="K154" s="15" t="str">
        <f t="shared" si="18"/>
        <v/>
      </c>
      <c r="L154" s="16"/>
      <c r="M154" s="14"/>
      <c r="N154" s="14"/>
      <c r="O154" s="15" t="str">
        <f t="shared" si="19"/>
        <v/>
      </c>
      <c r="P154" s="15" t="str">
        <f t="shared" si="20"/>
        <v/>
      </c>
      <c r="Q154" s="14"/>
      <c r="R154" s="17" t="str">
        <f t="shared" si="21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>
        <f t="shared" si="22"/>
        <v>1062</v>
      </c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7"/>
        <v/>
      </c>
      <c r="K155" s="15" t="str">
        <f t="shared" si="18"/>
        <v/>
      </c>
      <c r="L155" s="16"/>
      <c r="M155" s="14"/>
      <c r="N155" s="14"/>
      <c r="O155" s="15" t="str">
        <f t="shared" si="19"/>
        <v/>
      </c>
      <c r="P155" s="15" t="str">
        <f t="shared" si="20"/>
        <v/>
      </c>
      <c r="Q155" s="14"/>
      <c r="R155" s="17" t="str">
        <f t="shared" si="21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>
        <f t="shared" si="22"/>
        <v>1062</v>
      </c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7"/>
        <v/>
      </c>
      <c r="K156" s="15" t="str">
        <f t="shared" si="18"/>
        <v/>
      </c>
      <c r="L156" s="16"/>
      <c r="M156" s="14"/>
      <c r="N156" s="14"/>
      <c r="O156" s="15" t="str">
        <f t="shared" si="19"/>
        <v/>
      </c>
      <c r="P156" s="15" t="str">
        <f t="shared" si="20"/>
        <v/>
      </c>
      <c r="Q156" s="14"/>
      <c r="R156" s="17" t="str">
        <f t="shared" si="21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>
        <f t="shared" si="22"/>
        <v>1062</v>
      </c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7"/>
        <v/>
      </c>
      <c r="K157" s="15" t="str">
        <f t="shared" si="18"/>
        <v/>
      </c>
      <c r="L157" s="16"/>
      <c r="M157" s="14"/>
      <c r="N157" s="14"/>
      <c r="O157" s="15" t="str">
        <f t="shared" si="19"/>
        <v/>
      </c>
      <c r="P157" s="15" t="str">
        <f t="shared" si="20"/>
        <v/>
      </c>
      <c r="Q157" s="14"/>
      <c r="R157" s="17" t="str">
        <f t="shared" si="21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7"/>
        <v/>
      </c>
      <c r="K158" s="15" t="str">
        <f t="shared" si="18"/>
        <v/>
      </c>
      <c r="L158" s="16"/>
      <c r="M158" s="14"/>
      <c r="N158" s="14"/>
      <c r="O158" s="15" t="str">
        <f t="shared" si="19"/>
        <v/>
      </c>
      <c r="P158" s="15" t="str">
        <f t="shared" si="20"/>
        <v/>
      </c>
      <c r="Q158" s="14"/>
      <c r="R158" s="17" t="str">
        <f t="shared" si="21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7"/>
        <v/>
      </c>
      <c r="K159" s="15" t="str">
        <f t="shared" si="18"/>
        <v/>
      </c>
      <c r="L159" s="16"/>
      <c r="M159" s="14"/>
      <c r="N159" s="14"/>
      <c r="O159" s="15" t="str">
        <f t="shared" si="19"/>
        <v/>
      </c>
      <c r="P159" s="15" t="str">
        <f t="shared" si="20"/>
        <v/>
      </c>
      <c r="Q159" s="14"/>
      <c r="R159" s="17" t="str">
        <f t="shared" si="21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7"/>
        <v/>
      </c>
      <c r="K160" s="15" t="str">
        <f t="shared" si="18"/>
        <v/>
      </c>
      <c r="L160" s="16"/>
      <c r="M160" s="14"/>
      <c r="N160" s="14"/>
      <c r="O160" s="15" t="str">
        <f t="shared" si="19"/>
        <v/>
      </c>
      <c r="P160" s="15" t="str">
        <f t="shared" si="20"/>
        <v/>
      </c>
      <c r="Q160" s="14"/>
      <c r="R160" s="17" t="str">
        <f t="shared" si="21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7"/>
        <v/>
      </c>
      <c r="K161" s="15" t="str">
        <f t="shared" si="18"/>
        <v/>
      </c>
      <c r="L161" s="16"/>
      <c r="M161" s="14"/>
      <c r="N161" s="14"/>
      <c r="O161" s="15" t="str">
        <f t="shared" si="19"/>
        <v/>
      </c>
      <c r="P161" s="15" t="str">
        <f t="shared" si="20"/>
        <v/>
      </c>
      <c r="Q161" s="14"/>
      <c r="R161" s="17" t="str">
        <f t="shared" si="21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7"/>
        <v/>
      </c>
      <c r="K162" s="15" t="str">
        <f t="shared" si="18"/>
        <v/>
      </c>
      <c r="L162" s="16"/>
      <c r="M162" s="14"/>
      <c r="N162" s="14"/>
      <c r="O162" s="15" t="str">
        <f t="shared" si="19"/>
        <v/>
      </c>
      <c r="P162" s="15" t="str">
        <f t="shared" si="20"/>
        <v/>
      </c>
      <c r="Q162" s="14"/>
      <c r="R162" s="17" t="str">
        <f t="shared" si="21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7"/>
        <v/>
      </c>
      <c r="K163" s="15" t="str">
        <f t="shared" si="18"/>
        <v/>
      </c>
      <c r="L163" s="16"/>
      <c r="M163" s="14"/>
      <c r="N163" s="14"/>
      <c r="O163" s="15" t="str">
        <f t="shared" si="19"/>
        <v/>
      </c>
      <c r="P163" s="15" t="str">
        <f t="shared" si="20"/>
        <v/>
      </c>
      <c r="Q163" s="14"/>
      <c r="R163" s="17" t="str">
        <f t="shared" si="21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7"/>
        <v/>
      </c>
      <c r="K164" s="15" t="str">
        <f t="shared" si="18"/>
        <v/>
      </c>
      <c r="L164" s="16"/>
      <c r="M164" s="14"/>
      <c r="N164" s="14"/>
      <c r="O164" s="15" t="str">
        <f t="shared" si="19"/>
        <v/>
      </c>
      <c r="P164" s="15" t="str">
        <f t="shared" si="20"/>
        <v/>
      </c>
      <c r="Q164" s="14"/>
      <c r="R164" s="17" t="str">
        <f t="shared" si="21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7"/>
        <v/>
      </c>
      <c r="K165" s="15" t="str">
        <f t="shared" si="18"/>
        <v/>
      </c>
      <c r="L165" s="16"/>
      <c r="M165" s="14"/>
      <c r="N165" s="14"/>
      <c r="O165" s="15" t="str">
        <f t="shared" si="19"/>
        <v/>
      </c>
      <c r="P165" s="15" t="str">
        <f t="shared" si="20"/>
        <v/>
      </c>
      <c r="Q165" s="14"/>
      <c r="R165" s="17" t="str">
        <f t="shared" si="21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7"/>
        <v/>
      </c>
      <c r="K166" s="15" t="str">
        <f t="shared" si="18"/>
        <v/>
      </c>
      <c r="L166" s="16"/>
      <c r="M166" s="14"/>
      <c r="N166" s="14"/>
      <c r="O166" s="15" t="str">
        <f t="shared" si="19"/>
        <v/>
      </c>
      <c r="P166" s="15" t="str">
        <f t="shared" si="20"/>
        <v/>
      </c>
      <c r="Q166" s="14"/>
      <c r="R166" s="17" t="str">
        <f t="shared" si="21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7"/>
        <v/>
      </c>
      <c r="K167" s="15" t="str">
        <f t="shared" si="18"/>
        <v/>
      </c>
      <c r="L167" s="16"/>
      <c r="M167" s="14"/>
      <c r="N167" s="14"/>
      <c r="O167" s="15" t="str">
        <f t="shared" si="19"/>
        <v/>
      </c>
      <c r="P167" s="15" t="str">
        <f t="shared" si="20"/>
        <v/>
      </c>
      <c r="Q167" s="14"/>
      <c r="R167" s="17" t="str">
        <f t="shared" si="21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7"/>
        <v/>
      </c>
      <c r="K168" s="15" t="str">
        <f t="shared" si="18"/>
        <v/>
      </c>
      <c r="L168" s="16"/>
      <c r="M168" s="14"/>
      <c r="N168" s="14"/>
      <c r="O168" s="15" t="str">
        <f t="shared" si="19"/>
        <v/>
      </c>
      <c r="P168" s="15" t="str">
        <f t="shared" si="20"/>
        <v/>
      </c>
      <c r="Q168" s="14"/>
      <c r="R168" s="17" t="str">
        <f t="shared" si="21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7"/>
        <v/>
      </c>
      <c r="K169" s="15" t="str">
        <f t="shared" si="18"/>
        <v/>
      </c>
      <c r="L169" s="16"/>
      <c r="M169" s="14"/>
      <c r="N169" s="14"/>
      <c r="O169" s="15" t="str">
        <f t="shared" si="19"/>
        <v/>
      </c>
      <c r="P169" s="15" t="str">
        <f t="shared" si="20"/>
        <v/>
      </c>
      <c r="Q169" s="14"/>
      <c r="R169" s="17" t="str">
        <f t="shared" si="21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7"/>
        <v/>
      </c>
      <c r="K170" s="15" t="str">
        <f t="shared" si="18"/>
        <v/>
      </c>
      <c r="L170" s="16"/>
      <c r="M170" s="14"/>
      <c r="N170" s="14"/>
      <c r="O170" s="15" t="str">
        <f t="shared" si="19"/>
        <v/>
      </c>
      <c r="P170" s="15" t="str">
        <f t="shared" si="20"/>
        <v/>
      </c>
      <c r="Q170" s="14"/>
      <c r="R170" s="17" t="str">
        <f t="shared" si="21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7"/>
        <v/>
      </c>
      <c r="K171" s="15" t="str">
        <f t="shared" si="18"/>
        <v/>
      </c>
      <c r="L171" s="16"/>
      <c r="M171" s="14"/>
      <c r="N171" s="14"/>
      <c r="O171" s="15" t="str">
        <f t="shared" si="19"/>
        <v/>
      </c>
      <c r="P171" s="15" t="str">
        <f t="shared" si="20"/>
        <v/>
      </c>
      <c r="Q171" s="14"/>
      <c r="R171" s="17" t="str">
        <f t="shared" si="21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7"/>
        <v/>
      </c>
      <c r="K172" s="15" t="str">
        <f t="shared" si="18"/>
        <v/>
      </c>
      <c r="L172" s="16"/>
      <c r="M172" s="14"/>
      <c r="N172" s="14"/>
      <c r="O172" s="15" t="str">
        <f t="shared" si="19"/>
        <v/>
      </c>
      <c r="P172" s="15" t="str">
        <f t="shared" si="20"/>
        <v/>
      </c>
      <c r="Q172" s="14"/>
      <c r="R172" s="17" t="str">
        <f t="shared" si="21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7"/>
        <v/>
      </c>
      <c r="K173" s="15" t="str">
        <f t="shared" si="18"/>
        <v/>
      </c>
      <c r="L173" s="16"/>
      <c r="M173" s="14"/>
      <c r="N173" s="14"/>
      <c r="O173" s="15" t="str">
        <f t="shared" si="19"/>
        <v/>
      </c>
      <c r="P173" s="15" t="str">
        <f t="shared" si="20"/>
        <v/>
      </c>
      <c r="Q173" s="14"/>
      <c r="R173" s="17" t="str">
        <f t="shared" si="21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7"/>
        <v/>
      </c>
      <c r="K174" s="15" t="str">
        <f t="shared" si="18"/>
        <v/>
      </c>
      <c r="L174" s="16"/>
      <c r="M174" s="14"/>
      <c r="N174" s="14"/>
      <c r="O174" s="15" t="str">
        <f t="shared" si="19"/>
        <v/>
      </c>
      <c r="P174" s="15" t="str">
        <f t="shared" si="20"/>
        <v/>
      </c>
      <c r="Q174" s="14"/>
      <c r="R174" s="17" t="str">
        <f t="shared" si="21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7"/>
        <v/>
      </c>
      <c r="K175" s="15" t="str">
        <f t="shared" si="18"/>
        <v/>
      </c>
      <c r="L175" s="16"/>
      <c r="M175" s="14"/>
      <c r="N175" s="14"/>
      <c r="O175" s="15" t="str">
        <f t="shared" si="19"/>
        <v/>
      </c>
      <c r="P175" s="15" t="str">
        <f t="shared" si="20"/>
        <v/>
      </c>
      <c r="Q175" s="14"/>
      <c r="R175" s="17" t="str">
        <f t="shared" si="21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7"/>
        <v/>
      </c>
      <c r="K176" s="15" t="str">
        <f t="shared" si="18"/>
        <v/>
      </c>
      <c r="L176" s="16"/>
      <c r="M176" s="14"/>
      <c r="N176" s="14"/>
      <c r="O176" s="15" t="str">
        <f t="shared" si="19"/>
        <v/>
      </c>
      <c r="P176" s="15" t="str">
        <f t="shared" si="20"/>
        <v/>
      </c>
      <c r="Q176" s="14"/>
      <c r="R176" s="17" t="str">
        <f t="shared" si="21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7"/>
        <v/>
      </c>
      <c r="K177" s="15" t="str">
        <f t="shared" si="18"/>
        <v/>
      </c>
      <c r="L177" s="16"/>
      <c r="M177" s="14"/>
      <c r="N177" s="14"/>
      <c r="O177" s="15" t="str">
        <f t="shared" si="19"/>
        <v/>
      </c>
      <c r="P177" s="15" t="str">
        <f t="shared" si="20"/>
        <v/>
      </c>
      <c r="Q177" s="14"/>
      <c r="R177" s="17" t="str">
        <f t="shared" si="21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7"/>
        <v/>
      </c>
      <c r="K178" s="15" t="str">
        <f t="shared" si="18"/>
        <v/>
      </c>
      <c r="L178" s="16"/>
      <c r="M178" s="14"/>
      <c r="N178" s="14"/>
      <c r="O178" s="15" t="str">
        <f t="shared" si="19"/>
        <v/>
      </c>
      <c r="P178" s="15" t="str">
        <f t="shared" si="20"/>
        <v/>
      </c>
      <c r="Q178" s="14"/>
      <c r="R178" s="17" t="str">
        <f t="shared" si="21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7"/>
        <v/>
      </c>
      <c r="K179" s="15" t="str">
        <f t="shared" si="18"/>
        <v/>
      </c>
      <c r="L179" s="16"/>
      <c r="M179" s="14"/>
      <c r="N179" s="14"/>
      <c r="O179" s="15" t="str">
        <f t="shared" si="19"/>
        <v/>
      </c>
      <c r="P179" s="15" t="str">
        <f t="shared" si="20"/>
        <v/>
      </c>
      <c r="Q179" s="14"/>
      <c r="R179" s="17" t="str">
        <f t="shared" si="21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7"/>
        <v/>
      </c>
      <c r="K180" s="15" t="str">
        <f t="shared" si="18"/>
        <v/>
      </c>
      <c r="L180" s="16"/>
      <c r="M180" s="14"/>
      <c r="N180" s="14"/>
      <c r="O180" s="15" t="str">
        <f t="shared" si="19"/>
        <v/>
      </c>
      <c r="P180" s="15" t="str">
        <f t="shared" si="20"/>
        <v/>
      </c>
      <c r="Q180" s="14"/>
      <c r="R180" s="17" t="str">
        <f t="shared" si="21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7"/>
        <v/>
      </c>
      <c r="K181" s="15" t="str">
        <f t="shared" si="18"/>
        <v/>
      </c>
      <c r="L181" s="16"/>
      <c r="M181" s="14"/>
      <c r="N181" s="14"/>
      <c r="O181" s="15" t="str">
        <f t="shared" si="19"/>
        <v/>
      </c>
      <c r="P181" s="15" t="str">
        <f t="shared" si="20"/>
        <v/>
      </c>
      <c r="Q181" s="14"/>
      <c r="R181" s="17" t="str">
        <f t="shared" si="21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7"/>
        <v/>
      </c>
      <c r="K182" s="15" t="str">
        <f t="shared" si="18"/>
        <v/>
      </c>
      <c r="L182" s="16"/>
      <c r="M182" s="14"/>
      <c r="N182" s="14"/>
      <c r="O182" s="15" t="str">
        <f t="shared" si="19"/>
        <v/>
      </c>
      <c r="P182" s="15" t="str">
        <f t="shared" si="20"/>
        <v/>
      </c>
      <c r="Q182" s="14"/>
      <c r="R182" s="17" t="str">
        <f t="shared" si="21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7"/>
        <v/>
      </c>
      <c r="K183" s="15" t="str">
        <f t="shared" si="18"/>
        <v/>
      </c>
      <c r="L183" s="16"/>
      <c r="M183" s="14"/>
      <c r="N183" s="14"/>
      <c r="O183" s="15" t="str">
        <f t="shared" si="19"/>
        <v/>
      </c>
      <c r="P183" s="15" t="str">
        <f t="shared" si="20"/>
        <v/>
      </c>
      <c r="Q183" s="14"/>
      <c r="R183" s="17" t="str">
        <f t="shared" si="21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7"/>
        <v/>
      </c>
      <c r="K184" s="15" t="str">
        <f t="shared" si="18"/>
        <v/>
      </c>
      <c r="L184" s="16"/>
      <c r="M184" s="14"/>
      <c r="N184" s="14"/>
      <c r="O184" s="15" t="str">
        <f t="shared" si="19"/>
        <v/>
      </c>
      <c r="P184" s="15" t="str">
        <f t="shared" si="20"/>
        <v/>
      </c>
      <c r="Q184" s="14"/>
      <c r="R184" s="17" t="str">
        <f t="shared" si="21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7"/>
        <v/>
      </c>
      <c r="K185" s="15" t="str">
        <f t="shared" si="18"/>
        <v/>
      </c>
      <c r="L185" s="16"/>
      <c r="M185" s="14"/>
      <c r="N185" s="14"/>
      <c r="O185" s="15" t="str">
        <f t="shared" si="19"/>
        <v/>
      </c>
      <c r="P185" s="15" t="str">
        <f t="shared" si="20"/>
        <v/>
      </c>
      <c r="Q185" s="14"/>
      <c r="R185" s="17" t="str">
        <f t="shared" si="21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7"/>
        <v/>
      </c>
      <c r="K186" s="15" t="str">
        <f t="shared" si="18"/>
        <v/>
      </c>
      <c r="L186" s="16"/>
      <c r="M186" s="14"/>
      <c r="N186" s="14"/>
      <c r="O186" s="15" t="str">
        <f t="shared" si="19"/>
        <v/>
      </c>
      <c r="P186" s="15" t="str">
        <f t="shared" si="20"/>
        <v/>
      </c>
      <c r="Q186" s="14"/>
      <c r="R186" s="17" t="str">
        <f t="shared" si="21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7"/>
        <v/>
      </c>
      <c r="K187" s="15" t="str">
        <f t="shared" si="18"/>
        <v/>
      </c>
      <c r="L187" s="16"/>
      <c r="M187" s="14"/>
      <c r="N187" s="14"/>
      <c r="O187" s="15" t="str">
        <f t="shared" si="19"/>
        <v/>
      </c>
      <c r="P187" s="15" t="str">
        <f t="shared" si="20"/>
        <v/>
      </c>
      <c r="Q187" s="14"/>
      <c r="R187" s="17" t="str">
        <f t="shared" si="21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7"/>
        <v/>
      </c>
      <c r="K188" s="15" t="str">
        <f t="shared" si="18"/>
        <v/>
      </c>
      <c r="L188" s="16"/>
      <c r="M188" s="14"/>
      <c r="N188" s="14"/>
      <c r="O188" s="15" t="str">
        <f t="shared" si="19"/>
        <v/>
      </c>
      <c r="P188" s="15" t="str">
        <f t="shared" si="20"/>
        <v/>
      </c>
      <c r="Q188" s="14"/>
      <c r="R188" s="17" t="str">
        <f t="shared" si="21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7"/>
        <v/>
      </c>
      <c r="K189" s="15" t="str">
        <f t="shared" si="18"/>
        <v/>
      </c>
      <c r="L189" s="16"/>
      <c r="M189" s="14"/>
      <c r="N189" s="14"/>
      <c r="O189" s="15" t="str">
        <f t="shared" si="19"/>
        <v/>
      </c>
      <c r="P189" s="15" t="str">
        <f t="shared" si="20"/>
        <v/>
      </c>
      <c r="Q189" s="14"/>
      <c r="R189" s="17" t="str">
        <f t="shared" si="21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7"/>
        <v/>
      </c>
      <c r="K190" s="15" t="str">
        <f t="shared" si="18"/>
        <v/>
      </c>
      <c r="L190" s="16"/>
      <c r="M190" s="14"/>
      <c r="N190" s="14"/>
      <c r="O190" s="15" t="str">
        <f t="shared" si="19"/>
        <v/>
      </c>
      <c r="P190" s="15" t="str">
        <f t="shared" si="20"/>
        <v/>
      </c>
      <c r="Q190" s="14"/>
      <c r="R190" s="17" t="str">
        <f t="shared" si="21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7"/>
        <v/>
      </c>
      <c r="K191" s="15" t="str">
        <f t="shared" si="18"/>
        <v/>
      </c>
      <c r="L191" s="16"/>
      <c r="M191" s="14"/>
      <c r="N191" s="14"/>
      <c r="O191" s="15" t="str">
        <f t="shared" si="19"/>
        <v/>
      </c>
      <c r="P191" s="15" t="str">
        <f t="shared" si="20"/>
        <v/>
      </c>
      <c r="Q191" s="14"/>
      <c r="R191" s="17" t="str">
        <f t="shared" si="21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7"/>
        <v/>
      </c>
      <c r="K192" s="15" t="str">
        <f t="shared" si="18"/>
        <v/>
      </c>
      <c r="L192" s="16"/>
      <c r="M192" s="14"/>
      <c r="N192" s="14"/>
      <c r="O192" s="15" t="str">
        <f t="shared" si="19"/>
        <v/>
      </c>
      <c r="P192" s="15" t="str">
        <f t="shared" si="20"/>
        <v/>
      </c>
      <c r="Q192" s="14"/>
      <c r="R192" s="17" t="str">
        <f t="shared" si="21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7"/>
        <v/>
      </c>
      <c r="K193" s="15" t="str">
        <f t="shared" si="18"/>
        <v/>
      </c>
      <c r="L193" s="16"/>
      <c r="M193" s="14"/>
      <c r="N193" s="14"/>
      <c r="O193" s="15" t="str">
        <f t="shared" si="19"/>
        <v/>
      </c>
      <c r="P193" s="15" t="str">
        <f t="shared" si="20"/>
        <v/>
      </c>
      <c r="Q193" s="14"/>
      <c r="R193" s="17" t="str">
        <f t="shared" si="21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7"/>
        <v/>
      </c>
      <c r="K194" s="15" t="str">
        <f t="shared" si="18"/>
        <v/>
      </c>
      <c r="L194" s="16"/>
      <c r="M194" s="14"/>
      <c r="N194" s="14"/>
      <c r="O194" s="15" t="str">
        <f t="shared" si="19"/>
        <v/>
      </c>
      <c r="P194" s="15" t="str">
        <f t="shared" si="20"/>
        <v/>
      </c>
      <c r="Q194" s="14"/>
      <c r="R194" s="17" t="str">
        <f t="shared" si="21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7"/>
        <v/>
      </c>
      <c r="K195" s="15" t="str">
        <f t="shared" si="18"/>
        <v/>
      </c>
      <c r="L195" s="16"/>
      <c r="M195" s="14"/>
      <c r="N195" s="14"/>
      <c r="O195" s="15" t="str">
        <f t="shared" si="19"/>
        <v/>
      </c>
      <c r="P195" s="15" t="str">
        <f t="shared" si="20"/>
        <v/>
      </c>
      <c r="Q195" s="14"/>
      <c r="R195" s="17" t="str">
        <f t="shared" si="21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7"/>
        <v/>
      </c>
      <c r="K196" s="15" t="str">
        <f t="shared" si="18"/>
        <v/>
      </c>
      <c r="L196" s="16"/>
      <c r="M196" s="14"/>
      <c r="N196" s="14"/>
      <c r="O196" s="15" t="str">
        <f t="shared" si="19"/>
        <v/>
      </c>
      <c r="P196" s="15" t="str">
        <f t="shared" si="20"/>
        <v/>
      </c>
      <c r="Q196" s="14"/>
      <c r="R196" s="17" t="str">
        <f t="shared" si="21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7"/>
        <v/>
      </c>
      <c r="K197" s="15" t="str">
        <f t="shared" si="18"/>
        <v/>
      </c>
      <c r="L197" s="16"/>
      <c r="M197" s="14"/>
      <c r="N197" s="14"/>
      <c r="O197" s="15" t="str">
        <f t="shared" si="19"/>
        <v/>
      </c>
      <c r="P197" s="15" t="str">
        <f t="shared" si="20"/>
        <v/>
      </c>
      <c r="Q197" s="14"/>
      <c r="R197" s="17" t="str">
        <f t="shared" si="21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7"/>
        <v/>
      </c>
      <c r="K198" s="15" t="str">
        <f t="shared" si="18"/>
        <v/>
      </c>
      <c r="L198" s="16"/>
      <c r="M198" s="14"/>
      <c r="N198" s="14"/>
      <c r="O198" s="15" t="str">
        <f t="shared" si="19"/>
        <v/>
      </c>
      <c r="P198" s="15" t="str">
        <f t="shared" si="20"/>
        <v/>
      </c>
      <c r="Q198" s="14"/>
      <c r="R198" s="17" t="str">
        <f t="shared" si="21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23">IF(OR(A199="",H199="",H199=0),"",I199/H199*100)</f>
        <v/>
      </c>
      <c r="K199" s="15" t="str">
        <f t="shared" ref="K199:K262" si="24">IF(OR(A199="",C199="",C199=0),"",H199/C199*100)</f>
        <v/>
      </c>
      <c r="L199" s="16"/>
      <c r="M199" s="14"/>
      <c r="N199" s="14"/>
      <c r="O199" s="15" t="str">
        <f t="shared" ref="O199:O262" si="25">IF(OR(A199="",C199="",C199=0),"",M199/C199*1000)</f>
        <v/>
      </c>
      <c r="P199" s="15" t="str">
        <f t="shared" ref="P199:P262" si="26">IF(OR(A199="",D199="",D199=0),"",N199/D199*1000)</f>
        <v/>
      </c>
      <c r="Q199" s="14"/>
      <c r="R199" s="17" t="str">
        <f t="shared" ref="R199:R262" si="27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23"/>
        <v/>
      </c>
      <c r="K200" s="15" t="str">
        <f t="shared" si="24"/>
        <v/>
      </c>
      <c r="L200" s="16"/>
      <c r="M200" s="14"/>
      <c r="N200" s="14"/>
      <c r="O200" s="15" t="str">
        <f t="shared" si="25"/>
        <v/>
      </c>
      <c r="P200" s="15" t="str">
        <f t="shared" si="26"/>
        <v/>
      </c>
      <c r="Q200" s="14"/>
      <c r="R200" s="17" t="str">
        <f t="shared" si="27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23"/>
        <v/>
      </c>
      <c r="K201" s="15" t="str">
        <f t="shared" si="24"/>
        <v/>
      </c>
      <c r="L201" s="16"/>
      <c r="M201" s="14"/>
      <c r="N201" s="14"/>
      <c r="O201" s="15" t="str">
        <f t="shared" si="25"/>
        <v/>
      </c>
      <c r="P201" s="15" t="str">
        <f t="shared" si="26"/>
        <v/>
      </c>
      <c r="Q201" s="14"/>
      <c r="R201" s="17" t="str">
        <f t="shared" si="27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23"/>
        <v/>
      </c>
      <c r="K202" s="15" t="str">
        <f t="shared" si="24"/>
        <v/>
      </c>
      <c r="L202" s="16"/>
      <c r="M202" s="14"/>
      <c r="N202" s="14"/>
      <c r="O202" s="15" t="str">
        <f t="shared" si="25"/>
        <v/>
      </c>
      <c r="P202" s="15" t="str">
        <f t="shared" si="26"/>
        <v/>
      </c>
      <c r="Q202" s="14"/>
      <c r="R202" s="17" t="str">
        <f t="shared" si="27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23"/>
        <v/>
      </c>
      <c r="K203" s="15" t="str">
        <f t="shared" si="24"/>
        <v/>
      </c>
      <c r="L203" s="16"/>
      <c r="M203" s="14"/>
      <c r="N203" s="14"/>
      <c r="O203" s="15" t="str">
        <f t="shared" si="25"/>
        <v/>
      </c>
      <c r="P203" s="15" t="str">
        <f t="shared" si="26"/>
        <v/>
      </c>
      <c r="Q203" s="14"/>
      <c r="R203" s="17" t="str">
        <f t="shared" si="27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23"/>
        <v/>
      </c>
      <c r="K204" s="15" t="str">
        <f t="shared" si="24"/>
        <v/>
      </c>
      <c r="L204" s="16"/>
      <c r="M204" s="14"/>
      <c r="N204" s="14"/>
      <c r="O204" s="15" t="str">
        <f t="shared" si="25"/>
        <v/>
      </c>
      <c r="P204" s="15" t="str">
        <f t="shared" si="26"/>
        <v/>
      </c>
      <c r="Q204" s="14"/>
      <c r="R204" s="17" t="str">
        <f t="shared" si="27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23"/>
        <v/>
      </c>
      <c r="K205" s="15" t="str">
        <f t="shared" si="24"/>
        <v/>
      </c>
      <c r="L205" s="16"/>
      <c r="M205" s="14"/>
      <c r="N205" s="14"/>
      <c r="O205" s="15" t="str">
        <f t="shared" si="25"/>
        <v/>
      </c>
      <c r="P205" s="15" t="str">
        <f t="shared" si="26"/>
        <v/>
      </c>
      <c r="Q205" s="14"/>
      <c r="R205" s="17" t="str">
        <f t="shared" si="27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23"/>
        <v/>
      </c>
      <c r="K206" s="15" t="str">
        <f t="shared" si="24"/>
        <v/>
      </c>
      <c r="L206" s="16"/>
      <c r="M206" s="14"/>
      <c r="N206" s="14"/>
      <c r="O206" s="15" t="str">
        <f t="shared" si="25"/>
        <v/>
      </c>
      <c r="P206" s="15" t="str">
        <f t="shared" si="26"/>
        <v/>
      </c>
      <c r="Q206" s="14"/>
      <c r="R206" s="17" t="str">
        <f t="shared" si="27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23"/>
        <v/>
      </c>
      <c r="K207" s="15" t="str">
        <f t="shared" si="24"/>
        <v/>
      </c>
      <c r="L207" s="16"/>
      <c r="M207" s="14"/>
      <c r="N207" s="14"/>
      <c r="O207" s="15" t="str">
        <f t="shared" si="25"/>
        <v/>
      </c>
      <c r="P207" s="15" t="str">
        <f t="shared" si="26"/>
        <v/>
      </c>
      <c r="Q207" s="14"/>
      <c r="R207" s="17" t="str">
        <f t="shared" si="27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23"/>
        <v/>
      </c>
      <c r="K208" s="15" t="str">
        <f t="shared" si="24"/>
        <v/>
      </c>
      <c r="L208" s="16"/>
      <c r="M208" s="14"/>
      <c r="N208" s="14"/>
      <c r="O208" s="15" t="str">
        <f t="shared" si="25"/>
        <v/>
      </c>
      <c r="P208" s="15" t="str">
        <f t="shared" si="26"/>
        <v/>
      </c>
      <c r="Q208" s="14"/>
      <c r="R208" s="17" t="str">
        <f t="shared" si="27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23"/>
        <v/>
      </c>
      <c r="K209" s="15" t="str">
        <f t="shared" si="24"/>
        <v/>
      </c>
      <c r="L209" s="16"/>
      <c r="M209" s="14"/>
      <c r="N209" s="14"/>
      <c r="O209" s="15" t="str">
        <f t="shared" si="25"/>
        <v/>
      </c>
      <c r="P209" s="15" t="str">
        <f t="shared" si="26"/>
        <v/>
      </c>
      <c r="Q209" s="14"/>
      <c r="R209" s="17" t="str">
        <f t="shared" si="27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23"/>
        <v/>
      </c>
      <c r="K210" s="15" t="str">
        <f t="shared" si="24"/>
        <v/>
      </c>
      <c r="L210" s="16"/>
      <c r="M210" s="14"/>
      <c r="N210" s="14"/>
      <c r="O210" s="15" t="str">
        <f t="shared" si="25"/>
        <v/>
      </c>
      <c r="P210" s="15" t="str">
        <f t="shared" si="26"/>
        <v/>
      </c>
      <c r="Q210" s="14"/>
      <c r="R210" s="17" t="str">
        <f t="shared" si="27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23"/>
        <v/>
      </c>
      <c r="K211" s="15" t="str">
        <f t="shared" si="24"/>
        <v/>
      </c>
      <c r="L211" s="16"/>
      <c r="M211" s="14"/>
      <c r="N211" s="14"/>
      <c r="O211" s="15" t="str">
        <f t="shared" si="25"/>
        <v/>
      </c>
      <c r="P211" s="15" t="str">
        <f t="shared" si="26"/>
        <v/>
      </c>
      <c r="Q211" s="14"/>
      <c r="R211" s="17" t="str">
        <f t="shared" si="27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23"/>
        <v/>
      </c>
      <c r="K212" s="15" t="str">
        <f t="shared" si="24"/>
        <v/>
      </c>
      <c r="L212" s="16"/>
      <c r="M212" s="14"/>
      <c r="N212" s="14"/>
      <c r="O212" s="15" t="str">
        <f t="shared" si="25"/>
        <v/>
      </c>
      <c r="P212" s="15" t="str">
        <f t="shared" si="26"/>
        <v/>
      </c>
      <c r="Q212" s="14"/>
      <c r="R212" s="17" t="str">
        <f t="shared" si="27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23"/>
        <v/>
      </c>
      <c r="K213" s="15" t="str">
        <f t="shared" si="24"/>
        <v/>
      </c>
      <c r="L213" s="16"/>
      <c r="M213" s="14"/>
      <c r="N213" s="14"/>
      <c r="O213" s="15" t="str">
        <f t="shared" si="25"/>
        <v/>
      </c>
      <c r="P213" s="15" t="str">
        <f t="shared" si="26"/>
        <v/>
      </c>
      <c r="Q213" s="14"/>
      <c r="R213" s="17" t="str">
        <f t="shared" si="27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23"/>
        <v/>
      </c>
      <c r="K214" s="15" t="str">
        <f t="shared" si="24"/>
        <v/>
      </c>
      <c r="L214" s="16"/>
      <c r="M214" s="14"/>
      <c r="N214" s="14"/>
      <c r="O214" s="15" t="str">
        <f t="shared" si="25"/>
        <v/>
      </c>
      <c r="P214" s="15" t="str">
        <f t="shared" si="26"/>
        <v/>
      </c>
      <c r="Q214" s="14"/>
      <c r="R214" s="17" t="str">
        <f t="shared" si="27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23"/>
        <v/>
      </c>
      <c r="K215" s="15" t="str">
        <f t="shared" si="24"/>
        <v/>
      </c>
      <c r="L215" s="16"/>
      <c r="M215" s="14"/>
      <c r="N215" s="14"/>
      <c r="O215" s="15" t="str">
        <f t="shared" si="25"/>
        <v/>
      </c>
      <c r="P215" s="15" t="str">
        <f t="shared" si="26"/>
        <v/>
      </c>
      <c r="Q215" s="14"/>
      <c r="R215" s="17" t="str">
        <f t="shared" si="27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23"/>
        <v/>
      </c>
      <c r="K216" s="15" t="str">
        <f t="shared" si="24"/>
        <v/>
      </c>
      <c r="L216" s="16"/>
      <c r="M216" s="14"/>
      <c r="N216" s="14"/>
      <c r="O216" s="15" t="str">
        <f t="shared" si="25"/>
        <v/>
      </c>
      <c r="P216" s="15" t="str">
        <f t="shared" si="26"/>
        <v/>
      </c>
      <c r="Q216" s="14"/>
      <c r="R216" s="17" t="str">
        <f t="shared" si="27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23"/>
        <v/>
      </c>
      <c r="K217" s="15" t="str">
        <f t="shared" si="24"/>
        <v/>
      </c>
      <c r="L217" s="16"/>
      <c r="M217" s="14"/>
      <c r="N217" s="14"/>
      <c r="O217" s="15" t="str">
        <f t="shared" si="25"/>
        <v/>
      </c>
      <c r="P217" s="15" t="str">
        <f t="shared" si="26"/>
        <v/>
      </c>
      <c r="Q217" s="14"/>
      <c r="R217" s="17" t="str">
        <f t="shared" si="27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23"/>
        <v/>
      </c>
      <c r="K218" s="15" t="str">
        <f t="shared" si="24"/>
        <v/>
      </c>
      <c r="L218" s="16"/>
      <c r="M218" s="14"/>
      <c r="N218" s="14"/>
      <c r="O218" s="15" t="str">
        <f t="shared" si="25"/>
        <v/>
      </c>
      <c r="P218" s="15" t="str">
        <f t="shared" si="26"/>
        <v/>
      </c>
      <c r="Q218" s="14"/>
      <c r="R218" s="17" t="str">
        <f t="shared" si="27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23"/>
        <v/>
      </c>
      <c r="K219" s="15" t="str">
        <f t="shared" si="24"/>
        <v/>
      </c>
      <c r="L219" s="16"/>
      <c r="M219" s="14"/>
      <c r="N219" s="14"/>
      <c r="O219" s="15" t="str">
        <f t="shared" si="25"/>
        <v/>
      </c>
      <c r="P219" s="15" t="str">
        <f t="shared" si="26"/>
        <v/>
      </c>
      <c r="Q219" s="14"/>
      <c r="R219" s="17" t="str">
        <f t="shared" si="27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23"/>
        <v/>
      </c>
      <c r="K220" s="15" t="str">
        <f t="shared" si="24"/>
        <v/>
      </c>
      <c r="L220" s="16"/>
      <c r="M220" s="14"/>
      <c r="N220" s="14"/>
      <c r="O220" s="15" t="str">
        <f t="shared" si="25"/>
        <v/>
      </c>
      <c r="P220" s="15" t="str">
        <f t="shared" si="26"/>
        <v/>
      </c>
      <c r="Q220" s="14"/>
      <c r="R220" s="17" t="str">
        <f t="shared" si="27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23"/>
        <v/>
      </c>
      <c r="K221" s="15" t="str">
        <f t="shared" si="24"/>
        <v/>
      </c>
      <c r="L221" s="16"/>
      <c r="M221" s="14"/>
      <c r="N221" s="14"/>
      <c r="O221" s="15" t="str">
        <f t="shared" si="25"/>
        <v/>
      </c>
      <c r="P221" s="15" t="str">
        <f t="shared" si="26"/>
        <v/>
      </c>
      <c r="Q221" s="14"/>
      <c r="R221" s="17" t="str">
        <f t="shared" si="27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23"/>
        <v/>
      </c>
      <c r="K222" s="15" t="str">
        <f t="shared" si="24"/>
        <v/>
      </c>
      <c r="L222" s="16"/>
      <c r="M222" s="14"/>
      <c r="N222" s="14"/>
      <c r="O222" s="15" t="str">
        <f t="shared" si="25"/>
        <v/>
      </c>
      <c r="P222" s="15" t="str">
        <f t="shared" si="26"/>
        <v/>
      </c>
      <c r="Q222" s="14"/>
      <c r="R222" s="17" t="str">
        <f t="shared" si="27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23"/>
        <v/>
      </c>
      <c r="K223" s="15" t="str">
        <f t="shared" si="24"/>
        <v/>
      </c>
      <c r="L223" s="16"/>
      <c r="M223" s="14"/>
      <c r="N223" s="14"/>
      <c r="O223" s="15" t="str">
        <f t="shared" si="25"/>
        <v/>
      </c>
      <c r="P223" s="15" t="str">
        <f t="shared" si="26"/>
        <v/>
      </c>
      <c r="Q223" s="14"/>
      <c r="R223" s="17" t="str">
        <f t="shared" si="27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23"/>
        <v/>
      </c>
      <c r="K224" s="15" t="str">
        <f t="shared" si="24"/>
        <v/>
      </c>
      <c r="L224" s="16"/>
      <c r="M224" s="14"/>
      <c r="N224" s="14"/>
      <c r="O224" s="15" t="str">
        <f t="shared" si="25"/>
        <v/>
      </c>
      <c r="P224" s="15" t="str">
        <f t="shared" si="26"/>
        <v/>
      </c>
      <c r="Q224" s="14"/>
      <c r="R224" s="17" t="str">
        <f t="shared" si="27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23"/>
        <v/>
      </c>
      <c r="K225" s="15" t="str">
        <f t="shared" si="24"/>
        <v/>
      </c>
      <c r="L225" s="16"/>
      <c r="M225" s="14"/>
      <c r="N225" s="14"/>
      <c r="O225" s="15" t="str">
        <f t="shared" si="25"/>
        <v/>
      </c>
      <c r="P225" s="15" t="str">
        <f t="shared" si="26"/>
        <v/>
      </c>
      <c r="Q225" s="14"/>
      <c r="R225" s="17" t="str">
        <f t="shared" si="27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23"/>
        <v/>
      </c>
      <c r="K226" s="15" t="str">
        <f t="shared" si="24"/>
        <v/>
      </c>
      <c r="L226" s="16"/>
      <c r="M226" s="14"/>
      <c r="N226" s="14"/>
      <c r="O226" s="15" t="str">
        <f t="shared" si="25"/>
        <v/>
      </c>
      <c r="P226" s="15" t="str">
        <f t="shared" si="26"/>
        <v/>
      </c>
      <c r="Q226" s="14"/>
      <c r="R226" s="17" t="str">
        <f t="shared" si="27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23"/>
        <v/>
      </c>
      <c r="K227" s="15" t="str">
        <f t="shared" si="24"/>
        <v/>
      </c>
      <c r="L227" s="16"/>
      <c r="M227" s="14"/>
      <c r="N227" s="14"/>
      <c r="O227" s="15" t="str">
        <f t="shared" si="25"/>
        <v/>
      </c>
      <c r="P227" s="15" t="str">
        <f t="shared" si="26"/>
        <v/>
      </c>
      <c r="Q227" s="14"/>
      <c r="R227" s="17" t="str">
        <f t="shared" si="27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23"/>
        <v/>
      </c>
      <c r="K228" s="15" t="str">
        <f t="shared" si="24"/>
        <v/>
      </c>
      <c r="L228" s="16"/>
      <c r="M228" s="14"/>
      <c r="N228" s="14"/>
      <c r="O228" s="15" t="str">
        <f t="shared" si="25"/>
        <v/>
      </c>
      <c r="P228" s="15" t="str">
        <f t="shared" si="26"/>
        <v/>
      </c>
      <c r="Q228" s="14"/>
      <c r="R228" s="17" t="str">
        <f t="shared" si="27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23"/>
        <v/>
      </c>
      <c r="K229" s="15" t="str">
        <f t="shared" si="24"/>
        <v/>
      </c>
      <c r="L229" s="16"/>
      <c r="M229" s="14"/>
      <c r="N229" s="14"/>
      <c r="O229" s="15" t="str">
        <f t="shared" si="25"/>
        <v/>
      </c>
      <c r="P229" s="15" t="str">
        <f t="shared" si="26"/>
        <v/>
      </c>
      <c r="Q229" s="14"/>
      <c r="R229" s="17" t="str">
        <f t="shared" si="27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23"/>
        <v/>
      </c>
      <c r="K230" s="15" t="str">
        <f t="shared" si="24"/>
        <v/>
      </c>
      <c r="L230" s="16"/>
      <c r="M230" s="14"/>
      <c r="N230" s="14"/>
      <c r="O230" s="15" t="str">
        <f t="shared" si="25"/>
        <v/>
      </c>
      <c r="P230" s="15" t="str">
        <f t="shared" si="26"/>
        <v/>
      </c>
      <c r="Q230" s="14"/>
      <c r="R230" s="17" t="str">
        <f t="shared" si="27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23"/>
        <v/>
      </c>
      <c r="K231" s="15" t="str">
        <f t="shared" si="24"/>
        <v/>
      </c>
      <c r="L231" s="16"/>
      <c r="M231" s="14"/>
      <c r="N231" s="14"/>
      <c r="O231" s="15" t="str">
        <f t="shared" si="25"/>
        <v/>
      </c>
      <c r="P231" s="15" t="str">
        <f t="shared" si="26"/>
        <v/>
      </c>
      <c r="Q231" s="14"/>
      <c r="R231" s="17" t="str">
        <f t="shared" si="27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23"/>
        <v/>
      </c>
      <c r="K232" s="15" t="str">
        <f t="shared" si="24"/>
        <v/>
      </c>
      <c r="L232" s="16"/>
      <c r="M232" s="14"/>
      <c r="N232" s="14"/>
      <c r="O232" s="15" t="str">
        <f t="shared" si="25"/>
        <v/>
      </c>
      <c r="P232" s="15" t="str">
        <f t="shared" si="26"/>
        <v/>
      </c>
      <c r="Q232" s="14"/>
      <c r="R232" s="17" t="str">
        <f t="shared" si="27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23"/>
        <v/>
      </c>
      <c r="K233" s="15" t="str">
        <f t="shared" si="24"/>
        <v/>
      </c>
      <c r="L233" s="16"/>
      <c r="M233" s="14"/>
      <c r="N233" s="14"/>
      <c r="O233" s="15" t="str">
        <f t="shared" si="25"/>
        <v/>
      </c>
      <c r="P233" s="15" t="str">
        <f t="shared" si="26"/>
        <v/>
      </c>
      <c r="Q233" s="14"/>
      <c r="R233" s="17" t="str">
        <f t="shared" si="27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23"/>
        <v/>
      </c>
      <c r="K234" s="15" t="str">
        <f t="shared" si="24"/>
        <v/>
      </c>
      <c r="L234" s="16"/>
      <c r="M234" s="14"/>
      <c r="N234" s="14"/>
      <c r="O234" s="15" t="str">
        <f t="shared" si="25"/>
        <v/>
      </c>
      <c r="P234" s="15" t="str">
        <f t="shared" si="26"/>
        <v/>
      </c>
      <c r="Q234" s="14"/>
      <c r="R234" s="17" t="str">
        <f t="shared" si="27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23"/>
        <v/>
      </c>
      <c r="K235" s="15" t="str">
        <f t="shared" si="24"/>
        <v/>
      </c>
      <c r="L235" s="16"/>
      <c r="M235" s="14"/>
      <c r="N235" s="14"/>
      <c r="O235" s="15" t="str">
        <f t="shared" si="25"/>
        <v/>
      </c>
      <c r="P235" s="15" t="str">
        <f t="shared" si="26"/>
        <v/>
      </c>
      <c r="Q235" s="14"/>
      <c r="R235" s="17" t="str">
        <f t="shared" si="27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23"/>
        <v/>
      </c>
      <c r="K236" s="15" t="str">
        <f t="shared" si="24"/>
        <v/>
      </c>
      <c r="L236" s="16"/>
      <c r="M236" s="14"/>
      <c r="N236" s="14"/>
      <c r="O236" s="15" t="str">
        <f t="shared" si="25"/>
        <v/>
      </c>
      <c r="P236" s="15" t="str">
        <f t="shared" si="26"/>
        <v/>
      </c>
      <c r="Q236" s="14"/>
      <c r="R236" s="17" t="str">
        <f t="shared" si="27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23"/>
        <v/>
      </c>
      <c r="K237" s="15" t="str">
        <f t="shared" si="24"/>
        <v/>
      </c>
      <c r="L237" s="16"/>
      <c r="M237" s="14"/>
      <c r="N237" s="14"/>
      <c r="O237" s="15" t="str">
        <f t="shared" si="25"/>
        <v/>
      </c>
      <c r="P237" s="15" t="str">
        <f t="shared" si="26"/>
        <v/>
      </c>
      <c r="Q237" s="14"/>
      <c r="R237" s="17" t="str">
        <f t="shared" si="27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23"/>
        <v/>
      </c>
      <c r="K238" s="15" t="str">
        <f t="shared" si="24"/>
        <v/>
      </c>
      <c r="L238" s="16"/>
      <c r="M238" s="14"/>
      <c r="N238" s="14"/>
      <c r="O238" s="15" t="str">
        <f t="shared" si="25"/>
        <v/>
      </c>
      <c r="P238" s="15" t="str">
        <f t="shared" si="26"/>
        <v/>
      </c>
      <c r="Q238" s="14"/>
      <c r="R238" s="17" t="str">
        <f t="shared" si="27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23"/>
        <v/>
      </c>
      <c r="K239" s="15" t="str">
        <f t="shared" si="24"/>
        <v/>
      </c>
      <c r="L239" s="16"/>
      <c r="M239" s="14"/>
      <c r="N239" s="14"/>
      <c r="O239" s="15" t="str">
        <f t="shared" si="25"/>
        <v/>
      </c>
      <c r="P239" s="15" t="str">
        <f t="shared" si="26"/>
        <v/>
      </c>
      <c r="Q239" s="14"/>
      <c r="R239" s="17" t="str">
        <f t="shared" si="27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23"/>
        <v/>
      </c>
      <c r="K240" s="15" t="str">
        <f t="shared" si="24"/>
        <v/>
      </c>
      <c r="L240" s="16"/>
      <c r="M240" s="14"/>
      <c r="N240" s="14"/>
      <c r="O240" s="15" t="str">
        <f t="shared" si="25"/>
        <v/>
      </c>
      <c r="P240" s="15" t="str">
        <f t="shared" si="26"/>
        <v/>
      </c>
      <c r="Q240" s="14"/>
      <c r="R240" s="17" t="str">
        <f t="shared" si="27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23"/>
        <v/>
      </c>
      <c r="K241" s="15" t="str">
        <f t="shared" si="24"/>
        <v/>
      </c>
      <c r="L241" s="16"/>
      <c r="M241" s="14"/>
      <c r="N241" s="14"/>
      <c r="O241" s="15" t="str">
        <f t="shared" si="25"/>
        <v/>
      </c>
      <c r="P241" s="15" t="str">
        <f t="shared" si="26"/>
        <v/>
      </c>
      <c r="Q241" s="14"/>
      <c r="R241" s="17" t="str">
        <f t="shared" si="27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23"/>
        <v/>
      </c>
      <c r="K242" s="15" t="str">
        <f t="shared" si="24"/>
        <v/>
      </c>
      <c r="L242" s="16"/>
      <c r="M242" s="14"/>
      <c r="N242" s="14"/>
      <c r="O242" s="15" t="str">
        <f t="shared" si="25"/>
        <v/>
      </c>
      <c r="P242" s="15" t="str">
        <f t="shared" si="26"/>
        <v/>
      </c>
      <c r="Q242" s="14"/>
      <c r="R242" s="17" t="str">
        <f t="shared" si="27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23"/>
        <v/>
      </c>
      <c r="K243" s="15" t="str">
        <f t="shared" si="24"/>
        <v/>
      </c>
      <c r="L243" s="16"/>
      <c r="M243" s="14"/>
      <c r="N243" s="14"/>
      <c r="O243" s="15" t="str">
        <f t="shared" si="25"/>
        <v/>
      </c>
      <c r="P243" s="15" t="str">
        <f t="shared" si="26"/>
        <v/>
      </c>
      <c r="Q243" s="14"/>
      <c r="R243" s="17" t="str">
        <f t="shared" si="27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23"/>
        <v/>
      </c>
      <c r="K244" s="15" t="str">
        <f t="shared" si="24"/>
        <v/>
      </c>
      <c r="L244" s="16"/>
      <c r="M244" s="14"/>
      <c r="N244" s="14"/>
      <c r="O244" s="15" t="str">
        <f t="shared" si="25"/>
        <v/>
      </c>
      <c r="P244" s="15" t="str">
        <f t="shared" si="26"/>
        <v/>
      </c>
      <c r="Q244" s="14"/>
      <c r="R244" s="17" t="str">
        <f t="shared" si="27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23"/>
        <v/>
      </c>
      <c r="K245" s="15" t="str">
        <f t="shared" si="24"/>
        <v/>
      </c>
      <c r="L245" s="16"/>
      <c r="M245" s="14"/>
      <c r="N245" s="14"/>
      <c r="O245" s="15" t="str">
        <f t="shared" si="25"/>
        <v/>
      </c>
      <c r="P245" s="15" t="str">
        <f t="shared" si="26"/>
        <v/>
      </c>
      <c r="Q245" s="14"/>
      <c r="R245" s="17" t="str">
        <f t="shared" si="27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23"/>
        <v/>
      </c>
      <c r="K246" s="15" t="str">
        <f t="shared" si="24"/>
        <v/>
      </c>
      <c r="L246" s="16"/>
      <c r="M246" s="14"/>
      <c r="N246" s="14"/>
      <c r="O246" s="15" t="str">
        <f t="shared" si="25"/>
        <v/>
      </c>
      <c r="P246" s="15" t="str">
        <f t="shared" si="26"/>
        <v/>
      </c>
      <c r="Q246" s="14"/>
      <c r="R246" s="17" t="str">
        <f t="shared" si="27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23"/>
        <v/>
      </c>
      <c r="K247" s="15" t="str">
        <f t="shared" si="24"/>
        <v/>
      </c>
      <c r="L247" s="16"/>
      <c r="M247" s="14"/>
      <c r="N247" s="14"/>
      <c r="O247" s="15" t="str">
        <f t="shared" si="25"/>
        <v/>
      </c>
      <c r="P247" s="15" t="str">
        <f t="shared" si="26"/>
        <v/>
      </c>
      <c r="Q247" s="14"/>
      <c r="R247" s="17" t="str">
        <f t="shared" si="27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23"/>
        <v/>
      </c>
      <c r="K248" s="15" t="str">
        <f t="shared" si="24"/>
        <v/>
      </c>
      <c r="L248" s="16"/>
      <c r="M248" s="14"/>
      <c r="N248" s="14"/>
      <c r="O248" s="15" t="str">
        <f t="shared" si="25"/>
        <v/>
      </c>
      <c r="P248" s="15" t="str">
        <f t="shared" si="26"/>
        <v/>
      </c>
      <c r="Q248" s="14"/>
      <c r="R248" s="17" t="str">
        <f t="shared" si="27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23"/>
        <v/>
      </c>
      <c r="K249" s="15" t="str">
        <f t="shared" si="24"/>
        <v/>
      </c>
      <c r="L249" s="16"/>
      <c r="M249" s="14"/>
      <c r="N249" s="14"/>
      <c r="O249" s="15" t="str">
        <f t="shared" si="25"/>
        <v/>
      </c>
      <c r="P249" s="15" t="str">
        <f t="shared" si="26"/>
        <v/>
      </c>
      <c r="Q249" s="14"/>
      <c r="R249" s="17" t="str">
        <f t="shared" si="27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23"/>
        <v/>
      </c>
      <c r="K250" s="15" t="str">
        <f t="shared" si="24"/>
        <v/>
      </c>
      <c r="L250" s="16"/>
      <c r="M250" s="14"/>
      <c r="N250" s="14"/>
      <c r="O250" s="15" t="str">
        <f t="shared" si="25"/>
        <v/>
      </c>
      <c r="P250" s="15" t="str">
        <f t="shared" si="26"/>
        <v/>
      </c>
      <c r="Q250" s="14"/>
      <c r="R250" s="17" t="str">
        <f t="shared" si="27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23"/>
        <v/>
      </c>
      <c r="K251" s="15" t="str">
        <f t="shared" si="24"/>
        <v/>
      </c>
      <c r="L251" s="16"/>
      <c r="M251" s="14"/>
      <c r="N251" s="14"/>
      <c r="O251" s="15" t="str">
        <f t="shared" si="25"/>
        <v/>
      </c>
      <c r="P251" s="15" t="str">
        <f t="shared" si="26"/>
        <v/>
      </c>
      <c r="Q251" s="14"/>
      <c r="R251" s="17" t="str">
        <f t="shared" si="27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23"/>
        <v/>
      </c>
      <c r="K252" s="15" t="str">
        <f t="shared" si="24"/>
        <v/>
      </c>
      <c r="L252" s="16"/>
      <c r="M252" s="14"/>
      <c r="N252" s="14"/>
      <c r="O252" s="15" t="str">
        <f t="shared" si="25"/>
        <v/>
      </c>
      <c r="P252" s="15" t="str">
        <f t="shared" si="26"/>
        <v/>
      </c>
      <c r="Q252" s="14"/>
      <c r="R252" s="17" t="str">
        <f t="shared" si="27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23"/>
        <v/>
      </c>
      <c r="K253" s="15" t="str">
        <f t="shared" si="24"/>
        <v/>
      </c>
      <c r="L253" s="16"/>
      <c r="M253" s="14"/>
      <c r="N253" s="14"/>
      <c r="O253" s="15" t="str">
        <f t="shared" si="25"/>
        <v/>
      </c>
      <c r="P253" s="15" t="str">
        <f t="shared" si="26"/>
        <v/>
      </c>
      <c r="Q253" s="14"/>
      <c r="R253" s="17" t="str">
        <f t="shared" si="27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23"/>
        <v/>
      </c>
      <c r="K254" s="15" t="str">
        <f t="shared" si="24"/>
        <v/>
      </c>
      <c r="L254" s="16"/>
      <c r="M254" s="14"/>
      <c r="N254" s="14"/>
      <c r="O254" s="15" t="str">
        <f t="shared" si="25"/>
        <v/>
      </c>
      <c r="P254" s="15" t="str">
        <f t="shared" si="26"/>
        <v/>
      </c>
      <c r="Q254" s="14"/>
      <c r="R254" s="17" t="str">
        <f t="shared" si="27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23"/>
        <v/>
      </c>
      <c r="K255" s="15" t="str">
        <f t="shared" si="24"/>
        <v/>
      </c>
      <c r="L255" s="16"/>
      <c r="M255" s="14"/>
      <c r="N255" s="14"/>
      <c r="O255" s="15" t="str">
        <f t="shared" si="25"/>
        <v/>
      </c>
      <c r="P255" s="15" t="str">
        <f t="shared" si="26"/>
        <v/>
      </c>
      <c r="Q255" s="14"/>
      <c r="R255" s="17" t="str">
        <f t="shared" si="27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23"/>
        <v/>
      </c>
      <c r="K256" s="15" t="str">
        <f t="shared" si="24"/>
        <v/>
      </c>
      <c r="L256" s="16"/>
      <c r="M256" s="14"/>
      <c r="N256" s="14"/>
      <c r="O256" s="15" t="str">
        <f t="shared" si="25"/>
        <v/>
      </c>
      <c r="P256" s="15" t="str">
        <f t="shared" si="26"/>
        <v/>
      </c>
      <c r="Q256" s="14"/>
      <c r="R256" s="17" t="str">
        <f t="shared" si="27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23"/>
        <v/>
      </c>
      <c r="K257" s="15" t="str">
        <f t="shared" si="24"/>
        <v/>
      </c>
      <c r="L257" s="16"/>
      <c r="M257" s="14"/>
      <c r="N257" s="14"/>
      <c r="O257" s="15" t="str">
        <f t="shared" si="25"/>
        <v/>
      </c>
      <c r="P257" s="15" t="str">
        <f t="shared" si="26"/>
        <v/>
      </c>
      <c r="Q257" s="14"/>
      <c r="R257" s="17" t="str">
        <f t="shared" si="27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23"/>
        <v/>
      </c>
      <c r="K258" s="15" t="str">
        <f t="shared" si="24"/>
        <v/>
      </c>
      <c r="L258" s="16"/>
      <c r="M258" s="14"/>
      <c r="N258" s="14"/>
      <c r="O258" s="15" t="str">
        <f t="shared" si="25"/>
        <v/>
      </c>
      <c r="P258" s="15" t="str">
        <f t="shared" si="26"/>
        <v/>
      </c>
      <c r="Q258" s="14"/>
      <c r="R258" s="17" t="str">
        <f t="shared" si="27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23"/>
        <v/>
      </c>
      <c r="K259" s="15" t="str">
        <f t="shared" si="24"/>
        <v/>
      </c>
      <c r="L259" s="16"/>
      <c r="M259" s="14"/>
      <c r="N259" s="14"/>
      <c r="O259" s="15" t="str">
        <f t="shared" si="25"/>
        <v/>
      </c>
      <c r="P259" s="15" t="str">
        <f t="shared" si="26"/>
        <v/>
      </c>
      <c r="Q259" s="14"/>
      <c r="R259" s="17" t="str">
        <f t="shared" si="27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23"/>
        <v/>
      </c>
      <c r="K260" s="15" t="str">
        <f t="shared" si="24"/>
        <v/>
      </c>
      <c r="L260" s="16"/>
      <c r="M260" s="14"/>
      <c r="N260" s="14"/>
      <c r="O260" s="15" t="str">
        <f t="shared" si="25"/>
        <v/>
      </c>
      <c r="P260" s="15" t="str">
        <f t="shared" si="26"/>
        <v/>
      </c>
      <c r="Q260" s="14"/>
      <c r="R260" s="17" t="str">
        <f t="shared" si="27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23"/>
        <v/>
      </c>
      <c r="K261" s="15" t="str">
        <f t="shared" si="24"/>
        <v/>
      </c>
      <c r="L261" s="16"/>
      <c r="M261" s="14"/>
      <c r="N261" s="14"/>
      <c r="O261" s="15" t="str">
        <f t="shared" si="25"/>
        <v/>
      </c>
      <c r="P261" s="15" t="str">
        <f t="shared" si="26"/>
        <v/>
      </c>
      <c r="Q261" s="14"/>
      <c r="R261" s="17" t="str">
        <f t="shared" si="27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23"/>
        <v/>
      </c>
      <c r="K262" s="15" t="str">
        <f t="shared" si="24"/>
        <v/>
      </c>
      <c r="L262" s="16"/>
      <c r="M262" s="14"/>
      <c r="N262" s="14"/>
      <c r="O262" s="15" t="str">
        <f t="shared" si="25"/>
        <v/>
      </c>
      <c r="P262" s="15" t="str">
        <f t="shared" si="26"/>
        <v/>
      </c>
      <c r="Q262" s="14"/>
      <c r="R262" s="17" t="str">
        <f t="shared" si="27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8">IF(OR(A263="",H263="",H263=0),"",I263/H263*100)</f>
        <v/>
      </c>
      <c r="K263" s="15" t="str">
        <f t="shared" ref="K263:K306" si="29">IF(OR(A263="",C263="",C263=0),"",H263/C263*100)</f>
        <v/>
      </c>
      <c r="L263" s="16"/>
      <c r="M263" s="14"/>
      <c r="N263" s="14"/>
      <c r="O263" s="15" t="str">
        <f t="shared" ref="O263:O306" si="30">IF(OR(A263="",C263="",C263=0),"",M263/C263*1000)</f>
        <v/>
      </c>
      <c r="P263" s="15" t="str">
        <f t="shared" ref="P263:P306" si="31">IF(OR(A263="",D263="",D263=0),"",N263/D263*1000)</f>
        <v/>
      </c>
      <c r="Q263" s="14"/>
      <c r="R263" s="17" t="str">
        <f t="shared" ref="R263:R306" si="32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8"/>
        <v/>
      </c>
      <c r="K264" s="15" t="str">
        <f t="shared" si="29"/>
        <v/>
      </c>
      <c r="L264" s="16"/>
      <c r="M264" s="14"/>
      <c r="N264" s="14"/>
      <c r="O264" s="15" t="str">
        <f t="shared" si="30"/>
        <v/>
      </c>
      <c r="P264" s="15" t="str">
        <f t="shared" si="31"/>
        <v/>
      </c>
      <c r="Q264" s="14"/>
      <c r="R264" s="17" t="str">
        <f t="shared" si="32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8"/>
        <v/>
      </c>
      <c r="K265" s="15" t="str">
        <f t="shared" si="29"/>
        <v/>
      </c>
      <c r="L265" s="16"/>
      <c r="M265" s="14"/>
      <c r="N265" s="14"/>
      <c r="O265" s="15" t="str">
        <f t="shared" si="30"/>
        <v/>
      </c>
      <c r="P265" s="15" t="str">
        <f t="shared" si="31"/>
        <v/>
      </c>
      <c r="Q265" s="14"/>
      <c r="R265" s="17" t="str">
        <f t="shared" si="32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8"/>
        <v/>
      </c>
      <c r="K266" s="15" t="str">
        <f t="shared" si="29"/>
        <v/>
      </c>
      <c r="L266" s="16"/>
      <c r="M266" s="14"/>
      <c r="N266" s="14"/>
      <c r="O266" s="15" t="str">
        <f t="shared" si="30"/>
        <v/>
      </c>
      <c r="P266" s="15" t="str">
        <f t="shared" si="31"/>
        <v/>
      </c>
      <c r="Q266" s="14"/>
      <c r="R266" s="17" t="str">
        <f t="shared" si="32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8"/>
        <v/>
      </c>
      <c r="K267" s="15" t="str">
        <f t="shared" si="29"/>
        <v/>
      </c>
      <c r="L267" s="16"/>
      <c r="M267" s="14"/>
      <c r="N267" s="14"/>
      <c r="O267" s="15" t="str">
        <f t="shared" si="30"/>
        <v/>
      </c>
      <c r="P267" s="15" t="str">
        <f t="shared" si="31"/>
        <v/>
      </c>
      <c r="Q267" s="14"/>
      <c r="R267" s="17" t="str">
        <f t="shared" si="32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8"/>
        <v/>
      </c>
      <c r="K268" s="15" t="str">
        <f t="shared" si="29"/>
        <v/>
      </c>
      <c r="L268" s="16"/>
      <c r="M268" s="14"/>
      <c r="N268" s="14"/>
      <c r="O268" s="15" t="str">
        <f t="shared" si="30"/>
        <v/>
      </c>
      <c r="P268" s="15" t="str">
        <f t="shared" si="31"/>
        <v/>
      </c>
      <c r="Q268" s="14"/>
      <c r="R268" s="17" t="str">
        <f t="shared" si="32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8"/>
        <v/>
      </c>
      <c r="K269" s="15" t="str">
        <f t="shared" si="29"/>
        <v/>
      </c>
      <c r="L269" s="16"/>
      <c r="M269" s="14"/>
      <c r="N269" s="14"/>
      <c r="O269" s="15" t="str">
        <f t="shared" si="30"/>
        <v/>
      </c>
      <c r="P269" s="15" t="str">
        <f t="shared" si="31"/>
        <v/>
      </c>
      <c r="Q269" s="14"/>
      <c r="R269" s="17" t="str">
        <f t="shared" si="32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8"/>
        <v/>
      </c>
      <c r="K270" s="15" t="str">
        <f t="shared" si="29"/>
        <v/>
      </c>
      <c r="L270" s="16"/>
      <c r="M270" s="14"/>
      <c r="N270" s="14"/>
      <c r="O270" s="15" t="str">
        <f t="shared" si="30"/>
        <v/>
      </c>
      <c r="P270" s="15" t="str">
        <f t="shared" si="31"/>
        <v/>
      </c>
      <c r="Q270" s="14"/>
      <c r="R270" s="17" t="str">
        <f t="shared" si="32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8"/>
        <v/>
      </c>
      <c r="K271" s="15" t="str">
        <f t="shared" si="29"/>
        <v/>
      </c>
      <c r="L271" s="16"/>
      <c r="M271" s="14"/>
      <c r="N271" s="14"/>
      <c r="O271" s="15" t="str">
        <f t="shared" si="30"/>
        <v/>
      </c>
      <c r="P271" s="15" t="str">
        <f t="shared" si="31"/>
        <v/>
      </c>
      <c r="Q271" s="14"/>
      <c r="R271" s="17" t="str">
        <f t="shared" si="32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8"/>
        <v/>
      </c>
      <c r="K272" s="15" t="str">
        <f t="shared" si="29"/>
        <v/>
      </c>
      <c r="L272" s="16"/>
      <c r="M272" s="14"/>
      <c r="N272" s="14"/>
      <c r="O272" s="15" t="str">
        <f t="shared" si="30"/>
        <v/>
      </c>
      <c r="P272" s="15" t="str">
        <f t="shared" si="31"/>
        <v/>
      </c>
      <c r="Q272" s="14"/>
      <c r="R272" s="17" t="str">
        <f t="shared" si="32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8"/>
        <v/>
      </c>
      <c r="K273" s="15" t="str">
        <f t="shared" si="29"/>
        <v/>
      </c>
      <c r="L273" s="16"/>
      <c r="M273" s="14"/>
      <c r="N273" s="14"/>
      <c r="O273" s="15" t="str">
        <f t="shared" si="30"/>
        <v/>
      </c>
      <c r="P273" s="15" t="str">
        <f t="shared" si="31"/>
        <v/>
      </c>
      <c r="Q273" s="14"/>
      <c r="R273" s="17" t="str">
        <f t="shared" si="32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8"/>
        <v/>
      </c>
      <c r="K274" s="15" t="str">
        <f t="shared" si="29"/>
        <v/>
      </c>
      <c r="L274" s="16"/>
      <c r="M274" s="14"/>
      <c r="N274" s="14"/>
      <c r="O274" s="15" t="str">
        <f t="shared" si="30"/>
        <v/>
      </c>
      <c r="P274" s="15" t="str">
        <f t="shared" si="31"/>
        <v/>
      </c>
      <c r="Q274" s="14"/>
      <c r="R274" s="17" t="str">
        <f t="shared" si="32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8"/>
        <v/>
      </c>
      <c r="K275" s="15" t="str">
        <f t="shared" si="29"/>
        <v/>
      </c>
      <c r="L275" s="16"/>
      <c r="M275" s="14"/>
      <c r="N275" s="14"/>
      <c r="O275" s="15" t="str">
        <f t="shared" si="30"/>
        <v/>
      </c>
      <c r="P275" s="15" t="str">
        <f t="shared" si="31"/>
        <v/>
      </c>
      <c r="Q275" s="14"/>
      <c r="R275" s="17" t="str">
        <f t="shared" si="32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8"/>
        <v/>
      </c>
      <c r="K276" s="15" t="str">
        <f t="shared" si="29"/>
        <v/>
      </c>
      <c r="L276" s="16"/>
      <c r="M276" s="14"/>
      <c r="N276" s="14"/>
      <c r="O276" s="15" t="str">
        <f t="shared" si="30"/>
        <v/>
      </c>
      <c r="P276" s="15" t="str">
        <f t="shared" si="31"/>
        <v/>
      </c>
      <c r="Q276" s="14"/>
      <c r="R276" s="17" t="str">
        <f t="shared" si="32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8"/>
        <v/>
      </c>
      <c r="K277" s="15" t="str">
        <f t="shared" si="29"/>
        <v/>
      </c>
      <c r="L277" s="16"/>
      <c r="M277" s="14"/>
      <c r="N277" s="14"/>
      <c r="O277" s="15" t="str">
        <f t="shared" si="30"/>
        <v/>
      </c>
      <c r="P277" s="15" t="str">
        <f t="shared" si="31"/>
        <v/>
      </c>
      <c r="Q277" s="14"/>
      <c r="R277" s="17" t="str">
        <f t="shared" si="32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8"/>
        <v/>
      </c>
      <c r="K278" s="15" t="str">
        <f t="shared" si="29"/>
        <v/>
      </c>
      <c r="L278" s="16"/>
      <c r="M278" s="14"/>
      <c r="N278" s="14"/>
      <c r="O278" s="15" t="str">
        <f t="shared" si="30"/>
        <v/>
      </c>
      <c r="P278" s="15" t="str">
        <f t="shared" si="31"/>
        <v/>
      </c>
      <c r="Q278" s="14"/>
      <c r="R278" s="17" t="str">
        <f t="shared" si="32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8"/>
        <v/>
      </c>
      <c r="K279" s="15" t="str">
        <f t="shared" si="29"/>
        <v/>
      </c>
      <c r="L279" s="16"/>
      <c r="M279" s="14"/>
      <c r="N279" s="14"/>
      <c r="O279" s="15" t="str">
        <f t="shared" si="30"/>
        <v/>
      </c>
      <c r="P279" s="15" t="str">
        <f t="shared" si="31"/>
        <v/>
      </c>
      <c r="Q279" s="14"/>
      <c r="R279" s="17" t="str">
        <f t="shared" si="32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8"/>
        <v/>
      </c>
      <c r="K280" s="15" t="str">
        <f t="shared" si="29"/>
        <v/>
      </c>
      <c r="L280" s="16"/>
      <c r="M280" s="14"/>
      <c r="N280" s="14"/>
      <c r="O280" s="15" t="str">
        <f t="shared" si="30"/>
        <v/>
      </c>
      <c r="P280" s="15" t="str">
        <f t="shared" si="31"/>
        <v/>
      </c>
      <c r="Q280" s="14"/>
      <c r="R280" s="17" t="str">
        <f t="shared" si="32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8"/>
        <v/>
      </c>
      <c r="K281" s="15" t="str">
        <f t="shared" si="29"/>
        <v/>
      </c>
      <c r="L281" s="16"/>
      <c r="M281" s="14"/>
      <c r="N281" s="14"/>
      <c r="O281" s="15" t="str">
        <f t="shared" si="30"/>
        <v/>
      </c>
      <c r="P281" s="15" t="str">
        <f t="shared" si="31"/>
        <v/>
      </c>
      <c r="Q281" s="14"/>
      <c r="R281" s="17" t="str">
        <f t="shared" si="32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8"/>
        <v/>
      </c>
      <c r="K282" s="15" t="str">
        <f t="shared" si="29"/>
        <v/>
      </c>
      <c r="L282" s="16"/>
      <c r="M282" s="14"/>
      <c r="N282" s="14"/>
      <c r="O282" s="15" t="str">
        <f t="shared" si="30"/>
        <v/>
      </c>
      <c r="P282" s="15" t="str">
        <f t="shared" si="31"/>
        <v/>
      </c>
      <c r="Q282" s="14"/>
      <c r="R282" s="17" t="str">
        <f t="shared" si="32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8"/>
        <v/>
      </c>
      <c r="K283" s="15" t="str">
        <f t="shared" si="29"/>
        <v/>
      </c>
      <c r="L283" s="16"/>
      <c r="M283" s="14"/>
      <c r="N283" s="14"/>
      <c r="O283" s="15" t="str">
        <f t="shared" si="30"/>
        <v/>
      </c>
      <c r="P283" s="15" t="str">
        <f t="shared" si="31"/>
        <v/>
      </c>
      <c r="Q283" s="14"/>
      <c r="R283" s="17" t="str">
        <f t="shared" si="32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8"/>
        <v/>
      </c>
      <c r="K284" s="15" t="str">
        <f t="shared" si="29"/>
        <v/>
      </c>
      <c r="L284" s="16"/>
      <c r="M284" s="14"/>
      <c r="N284" s="14"/>
      <c r="O284" s="15" t="str">
        <f t="shared" si="30"/>
        <v/>
      </c>
      <c r="P284" s="15" t="str">
        <f t="shared" si="31"/>
        <v/>
      </c>
      <c r="Q284" s="14"/>
      <c r="R284" s="17" t="str">
        <f t="shared" si="32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8"/>
        <v/>
      </c>
      <c r="K285" s="15" t="str">
        <f t="shared" si="29"/>
        <v/>
      </c>
      <c r="L285" s="16"/>
      <c r="M285" s="14"/>
      <c r="N285" s="14"/>
      <c r="O285" s="15" t="str">
        <f t="shared" si="30"/>
        <v/>
      </c>
      <c r="P285" s="15" t="str">
        <f t="shared" si="31"/>
        <v/>
      </c>
      <c r="Q285" s="14"/>
      <c r="R285" s="17" t="str">
        <f t="shared" si="32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8"/>
        <v/>
      </c>
      <c r="K286" s="15" t="str">
        <f t="shared" si="29"/>
        <v/>
      </c>
      <c r="L286" s="16"/>
      <c r="M286" s="14"/>
      <c r="N286" s="14"/>
      <c r="O286" s="15" t="str">
        <f t="shared" si="30"/>
        <v/>
      </c>
      <c r="P286" s="15" t="str">
        <f t="shared" si="31"/>
        <v/>
      </c>
      <c r="Q286" s="14"/>
      <c r="R286" s="17" t="str">
        <f t="shared" si="32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8"/>
        <v/>
      </c>
      <c r="K287" s="15" t="str">
        <f t="shared" si="29"/>
        <v/>
      </c>
      <c r="L287" s="16"/>
      <c r="M287" s="14"/>
      <c r="N287" s="14"/>
      <c r="O287" s="15" t="str">
        <f t="shared" si="30"/>
        <v/>
      </c>
      <c r="P287" s="15" t="str">
        <f t="shared" si="31"/>
        <v/>
      </c>
      <c r="Q287" s="14"/>
      <c r="R287" s="17" t="str">
        <f t="shared" si="32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8"/>
        <v/>
      </c>
      <c r="K288" s="15" t="str">
        <f t="shared" si="29"/>
        <v/>
      </c>
      <c r="L288" s="16"/>
      <c r="M288" s="14"/>
      <c r="N288" s="14"/>
      <c r="O288" s="15" t="str">
        <f t="shared" si="30"/>
        <v/>
      </c>
      <c r="P288" s="15" t="str">
        <f t="shared" si="31"/>
        <v/>
      </c>
      <c r="Q288" s="14"/>
      <c r="R288" s="17" t="str">
        <f t="shared" si="32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8"/>
        <v/>
      </c>
      <c r="K289" s="15" t="str">
        <f t="shared" si="29"/>
        <v/>
      </c>
      <c r="L289" s="16"/>
      <c r="M289" s="14"/>
      <c r="N289" s="14"/>
      <c r="O289" s="15" t="str">
        <f t="shared" si="30"/>
        <v/>
      </c>
      <c r="P289" s="15" t="str">
        <f t="shared" si="31"/>
        <v/>
      </c>
      <c r="Q289" s="14"/>
      <c r="R289" s="17" t="str">
        <f t="shared" si="32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8"/>
        <v/>
      </c>
      <c r="K290" s="15" t="str">
        <f t="shared" si="29"/>
        <v/>
      </c>
      <c r="L290" s="16"/>
      <c r="M290" s="14"/>
      <c r="N290" s="14"/>
      <c r="O290" s="15" t="str">
        <f t="shared" si="30"/>
        <v/>
      </c>
      <c r="P290" s="15" t="str">
        <f t="shared" si="31"/>
        <v/>
      </c>
      <c r="Q290" s="14"/>
      <c r="R290" s="17" t="str">
        <f t="shared" si="32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8"/>
        <v/>
      </c>
      <c r="K291" s="15" t="str">
        <f t="shared" si="29"/>
        <v/>
      </c>
      <c r="L291" s="16"/>
      <c r="M291" s="14"/>
      <c r="N291" s="14"/>
      <c r="O291" s="15" t="str">
        <f t="shared" si="30"/>
        <v/>
      </c>
      <c r="P291" s="15" t="str">
        <f t="shared" si="31"/>
        <v/>
      </c>
      <c r="Q291" s="14"/>
      <c r="R291" s="17" t="str">
        <f t="shared" si="32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8"/>
        <v/>
      </c>
      <c r="K292" s="15" t="str">
        <f t="shared" si="29"/>
        <v/>
      </c>
      <c r="L292" s="16"/>
      <c r="M292" s="14"/>
      <c r="N292" s="14"/>
      <c r="O292" s="15" t="str">
        <f t="shared" si="30"/>
        <v/>
      </c>
      <c r="P292" s="15" t="str">
        <f t="shared" si="31"/>
        <v/>
      </c>
      <c r="Q292" s="14"/>
      <c r="R292" s="17" t="str">
        <f t="shared" si="32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8"/>
        <v/>
      </c>
      <c r="K293" s="15" t="str">
        <f t="shared" si="29"/>
        <v/>
      </c>
      <c r="L293" s="16"/>
      <c r="M293" s="14"/>
      <c r="N293" s="14"/>
      <c r="O293" s="15" t="str">
        <f t="shared" si="30"/>
        <v/>
      </c>
      <c r="P293" s="15" t="str">
        <f t="shared" si="31"/>
        <v/>
      </c>
      <c r="Q293" s="14"/>
      <c r="R293" s="17" t="str">
        <f t="shared" si="32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8"/>
        <v/>
      </c>
      <c r="K294" s="15" t="str">
        <f t="shared" si="29"/>
        <v/>
      </c>
      <c r="L294" s="16"/>
      <c r="M294" s="14"/>
      <c r="N294" s="14"/>
      <c r="O294" s="15" t="str">
        <f t="shared" si="30"/>
        <v/>
      </c>
      <c r="P294" s="15" t="str">
        <f t="shared" si="31"/>
        <v/>
      </c>
      <c r="Q294" s="14"/>
      <c r="R294" s="17" t="str">
        <f t="shared" si="32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8"/>
        <v/>
      </c>
      <c r="K295" s="15" t="str">
        <f t="shared" si="29"/>
        <v/>
      </c>
      <c r="L295" s="16"/>
      <c r="M295" s="14"/>
      <c r="N295" s="14"/>
      <c r="O295" s="15" t="str">
        <f t="shared" si="30"/>
        <v/>
      </c>
      <c r="P295" s="15" t="str">
        <f t="shared" si="31"/>
        <v/>
      </c>
      <c r="Q295" s="14"/>
      <c r="R295" s="17" t="str">
        <f t="shared" si="32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8"/>
        <v/>
      </c>
      <c r="K296" s="15" t="str">
        <f t="shared" si="29"/>
        <v/>
      </c>
      <c r="L296" s="16"/>
      <c r="M296" s="14"/>
      <c r="N296" s="14"/>
      <c r="O296" s="15" t="str">
        <f t="shared" si="30"/>
        <v/>
      </c>
      <c r="P296" s="15" t="str">
        <f t="shared" si="31"/>
        <v/>
      </c>
      <c r="Q296" s="14"/>
      <c r="R296" s="17" t="str">
        <f t="shared" si="32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8"/>
        <v/>
      </c>
      <c r="K297" s="15" t="str">
        <f t="shared" si="29"/>
        <v/>
      </c>
      <c r="L297" s="16"/>
      <c r="M297" s="14"/>
      <c r="N297" s="14"/>
      <c r="O297" s="15" t="str">
        <f t="shared" si="30"/>
        <v/>
      </c>
      <c r="P297" s="15" t="str">
        <f t="shared" si="31"/>
        <v/>
      </c>
      <c r="Q297" s="14"/>
      <c r="R297" s="17" t="str">
        <f t="shared" si="32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8"/>
        <v/>
      </c>
      <c r="K298" s="15" t="str">
        <f t="shared" si="29"/>
        <v/>
      </c>
      <c r="L298" s="16"/>
      <c r="M298" s="14"/>
      <c r="N298" s="14"/>
      <c r="O298" s="15" t="str">
        <f t="shared" si="30"/>
        <v/>
      </c>
      <c r="P298" s="15" t="str">
        <f t="shared" si="31"/>
        <v/>
      </c>
      <c r="Q298" s="14"/>
      <c r="R298" s="17" t="str">
        <f t="shared" si="32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8"/>
        <v/>
      </c>
      <c r="K299" s="15" t="str">
        <f t="shared" si="29"/>
        <v/>
      </c>
      <c r="L299" s="16"/>
      <c r="M299" s="14"/>
      <c r="N299" s="14"/>
      <c r="O299" s="15" t="str">
        <f t="shared" si="30"/>
        <v/>
      </c>
      <c r="P299" s="15" t="str">
        <f t="shared" si="31"/>
        <v/>
      </c>
      <c r="Q299" s="14"/>
      <c r="R299" s="17" t="str">
        <f t="shared" si="32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8"/>
        <v/>
      </c>
      <c r="K300" s="15" t="str">
        <f t="shared" si="29"/>
        <v/>
      </c>
      <c r="L300" s="16"/>
      <c r="M300" s="14"/>
      <c r="N300" s="14"/>
      <c r="O300" s="15" t="str">
        <f t="shared" si="30"/>
        <v/>
      </c>
      <c r="P300" s="15" t="str">
        <f t="shared" si="31"/>
        <v/>
      </c>
      <c r="Q300" s="14"/>
      <c r="R300" s="17" t="str">
        <f t="shared" si="32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8"/>
        <v/>
      </c>
      <c r="K301" s="15" t="str">
        <f t="shared" si="29"/>
        <v/>
      </c>
      <c r="L301" s="16"/>
      <c r="M301" s="14"/>
      <c r="N301" s="14"/>
      <c r="O301" s="15" t="str">
        <f t="shared" si="30"/>
        <v/>
      </c>
      <c r="P301" s="15" t="str">
        <f t="shared" si="31"/>
        <v/>
      </c>
      <c r="Q301" s="14"/>
      <c r="R301" s="17" t="str">
        <f t="shared" si="32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8"/>
        <v/>
      </c>
      <c r="K302" s="15" t="str">
        <f t="shared" si="29"/>
        <v/>
      </c>
      <c r="L302" s="16"/>
      <c r="M302" s="14"/>
      <c r="N302" s="14"/>
      <c r="O302" s="15" t="str">
        <f t="shared" si="30"/>
        <v/>
      </c>
      <c r="P302" s="15" t="str">
        <f t="shared" si="31"/>
        <v/>
      </c>
      <c r="Q302" s="14"/>
      <c r="R302" s="17" t="str">
        <f t="shared" si="32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8"/>
        <v/>
      </c>
      <c r="K303" s="15" t="str">
        <f t="shared" si="29"/>
        <v/>
      </c>
      <c r="L303" s="16"/>
      <c r="M303" s="14"/>
      <c r="N303" s="14"/>
      <c r="O303" s="15" t="str">
        <f t="shared" si="30"/>
        <v/>
      </c>
      <c r="P303" s="15" t="str">
        <f t="shared" si="31"/>
        <v/>
      </c>
      <c r="Q303" s="14"/>
      <c r="R303" s="17" t="str">
        <f t="shared" si="32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8"/>
        <v/>
      </c>
      <c r="K304" s="15" t="str">
        <f t="shared" si="29"/>
        <v/>
      </c>
      <c r="L304" s="16"/>
      <c r="M304" s="14"/>
      <c r="N304" s="14"/>
      <c r="O304" s="15" t="str">
        <f t="shared" si="30"/>
        <v/>
      </c>
      <c r="P304" s="15" t="str">
        <f t="shared" si="31"/>
        <v/>
      </c>
      <c r="Q304" s="14"/>
      <c r="R304" s="17" t="str">
        <f t="shared" si="32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8"/>
        <v/>
      </c>
      <c r="K305" s="15" t="str">
        <f t="shared" si="29"/>
        <v/>
      </c>
      <c r="L305" s="16"/>
      <c r="M305" s="14"/>
      <c r="N305" s="14"/>
      <c r="O305" s="15" t="str">
        <f t="shared" si="30"/>
        <v/>
      </c>
      <c r="P305" s="15" t="str">
        <f t="shared" si="31"/>
        <v/>
      </c>
      <c r="Q305" s="14"/>
      <c r="R305" s="17" t="str">
        <f t="shared" si="32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8"/>
        <v/>
      </c>
      <c r="K306" s="15" t="str">
        <f t="shared" si="29"/>
        <v/>
      </c>
      <c r="L306" s="16"/>
      <c r="M306" s="14"/>
      <c r="N306" s="14"/>
      <c r="O306" s="15" t="str">
        <f t="shared" si="30"/>
        <v/>
      </c>
      <c r="P306" s="15" t="str">
        <f t="shared" si="31"/>
        <v/>
      </c>
      <c r="Q306" s="14"/>
      <c r="R306" s="17" t="str">
        <f t="shared" si="32"/>
        <v/>
      </c>
      <c r="S306" s="14"/>
      <c r="T306" s="14"/>
      <c r="U306" s="14"/>
      <c r="V306" s="14"/>
      <c r="W306" s="14"/>
      <c r="X306" s="14"/>
    </row>
  </sheetData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306"/>
  <sheetViews>
    <sheetView zoomScaleNormal="100" workbookViewId="0">
      <pane xSplit="2" ySplit="6" topLeftCell="C42" activePane="bottomRight" state="frozen"/>
      <selection pane="topRight" activeCell="C1" sqref="C1"/>
      <selection pane="bottomLeft" activeCell="A7" sqref="A7"/>
      <selection pane="bottomRight" activeCell="Q77" sqref="Q77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 t="s">
        <v>1</v>
      </c>
      <c r="D1" s="45"/>
    </row>
    <row r="2" spans="1:24" ht="15" customHeight="1" x14ac:dyDescent="0.25">
      <c r="A2" s="9" t="s">
        <v>2</v>
      </c>
      <c r="B2" s="10"/>
      <c r="C2" s="44" t="s">
        <v>3</v>
      </c>
      <c r="D2" s="45"/>
    </row>
    <row r="3" spans="1:24" ht="15" customHeight="1" x14ac:dyDescent="0.25">
      <c r="A3" s="9" t="s">
        <v>4</v>
      </c>
      <c r="B3" s="10"/>
      <c r="C3" s="46">
        <v>46070</v>
      </c>
      <c r="D3" s="45"/>
    </row>
    <row r="4" spans="1:24" ht="15" customHeight="1" x14ac:dyDescent="0.25">
      <c r="A4" s="9" t="s">
        <v>5</v>
      </c>
      <c r="B4" s="10"/>
      <c r="C4" s="1">
        <v>10996</v>
      </c>
      <c r="E4" s="9" t="s">
        <v>6</v>
      </c>
      <c r="F4" s="10"/>
      <c r="G4" s="1">
        <v>1104</v>
      </c>
      <c r="H4" s="9" t="s">
        <v>7</v>
      </c>
      <c r="I4" s="1"/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>
        <v>46196</v>
      </c>
      <c r="B7" s="13">
        <f>IF(A7="","",IFERROR(INT((A7-C3)/7)+I4,""))</f>
        <v>18</v>
      </c>
      <c r="C7" s="14">
        <v>10115</v>
      </c>
      <c r="D7" s="14"/>
      <c r="E7" s="14">
        <v>1</v>
      </c>
      <c r="F7" s="14"/>
      <c r="G7" s="15">
        <f>IF(A7="","",IFERROR(SUM(E$7:E7)/C4*100,""))</f>
        <v>9.0942160785740262E-3</v>
      </c>
      <c r="H7" s="14"/>
      <c r="I7" s="14"/>
      <c r="J7" s="15" t="str">
        <f t="shared" ref="J7:J70" si="0">IF(OR(A7="",H7="",H7=0),"",I7/H7*100)</f>
        <v/>
      </c>
      <c r="K7" s="15">
        <f t="shared" ref="K7:K70" si="1">IF(OR(A7="",C7="",C7=0),"",H7/C7*100)</f>
        <v>0</v>
      </c>
      <c r="L7" s="16"/>
      <c r="M7" s="14">
        <v>1011</v>
      </c>
      <c r="N7" s="14">
        <v>100</v>
      </c>
      <c r="O7" s="15">
        <f t="shared" ref="O7:O70" si="2">IF(OR(A7="",C7="",C7=0),"",M7/C7*1000)</f>
        <v>99.950568462679186</v>
      </c>
      <c r="P7" s="15" t="str">
        <f t="shared" ref="P7:P70" si="3">IF(OR(A7="",D7="",D7=0),"",N7/D7*1000)</f>
        <v/>
      </c>
      <c r="Q7" s="14"/>
      <c r="R7" s="17">
        <f t="shared" ref="R7:R70" si="4">IF(OR(A7="",M7="",M7+N7=0),"",Q7/(M7+N7))</f>
        <v>0</v>
      </c>
      <c r="S7" s="14"/>
      <c r="T7" s="14"/>
      <c r="U7" s="14"/>
      <c r="V7" s="14"/>
      <c r="W7" s="14"/>
      <c r="X7" s="14"/>
    </row>
    <row r="8" spans="1:24" ht="15" customHeight="1" x14ac:dyDescent="0.25">
      <c r="A8" s="12">
        <v>46197</v>
      </c>
      <c r="B8" s="13">
        <f>IF(A8="","",IFERROR(INT((A8-C3)/7)+I4,""))</f>
        <v>18</v>
      </c>
      <c r="C8" s="14">
        <f t="shared" ref="C8:C39" si="5">C7-E7</f>
        <v>10114</v>
      </c>
      <c r="D8" s="14"/>
      <c r="E8" s="14">
        <v>0</v>
      </c>
      <c r="F8" s="14"/>
      <c r="G8" s="15">
        <f>IF(A8="","",IFERROR(SUM(E$7:E8)/C4*100,""))</f>
        <v>9.0942160785740262E-3</v>
      </c>
      <c r="H8" s="14"/>
      <c r="I8" s="14"/>
      <c r="J8" s="15" t="str">
        <f t="shared" si="0"/>
        <v/>
      </c>
      <c r="K8" s="15">
        <f t="shared" si="1"/>
        <v>0</v>
      </c>
      <c r="L8" s="16"/>
      <c r="M8" s="14">
        <v>1011</v>
      </c>
      <c r="N8" s="14">
        <v>100</v>
      </c>
      <c r="O8" s="15">
        <f t="shared" si="2"/>
        <v>99.960450860193802</v>
      </c>
      <c r="P8" s="15" t="str">
        <f t="shared" si="3"/>
        <v/>
      </c>
      <c r="Q8" s="14">
        <v>1546</v>
      </c>
      <c r="R8" s="17">
        <f t="shared" si="4"/>
        <v>1.3915391539153916</v>
      </c>
      <c r="S8" s="14"/>
      <c r="T8" s="14"/>
      <c r="U8" s="14"/>
      <c r="V8" s="14"/>
      <c r="W8" s="14"/>
      <c r="X8" s="14"/>
    </row>
    <row r="9" spans="1:24" ht="15" customHeight="1" x14ac:dyDescent="0.25">
      <c r="A9" s="12">
        <v>46198</v>
      </c>
      <c r="B9" s="13">
        <f>IF(A9="","",IFERROR(INT((A9-C3)/7)+I4,""))</f>
        <v>18</v>
      </c>
      <c r="C9" s="14">
        <f t="shared" si="5"/>
        <v>10114</v>
      </c>
      <c r="D9" s="14">
        <v>1104</v>
      </c>
      <c r="E9" s="14">
        <v>0</v>
      </c>
      <c r="F9" s="14">
        <v>1</v>
      </c>
      <c r="G9" s="15">
        <f>IF(A9="","",IFERROR(SUM(E$7:E9)/C4*100,""))</f>
        <v>9.0942160785740262E-3</v>
      </c>
      <c r="H9" s="14"/>
      <c r="I9" s="14"/>
      <c r="J9" s="15" t="str">
        <f t="shared" si="0"/>
        <v/>
      </c>
      <c r="K9" s="15">
        <f t="shared" si="1"/>
        <v>0</v>
      </c>
      <c r="L9" s="16"/>
      <c r="M9" s="14">
        <v>1099</v>
      </c>
      <c r="N9" s="14">
        <v>100</v>
      </c>
      <c r="O9" s="15">
        <f t="shared" si="2"/>
        <v>108.66126161755982</v>
      </c>
      <c r="P9" s="15">
        <f t="shared" si="3"/>
        <v>90.579710144927532</v>
      </c>
      <c r="Q9" s="14">
        <v>2582</v>
      </c>
      <c r="R9" s="17">
        <f t="shared" si="4"/>
        <v>2.153461217681401</v>
      </c>
      <c r="S9" s="14"/>
      <c r="T9" s="14"/>
      <c r="U9" s="14"/>
      <c r="V9" s="14"/>
      <c r="W9" s="14"/>
      <c r="X9" s="14"/>
    </row>
    <row r="10" spans="1:24" ht="15" customHeight="1" x14ac:dyDescent="0.25">
      <c r="A10" s="12">
        <v>46199</v>
      </c>
      <c r="B10" s="13">
        <f>IF(A10="","",IFERROR(INT((A10-C3)/7)+I4,""))</f>
        <v>18</v>
      </c>
      <c r="C10" s="14">
        <f t="shared" si="5"/>
        <v>10114</v>
      </c>
      <c r="D10" s="14">
        <f t="shared" ref="D10:D41" si="6">D9-F9</f>
        <v>1103</v>
      </c>
      <c r="E10" s="14">
        <v>1</v>
      </c>
      <c r="F10" s="14">
        <v>0</v>
      </c>
      <c r="G10" s="15">
        <f>IF(A10="","",IFERROR(SUM(E$7:E10)/C4*100,""))</f>
        <v>1.8188432157148052E-2</v>
      </c>
      <c r="H10" s="14"/>
      <c r="I10" s="14"/>
      <c r="J10" s="15" t="str">
        <f t="shared" si="0"/>
        <v/>
      </c>
      <c r="K10" s="15">
        <f t="shared" si="1"/>
        <v>0</v>
      </c>
      <c r="L10" s="16"/>
      <c r="M10" s="14">
        <v>1099</v>
      </c>
      <c r="N10" s="14">
        <v>100</v>
      </c>
      <c r="O10" s="15">
        <f t="shared" si="2"/>
        <v>108.66126161755982</v>
      </c>
      <c r="P10" s="15">
        <f t="shared" si="3"/>
        <v>90.66183136899366</v>
      </c>
      <c r="Q10" s="14">
        <v>3237</v>
      </c>
      <c r="R10" s="17">
        <f t="shared" si="4"/>
        <v>2.6997497914929109</v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>
        <v>46200</v>
      </c>
      <c r="B11" s="13">
        <f>IF(A11="","",IFERROR(INT((A11-C3)/7)+I4,""))</f>
        <v>18</v>
      </c>
      <c r="C11" s="14">
        <f t="shared" si="5"/>
        <v>10113</v>
      </c>
      <c r="D11" s="14">
        <f t="shared" si="6"/>
        <v>1103</v>
      </c>
      <c r="E11" s="14">
        <v>2</v>
      </c>
      <c r="F11" s="14">
        <v>0</v>
      </c>
      <c r="G11" s="15">
        <f>IF(A11="","",IFERROR(SUM(E$7:E11)/C4*100,""))</f>
        <v>3.6376864314296105E-2</v>
      </c>
      <c r="H11" s="14"/>
      <c r="I11" s="14"/>
      <c r="J11" s="15" t="str">
        <f t="shared" si="0"/>
        <v/>
      </c>
      <c r="K11" s="15">
        <f t="shared" si="1"/>
        <v>0</v>
      </c>
      <c r="L11" s="16"/>
      <c r="M11" s="14">
        <v>1099</v>
      </c>
      <c r="N11" s="14">
        <v>100</v>
      </c>
      <c r="O11" s="15">
        <f t="shared" si="2"/>
        <v>108.67200632848808</v>
      </c>
      <c r="P11" s="15">
        <f t="shared" si="3"/>
        <v>90.66183136899366</v>
      </c>
      <c r="Q11" s="14">
        <v>3068</v>
      </c>
      <c r="R11" s="17">
        <f t="shared" si="4"/>
        <v>2.5587989991659716</v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>
        <v>46201</v>
      </c>
      <c r="B12" s="13">
        <f>IF(A12="","",IFERROR(INT((A12-C3)/7)+I4,""))</f>
        <v>18</v>
      </c>
      <c r="C12" s="14">
        <f t="shared" si="5"/>
        <v>10111</v>
      </c>
      <c r="D12" s="14">
        <f t="shared" si="6"/>
        <v>1103</v>
      </c>
      <c r="E12" s="14">
        <v>1</v>
      </c>
      <c r="F12" s="14">
        <v>1</v>
      </c>
      <c r="G12" s="15">
        <f>IF(A12="","",IFERROR(SUM(E$7:E12)/C4*100,""))</f>
        <v>4.5471080392870129E-2</v>
      </c>
      <c r="H12" s="14"/>
      <c r="I12" s="14"/>
      <c r="J12" s="15" t="str">
        <f t="shared" si="0"/>
        <v/>
      </c>
      <c r="K12" s="15">
        <f t="shared" si="1"/>
        <v>0</v>
      </c>
      <c r="L12" s="16"/>
      <c r="M12" s="14">
        <v>1099</v>
      </c>
      <c r="N12" s="14">
        <v>100</v>
      </c>
      <c r="O12" s="15">
        <f t="shared" si="2"/>
        <v>108.69350212639699</v>
      </c>
      <c r="P12" s="15">
        <f t="shared" si="3"/>
        <v>90.66183136899366</v>
      </c>
      <c r="Q12" s="14">
        <v>3638</v>
      </c>
      <c r="R12" s="17">
        <f t="shared" si="4"/>
        <v>3.0341951626355295</v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>
        <v>46202</v>
      </c>
      <c r="B13" s="13">
        <f>IF(A13="","",IFERROR(INT((A13-C3)/7)+I4,""))</f>
        <v>18</v>
      </c>
      <c r="C13" s="14">
        <f t="shared" si="5"/>
        <v>10110</v>
      </c>
      <c r="D13" s="14">
        <f t="shared" si="6"/>
        <v>1102</v>
      </c>
      <c r="E13" s="14">
        <v>1</v>
      </c>
      <c r="F13" s="14">
        <v>1</v>
      </c>
      <c r="G13" s="15">
        <f>IF(A13="","",IFERROR(SUM(E$7:E13)/C4*100,""))</f>
        <v>5.4565296471444154E-2</v>
      </c>
      <c r="H13" s="14"/>
      <c r="I13" s="14"/>
      <c r="J13" s="15" t="str">
        <f t="shared" si="0"/>
        <v/>
      </c>
      <c r="K13" s="15">
        <f t="shared" si="1"/>
        <v>0</v>
      </c>
      <c r="L13" s="16"/>
      <c r="M13" s="14">
        <v>1099</v>
      </c>
      <c r="N13" s="14">
        <v>100</v>
      </c>
      <c r="O13" s="15">
        <f t="shared" si="2"/>
        <v>108.70425321463897</v>
      </c>
      <c r="P13" s="15">
        <f t="shared" si="3"/>
        <v>90.744101633393825</v>
      </c>
      <c r="Q13" s="14">
        <v>3500</v>
      </c>
      <c r="R13" s="17">
        <f t="shared" si="4"/>
        <v>2.9190992493744785</v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>
        <v>46203</v>
      </c>
      <c r="B14" s="13">
        <f>IF(A14="","",IFERROR(INT((A14-C3)/7)+I4,""))</f>
        <v>19</v>
      </c>
      <c r="C14" s="14">
        <f t="shared" si="5"/>
        <v>10109</v>
      </c>
      <c r="D14" s="14">
        <f t="shared" si="6"/>
        <v>1101</v>
      </c>
      <c r="E14" s="14">
        <v>1</v>
      </c>
      <c r="F14" s="14">
        <v>1</v>
      </c>
      <c r="G14" s="15">
        <f>IF(A14="","",IFERROR(SUM(E$7:E14)/C4*100,""))</f>
        <v>6.3659512550018185E-2</v>
      </c>
      <c r="H14" s="14"/>
      <c r="I14" s="14"/>
      <c r="J14" s="15" t="str">
        <f t="shared" si="0"/>
        <v/>
      </c>
      <c r="K14" s="15">
        <f t="shared" si="1"/>
        <v>0</v>
      </c>
      <c r="L14" s="16"/>
      <c r="M14" s="14">
        <v>1099</v>
      </c>
      <c r="N14" s="14">
        <v>100</v>
      </c>
      <c r="O14" s="15">
        <f t="shared" si="2"/>
        <v>108.71500642991394</v>
      </c>
      <c r="P14" s="15">
        <f t="shared" si="3"/>
        <v>90.826521344232518</v>
      </c>
      <c r="Q14" s="14">
        <v>2988</v>
      </c>
      <c r="R14" s="17">
        <f t="shared" si="4"/>
        <v>2.4920767306088405</v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>
        <v>46204</v>
      </c>
      <c r="B15" s="13">
        <f>IF(A15="","",IFERROR(INT((A15-C3)/7)+I4,""))</f>
        <v>19</v>
      </c>
      <c r="C15" s="14">
        <f t="shared" si="5"/>
        <v>10108</v>
      </c>
      <c r="D15" s="14">
        <f t="shared" si="6"/>
        <v>1100</v>
      </c>
      <c r="E15" s="14">
        <v>0</v>
      </c>
      <c r="F15" s="14">
        <v>0</v>
      </c>
      <c r="G15" s="15">
        <f>IF(A15="","",IFERROR(SUM(E$7:E15)/C4*100,""))</f>
        <v>6.3659512550018185E-2</v>
      </c>
      <c r="H15" s="14"/>
      <c r="I15" s="14"/>
      <c r="J15" s="15" t="str">
        <f t="shared" si="0"/>
        <v/>
      </c>
      <c r="K15" s="15">
        <f t="shared" si="1"/>
        <v>0</v>
      </c>
      <c r="L15" s="16"/>
      <c r="M15" s="14">
        <v>1120</v>
      </c>
      <c r="N15" s="14">
        <v>102</v>
      </c>
      <c r="O15" s="15">
        <f t="shared" si="2"/>
        <v>110.80332409972299</v>
      </c>
      <c r="P15" s="15">
        <f t="shared" si="3"/>
        <v>92.727272727272734</v>
      </c>
      <c r="Q15" s="14">
        <v>2674</v>
      </c>
      <c r="R15" s="17">
        <f t="shared" si="4"/>
        <v>2.1882160392798689</v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>
        <v>46205</v>
      </c>
      <c r="B16" s="13">
        <f>IF(A16="","",IFERROR(INT((A16-C3)/7)+I4,""))</f>
        <v>19</v>
      </c>
      <c r="C16" s="14">
        <f t="shared" si="5"/>
        <v>10108</v>
      </c>
      <c r="D16" s="14">
        <f t="shared" si="6"/>
        <v>1100</v>
      </c>
      <c r="E16" s="14">
        <v>0</v>
      </c>
      <c r="F16" s="14">
        <v>1</v>
      </c>
      <c r="G16" s="15">
        <f>IF(A16="","",IFERROR(SUM(E$7:E16)/C4*100,""))</f>
        <v>6.3659512550018185E-2</v>
      </c>
      <c r="H16" s="14"/>
      <c r="I16" s="14"/>
      <c r="J16" s="15" t="str">
        <f t="shared" si="0"/>
        <v/>
      </c>
      <c r="K16" s="15">
        <f t="shared" si="1"/>
        <v>0</v>
      </c>
      <c r="L16" s="16"/>
      <c r="M16" s="14">
        <v>1120</v>
      </c>
      <c r="N16" s="14">
        <v>102</v>
      </c>
      <c r="O16" s="15">
        <f t="shared" si="2"/>
        <v>110.80332409972299</v>
      </c>
      <c r="P16" s="15">
        <f t="shared" si="3"/>
        <v>92.727272727272734</v>
      </c>
      <c r="Q16" s="14">
        <v>2795</v>
      </c>
      <c r="R16" s="17">
        <f t="shared" si="4"/>
        <v>2.2872340425531914</v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>
        <v>46206</v>
      </c>
      <c r="B17" s="13">
        <f>IF(A17="","",IFERROR(INT((A17-C3)/7)+I4,""))</f>
        <v>19</v>
      </c>
      <c r="C17" s="14">
        <f t="shared" si="5"/>
        <v>10108</v>
      </c>
      <c r="D17" s="14">
        <f t="shared" si="6"/>
        <v>1099</v>
      </c>
      <c r="E17" s="14">
        <v>4</v>
      </c>
      <c r="F17" s="14">
        <v>0</v>
      </c>
      <c r="G17" s="15">
        <f>IF(A17="","",IFERROR(SUM(E$7:E17)/C4*100,""))</f>
        <v>0.10003637686431431</v>
      </c>
      <c r="H17" s="14"/>
      <c r="I17" s="14"/>
      <c r="J17" s="15" t="str">
        <f t="shared" si="0"/>
        <v/>
      </c>
      <c r="K17" s="15">
        <f t="shared" si="1"/>
        <v>0</v>
      </c>
      <c r="L17" s="16"/>
      <c r="M17" s="14">
        <v>1120</v>
      </c>
      <c r="N17" s="14">
        <v>102</v>
      </c>
      <c r="O17" s="15">
        <f t="shared" si="2"/>
        <v>110.80332409972299</v>
      </c>
      <c r="P17" s="15">
        <f t="shared" si="3"/>
        <v>92.811646951774335</v>
      </c>
      <c r="Q17" s="14">
        <v>2558</v>
      </c>
      <c r="R17" s="17">
        <f t="shared" si="4"/>
        <v>2.09328968903437</v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>
        <v>46207</v>
      </c>
      <c r="B18" s="13">
        <f>IF(A18="","",IFERROR(INT((A18-C3)/7)+I4,""))</f>
        <v>19</v>
      </c>
      <c r="C18" s="14">
        <f t="shared" si="5"/>
        <v>10104</v>
      </c>
      <c r="D18" s="14">
        <f t="shared" si="6"/>
        <v>1099</v>
      </c>
      <c r="E18" s="14">
        <v>0</v>
      </c>
      <c r="F18" s="14">
        <v>0</v>
      </c>
      <c r="G18" s="15">
        <f>IF(A18="","",IFERROR(SUM(E$7:E18)/C4*100,""))</f>
        <v>0.10003637686431431</v>
      </c>
      <c r="H18" s="14"/>
      <c r="I18" s="14"/>
      <c r="J18" s="15" t="str">
        <f t="shared" si="0"/>
        <v/>
      </c>
      <c r="K18" s="15">
        <f t="shared" si="1"/>
        <v>0</v>
      </c>
      <c r="L18" s="16"/>
      <c r="M18" s="14">
        <v>1120</v>
      </c>
      <c r="N18" s="14">
        <v>102</v>
      </c>
      <c r="O18" s="15">
        <f t="shared" si="2"/>
        <v>110.84718923198733</v>
      </c>
      <c r="P18" s="15">
        <f t="shared" si="3"/>
        <v>92.811646951774335</v>
      </c>
      <c r="Q18" s="14">
        <v>2392</v>
      </c>
      <c r="R18" s="17">
        <f t="shared" si="4"/>
        <v>1.9574468085106382</v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>
        <v>46208</v>
      </c>
      <c r="B19" s="13">
        <f>IF(A19="","",IFERROR(INT((A19-C3)/7)+I4,""))</f>
        <v>19</v>
      </c>
      <c r="C19" s="14">
        <f t="shared" si="5"/>
        <v>10104</v>
      </c>
      <c r="D19" s="14">
        <f t="shared" si="6"/>
        <v>1099</v>
      </c>
      <c r="E19" s="14">
        <v>1</v>
      </c>
      <c r="F19" s="14">
        <v>0</v>
      </c>
      <c r="G19" s="15">
        <f>IF(A19="","",IFERROR(SUM(E$7:E19)/C4*100,""))</f>
        <v>0.10913059294288831</v>
      </c>
      <c r="H19" s="14"/>
      <c r="I19" s="14"/>
      <c r="J19" s="15" t="str">
        <f t="shared" si="0"/>
        <v/>
      </c>
      <c r="K19" s="15">
        <f t="shared" si="1"/>
        <v>0</v>
      </c>
      <c r="L19" s="16"/>
      <c r="M19" s="14">
        <v>1120</v>
      </c>
      <c r="N19" s="14">
        <v>102</v>
      </c>
      <c r="O19" s="15">
        <f t="shared" si="2"/>
        <v>110.84718923198733</v>
      </c>
      <c r="P19" s="15">
        <f t="shared" si="3"/>
        <v>92.811646951774335</v>
      </c>
      <c r="Q19" s="14">
        <v>2298</v>
      </c>
      <c r="R19" s="17">
        <f t="shared" si="4"/>
        <v>1.8805237315875614</v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>
        <v>46209</v>
      </c>
      <c r="B20" s="13">
        <f>IF(A20="","",IFERROR(INT((A20-C3)/7)+I4,""))</f>
        <v>19</v>
      </c>
      <c r="C20" s="14">
        <f t="shared" si="5"/>
        <v>10103</v>
      </c>
      <c r="D20" s="14">
        <f t="shared" si="6"/>
        <v>1099</v>
      </c>
      <c r="E20" s="14">
        <v>0</v>
      </c>
      <c r="F20" s="14">
        <v>1</v>
      </c>
      <c r="G20" s="15">
        <f>IF(A20="","",IFERROR(SUM(E$7:E20)/C4*100,""))</f>
        <v>0.10913059294288831</v>
      </c>
      <c r="H20" s="14"/>
      <c r="I20" s="14"/>
      <c r="J20" s="15" t="str">
        <f t="shared" si="0"/>
        <v/>
      </c>
      <c r="K20" s="15">
        <f t="shared" si="1"/>
        <v>0</v>
      </c>
      <c r="L20" s="16"/>
      <c r="M20" s="14">
        <v>1120</v>
      </c>
      <c r="N20" s="14">
        <v>102</v>
      </c>
      <c r="O20" s="15">
        <f t="shared" si="2"/>
        <v>110.85816094229436</v>
      </c>
      <c r="P20" s="15">
        <f t="shared" si="3"/>
        <v>92.811646951774335</v>
      </c>
      <c r="Q20" s="14">
        <v>2483</v>
      </c>
      <c r="R20" s="17">
        <f t="shared" si="4"/>
        <v>2.0319148936170213</v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>
        <v>46210</v>
      </c>
      <c r="B21" s="13">
        <f>IF(A21="","",IFERROR(INT((A21-C3)/7)+I4,""))</f>
        <v>20</v>
      </c>
      <c r="C21" s="14">
        <f t="shared" si="5"/>
        <v>10103</v>
      </c>
      <c r="D21" s="14">
        <f t="shared" si="6"/>
        <v>1098</v>
      </c>
      <c r="E21" s="14">
        <v>0</v>
      </c>
      <c r="F21" s="14">
        <v>0</v>
      </c>
      <c r="G21" s="15">
        <f>IF(A21="","",IFERROR(SUM(E$7:E21)/C4*100,""))</f>
        <v>0.10913059294288831</v>
      </c>
      <c r="H21" s="14"/>
      <c r="I21" s="14"/>
      <c r="J21" s="15" t="str">
        <f t="shared" si="0"/>
        <v/>
      </c>
      <c r="K21" s="15">
        <f t="shared" si="1"/>
        <v>0</v>
      </c>
      <c r="L21" s="16"/>
      <c r="M21" s="14">
        <v>1120</v>
      </c>
      <c r="N21" s="14">
        <v>102</v>
      </c>
      <c r="O21" s="15">
        <f t="shared" si="2"/>
        <v>110.85816094229436</v>
      </c>
      <c r="P21" s="15">
        <f t="shared" si="3"/>
        <v>92.896174863387984</v>
      </c>
      <c r="Q21" s="14">
        <v>2494</v>
      </c>
      <c r="R21" s="17">
        <f t="shared" si="4"/>
        <v>2.0409165302782326</v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>
        <v>46211</v>
      </c>
      <c r="B22" s="13">
        <f>IF(A22="","",IFERROR(INT((A22-C3)/7)+I4,""))</f>
        <v>20</v>
      </c>
      <c r="C22" s="14">
        <f t="shared" si="5"/>
        <v>10103</v>
      </c>
      <c r="D22" s="14">
        <f t="shared" si="6"/>
        <v>1098</v>
      </c>
      <c r="E22" s="14">
        <v>0</v>
      </c>
      <c r="F22" s="14">
        <v>0</v>
      </c>
      <c r="G22" s="15">
        <f>IF(A22="","",IFERROR(SUM(E$7:E22)/C4*100,""))</f>
        <v>0.10913059294288831</v>
      </c>
      <c r="H22" s="14"/>
      <c r="I22" s="14"/>
      <c r="J22" s="15" t="str">
        <f t="shared" si="0"/>
        <v/>
      </c>
      <c r="K22" s="15">
        <f t="shared" si="1"/>
        <v>0</v>
      </c>
      <c r="L22" s="16"/>
      <c r="M22" s="14">
        <v>1208</v>
      </c>
      <c r="N22" s="14">
        <v>110</v>
      </c>
      <c r="O22" s="15">
        <f t="shared" si="2"/>
        <v>119.56844501633178</v>
      </c>
      <c r="P22" s="15">
        <f t="shared" si="3"/>
        <v>100.18214936247723</v>
      </c>
      <c r="Q22" s="14">
        <v>2573</v>
      </c>
      <c r="R22" s="17">
        <f t="shared" si="4"/>
        <v>1.9522003034901365</v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>
        <v>46212</v>
      </c>
      <c r="B23" s="13">
        <f>IF(A23="","",IFERROR(INT((A23-C3)/7)+I4,""))</f>
        <v>20</v>
      </c>
      <c r="C23" s="14">
        <f t="shared" si="5"/>
        <v>10103</v>
      </c>
      <c r="D23" s="14">
        <f t="shared" si="6"/>
        <v>1098</v>
      </c>
      <c r="E23" s="14">
        <v>0</v>
      </c>
      <c r="F23" s="14">
        <v>0</v>
      </c>
      <c r="G23" s="15">
        <f>IF(A23="","",IFERROR(SUM(E$7:E23)/C4*100,""))</f>
        <v>0.10913059294288831</v>
      </c>
      <c r="H23" s="14"/>
      <c r="I23" s="14"/>
      <c r="J23" s="15" t="str">
        <f t="shared" si="0"/>
        <v/>
      </c>
      <c r="K23" s="15">
        <f t="shared" si="1"/>
        <v>0</v>
      </c>
      <c r="L23" s="16"/>
      <c r="M23" s="14">
        <v>1208</v>
      </c>
      <c r="N23" s="14">
        <v>110</v>
      </c>
      <c r="O23" s="15">
        <f t="shared" si="2"/>
        <v>119.56844501633178</v>
      </c>
      <c r="P23" s="15">
        <f t="shared" si="3"/>
        <v>100.18214936247723</v>
      </c>
      <c r="Q23" s="14">
        <v>2589</v>
      </c>
      <c r="R23" s="17">
        <f t="shared" si="4"/>
        <v>1.964339908952959</v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>
        <v>46213</v>
      </c>
      <c r="B24" s="13">
        <f>IF(A24="","",IFERROR(INT((A24-C3)/7)+I4,""))</f>
        <v>20</v>
      </c>
      <c r="C24" s="14">
        <f t="shared" si="5"/>
        <v>10103</v>
      </c>
      <c r="D24" s="14">
        <f t="shared" si="6"/>
        <v>1098</v>
      </c>
      <c r="E24" s="14">
        <v>0</v>
      </c>
      <c r="F24" s="14">
        <v>0</v>
      </c>
      <c r="G24" s="15">
        <f>IF(A24="","",IFERROR(SUM(E$7:E24)/C4*100,""))</f>
        <v>0.10913059294288831</v>
      </c>
      <c r="H24" s="14"/>
      <c r="I24" s="14"/>
      <c r="J24" s="15" t="str">
        <f t="shared" si="0"/>
        <v/>
      </c>
      <c r="K24" s="15">
        <f t="shared" si="1"/>
        <v>0</v>
      </c>
      <c r="L24" s="16"/>
      <c r="M24" s="14">
        <v>1208</v>
      </c>
      <c r="N24" s="14">
        <v>110</v>
      </c>
      <c r="O24" s="15">
        <f t="shared" si="2"/>
        <v>119.56844501633178</v>
      </c>
      <c r="P24" s="15">
        <f t="shared" si="3"/>
        <v>100.18214936247723</v>
      </c>
      <c r="Q24" s="14">
        <v>2521</v>
      </c>
      <c r="R24" s="17">
        <f t="shared" si="4"/>
        <v>1.9127465857359636</v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>
        <v>46214</v>
      </c>
      <c r="B25" s="13">
        <f>IF(A25="","",IFERROR(INT((A25-C3)/7)+I4,""))</f>
        <v>20</v>
      </c>
      <c r="C25" s="14">
        <f t="shared" si="5"/>
        <v>10103</v>
      </c>
      <c r="D25" s="14">
        <f t="shared" si="6"/>
        <v>1098</v>
      </c>
      <c r="E25" s="14">
        <v>2</v>
      </c>
      <c r="F25" s="14">
        <v>0</v>
      </c>
      <c r="G25" s="15">
        <f>IF(A25="","",IFERROR(SUM(E$7:E25)/C4*100,""))</f>
        <v>0.12731902510003637</v>
      </c>
      <c r="H25" s="14"/>
      <c r="I25" s="14"/>
      <c r="J25" s="15" t="str">
        <f t="shared" si="0"/>
        <v/>
      </c>
      <c r="K25" s="15">
        <f t="shared" si="1"/>
        <v>0</v>
      </c>
      <c r="L25" s="16"/>
      <c r="M25" s="14">
        <v>1208</v>
      </c>
      <c r="N25" s="14">
        <v>110</v>
      </c>
      <c r="O25" s="15">
        <f t="shared" si="2"/>
        <v>119.56844501633178</v>
      </c>
      <c r="P25" s="15">
        <f t="shared" si="3"/>
        <v>100.18214936247723</v>
      </c>
      <c r="Q25" s="14">
        <v>2670</v>
      </c>
      <c r="R25" s="17">
        <f t="shared" si="4"/>
        <v>2.0257966616084979</v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>
        <v>46215</v>
      </c>
      <c r="B26" s="13">
        <f>IF(A26="","",IFERROR(INT((A26-C3)/7)+I4,""))</f>
        <v>20</v>
      </c>
      <c r="C26" s="14">
        <f t="shared" si="5"/>
        <v>10101</v>
      </c>
      <c r="D26" s="14">
        <f t="shared" si="6"/>
        <v>1098</v>
      </c>
      <c r="E26" s="14">
        <v>1</v>
      </c>
      <c r="F26" s="14">
        <v>0</v>
      </c>
      <c r="G26" s="15">
        <f>IF(A26="","",IFERROR(SUM(E$7:E26)/C4*100,""))</f>
        <v>0.13641324117861039</v>
      </c>
      <c r="H26" s="14"/>
      <c r="I26" s="14"/>
      <c r="J26" s="15" t="str">
        <f t="shared" si="0"/>
        <v/>
      </c>
      <c r="K26" s="15">
        <f t="shared" si="1"/>
        <v>0</v>
      </c>
      <c r="L26" s="16"/>
      <c r="M26" s="14">
        <v>1208</v>
      </c>
      <c r="N26" s="14">
        <v>110</v>
      </c>
      <c r="O26" s="15">
        <f t="shared" si="2"/>
        <v>119.59211959211959</v>
      </c>
      <c r="P26" s="15">
        <f t="shared" si="3"/>
        <v>100.18214936247723</v>
      </c>
      <c r="Q26" s="14">
        <v>2625</v>
      </c>
      <c r="R26" s="17">
        <f t="shared" si="4"/>
        <v>1.9916540212443095</v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>
        <v>46216</v>
      </c>
      <c r="B27" s="13">
        <f>IF(A27="","",IFERROR(INT((A27-C3)/7)+I4,""))</f>
        <v>20</v>
      </c>
      <c r="C27" s="14">
        <f t="shared" si="5"/>
        <v>10100</v>
      </c>
      <c r="D27" s="14">
        <f t="shared" si="6"/>
        <v>1098</v>
      </c>
      <c r="E27" s="14">
        <v>1</v>
      </c>
      <c r="F27" s="14">
        <v>0</v>
      </c>
      <c r="G27" s="15">
        <f>IF(A27="","",IFERROR(SUM(E$7:E27)/C4*100,""))</f>
        <v>0.14550745725718442</v>
      </c>
      <c r="H27" s="14"/>
      <c r="I27" s="14"/>
      <c r="J27" s="15" t="str">
        <f t="shared" si="0"/>
        <v/>
      </c>
      <c r="K27" s="15">
        <f t="shared" si="1"/>
        <v>0</v>
      </c>
      <c r="L27" s="16"/>
      <c r="M27" s="14">
        <v>1208</v>
      </c>
      <c r="N27" s="14">
        <v>110</v>
      </c>
      <c r="O27" s="15">
        <f t="shared" si="2"/>
        <v>119.6039603960396</v>
      </c>
      <c r="P27" s="15">
        <f t="shared" si="3"/>
        <v>100.18214936247723</v>
      </c>
      <c r="Q27" s="14">
        <v>2553</v>
      </c>
      <c r="R27" s="17">
        <f t="shared" si="4"/>
        <v>1.9370257966616085</v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>
        <v>46217</v>
      </c>
      <c r="B28" s="13">
        <f>IF(A28="","",IFERROR(INT((A28-C3)/7)+I4,""))</f>
        <v>21</v>
      </c>
      <c r="C28" s="14">
        <f t="shared" si="5"/>
        <v>10099</v>
      </c>
      <c r="D28" s="14">
        <f t="shared" si="6"/>
        <v>1098</v>
      </c>
      <c r="E28" s="14">
        <v>0</v>
      </c>
      <c r="F28" s="14">
        <v>0</v>
      </c>
      <c r="G28" s="15">
        <f>IF(A28="","",IFERROR(SUM(E$7:E28)/C4*100,""))</f>
        <v>0.14550745725718442</v>
      </c>
      <c r="H28" s="14"/>
      <c r="I28" s="14"/>
      <c r="J28" s="15" t="str">
        <f t="shared" si="0"/>
        <v/>
      </c>
      <c r="K28" s="15">
        <f t="shared" si="1"/>
        <v>0</v>
      </c>
      <c r="L28" s="16"/>
      <c r="M28" s="14">
        <v>1240</v>
      </c>
      <c r="N28" s="14">
        <v>113</v>
      </c>
      <c r="O28" s="15">
        <f t="shared" si="2"/>
        <v>122.78443410238637</v>
      </c>
      <c r="P28" s="15">
        <f t="shared" si="3"/>
        <v>102.9143897996357</v>
      </c>
      <c r="Q28" s="14">
        <v>3299</v>
      </c>
      <c r="R28" s="17">
        <f t="shared" si="4"/>
        <v>2.4382852919438287</v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>
        <v>46218</v>
      </c>
      <c r="B29" s="13">
        <f>IF(A29="","",IFERROR(INT((A29-C3)/7)+I4,""))</f>
        <v>21</v>
      </c>
      <c r="C29" s="14">
        <f t="shared" si="5"/>
        <v>10099</v>
      </c>
      <c r="D29" s="14">
        <f t="shared" si="6"/>
        <v>1098</v>
      </c>
      <c r="E29" s="14">
        <v>0</v>
      </c>
      <c r="F29" s="14">
        <v>0</v>
      </c>
      <c r="G29" s="15">
        <f>IF(A29="","",IFERROR(SUM(E$7:E29)/C4*100,""))</f>
        <v>0.14550745725718442</v>
      </c>
      <c r="H29" s="14">
        <v>3</v>
      </c>
      <c r="I29" s="14"/>
      <c r="J29" s="15">
        <f t="shared" si="0"/>
        <v>0</v>
      </c>
      <c r="K29" s="15">
        <f t="shared" si="1"/>
        <v>2.9705911476383799E-2</v>
      </c>
      <c r="L29" s="16"/>
      <c r="M29" s="14">
        <v>1240</v>
      </c>
      <c r="N29" s="14">
        <v>113</v>
      </c>
      <c r="O29" s="15">
        <f t="shared" si="2"/>
        <v>122.78443410238637</v>
      </c>
      <c r="P29" s="15">
        <f t="shared" si="3"/>
        <v>102.9143897996357</v>
      </c>
      <c r="Q29" s="14">
        <v>3414</v>
      </c>
      <c r="R29" s="17">
        <f t="shared" si="4"/>
        <v>2.5232815964523283</v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>
        <v>46219</v>
      </c>
      <c r="B30" s="13">
        <f>IF(A30="","",IFERROR(INT((A30-C3)/7)+I4,""))</f>
        <v>21</v>
      </c>
      <c r="C30" s="14">
        <f t="shared" si="5"/>
        <v>10099</v>
      </c>
      <c r="D30" s="14">
        <f t="shared" si="6"/>
        <v>1098</v>
      </c>
      <c r="E30" s="14">
        <v>0</v>
      </c>
      <c r="F30" s="14">
        <v>0</v>
      </c>
      <c r="G30" s="15">
        <f>IF(A30="","",IFERROR(SUM(E$7:E30)/C4*100,""))</f>
        <v>0.14550745725718442</v>
      </c>
      <c r="H30" s="14">
        <v>14</v>
      </c>
      <c r="I30" s="14"/>
      <c r="J30" s="15">
        <f t="shared" si="0"/>
        <v>0</v>
      </c>
      <c r="K30" s="15">
        <f t="shared" si="1"/>
        <v>0.13862758688979107</v>
      </c>
      <c r="L30" s="16"/>
      <c r="M30" s="14">
        <v>1240</v>
      </c>
      <c r="N30" s="14">
        <v>113</v>
      </c>
      <c r="O30" s="15">
        <f t="shared" si="2"/>
        <v>122.78443410238637</v>
      </c>
      <c r="P30" s="15">
        <f t="shared" si="3"/>
        <v>102.9143897996357</v>
      </c>
      <c r="Q30" s="14">
        <v>3604</v>
      </c>
      <c r="R30" s="17">
        <f t="shared" si="4"/>
        <v>2.6637102734663709</v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>
        <v>46220</v>
      </c>
      <c r="B31" s="13">
        <f>IF(A31="","",IFERROR(INT((A31-C3)/7)+I4,""))</f>
        <v>21</v>
      </c>
      <c r="C31" s="14">
        <f t="shared" si="5"/>
        <v>10099</v>
      </c>
      <c r="D31" s="14">
        <f t="shared" si="6"/>
        <v>1098</v>
      </c>
      <c r="E31" s="14">
        <v>0</v>
      </c>
      <c r="F31" s="14">
        <v>1</v>
      </c>
      <c r="G31" s="15">
        <f>IF(A31="","",IFERROR(SUM(E$7:E31)/C4*100,""))</f>
        <v>0.14550745725718442</v>
      </c>
      <c r="H31" s="14">
        <v>13</v>
      </c>
      <c r="I31" s="14"/>
      <c r="J31" s="15">
        <f t="shared" si="0"/>
        <v>0</v>
      </c>
      <c r="K31" s="15">
        <f t="shared" si="1"/>
        <v>0.12872561639766314</v>
      </c>
      <c r="L31" s="16"/>
      <c r="M31" s="14">
        <v>1240</v>
      </c>
      <c r="N31" s="14">
        <v>113</v>
      </c>
      <c r="O31" s="15">
        <f t="shared" si="2"/>
        <v>122.78443410238637</v>
      </c>
      <c r="P31" s="15">
        <f t="shared" si="3"/>
        <v>102.9143897996357</v>
      </c>
      <c r="Q31" s="14">
        <v>3976</v>
      </c>
      <c r="R31" s="17">
        <f t="shared" si="4"/>
        <v>2.9386548410938653</v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>
        <v>46221</v>
      </c>
      <c r="B32" s="13">
        <f>IF(A32="","",IFERROR(INT((A32-C3)/7)+I4,""))</f>
        <v>21</v>
      </c>
      <c r="C32" s="14">
        <f t="shared" si="5"/>
        <v>10099</v>
      </c>
      <c r="D32" s="14">
        <f t="shared" si="6"/>
        <v>1097</v>
      </c>
      <c r="E32" s="14">
        <v>0</v>
      </c>
      <c r="F32" s="14">
        <v>1</v>
      </c>
      <c r="G32" s="15">
        <f>IF(A32="","",IFERROR(SUM(E$7:E32)/C4*100,""))</f>
        <v>0.14550745725718442</v>
      </c>
      <c r="H32" s="14">
        <v>10</v>
      </c>
      <c r="I32" s="14"/>
      <c r="J32" s="15">
        <f t="shared" si="0"/>
        <v>0</v>
      </c>
      <c r="K32" s="15">
        <f t="shared" si="1"/>
        <v>9.9019704921279331E-2</v>
      </c>
      <c r="L32" s="16"/>
      <c r="M32" s="14">
        <v>1240</v>
      </c>
      <c r="N32" s="14">
        <v>113</v>
      </c>
      <c r="O32" s="15">
        <f t="shared" si="2"/>
        <v>122.78443410238637</v>
      </c>
      <c r="P32" s="15">
        <f t="shared" si="3"/>
        <v>103.00820419325433</v>
      </c>
      <c r="Q32" s="14">
        <v>3938</v>
      </c>
      <c r="R32" s="17">
        <f t="shared" si="4"/>
        <v>2.910569105691057</v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>
        <v>46222</v>
      </c>
      <c r="B33" s="13">
        <f>IF(A33="","",IFERROR(INT((A33-C3)/7)+I4,""))</f>
        <v>21</v>
      </c>
      <c r="C33" s="14">
        <f t="shared" si="5"/>
        <v>10099</v>
      </c>
      <c r="D33" s="14">
        <f t="shared" si="6"/>
        <v>1096</v>
      </c>
      <c r="E33" s="14">
        <v>0</v>
      </c>
      <c r="F33" s="14">
        <v>0</v>
      </c>
      <c r="G33" s="15">
        <f>IF(A33="","",IFERROR(SUM(E$7:E33)/C4*100,""))</f>
        <v>0.14550745725718442</v>
      </c>
      <c r="H33" s="14">
        <v>23</v>
      </c>
      <c r="I33" s="14"/>
      <c r="J33" s="15">
        <f t="shared" si="0"/>
        <v>0</v>
      </c>
      <c r="K33" s="15">
        <f t="shared" si="1"/>
        <v>0.22774532131894248</v>
      </c>
      <c r="L33" s="16"/>
      <c r="M33" s="14">
        <v>1240</v>
      </c>
      <c r="N33" s="14">
        <v>113</v>
      </c>
      <c r="O33" s="15">
        <f t="shared" si="2"/>
        <v>122.78443410238637</v>
      </c>
      <c r="P33" s="15">
        <f t="shared" si="3"/>
        <v>103.10218978102189</v>
      </c>
      <c r="Q33" s="14">
        <v>3888</v>
      </c>
      <c r="R33" s="17">
        <f t="shared" si="4"/>
        <v>2.8736141906873613</v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>
        <v>46223</v>
      </c>
      <c r="B34" s="13">
        <f>IF(A34="","",IFERROR(INT((A34-C3)/7)+I4,""))</f>
        <v>21</v>
      </c>
      <c r="C34" s="14">
        <f t="shared" si="5"/>
        <v>10099</v>
      </c>
      <c r="D34" s="14">
        <f t="shared" si="6"/>
        <v>1096</v>
      </c>
      <c r="E34" s="14">
        <v>1</v>
      </c>
      <c r="F34" s="14">
        <v>0</v>
      </c>
      <c r="G34" s="15">
        <f>IF(A34="","",IFERROR(SUM(E$7:E34)/C4*100,""))</f>
        <v>0.15460167333575847</v>
      </c>
      <c r="H34" s="14">
        <v>201</v>
      </c>
      <c r="I34" s="14"/>
      <c r="J34" s="15">
        <f t="shared" si="0"/>
        <v>0</v>
      </c>
      <c r="K34" s="15">
        <f t="shared" si="1"/>
        <v>1.9902960689177147</v>
      </c>
      <c r="L34" s="16"/>
      <c r="M34" s="14">
        <v>1240</v>
      </c>
      <c r="N34" s="14">
        <v>113</v>
      </c>
      <c r="O34" s="15">
        <f t="shared" si="2"/>
        <v>122.78443410238637</v>
      </c>
      <c r="P34" s="15">
        <f t="shared" si="3"/>
        <v>103.10218978102189</v>
      </c>
      <c r="Q34" s="14">
        <v>3805</v>
      </c>
      <c r="R34" s="17">
        <f t="shared" si="4"/>
        <v>2.8122690317812271</v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>
        <v>46224</v>
      </c>
      <c r="B35" s="13">
        <f>IF(A35="","",IFERROR(INT((A35-C3)/7)+I4,""))</f>
        <v>22</v>
      </c>
      <c r="C35" s="14">
        <f t="shared" si="5"/>
        <v>10098</v>
      </c>
      <c r="D35" s="14">
        <f t="shared" si="6"/>
        <v>1096</v>
      </c>
      <c r="E35" s="14">
        <v>2</v>
      </c>
      <c r="F35" s="14">
        <v>1</v>
      </c>
      <c r="G35" s="15">
        <f>IF(A35="","",IFERROR(SUM(E$7:E35)/C4*100,""))</f>
        <v>0.17279010549290652</v>
      </c>
      <c r="H35" s="14">
        <v>166</v>
      </c>
      <c r="I35" s="14"/>
      <c r="J35" s="15">
        <f t="shared" si="0"/>
        <v>0</v>
      </c>
      <c r="K35" s="15">
        <f t="shared" si="1"/>
        <v>1.6438898791839969</v>
      </c>
      <c r="L35" s="16"/>
      <c r="M35" s="14">
        <v>1240</v>
      </c>
      <c r="N35" s="14">
        <v>113</v>
      </c>
      <c r="O35" s="15">
        <f t="shared" si="2"/>
        <v>122.79659338482868</v>
      </c>
      <c r="P35" s="15">
        <f t="shared" si="3"/>
        <v>103.10218978102189</v>
      </c>
      <c r="Q35" s="14">
        <v>3054</v>
      </c>
      <c r="R35" s="17">
        <f t="shared" si="4"/>
        <v>2.2572062084257207</v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>
        <v>46225</v>
      </c>
      <c r="B36" s="13">
        <f>IF(A36="","",IFERROR(INT((A36-C3)/7)+I4,""))</f>
        <v>22</v>
      </c>
      <c r="C36" s="14">
        <f t="shared" si="5"/>
        <v>10096</v>
      </c>
      <c r="D36" s="14">
        <f t="shared" si="6"/>
        <v>1095</v>
      </c>
      <c r="E36" s="14">
        <v>1</v>
      </c>
      <c r="F36" s="14">
        <v>1</v>
      </c>
      <c r="G36" s="15">
        <f>IF(A36="","",IFERROR(SUM(E$7:E36)/C4*100,""))</f>
        <v>0.18188432157148052</v>
      </c>
      <c r="H36" s="14">
        <v>276</v>
      </c>
      <c r="I36" s="14"/>
      <c r="J36" s="15">
        <f t="shared" si="0"/>
        <v>0</v>
      </c>
      <c r="K36" s="15">
        <f t="shared" si="1"/>
        <v>2.7337559429477021</v>
      </c>
      <c r="L36" s="16"/>
      <c r="M36" s="14">
        <v>1240</v>
      </c>
      <c r="N36" s="14">
        <v>116</v>
      </c>
      <c r="O36" s="15">
        <f t="shared" si="2"/>
        <v>122.82091917591126</v>
      </c>
      <c r="P36" s="15">
        <f t="shared" si="3"/>
        <v>105.93607305936074</v>
      </c>
      <c r="Q36" s="14">
        <v>3137</v>
      </c>
      <c r="R36" s="17">
        <f t="shared" si="4"/>
        <v>2.3134218289085546</v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>
        <v>46226</v>
      </c>
      <c r="B37" s="13">
        <f>IF(A37="","",IFERROR(INT((A37-C3)/7)+I4,""))</f>
        <v>22</v>
      </c>
      <c r="C37" s="14">
        <f t="shared" si="5"/>
        <v>10095</v>
      </c>
      <c r="D37" s="14">
        <f t="shared" si="6"/>
        <v>1094</v>
      </c>
      <c r="E37" s="14">
        <v>1</v>
      </c>
      <c r="F37" s="14">
        <v>2</v>
      </c>
      <c r="G37" s="15">
        <f>IF(A37="","",IFERROR(SUM(E$7:E37)/C4*100,""))</f>
        <v>0.19097853765005457</v>
      </c>
      <c r="H37" s="14">
        <v>376</v>
      </c>
      <c r="I37" s="14"/>
      <c r="J37" s="15">
        <f t="shared" si="0"/>
        <v>0</v>
      </c>
      <c r="K37" s="15">
        <f t="shared" si="1"/>
        <v>3.7246161466072314</v>
      </c>
      <c r="L37" s="16"/>
      <c r="M37" s="14">
        <v>1273</v>
      </c>
      <c r="N37" s="14">
        <v>116</v>
      </c>
      <c r="O37" s="15">
        <f t="shared" si="2"/>
        <v>126.10203070827141</v>
      </c>
      <c r="P37" s="15">
        <f t="shared" si="3"/>
        <v>106.03290676416819</v>
      </c>
      <c r="Q37" s="14">
        <v>3233</v>
      </c>
      <c r="R37" s="17">
        <f t="shared" si="4"/>
        <v>2.3275737940964722</v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>
        <v>46227</v>
      </c>
      <c r="B38" s="13">
        <f>IF(A38="","",IFERROR(INT((A38-C3)/7)+I4,""))</f>
        <v>22</v>
      </c>
      <c r="C38" s="14">
        <f t="shared" si="5"/>
        <v>10094</v>
      </c>
      <c r="D38" s="14">
        <f t="shared" si="6"/>
        <v>1092</v>
      </c>
      <c r="E38" s="14">
        <v>0</v>
      </c>
      <c r="F38" s="14">
        <v>0</v>
      </c>
      <c r="G38" s="15">
        <f>IF(A38="","",IFERROR(SUM(E$7:E38)/C4*100,""))</f>
        <v>0.19097853765005457</v>
      </c>
      <c r="H38" s="14">
        <v>598</v>
      </c>
      <c r="I38" s="14"/>
      <c r="J38" s="15">
        <f t="shared" si="0"/>
        <v>0</v>
      </c>
      <c r="K38" s="15">
        <f t="shared" si="1"/>
        <v>5.9243114721616799</v>
      </c>
      <c r="L38" s="16"/>
      <c r="M38" s="14">
        <v>1273</v>
      </c>
      <c r="N38" s="14">
        <v>116</v>
      </c>
      <c r="O38" s="15">
        <f t="shared" si="2"/>
        <v>126.11452347929463</v>
      </c>
      <c r="P38" s="15">
        <f t="shared" si="3"/>
        <v>106.22710622710622</v>
      </c>
      <c r="Q38" s="14">
        <v>3006</v>
      </c>
      <c r="R38" s="17">
        <f t="shared" si="4"/>
        <v>2.16414686825054</v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>
        <v>46228</v>
      </c>
      <c r="B39" s="13">
        <f>IF(A39="","",IFERROR(INT((A39-C3)/7)+I4,""))</f>
        <v>22</v>
      </c>
      <c r="C39" s="14">
        <f t="shared" si="5"/>
        <v>10094</v>
      </c>
      <c r="D39" s="14">
        <f t="shared" si="6"/>
        <v>1092</v>
      </c>
      <c r="E39" s="14">
        <v>2</v>
      </c>
      <c r="F39" s="14">
        <v>0</v>
      </c>
      <c r="G39" s="15">
        <f>IF(A39="","",IFERROR(SUM(E$7:E39)/C4*100,""))</f>
        <v>0.20916696980720265</v>
      </c>
      <c r="H39" s="14">
        <v>870</v>
      </c>
      <c r="I39" s="14"/>
      <c r="J39" s="15">
        <f t="shared" si="0"/>
        <v>0</v>
      </c>
      <c r="K39" s="15">
        <f t="shared" si="1"/>
        <v>8.6189815732118085</v>
      </c>
      <c r="L39" s="16"/>
      <c r="M39" s="14">
        <v>1328</v>
      </c>
      <c r="N39" s="14">
        <v>121</v>
      </c>
      <c r="O39" s="15">
        <f t="shared" si="2"/>
        <v>131.56330493362395</v>
      </c>
      <c r="P39" s="15">
        <f t="shared" si="3"/>
        <v>110.8058608058608</v>
      </c>
      <c r="Q39" s="14">
        <v>3052</v>
      </c>
      <c r="R39" s="17">
        <f t="shared" si="4"/>
        <v>2.106280193236715</v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>
        <v>46229</v>
      </c>
      <c r="B40" s="13">
        <f>IF(A40="","",IFERROR(INT((A40-C3)/7)+I4,""))</f>
        <v>22</v>
      </c>
      <c r="C40" s="14">
        <f t="shared" ref="C40:C71" si="7">C39-E39</f>
        <v>10092</v>
      </c>
      <c r="D40" s="14">
        <f t="shared" si="6"/>
        <v>1092</v>
      </c>
      <c r="E40" s="14">
        <v>0</v>
      </c>
      <c r="F40" s="14">
        <v>1</v>
      </c>
      <c r="G40" s="15">
        <f>IF(A40="","",IFERROR(SUM(E$7:E40)/C4*100,""))</f>
        <v>0.20916696980720265</v>
      </c>
      <c r="H40" s="14">
        <v>1039</v>
      </c>
      <c r="I40" s="14"/>
      <c r="J40" s="15">
        <f t="shared" si="0"/>
        <v>0</v>
      </c>
      <c r="K40" s="15">
        <f t="shared" si="1"/>
        <v>10.295283392786365</v>
      </c>
      <c r="L40" s="16"/>
      <c r="M40" s="14">
        <v>1328</v>
      </c>
      <c r="N40" s="14">
        <v>121</v>
      </c>
      <c r="O40" s="15">
        <f t="shared" si="2"/>
        <v>131.58937772493064</v>
      </c>
      <c r="P40" s="15">
        <f t="shared" si="3"/>
        <v>110.8058608058608</v>
      </c>
      <c r="Q40" s="14">
        <v>3178</v>
      </c>
      <c r="R40" s="17">
        <f t="shared" si="4"/>
        <v>2.1932367149758454</v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>
        <v>46230</v>
      </c>
      <c r="B41" s="13">
        <f>IF(A41="","",IFERROR(INT((A41-C3)/7)+I4,""))</f>
        <v>22</v>
      </c>
      <c r="C41" s="14">
        <f t="shared" si="7"/>
        <v>10092</v>
      </c>
      <c r="D41" s="14">
        <f t="shared" si="6"/>
        <v>1091</v>
      </c>
      <c r="E41" s="14">
        <v>5</v>
      </c>
      <c r="F41" s="14">
        <v>11</v>
      </c>
      <c r="G41" s="15">
        <f>IF(A41="","",IFERROR(SUM(E$7:E41)/C4*100,""))</f>
        <v>0.25463805020007274</v>
      </c>
      <c r="H41" s="14">
        <v>1517</v>
      </c>
      <c r="I41" s="14"/>
      <c r="J41" s="15">
        <f t="shared" si="0"/>
        <v>0</v>
      </c>
      <c r="K41" s="15">
        <f t="shared" si="1"/>
        <v>15.031708283789138</v>
      </c>
      <c r="L41" s="16"/>
      <c r="M41" s="14">
        <v>1328</v>
      </c>
      <c r="N41" s="14">
        <v>121</v>
      </c>
      <c r="O41" s="15">
        <f t="shared" si="2"/>
        <v>131.58937772493064</v>
      </c>
      <c r="P41" s="15">
        <f t="shared" si="3"/>
        <v>110.90742438130157</v>
      </c>
      <c r="Q41" s="14">
        <v>3331</v>
      </c>
      <c r="R41" s="17">
        <f t="shared" si="4"/>
        <v>2.2988267770876467</v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>
        <v>46231</v>
      </c>
      <c r="B42" s="13">
        <f>IF(A42="","",IFERROR(INT((A42-C3)/7)+I4,""))</f>
        <v>23</v>
      </c>
      <c r="C42" s="14">
        <f t="shared" si="7"/>
        <v>10087</v>
      </c>
      <c r="D42" s="14">
        <f t="shared" ref="D42:D73" si="8">D41-F41</f>
        <v>1080</v>
      </c>
      <c r="E42" s="14">
        <v>0</v>
      </c>
      <c r="F42" s="14">
        <v>0</v>
      </c>
      <c r="G42" s="15">
        <f>IF(A42="","",IFERROR(SUM(E$7:E42)/C4*100,""))</f>
        <v>0.25463805020007274</v>
      </c>
      <c r="H42" s="14">
        <v>1991</v>
      </c>
      <c r="I42" s="14">
        <v>150</v>
      </c>
      <c r="J42" s="15">
        <f t="shared" si="0"/>
        <v>7.5339025615268715</v>
      </c>
      <c r="K42" s="15">
        <f t="shared" si="1"/>
        <v>19.738276990185387</v>
      </c>
      <c r="L42" s="16">
        <v>54.6</v>
      </c>
      <c r="M42" s="14">
        <v>1328</v>
      </c>
      <c r="N42" s="14">
        <v>121</v>
      </c>
      <c r="O42" s="15">
        <f t="shared" si="2"/>
        <v>131.65460493704771</v>
      </c>
      <c r="P42" s="15">
        <f t="shared" si="3"/>
        <v>112.03703703703704</v>
      </c>
      <c r="Q42" s="14">
        <v>3254</v>
      </c>
      <c r="R42" s="17">
        <f t="shared" si="4"/>
        <v>2.245686680469289</v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>
        <v>46232</v>
      </c>
      <c r="B43" s="13">
        <f>IF(A43="","",IFERROR(INT((A43-C3)/7)+I4,""))</f>
        <v>23</v>
      </c>
      <c r="C43" s="14">
        <f t="shared" si="7"/>
        <v>10087</v>
      </c>
      <c r="D43" s="14">
        <f t="shared" si="8"/>
        <v>1080</v>
      </c>
      <c r="E43" s="14">
        <v>1</v>
      </c>
      <c r="F43" s="14">
        <v>0</v>
      </c>
      <c r="G43" s="15">
        <f>IF(A43="","",IFERROR(SUM(E$7:E43)/C4*100,""))</f>
        <v>0.26373226627864677</v>
      </c>
      <c r="H43" s="14">
        <v>2502</v>
      </c>
      <c r="I43" s="14"/>
      <c r="J43" s="15">
        <f t="shared" si="0"/>
        <v>0</v>
      </c>
      <c r="K43" s="15">
        <f t="shared" si="1"/>
        <v>24.804203430157628</v>
      </c>
      <c r="L43" s="16"/>
      <c r="M43" s="14">
        <v>1393</v>
      </c>
      <c r="N43" s="14">
        <v>94</v>
      </c>
      <c r="O43" s="15">
        <f t="shared" si="2"/>
        <v>138.09854267869534</v>
      </c>
      <c r="P43" s="15">
        <f t="shared" si="3"/>
        <v>87.037037037037038</v>
      </c>
      <c r="Q43" s="14">
        <v>3443</v>
      </c>
      <c r="R43" s="17">
        <f t="shared" si="4"/>
        <v>2.3154001344989914</v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>
        <v>46233</v>
      </c>
      <c r="B44" s="13">
        <f>IF(A44="","",IFERROR(INT((A44-C3)/7)+I4,""))</f>
        <v>23</v>
      </c>
      <c r="C44" s="14">
        <f t="shared" si="7"/>
        <v>10086</v>
      </c>
      <c r="D44" s="14">
        <f t="shared" si="8"/>
        <v>1080</v>
      </c>
      <c r="E44" s="14">
        <v>0</v>
      </c>
      <c r="F44" s="14">
        <v>0</v>
      </c>
      <c r="G44" s="15">
        <f>IF(A44="","",IFERROR(SUM(E$7:E44)/C4*100,""))</f>
        <v>0.26373226627864677</v>
      </c>
      <c r="H44" s="14">
        <v>2995</v>
      </c>
      <c r="I44" s="14"/>
      <c r="J44" s="15">
        <f t="shared" si="0"/>
        <v>0</v>
      </c>
      <c r="K44" s="15">
        <f t="shared" si="1"/>
        <v>29.69462621455483</v>
      </c>
      <c r="L44" s="16">
        <v>46.7</v>
      </c>
      <c r="M44" s="14">
        <v>1393</v>
      </c>
      <c r="N44" s="14">
        <v>94</v>
      </c>
      <c r="O44" s="15">
        <f t="shared" si="2"/>
        <v>138.11223478088439</v>
      </c>
      <c r="P44" s="15">
        <f t="shared" si="3"/>
        <v>87.037037037037038</v>
      </c>
      <c r="Q44" s="14">
        <v>4004</v>
      </c>
      <c r="R44" s="17">
        <f t="shared" si="4"/>
        <v>2.6926698049764628</v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>
        <v>46234</v>
      </c>
      <c r="B45" s="13">
        <f>IF(A45="","",IFERROR(INT((A45-C3)/7)+I4,""))</f>
        <v>23</v>
      </c>
      <c r="C45" s="14">
        <f t="shared" si="7"/>
        <v>10086</v>
      </c>
      <c r="D45" s="14">
        <f t="shared" si="8"/>
        <v>1080</v>
      </c>
      <c r="E45" s="14">
        <v>1</v>
      </c>
      <c r="F45" s="14">
        <v>0</v>
      </c>
      <c r="G45" s="15">
        <f>IF(A45="","",IFERROR(SUM(E$7:E45)/C4*100,""))</f>
        <v>0.27282648235722079</v>
      </c>
      <c r="H45" s="14">
        <v>3759</v>
      </c>
      <c r="I45" s="14"/>
      <c r="J45" s="15">
        <f t="shared" si="0"/>
        <v>0</v>
      </c>
      <c r="K45" s="15">
        <f t="shared" si="1"/>
        <v>37.269482450922069</v>
      </c>
      <c r="L45" s="16"/>
      <c r="M45" s="14">
        <v>1457</v>
      </c>
      <c r="N45" s="14">
        <v>94</v>
      </c>
      <c r="O45" s="15">
        <f t="shared" si="2"/>
        <v>144.457664088836</v>
      </c>
      <c r="P45" s="15">
        <f t="shared" si="3"/>
        <v>87.037037037037038</v>
      </c>
      <c r="Q45" s="14">
        <v>4349</v>
      </c>
      <c r="R45" s="17">
        <f t="shared" si="4"/>
        <v>2.8039974210186975</v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>
        <v>46235</v>
      </c>
      <c r="B46" s="13">
        <f>IF(A46="","",IFERROR(INT((A46-C3)/7)+I4,""))</f>
        <v>23</v>
      </c>
      <c r="C46" s="14">
        <f t="shared" si="7"/>
        <v>10085</v>
      </c>
      <c r="D46" s="14">
        <f t="shared" si="8"/>
        <v>1080</v>
      </c>
      <c r="E46" s="14">
        <v>2</v>
      </c>
      <c r="F46" s="14">
        <v>1</v>
      </c>
      <c r="G46" s="15">
        <f>IF(A46="","",IFERROR(SUM(E$7:E46)/C4*100,""))</f>
        <v>0.29101491451436884</v>
      </c>
      <c r="H46" s="14">
        <v>4234</v>
      </c>
      <c r="I46" s="14"/>
      <c r="J46" s="15">
        <f t="shared" si="0"/>
        <v>0</v>
      </c>
      <c r="K46" s="15">
        <f t="shared" si="1"/>
        <v>41.983143282102134</v>
      </c>
      <c r="L46" s="16"/>
      <c r="M46" s="14">
        <v>1457</v>
      </c>
      <c r="N46" s="14">
        <v>94</v>
      </c>
      <c r="O46" s="15">
        <f t="shared" si="2"/>
        <v>144.47198810114031</v>
      </c>
      <c r="P46" s="15">
        <f t="shared" si="3"/>
        <v>87.037037037037038</v>
      </c>
      <c r="Q46" s="14">
        <v>4015</v>
      </c>
      <c r="R46" s="17">
        <f t="shared" si="4"/>
        <v>2.5886524822695036</v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>
        <v>46236</v>
      </c>
      <c r="B47" s="13">
        <f>IF(A47="","",IFERROR(INT((A47-C3)/7)+I4,""))</f>
        <v>23</v>
      </c>
      <c r="C47" s="14">
        <f t="shared" si="7"/>
        <v>10083</v>
      </c>
      <c r="D47" s="14">
        <f t="shared" si="8"/>
        <v>1079</v>
      </c>
      <c r="E47" s="14">
        <v>1</v>
      </c>
      <c r="F47" s="14">
        <v>0</v>
      </c>
      <c r="G47" s="15">
        <f>IF(A47="","",IFERROR(SUM(E$7:E47)/C4*100,""))</f>
        <v>0.30010913059294292</v>
      </c>
      <c r="H47" s="14">
        <v>5020</v>
      </c>
      <c r="I47" s="14">
        <v>150</v>
      </c>
      <c r="J47" s="15">
        <f t="shared" si="0"/>
        <v>2.9880478087649402</v>
      </c>
      <c r="K47" s="15">
        <f t="shared" si="1"/>
        <v>49.786769810572252</v>
      </c>
      <c r="L47" s="16">
        <v>46.7</v>
      </c>
      <c r="M47" s="14">
        <v>1524</v>
      </c>
      <c r="N47" s="14">
        <v>94</v>
      </c>
      <c r="O47" s="15">
        <f t="shared" si="2"/>
        <v>151.14549241297235</v>
      </c>
      <c r="P47" s="15">
        <f t="shared" si="3"/>
        <v>87.117701575532905</v>
      </c>
      <c r="Q47" s="14">
        <v>3684</v>
      </c>
      <c r="R47" s="17">
        <f t="shared" si="4"/>
        <v>2.2768850432632881</v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>
        <v>46237</v>
      </c>
      <c r="B48" s="13">
        <f>IF(A48="","",IFERROR(INT((A48-C3)/7)+I4,""))</f>
        <v>23</v>
      </c>
      <c r="C48" s="14">
        <f t="shared" si="7"/>
        <v>10082</v>
      </c>
      <c r="D48" s="14">
        <f t="shared" si="8"/>
        <v>1079</v>
      </c>
      <c r="E48" s="14">
        <v>6</v>
      </c>
      <c r="F48" s="14">
        <v>1</v>
      </c>
      <c r="G48" s="15">
        <f>IF(A48="","",IFERROR(SUM(E$7:E48)/C4*100,""))</f>
        <v>0.35467442706438707</v>
      </c>
      <c r="H48" s="14">
        <v>5728</v>
      </c>
      <c r="I48" s="14">
        <v>4094</v>
      </c>
      <c r="J48" s="15">
        <f t="shared" si="0"/>
        <v>71.47346368715084</v>
      </c>
      <c r="K48" s="15">
        <f t="shared" si="1"/>
        <v>56.814124181709978</v>
      </c>
      <c r="L48" s="16">
        <v>47.5</v>
      </c>
      <c r="M48" s="14">
        <v>1524</v>
      </c>
      <c r="N48" s="14">
        <v>94</v>
      </c>
      <c r="O48" s="15">
        <f t="shared" si="2"/>
        <v>151.16048403094624</v>
      </c>
      <c r="P48" s="15">
        <f t="shared" si="3"/>
        <v>87.117701575532905</v>
      </c>
      <c r="Q48" s="14">
        <v>4379</v>
      </c>
      <c r="R48" s="17">
        <f t="shared" si="4"/>
        <v>2.7064276885043261</v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>
        <v>46238</v>
      </c>
      <c r="B49" s="13">
        <f>IF(A49="","",IFERROR(INT((A49-C3)/7)+I4,""))</f>
        <v>24</v>
      </c>
      <c r="C49" s="14">
        <f t="shared" si="7"/>
        <v>10076</v>
      </c>
      <c r="D49" s="14">
        <f t="shared" si="8"/>
        <v>1078</v>
      </c>
      <c r="E49" s="14">
        <v>1</v>
      </c>
      <c r="F49" s="14">
        <v>1</v>
      </c>
      <c r="G49" s="15">
        <f>IF(A49="","",IFERROR(SUM(E$7:E49)/C4*100,""))</f>
        <v>0.36376864314296103</v>
      </c>
      <c r="H49" s="14">
        <v>6103</v>
      </c>
      <c r="I49" s="14">
        <v>4603</v>
      </c>
      <c r="J49" s="15">
        <f t="shared" si="0"/>
        <v>75.421923644109455</v>
      </c>
      <c r="K49" s="15">
        <f t="shared" si="1"/>
        <v>60.569670504168315</v>
      </c>
      <c r="L49" s="16">
        <v>47.6</v>
      </c>
      <c r="M49" s="14">
        <v>1578</v>
      </c>
      <c r="N49" s="14">
        <v>94</v>
      </c>
      <c r="O49" s="15">
        <f t="shared" si="2"/>
        <v>156.60976578007146</v>
      </c>
      <c r="P49" s="15">
        <f t="shared" si="3"/>
        <v>87.198515769944336</v>
      </c>
      <c r="Q49" s="14">
        <v>4858</v>
      </c>
      <c r="R49" s="17">
        <f t="shared" si="4"/>
        <v>2.9055023923444976</v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>
        <v>46239</v>
      </c>
      <c r="B50" s="13">
        <f>IF(A50="","",IFERROR(INT((A50-C3)/7)+I4,""))</f>
        <v>24</v>
      </c>
      <c r="C50" s="14">
        <f t="shared" si="7"/>
        <v>10075</v>
      </c>
      <c r="D50" s="14">
        <f t="shared" si="8"/>
        <v>1077</v>
      </c>
      <c r="E50" s="14">
        <v>3</v>
      </c>
      <c r="F50" s="14">
        <v>0</v>
      </c>
      <c r="G50" s="15">
        <f>IF(A50="","",IFERROR(SUM(E$7:E50)/C4*100,""))</f>
        <v>0.39105129137868316</v>
      </c>
      <c r="H50" s="14">
        <v>6542</v>
      </c>
      <c r="I50" s="14">
        <v>4953</v>
      </c>
      <c r="J50" s="15">
        <f t="shared" si="0"/>
        <v>75.710791806786915</v>
      </c>
      <c r="K50" s="15">
        <f t="shared" si="1"/>
        <v>64.933002481389579</v>
      </c>
      <c r="L50" s="16">
        <v>48.2</v>
      </c>
      <c r="M50" s="14">
        <v>1578</v>
      </c>
      <c r="N50" s="14">
        <v>90</v>
      </c>
      <c r="O50" s="15">
        <f t="shared" si="2"/>
        <v>156.62531017369727</v>
      </c>
      <c r="P50" s="15">
        <f t="shared" si="3"/>
        <v>83.565459610027858</v>
      </c>
      <c r="Q50" s="14">
        <v>4451</v>
      </c>
      <c r="R50" s="17">
        <f t="shared" si="4"/>
        <v>2.6684652278177459</v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>
        <v>46240</v>
      </c>
      <c r="B51" s="13">
        <f>IF(A51="","",IFERROR(INT((A51-C3)/7)+I4,""))</f>
        <v>24</v>
      </c>
      <c r="C51" s="14">
        <f t="shared" si="7"/>
        <v>10072</v>
      </c>
      <c r="D51" s="14">
        <f t="shared" si="8"/>
        <v>1077</v>
      </c>
      <c r="E51" s="14">
        <v>1</v>
      </c>
      <c r="F51" s="14">
        <v>0</v>
      </c>
      <c r="G51" s="15">
        <f>IF(A51="","",IFERROR(SUM(E$7:E51)/C4*100,""))</f>
        <v>0.40014550745725724</v>
      </c>
      <c r="H51" s="14">
        <v>6864</v>
      </c>
      <c r="I51" s="14">
        <v>5250</v>
      </c>
      <c r="J51" s="15">
        <f t="shared" si="0"/>
        <v>76.486013986013987</v>
      </c>
      <c r="K51" s="15">
        <f t="shared" si="1"/>
        <v>68.149324861000792</v>
      </c>
      <c r="L51" s="16">
        <v>48.2</v>
      </c>
      <c r="M51" s="14">
        <v>1654</v>
      </c>
      <c r="N51" s="14">
        <v>90</v>
      </c>
      <c r="O51" s="15">
        <f t="shared" si="2"/>
        <v>164.21763304209691</v>
      </c>
      <c r="P51" s="15">
        <f t="shared" si="3"/>
        <v>83.565459610027858</v>
      </c>
      <c r="Q51" s="14">
        <v>4801</v>
      </c>
      <c r="R51" s="17">
        <f t="shared" si="4"/>
        <v>2.7528669724770642</v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>
        <v>46241</v>
      </c>
      <c r="B52" s="13">
        <f>IF(A52="","",IFERROR(INT((A52-C3)/7)+I4,""))</f>
        <v>24</v>
      </c>
      <c r="C52" s="14">
        <f t="shared" si="7"/>
        <v>10071</v>
      </c>
      <c r="D52" s="14">
        <f t="shared" si="8"/>
        <v>1077</v>
      </c>
      <c r="E52" s="14">
        <v>3</v>
      </c>
      <c r="F52" s="14">
        <v>2</v>
      </c>
      <c r="G52" s="15">
        <f>IF(A52="","",IFERROR(SUM(E$7:E52)/C4*100,""))</f>
        <v>0.42742815569297926</v>
      </c>
      <c r="H52" s="14">
        <v>7150</v>
      </c>
      <c r="I52" s="14">
        <v>5250</v>
      </c>
      <c r="J52" s="15">
        <f t="shared" si="0"/>
        <v>73.426573426573427</v>
      </c>
      <c r="K52" s="15">
        <f t="shared" si="1"/>
        <v>70.995928904776079</v>
      </c>
      <c r="L52" s="16">
        <v>49</v>
      </c>
      <c r="M52" s="14">
        <v>1654</v>
      </c>
      <c r="N52" s="14">
        <v>90</v>
      </c>
      <c r="O52" s="15">
        <f t="shared" si="2"/>
        <v>164.23393903286666</v>
      </c>
      <c r="P52" s="15">
        <f t="shared" si="3"/>
        <v>83.565459610027858</v>
      </c>
      <c r="Q52" s="14">
        <v>4425</v>
      </c>
      <c r="R52" s="17">
        <f t="shared" si="4"/>
        <v>2.5372706422018347</v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>
        <v>46242</v>
      </c>
      <c r="B53" s="13">
        <f>IF(A53="","",IFERROR(INT((A53-C3)/7)+I4,""))</f>
        <v>24</v>
      </c>
      <c r="C53" s="14">
        <f t="shared" si="7"/>
        <v>10068</v>
      </c>
      <c r="D53" s="14">
        <f t="shared" si="8"/>
        <v>1075</v>
      </c>
      <c r="E53" s="14">
        <v>4</v>
      </c>
      <c r="F53" s="14">
        <v>0</v>
      </c>
      <c r="G53" s="15">
        <f>IF(A53="","",IFERROR(SUM(E$7:E53)/C4*100,""))</f>
        <v>0.46380502000727536</v>
      </c>
      <c r="H53" s="14">
        <v>7443</v>
      </c>
      <c r="I53" s="14">
        <v>5571</v>
      </c>
      <c r="J53" s="15">
        <f t="shared" si="0"/>
        <v>74.84885126964933</v>
      </c>
      <c r="K53" s="15">
        <f t="shared" si="1"/>
        <v>73.927294398092968</v>
      </c>
      <c r="L53" s="16">
        <v>49.8</v>
      </c>
      <c r="M53" s="14">
        <v>1752</v>
      </c>
      <c r="N53" s="14">
        <v>90</v>
      </c>
      <c r="O53" s="15">
        <f t="shared" si="2"/>
        <v>174.01668653158524</v>
      </c>
      <c r="P53" s="15">
        <f t="shared" si="3"/>
        <v>83.720930232558132</v>
      </c>
      <c r="Q53" s="14">
        <v>4116</v>
      </c>
      <c r="R53" s="17">
        <f t="shared" si="4"/>
        <v>2.234527687296417</v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>
        <v>46243</v>
      </c>
      <c r="B54" s="13">
        <f>IF(A54="","",IFERROR(INT((A54-C3)/7)+I4,""))</f>
        <v>24</v>
      </c>
      <c r="C54" s="14">
        <f t="shared" si="7"/>
        <v>10064</v>
      </c>
      <c r="D54" s="14">
        <f t="shared" si="8"/>
        <v>1075</v>
      </c>
      <c r="E54" s="14">
        <v>2</v>
      </c>
      <c r="F54" s="14">
        <v>3</v>
      </c>
      <c r="G54" s="15">
        <f>IF(A54="","",IFERROR(SUM(E$7:E54)/C4*100,""))</f>
        <v>0.48199345216442346</v>
      </c>
      <c r="H54" s="14">
        <v>7888</v>
      </c>
      <c r="I54" s="14">
        <v>6050</v>
      </c>
      <c r="J54" s="15">
        <f t="shared" si="0"/>
        <v>76.698782961460438</v>
      </c>
      <c r="K54" s="15">
        <f t="shared" si="1"/>
        <v>78.378378378378372</v>
      </c>
      <c r="L54" s="16">
        <v>49.8</v>
      </c>
      <c r="M54" s="14">
        <v>1752</v>
      </c>
      <c r="N54" s="14">
        <v>90</v>
      </c>
      <c r="O54" s="15">
        <f t="shared" si="2"/>
        <v>174.0858505564388</v>
      </c>
      <c r="P54" s="15">
        <f t="shared" si="3"/>
        <v>83.720930232558132</v>
      </c>
      <c r="Q54" s="14">
        <v>4406</v>
      </c>
      <c r="R54" s="17">
        <f t="shared" si="4"/>
        <v>2.3919652551574377</v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>
        <v>46244</v>
      </c>
      <c r="B55" s="13">
        <f>IF(A55="","",IFERROR(INT((A55-C3)/7)+I4,""))</f>
        <v>24</v>
      </c>
      <c r="C55" s="14">
        <f t="shared" si="7"/>
        <v>10062</v>
      </c>
      <c r="D55" s="14">
        <f t="shared" si="8"/>
        <v>1072</v>
      </c>
      <c r="E55" s="14">
        <v>2</v>
      </c>
      <c r="F55" s="14">
        <v>2</v>
      </c>
      <c r="G55" s="15">
        <f>IF(A55="","",IFERROR(SUM(E$7:E55)/C4*100,""))</f>
        <v>0.50018188432157151</v>
      </c>
      <c r="H55" s="14">
        <v>8262</v>
      </c>
      <c r="I55" s="14">
        <v>6976</v>
      </c>
      <c r="J55" s="15">
        <f t="shared" si="0"/>
        <v>84.434761558944572</v>
      </c>
      <c r="K55" s="15">
        <f t="shared" si="1"/>
        <v>82.110912343470488</v>
      </c>
      <c r="L55" s="16">
        <v>50.1</v>
      </c>
      <c r="M55" s="14">
        <v>1742</v>
      </c>
      <c r="N55" s="14">
        <v>90</v>
      </c>
      <c r="O55" s="15">
        <f t="shared" si="2"/>
        <v>173.1266149870801</v>
      </c>
      <c r="P55" s="15">
        <f t="shared" si="3"/>
        <v>83.955223880597018</v>
      </c>
      <c r="Q55" s="14">
        <v>4827</v>
      </c>
      <c r="R55" s="17">
        <f t="shared" si="4"/>
        <v>2.6348253275109172</v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>
        <v>46245</v>
      </c>
      <c r="B56" s="13">
        <f>IF(A56="","",IFERROR(INT((A56-C3)/7)+I4,""))</f>
        <v>25</v>
      </c>
      <c r="C56" s="14">
        <f t="shared" si="7"/>
        <v>10060</v>
      </c>
      <c r="D56" s="14">
        <f t="shared" si="8"/>
        <v>1070</v>
      </c>
      <c r="E56" s="14">
        <v>1</v>
      </c>
      <c r="F56" s="14">
        <v>0</v>
      </c>
      <c r="G56" s="15">
        <f>IF(A56="","",IFERROR(SUM(E$7:E56)/C4*100,""))</f>
        <v>0.50927610040014548</v>
      </c>
      <c r="H56" s="14">
        <v>8311</v>
      </c>
      <c r="I56" s="14">
        <v>6734</v>
      </c>
      <c r="J56" s="15">
        <f t="shared" si="0"/>
        <v>81.025147395018649</v>
      </c>
      <c r="K56" s="15">
        <f t="shared" si="1"/>
        <v>82.614314115308147</v>
      </c>
      <c r="L56" s="16">
        <v>50.2</v>
      </c>
      <c r="M56" s="14">
        <v>1742</v>
      </c>
      <c r="N56" s="14">
        <v>90</v>
      </c>
      <c r="O56" s="15">
        <f t="shared" si="2"/>
        <v>173.1610337972167</v>
      </c>
      <c r="P56" s="15">
        <f t="shared" si="3"/>
        <v>84.112149532710276</v>
      </c>
      <c r="Q56" s="14">
        <v>4396</v>
      </c>
      <c r="R56" s="17">
        <f t="shared" si="4"/>
        <v>2.3995633187772927</v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>
        <v>46246</v>
      </c>
      <c r="B57" s="13">
        <f>IF(A57="","",IFERROR(INT((A57-C3)/7)+I4,""))</f>
        <v>25</v>
      </c>
      <c r="C57" s="14">
        <f t="shared" si="7"/>
        <v>10059</v>
      </c>
      <c r="D57" s="14">
        <f t="shared" si="8"/>
        <v>1070</v>
      </c>
      <c r="E57" s="14">
        <v>1</v>
      </c>
      <c r="F57" s="14">
        <v>2</v>
      </c>
      <c r="G57" s="15">
        <f>IF(A57="","",IFERROR(SUM(E$7:E57)/C4*100,""))</f>
        <v>0.51837031647871956</v>
      </c>
      <c r="H57" s="14">
        <v>9068</v>
      </c>
      <c r="I57" s="14">
        <v>7588</v>
      </c>
      <c r="J57" s="15">
        <f t="shared" si="0"/>
        <v>83.678870754300831</v>
      </c>
      <c r="K57" s="15">
        <f t="shared" si="1"/>
        <v>90.148126056268012</v>
      </c>
      <c r="L57" s="16">
        <v>51</v>
      </c>
      <c r="M57" s="14">
        <v>1742</v>
      </c>
      <c r="N57" s="14">
        <v>92</v>
      </c>
      <c r="O57" s="15">
        <f t="shared" si="2"/>
        <v>173.17824833482453</v>
      </c>
      <c r="P57" s="15">
        <f t="shared" si="3"/>
        <v>85.981308411214954</v>
      </c>
      <c r="Q57" s="14">
        <v>4163</v>
      </c>
      <c r="R57" s="17">
        <f t="shared" si="4"/>
        <v>2.2699018538713194</v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>
        <v>46247</v>
      </c>
      <c r="B58" s="13">
        <f>IF(A58="","",IFERROR(INT((A58-C3)/7)+I4,""))</f>
        <v>25</v>
      </c>
      <c r="C58" s="14">
        <f t="shared" si="7"/>
        <v>10058</v>
      </c>
      <c r="D58" s="14">
        <f t="shared" si="8"/>
        <v>1068</v>
      </c>
      <c r="E58" s="14">
        <v>4</v>
      </c>
      <c r="F58" s="14">
        <v>3</v>
      </c>
      <c r="G58" s="15">
        <f>IF(A58="","",IFERROR(SUM(E$7:E58)/C4*100,""))</f>
        <v>0.55474718079301566</v>
      </c>
      <c r="H58" s="14">
        <v>8891</v>
      </c>
      <c r="I58" s="14">
        <v>7566</v>
      </c>
      <c r="J58" s="15">
        <f t="shared" si="0"/>
        <v>85.097289393768989</v>
      </c>
      <c r="K58" s="15">
        <f t="shared" si="1"/>
        <v>88.397295685026847</v>
      </c>
      <c r="L58" s="16">
        <v>51.7</v>
      </c>
      <c r="M58" s="14">
        <v>1850</v>
      </c>
      <c r="N58" s="14">
        <v>9</v>
      </c>
      <c r="O58" s="15">
        <f t="shared" si="2"/>
        <v>183.93318751242793</v>
      </c>
      <c r="P58" s="15">
        <f t="shared" si="3"/>
        <v>8.4269662921348321</v>
      </c>
      <c r="Q58" s="14">
        <v>3936</v>
      </c>
      <c r="R58" s="17">
        <f t="shared" si="4"/>
        <v>2.1172673480365787</v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>
        <v>46248</v>
      </c>
      <c r="B59" s="13">
        <f>IF(A59="","",IFERROR(INT((A59-C3)/7)+I4,""))</f>
        <v>25</v>
      </c>
      <c r="C59" s="14">
        <f t="shared" si="7"/>
        <v>10054</v>
      </c>
      <c r="D59" s="14">
        <f t="shared" si="8"/>
        <v>1065</v>
      </c>
      <c r="E59" s="14">
        <v>5</v>
      </c>
      <c r="F59" s="14">
        <v>0</v>
      </c>
      <c r="G59" s="15">
        <f>IF(A59="","",IFERROR(SUM(E$7:E59)/C4*100,""))</f>
        <v>0.60021826118588584</v>
      </c>
      <c r="H59" s="14">
        <v>9214</v>
      </c>
      <c r="I59" s="14">
        <v>8010</v>
      </c>
      <c r="J59" s="15">
        <f t="shared" si="0"/>
        <v>86.932928152810945</v>
      </c>
      <c r="K59" s="15">
        <f t="shared" si="1"/>
        <v>91.645116371593389</v>
      </c>
      <c r="L59" s="16">
        <v>51.9</v>
      </c>
      <c r="M59" s="14">
        <v>1850</v>
      </c>
      <c r="N59" s="14">
        <v>92</v>
      </c>
      <c r="O59" s="15">
        <f t="shared" si="2"/>
        <v>184.00636562562164</v>
      </c>
      <c r="P59" s="15">
        <f t="shared" si="3"/>
        <v>86.3849765258216</v>
      </c>
      <c r="Q59" s="14">
        <v>3923</v>
      </c>
      <c r="R59" s="17">
        <f t="shared" si="4"/>
        <v>2.0200823892893922</v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>
        <v>46249</v>
      </c>
      <c r="B60" s="13">
        <f>IF(A60="","",IFERROR(INT((A60-C3)/7)+I4,""))</f>
        <v>25</v>
      </c>
      <c r="C60" s="14">
        <f t="shared" si="7"/>
        <v>10049</v>
      </c>
      <c r="D60" s="14">
        <f t="shared" si="8"/>
        <v>1065</v>
      </c>
      <c r="E60" s="14">
        <v>1</v>
      </c>
      <c r="F60" s="14">
        <v>1</v>
      </c>
      <c r="G60" s="15">
        <f>IF(A60="","",IFERROR(SUM(E$7:E60)/C4*100,""))</f>
        <v>0.60931247726445981</v>
      </c>
      <c r="H60" s="14">
        <v>9391</v>
      </c>
      <c r="I60" s="14">
        <v>7877</v>
      </c>
      <c r="J60" s="15">
        <f t="shared" si="0"/>
        <v>83.878181237354909</v>
      </c>
      <c r="K60" s="15">
        <f t="shared" si="1"/>
        <v>93.45208478455568</v>
      </c>
      <c r="L60" s="16">
        <v>52.2</v>
      </c>
      <c r="M60" s="14">
        <v>1774</v>
      </c>
      <c r="N60" s="14">
        <v>92</v>
      </c>
      <c r="O60" s="15">
        <f t="shared" si="2"/>
        <v>176.53497860483631</v>
      </c>
      <c r="P60" s="15">
        <f t="shared" si="3"/>
        <v>86.3849765258216</v>
      </c>
      <c r="Q60" s="14">
        <v>4212</v>
      </c>
      <c r="R60" s="17">
        <f t="shared" si="4"/>
        <v>2.257234726688103</v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>
        <v>46250</v>
      </c>
      <c r="B61" s="13">
        <f>IF(A61="","",IFERROR(INT((A61-C3)/7)+I4,""))</f>
        <v>25</v>
      </c>
      <c r="C61" s="14">
        <f t="shared" si="7"/>
        <v>10048</v>
      </c>
      <c r="D61" s="14">
        <f t="shared" si="8"/>
        <v>1064</v>
      </c>
      <c r="E61" s="14">
        <v>2</v>
      </c>
      <c r="F61" s="14">
        <v>1</v>
      </c>
      <c r="G61" s="15">
        <f>IF(A61="","",IFERROR(SUM(E$7:E61)/C4*100,""))</f>
        <v>0.62750090942160786</v>
      </c>
      <c r="H61" s="14">
        <v>9436</v>
      </c>
      <c r="I61" s="14">
        <v>7786</v>
      </c>
      <c r="J61" s="15">
        <f t="shared" si="0"/>
        <v>82.513777024162778</v>
      </c>
      <c r="K61" s="15">
        <f t="shared" si="1"/>
        <v>93.909235668789819</v>
      </c>
      <c r="L61" s="16">
        <v>52.4</v>
      </c>
      <c r="M61" s="14">
        <v>1774</v>
      </c>
      <c r="N61" s="14">
        <v>92</v>
      </c>
      <c r="O61" s="15">
        <f t="shared" si="2"/>
        <v>176.55254777070064</v>
      </c>
      <c r="P61" s="15">
        <f t="shared" si="3"/>
        <v>86.46616541353383</v>
      </c>
      <c r="Q61" s="14">
        <v>4055</v>
      </c>
      <c r="R61" s="17">
        <f t="shared" si="4"/>
        <v>2.173097534833869</v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>
        <v>46251</v>
      </c>
      <c r="B62" s="13">
        <f>IF(A62="","",IFERROR(INT((A62-C3)/7)+I4,""))</f>
        <v>25</v>
      </c>
      <c r="C62" s="14">
        <f t="shared" si="7"/>
        <v>10046</v>
      </c>
      <c r="D62" s="14">
        <f t="shared" si="8"/>
        <v>1063</v>
      </c>
      <c r="E62" s="14">
        <v>0</v>
      </c>
      <c r="F62" s="14">
        <v>1</v>
      </c>
      <c r="G62" s="15">
        <f>IF(A62="","",IFERROR(SUM(E$7:E62)/C4*100,""))</f>
        <v>0.62750090942160786</v>
      </c>
      <c r="H62" s="14">
        <v>9438</v>
      </c>
      <c r="I62" s="14">
        <v>7799</v>
      </c>
      <c r="J62" s="15">
        <f t="shared" si="0"/>
        <v>82.634032634032636</v>
      </c>
      <c r="K62" s="15">
        <f t="shared" si="1"/>
        <v>93.94783993629305</v>
      </c>
      <c r="L62" s="16">
        <v>52.4</v>
      </c>
      <c r="M62" s="14">
        <v>1774</v>
      </c>
      <c r="N62" s="14">
        <v>92</v>
      </c>
      <c r="O62" s="15">
        <f t="shared" si="2"/>
        <v>176.58769659565996</v>
      </c>
      <c r="P62" s="15">
        <f t="shared" si="3"/>
        <v>86.547507055503289</v>
      </c>
      <c r="Q62" s="14">
        <v>3872</v>
      </c>
      <c r="R62" s="17">
        <f t="shared" si="4"/>
        <v>2.07502679528403</v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>
        <v>46252</v>
      </c>
      <c r="B63" s="13">
        <f>IF(A63="","",IFERROR(INT((A63-C3)/7)+I4,""))</f>
        <v>26</v>
      </c>
      <c r="C63" s="14">
        <f t="shared" si="7"/>
        <v>10046</v>
      </c>
      <c r="D63" s="14">
        <f t="shared" si="8"/>
        <v>1062</v>
      </c>
      <c r="E63" s="14">
        <v>2</v>
      </c>
      <c r="F63" s="14">
        <v>1</v>
      </c>
      <c r="G63" s="15">
        <f>IF(A63="","",IFERROR(SUM(E$7:E63)/C4*100,""))</f>
        <v>0.6456893415787559</v>
      </c>
      <c r="H63" s="14">
        <v>9310</v>
      </c>
      <c r="I63" s="14">
        <v>7843</v>
      </c>
      <c r="J63" s="15">
        <f t="shared" si="0"/>
        <v>84.242749731471534</v>
      </c>
      <c r="K63" s="15">
        <f t="shared" si="1"/>
        <v>92.673700975512645</v>
      </c>
      <c r="L63" s="16">
        <v>52.3</v>
      </c>
      <c r="M63" s="14">
        <v>1774</v>
      </c>
      <c r="N63" s="14">
        <v>92</v>
      </c>
      <c r="O63" s="15">
        <f t="shared" si="2"/>
        <v>176.58769659565996</v>
      </c>
      <c r="P63" s="15">
        <f t="shared" si="3"/>
        <v>86.62900188323917</v>
      </c>
      <c r="Q63" s="14">
        <v>4035</v>
      </c>
      <c r="R63" s="17">
        <f t="shared" si="4"/>
        <v>2.162379421221865</v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>
        <v>46253</v>
      </c>
      <c r="B64" s="13">
        <f>IF(A64="","",IFERROR(INT((A64-C3)/7)+I4,""))</f>
        <v>26</v>
      </c>
      <c r="C64" s="14">
        <f t="shared" si="7"/>
        <v>10044</v>
      </c>
      <c r="D64" s="14">
        <f t="shared" si="8"/>
        <v>1061</v>
      </c>
      <c r="E64" s="14">
        <v>0</v>
      </c>
      <c r="F64" s="14">
        <v>1</v>
      </c>
      <c r="G64" s="15">
        <f>IF(A64="","",IFERROR(SUM(E$7:E64)/C4*100,""))</f>
        <v>0.6456893415787559</v>
      </c>
      <c r="H64" s="14">
        <v>9420</v>
      </c>
      <c r="I64" s="14">
        <v>7936</v>
      </c>
      <c r="J64" s="15">
        <f t="shared" si="0"/>
        <v>84.246284501061581</v>
      </c>
      <c r="K64" s="15">
        <f t="shared" si="1"/>
        <v>93.787335722819591</v>
      </c>
      <c r="L64" s="16">
        <v>52.4</v>
      </c>
      <c r="M64" s="14">
        <v>1774</v>
      </c>
      <c r="N64" s="14">
        <v>94</v>
      </c>
      <c r="O64" s="15">
        <f t="shared" si="2"/>
        <v>176.62285941855833</v>
      </c>
      <c r="P64" s="15">
        <f t="shared" si="3"/>
        <v>88.595664467483502</v>
      </c>
      <c r="Q64" s="14">
        <v>3774</v>
      </c>
      <c r="R64" s="17">
        <f t="shared" si="4"/>
        <v>2.0203426124197001</v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>
        <v>46254</v>
      </c>
      <c r="B65" s="13">
        <f>IF(A65="","",IFERROR(INT((A65-C3)/7)+I4,""))</f>
        <v>26</v>
      </c>
      <c r="C65" s="14">
        <f t="shared" si="7"/>
        <v>10044</v>
      </c>
      <c r="D65" s="14">
        <f t="shared" si="8"/>
        <v>1060</v>
      </c>
      <c r="E65" s="14">
        <v>0</v>
      </c>
      <c r="F65" s="14">
        <v>0</v>
      </c>
      <c r="G65" s="15">
        <f>IF(A65="","",IFERROR(SUM(E$7:E65)/C4*100,""))</f>
        <v>0.6456893415787559</v>
      </c>
      <c r="H65" s="14">
        <v>9421</v>
      </c>
      <c r="I65" s="14">
        <v>8139</v>
      </c>
      <c r="J65" s="15">
        <f t="shared" si="0"/>
        <v>86.392102749177369</v>
      </c>
      <c r="K65" s="15">
        <f t="shared" si="1"/>
        <v>93.797291915571492</v>
      </c>
      <c r="L65" s="16">
        <v>52.6</v>
      </c>
      <c r="M65" s="14">
        <v>1880</v>
      </c>
      <c r="N65" s="14">
        <v>94</v>
      </c>
      <c r="O65" s="15">
        <f t="shared" si="2"/>
        <v>187.1764237355635</v>
      </c>
      <c r="P65" s="15">
        <f t="shared" si="3"/>
        <v>88.679245283018858</v>
      </c>
      <c r="Q65" s="14">
        <v>4178</v>
      </c>
      <c r="R65" s="17">
        <f t="shared" si="4"/>
        <v>2.1165146909827759</v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>
        <v>46255</v>
      </c>
      <c r="B66" s="13">
        <f>IF(A66="","",IFERROR(INT((A66-C3)/7)+I4,""))</f>
        <v>26</v>
      </c>
      <c r="C66" s="14">
        <f t="shared" si="7"/>
        <v>10044</v>
      </c>
      <c r="D66" s="14">
        <f t="shared" si="8"/>
        <v>1060</v>
      </c>
      <c r="E66" s="14">
        <v>5</v>
      </c>
      <c r="F66" s="14">
        <v>4</v>
      </c>
      <c r="G66" s="15">
        <f>IF(A66="","",IFERROR(SUM(E$7:E66)/C4*100,""))</f>
        <v>0.69116042197162608</v>
      </c>
      <c r="H66" s="14">
        <v>9590</v>
      </c>
      <c r="I66" s="14">
        <v>8097</v>
      </c>
      <c r="J66" s="15">
        <f t="shared" si="0"/>
        <v>84.431699687174145</v>
      </c>
      <c r="K66" s="15">
        <f t="shared" si="1"/>
        <v>95.479888490641173</v>
      </c>
      <c r="L66" s="16">
        <v>53</v>
      </c>
      <c r="M66" s="14">
        <v>1880</v>
      </c>
      <c r="N66" s="14">
        <v>94</v>
      </c>
      <c r="O66" s="15">
        <f t="shared" si="2"/>
        <v>187.1764237355635</v>
      </c>
      <c r="P66" s="15">
        <f t="shared" si="3"/>
        <v>88.679245283018858</v>
      </c>
      <c r="Q66" s="14">
        <v>4160</v>
      </c>
      <c r="R66" s="17">
        <f t="shared" si="4"/>
        <v>2.1073961499493414</v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>
        <v>46256</v>
      </c>
      <c r="B67" s="13">
        <f>IF(A67="","",IFERROR(INT((A67-C3)/7)+I4,""))</f>
        <v>26</v>
      </c>
      <c r="C67" s="14">
        <f t="shared" si="7"/>
        <v>10039</v>
      </c>
      <c r="D67" s="14">
        <f t="shared" si="8"/>
        <v>1056</v>
      </c>
      <c r="E67" s="14">
        <v>1</v>
      </c>
      <c r="F67" s="14">
        <v>0</v>
      </c>
      <c r="G67" s="15">
        <f>IF(A67="","",IFERROR(SUM(E$7:E67)/C4*100,""))</f>
        <v>0.70025463805020005</v>
      </c>
      <c r="H67" s="14">
        <v>9377</v>
      </c>
      <c r="I67" s="14">
        <v>8456</v>
      </c>
      <c r="J67" s="15">
        <f t="shared" si="0"/>
        <v>90.178095339660871</v>
      </c>
      <c r="K67" s="15">
        <f t="shared" si="1"/>
        <v>93.405717700966235</v>
      </c>
      <c r="L67" s="16">
        <v>53.1</v>
      </c>
      <c r="M67" s="14">
        <v>1880</v>
      </c>
      <c r="N67" s="14">
        <v>94</v>
      </c>
      <c r="O67" s="15">
        <f t="shared" si="2"/>
        <v>187.26964837135174</v>
      </c>
      <c r="P67" s="15">
        <f t="shared" si="3"/>
        <v>89.015151515151516</v>
      </c>
      <c r="Q67" s="14">
        <v>3941</v>
      </c>
      <c r="R67" s="17">
        <f t="shared" si="4"/>
        <v>1.9964539007092199</v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>
        <v>46257</v>
      </c>
      <c r="B68" s="13">
        <f>IF(A68="","",IFERROR(INT((A68-C3)/7)+I4,""))</f>
        <v>26</v>
      </c>
      <c r="C68" s="14">
        <f t="shared" si="7"/>
        <v>10038</v>
      </c>
      <c r="D68" s="14">
        <f t="shared" si="8"/>
        <v>1056</v>
      </c>
      <c r="E68" s="14">
        <v>0</v>
      </c>
      <c r="F68" s="14">
        <v>0</v>
      </c>
      <c r="G68" s="15">
        <f>IF(A68="","",IFERROR(SUM(E$7:E68)/C4*100,""))</f>
        <v>0.70025463805020005</v>
      </c>
      <c r="H68" s="14">
        <v>9400</v>
      </c>
      <c r="I68" s="14">
        <v>8502</v>
      </c>
      <c r="J68" s="15">
        <f t="shared" si="0"/>
        <v>90.446808510638306</v>
      </c>
      <c r="K68" s="15">
        <f t="shared" si="1"/>
        <v>93.644152221558073</v>
      </c>
      <c r="L68" s="16">
        <v>53.4</v>
      </c>
      <c r="M68" s="14">
        <v>1781</v>
      </c>
      <c r="N68" s="14">
        <v>94</v>
      </c>
      <c r="O68" s="15">
        <f t="shared" si="2"/>
        <v>177.42578202829247</v>
      </c>
      <c r="P68" s="15">
        <f t="shared" si="3"/>
        <v>89.015151515151516</v>
      </c>
      <c r="Q68" s="14">
        <v>3812</v>
      </c>
      <c r="R68" s="17">
        <f t="shared" si="4"/>
        <v>2.0330666666666666</v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>
        <v>46258</v>
      </c>
      <c r="B69" s="13">
        <f>IF(A69="","",IFERROR(INT((A69-C3)/7)+I4,""))</f>
        <v>26</v>
      </c>
      <c r="C69" s="14">
        <f t="shared" si="7"/>
        <v>10038</v>
      </c>
      <c r="D69" s="14">
        <f t="shared" si="8"/>
        <v>1056</v>
      </c>
      <c r="E69" s="14">
        <v>2</v>
      </c>
      <c r="F69" s="14">
        <v>1</v>
      </c>
      <c r="G69" s="15">
        <f>IF(A69="","",IFERROR(SUM(E$7:E69)/C4*100,""))</f>
        <v>0.7184430702073481</v>
      </c>
      <c r="H69" s="14">
        <v>9771</v>
      </c>
      <c r="I69" s="14">
        <v>8940</v>
      </c>
      <c r="J69" s="15">
        <f t="shared" si="0"/>
        <v>91.495241019342956</v>
      </c>
      <c r="K69" s="15">
        <f t="shared" si="1"/>
        <v>97.340107591153611</v>
      </c>
      <c r="L69" s="16">
        <v>53.4</v>
      </c>
      <c r="M69" s="14">
        <v>1781</v>
      </c>
      <c r="N69" s="14">
        <v>94</v>
      </c>
      <c r="O69" s="15">
        <f t="shared" si="2"/>
        <v>177.42578202829247</v>
      </c>
      <c r="P69" s="15">
        <f t="shared" si="3"/>
        <v>89.015151515151516</v>
      </c>
      <c r="Q69" s="14">
        <v>3929</v>
      </c>
      <c r="R69" s="17">
        <f t="shared" si="4"/>
        <v>2.0954666666666668</v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>
        <v>46259</v>
      </c>
      <c r="B70" s="13">
        <f>IF(A70="","",IFERROR(INT((A70-C3)/7)+I4,""))</f>
        <v>27</v>
      </c>
      <c r="C70" s="14">
        <f t="shared" si="7"/>
        <v>10036</v>
      </c>
      <c r="D70" s="14">
        <f t="shared" si="8"/>
        <v>1055</v>
      </c>
      <c r="E70" s="14">
        <v>0</v>
      </c>
      <c r="F70" s="14">
        <v>3</v>
      </c>
      <c r="G70" s="15">
        <f>IF(A70="","",IFERROR(SUM(E$7:E70)/C4*100,""))</f>
        <v>0.7184430702073481</v>
      </c>
      <c r="H70" s="14">
        <v>9674</v>
      </c>
      <c r="I70" s="14">
        <v>8851</v>
      </c>
      <c r="J70" s="15">
        <f t="shared" si="0"/>
        <v>91.492660740128173</v>
      </c>
      <c r="K70" s="15">
        <f t="shared" si="1"/>
        <v>96.392985253088881</v>
      </c>
      <c r="L70" s="16">
        <v>53.4</v>
      </c>
      <c r="M70" s="14">
        <v>1781</v>
      </c>
      <c r="N70" s="14">
        <v>94</v>
      </c>
      <c r="O70" s="15">
        <f t="shared" si="2"/>
        <v>177.46113989637306</v>
      </c>
      <c r="P70" s="15">
        <f t="shared" si="3"/>
        <v>89.09952606635072</v>
      </c>
      <c r="Q70" s="14">
        <v>3973</v>
      </c>
      <c r="R70" s="17">
        <f t="shared" si="4"/>
        <v>2.1189333333333331</v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>
        <v>46260</v>
      </c>
      <c r="B71" s="13">
        <f>IF(A71="","",IFERROR(INT((A71-C3)/7)+I4,""))</f>
        <v>27</v>
      </c>
      <c r="C71" s="14">
        <f t="shared" si="7"/>
        <v>10036</v>
      </c>
      <c r="D71" s="14">
        <f t="shared" si="8"/>
        <v>1052</v>
      </c>
      <c r="E71" s="14">
        <v>3</v>
      </c>
      <c r="F71" s="14">
        <v>0</v>
      </c>
      <c r="G71" s="15">
        <f>IF(A71="","",IFERROR(SUM(E$7:E71)/C4*100,""))</f>
        <v>0.74572571844307012</v>
      </c>
      <c r="H71" s="14">
        <v>9663</v>
      </c>
      <c r="I71" s="14">
        <v>8621</v>
      </c>
      <c r="J71" s="15">
        <f t="shared" ref="J71:J134" si="9">IF(OR(A71="",H71="",H71=0),"",I71/H71*100)</f>
        <v>89.216599399772321</v>
      </c>
      <c r="K71" s="15">
        <f t="shared" ref="K71:K134" si="10">IF(OR(A71="",C71="",C71=0),"",H71/C71*100)</f>
        <v>96.283379832602634</v>
      </c>
      <c r="L71" s="16">
        <v>53.5</v>
      </c>
      <c r="M71" s="14">
        <v>1781</v>
      </c>
      <c r="N71" s="14">
        <v>96</v>
      </c>
      <c r="O71" s="15">
        <f t="shared" ref="O71:O134" si="11">IF(OR(A71="",C71="",C71=0),"",M71/C71*1000)</f>
        <v>177.46113989637306</v>
      </c>
      <c r="P71" s="15">
        <f t="shared" ref="P71:P134" si="12">IF(OR(A71="",D71="",D71=0),"",N71/D71*1000)</f>
        <v>91.254752851711032</v>
      </c>
      <c r="Q71" s="14">
        <v>4192</v>
      </c>
      <c r="R71" s="17">
        <f t="shared" ref="R71:R134" si="13">IF(OR(A71="",M71="",M71+N71=0),"",Q71/(M71+N71))</f>
        <v>2.2333510921683537</v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>
        <v>46261</v>
      </c>
      <c r="B72" s="13">
        <f>IF(A72="","",IFERROR(INT((A72-C3)/7)+I4,""))</f>
        <v>27</v>
      </c>
      <c r="C72" s="14">
        <f t="shared" ref="C72:C87" si="14">C71-E71</f>
        <v>10033</v>
      </c>
      <c r="D72" s="14">
        <f t="shared" si="8"/>
        <v>1052</v>
      </c>
      <c r="E72" s="14">
        <v>0</v>
      </c>
      <c r="F72" s="14">
        <v>2</v>
      </c>
      <c r="G72" s="15">
        <f>IF(A72="","",IFERROR(SUM(E$7:E72)/C4*100,""))</f>
        <v>0.74572571844307012</v>
      </c>
      <c r="H72" s="14">
        <v>9574</v>
      </c>
      <c r="I72" s="14">
        <v>8566</v>
      </c>
      <c r="J72" s="15">
        <f t="shared" si="9"/>
        <v>89.471485272613322</v>
      </c>
      <c r="K72" s="15">
        <f t="shared" si="10"/>
        <v>95.425097179308281</v>
      </c>
      <c r="L72" s="16">
        <v>53.7</v>
      </c>
      <c r="M72" s="14">
        <v>1890</v>
      </c>
      <c r="N72" s="14">
        <v>96</v>
      </c>
      <c r="O72" s="15">
        <f t="shared" si="11"/>
        <v>188.37835144024717</v>
      </c>
      <c r="P72" s="15">
        <f t="shared" si="12"/>
        <v>91.254752851711032</v>
      </c>
      <c r="Q72" s="14">
        <v>3963</v>
      </c>
      <c r="R72" s="17">
        <f t="shared" si="13"/>
        <v>1.9954682779456194</v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>
        <v>46262</v>
      </c>
      <c r="B73" s="13">
        <f>IF(A73="","",IFERROR(INT((A73-C3)/7)+I4,""))</f>
        <v>27</v>
      </c>
      <c r="C73" s="14">
        <f t="shared" si="14"/>
        <v>10033</v>
      </c>
      <c r="D73" s="14">
        <f t="shared" si="8"/>
        <v>1050</v>
      </c>
      <c r="E73" s="14">
        <v>0</v>
      </c>
      <c r="F73" s="14">
        <v>1</v>
      </c>
      <c r="G73" s="15">
        <f>IF(A73="","",IFERROR(SUM(E$7:E73)/C4*100,""))</f>
        <v>0.74572571844307012</v>
      </c>
      <c r="H73" s="14">
        <v>9752</v>
      </c>
      <c r="I73" s="14">
        <v>8712</v>
      </c>
      <c r="J73" s="15">
        <f t="shared" si="9"/>
        <v>89.335520918785889</v>
      </c>
      <c r="K73" s="15">
        <f t="shared" si="10"/>
        <v>97.199242499750824</v>
      </c>
      <c r="L73" s="16">
        <v>54</v>
      </c>
      <c r="M73" s="14">
        <v>1890</v>
      </c>
      <c r="N73" s="14">
        <v>96</v>
      </c>
      <c r="O73" s="15">
        <f t="shared" si="11"/>
        <v>188.37835144024717</v>
      </c>
      <c r="P73" s="15">
        <f t="shared" si="12"/>
        <v>91.428571428571431</v>
      </c>
      <c r="Q73" s="14">
        <v>3875</v>
      </c>
      <c r="R73" s="17">
        <f t="shared" si="13"/>
        <v>1.9511581067472306</v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>
        <v>46263</v>
      </c>
      <c r="B74" s="13">
        <f>IF(A74="","",IFERROR(INT((A74-C3)/7)+I4,""))</f>
        <v>27</v>
      </c>
      <c r="C74" s="14">
        <f t="shared" si="14"/>
        <v>10033</v>
      </c>
      <c r="D74" s="14">
        <f t="shared" ref="D74:D87" si="15">D73-F73</f>
        <v>1049</v>
      </c>
      <c r="E74" s="14">
        <v>1</v>
      </c>
      <c r="F74" s="14">
        <v>1</v>
      </c>
      <c r="G74" s="15">
        <f>IF(A74="","",IFERROR(SUM(E$7:E74)/C4*100,""))</f>
        <v>0.7548199345216442</v>
      </c>
      <c r="H74" s="14">
        <v>9584</v>
      </c>
      <c r="I74" s="14">
        <v>8844</v>
      </c>
      <c r="J74" s="15">
        <f t="shared" si="9"/>
        <v>92.278797996661098</v>
      </c>
      <c r="K74" s="15">
        <f t="shared" si="10"/>
        <v>95.524768264726404</v>
      </c>
      <c r="L74" s="16">
        <v>54.3</v>
      </c>
      <c r="M74" s="14">
        <v>1890</v>
      </c>
      <c r="N74" s="14">
        <v>96</v>
      </c>
      <c r="O74" s="15">
        <f t="shared" si="11"/>
        <v>188.37835144024717</v>
      </c>
      <c r="P74" s="15">
        <f t="shared" si="12"/>
        <v>91.515729265967579</v>
      </c>
      <c r="Q74" s="14">
        <v>4134</v>
      </c>
      <c r="R74" s="17">
        <f t="shared" si="13"/>
        <v>2.0815709969788521</v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>
        <v>46264</v>
      </c>
      <c r="B75" s="13">
        <f>IF(A75="","",IFERROR(INT((A75-C3)/7)+I4,""))</f>
        <v>27</v>
      </c>
      <c r="C75" s="14">
        <f t="shared" si="14"/>
        <v>10032</v>
      </c>
      <c r="D75" s="14">
        <f t="shared" si="15"/>
        <v>1048</v>
      </c>
      <c r="E75" s="14">
        <v>0</v>
      </c>
      <c r="F75" s="14">
        <v>0</v>
      </c>
      <c r="G75" s="15">
        <f>IF(A75="","",IFERROR(SUM(E$7:E75)/C4*100,""))</f>
        <v>0.7548199345216442</v>
      </c>
      <c r="H75" s="14">
        <v>9669</v>
      </c>
      <c r="I75" s="14">
        <v>8934</v>
      </c>
      <c r="J75" s="15">
        <f t="shared" si="9"/>
        <v>92.39838659633881</v>
      </c>
      <c r="K75" s="15">
        <f t="shared" si="10"/>
        <v>96.381578947368425</v>
      </c>
      <c r="L75" s="16">
        <v>54.4</v>
      </c>
      <c r="M75" s="14">
        <v>1890</v>
      </c>
      <c r="N75" s="14">
        <v>96</v>
      </c>
      <c r="O75" s="15">
        <f t="shared" si="11"/>
        <v>188.39712918660288</v>
      </c>
      <c r="P75" s="15">
        <f t="shared" si="12"/>
        <v>91.603053435114504</v>
      </c>
      <c r="Q75" s="14">
        <v>4135</v>
      </c>
      <c r="R75" s="17">
        <f t="shared" si="13"/>
        <v>2.082074521651561</v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/>
      <c r="B76" s="13" t="str">
        <f>IF(A76="","",IFERROR(INT((A76-C3)/7)+I4,""))</f>
        <v/>
      </c>
      <c r="C76" s="14">
        <f t="shared" si="14"/>
        <v>10032</v>
      </c>
      <c r="D76" s="14">
        <f t="shared" si="15"/>
        <v>1048</v>
      </c>
      <c r="E76" s="14"/>
      <c r="F76" s="14"/>
      <c r="G76" s="15" t="str">
        <f>IF(A76="","",IFERROR(SUM(E$7:E76)/C4*100,""))</f>
        <v/>
      </c>
      <c r="H76" s="14"/>
      <c r="I76" s="14"/>
      <c r="J76" s="15" t="str">
        <f t="shared" si="9"/>
        <v/>
      </c>
      <c r="K76" s="15" t="str">
        <f t="shared" si="10"/>
        <v/>
      </c>
      <c r="L76" s="16"/>
      <c r="M76" s="14"/>
      <c r="N76" s="14"/>
      <c r="O76" s="15" t="str">
        <f t="shared" si="11"/>
        <v/>
      </c>
      <c r="P76" s="15" t="str">
        <f t="shared" si="12"/>
        <v/>
      </c>
      <c r="Q76" s="14"/>
      <c r="R76" s="17" t="str">
        <f t="shared" si="13"/>
        <v/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>
        <f t="shared" si="14"/>
        <v>10032</v>
      </c>
      <c r="D77" s="14">
        <f t="shared" si="15"/>
        <v>1048</v>
      </c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9"/>
        <v/>
      </c>
      <c r="K77" s="15" t="str">
        <f t="shared" si="10"/>
        <v/>
      </c>
      <c r="L77" s="16"/>
      <c r="M77" s="14"/>
      <c r="N77" s="14"/>
      <c r="O77" s="15" t="str">
        <f t="shared" si="11"/>
        <v/>
      </c>
      <c r="P77" s="15" t="str">
        <f t="shared" si="12"/>
        <v/>
      </c>
      <c r="Q77" s="14"/>
      <c r="R77" s="17" t="str">
        <f t="shared" si="13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>
        <f t="shared" si="14"/>
        <v>10032</v>
      </c>
      <c r="D78" s="14">
        <f t="shared" si="15"/>
        <v>1048</v>
      </c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9"/>
        <v/>
      </c>
      <c r="K78" s="15" t="str">
        <f t="shared" si="10"/>
        <v/>
      </c>
      <c r="L78" s="16"/>
      <c r="M78" s="14"/>
      <c r="N78" s="14"/>
      <c r="O78" s="15" t="str">
        <f t="shared" si="11"/>
        <v/>
      </c>
      <c r="P78" s="15" t="str">
        <f t="shared" si="12"/>
        <v/>
      </c>
      <c r="Q78" s="14"/>
      <c r="R78" s="17" t="str">
        <f t="shared" si="13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>
        <f t="shared" si="14"/>
        <v>10032</v>
      </c>
      <c r="D79" s="14">
        <f t="shared" si="15"/>
        <v>1048</v>
      </c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9"/>
        <v/>
      </c>
      <c r="K79" s="15" t="str">
        <f t="shared" si="10"/>
        <v/>
      </c>
      <c r="L79" s="16"/>
      <c r="M79" s="14"/>
      <c r="N79" s="14"/>
      <c r="O79" s="15" t="str">
        <f t="shared" si="11"/>
        <v/>
      </c>
      <c r="P79" s="15" t="str">
        <f t="shared" si="12"/>
        <v/>
      </c>
      <c r="Q79" s="14"/>
      <c r="R79" s="17" t="str">
        <f t="shared" si="13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>
        <f t="shared" si="14"/>
        <v>10032</v>
      </c>
      <c r="D80" s="14">
        <f t="shared" si="15"/>
        <v>1048</v>
      </c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9"/>
        <v/>
      </c>
      <c r="K80" s="15" t="str">
        <f t="shared" si="10"/>
        <v/>
      </c>
      <c r="L80" s="16"/>
      <c r="M80" s="14"/>
      <c r="N80" s="14"/>
      <c r="O80" s="15" t="str">
        <f t="shared" si="11"/>
        <v/>
      </c>
      <c r="P80" s="15" t="str">
        <f t="shared" si="12"/>
        <v/>
      </c>
      <c r="Q80" s="14"/>
      <c r="R80" s="17" t="str">
        <f t="shared" si="13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>
        <f t="shared" si="14"/>
        <v>10032</v>
      </c>
      <c r="D81" s="14">
        <f t="shared" si="15"/>
        <v>1048</v>
      </c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9"/>
        <v/>
      </c>
      <c r="K81" s="15" t="str">
        <f t="shared" si="10"/>
        <v/>
      </c>
      <c r="L81" s="16"/>
      <c r="M81" s="14"/>
      <c r="N81" s="14"/>
      <c r="O81" s="15" t="str">
        <f t="shared" si="11"/>
        <v/>
      </c>
      <c r="P81" s="15" t="str">
        <f t="shared" si="12"/>
        <v/>
      </c>
      <c r="Q81" s="14"/>
      <c r="R81" s="17" t="str">
        <f t="shared" si="13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>
        <f t="shared" si="14"/>
        <v>10032</v>
      </c>
      <c r="D82" s="14">
        <f t="shared" si="15"/>
        <v>1048</v>
      </c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9"/>
        <v/>
      </c>
      <c r="K82" s="15" t="str">
        <f t="shared" si="10"/>
        <v/>
      </c>
      <c r="L82" s="16"/>
      <c r="M82" s="14"/>
      <c r="N82" s="14"/>
      <c r="O82" s="15" t="str">
        <f t="shared" si="11"/>
        <v/>
      </c>
      <c r="P82" s="15" t="str">
        <f t="shared" si="12"/>
        <v/>
      </c>
      <c r="Q82" s="14"/>
      <c r="R82" s="17" t="str">
        <f t="shared" si="13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>
        <f t="shared" si="14"/>
        <v>10032</v>
      </c>
      <c r="D83" s="14">
        <f t="shared" si="15"/>
        <v>1048</v>
      </c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9"/>
        <v/>
      </c>
      <c r="K83" s="15" t="str">
        <f t="shared" si="10"/>
        <v/>
      </c>
      <c r="L83" s="16"/>
      <c r="M83" s="14"/>
      <c r="N83" s="14"/>
      <c r="O83" s="15" t="str">
        <f t="shared" si="11"/>
        <v/>
      </c>
      <c r="P83" s="15" t="str">
        <f t="shared" si="12"/>
        <v/>
      </c>
      <c r="Q83" s="14"/>
      <c r="R83" s="17" t="str">
        <f t="shared" si="13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>
        <f t="shared" si="14"/>
        <v>10032</v>
      </c>
      <c r="D84" s="14">
        <f t="shared" si="15"/>
        <v>1048</v>
      </c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9"/>
        <v/>
      </c>
      <c r="K84" s="15" t="str">
        <f t="shared" si="10"/>
        <v/>
      </c>
      <c r="L84" s="16"/>
      <c r="M84" s="14"/>
      <c r="N84" s="14"/>
      <c r="O84" s="15" t="str">
        <f t="shared" si="11"/>
        <v/>
      </c>
      <c r="P84" s="15" t="str">
        <f t="shared" si="12"/>
        <v/>
      </c>
      <c r="Q84" s="14"/>
      <c r="R84" s="17" t="str">
        <f t="shared" si="13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>
        <f t="shared" si="14"/>
        <v>10032</v>
      </c>
      <c r="D85" s="14">
        <f t="shared" si="15"/>
        <v>1048</v>
      </c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9"/>
        <v/>
      </c>
      <c r="K85" s="15" t="str">
        <f t="shared" si="10"/>
        <v/>
      </c>
      <c r="L85" s="16"/>
      <c r="M85" s="14"/>
      <c r="N85" s="14"/>
      <c r="O85" s="15" t="str">
        <f t="shared" si="11"/>
        <v/>
      </c>
      <c r="P85" s="15" t="str">
        <f t="shared" si="12"/>
        <v/>
      </c>
      <c r="Q85" s="14"/>
      <c r="R85" s="17" t="str">
        <f t="shared" si="13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>
        <f t="shared" si="14"/>
        <v>10032</v>
      </c>
      <c r="D86" s="14">
        <f t="shared" si="15"/>
        <v>1048</v>
      </c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9"/>
        <v/>
      </c>
      <c r="K86" s="15" t="str">
        <f t="shared" si="10"/>
        <v/>
      </c>
      <c r="L86" s="16"/>
      <c r="M86" s="14"/>
      <c r="N86" s="14"/>
      <c r="O86" s="15" t="str">
        <f t="shared" si="11"/>
        <v/>
      </c>
      <c r="P86" s="15" t="str">
        <f t="shared" si="12"/>
        <v/>
      </c>
      <c r="Q86" s="14"/>
      <c r="R86" s="17" t="str">
        <f t="shared" si="13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>
        <f t="shared" si="14"/>
        <v>10032</v>
      </c>
      <c r="D87" s="14">
        <f t="shared" si="15"/>
        <v>1048</v>
      </c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9"/>
        <v/>
      </c>
      <c r="K87" s="15" t="str">
        <f t="shared" si="10"/>
        <v/>
      </c>
      <c r="L87" s="16"/>
      <c r="M87" s="14"/>
      <c r="N87" s="14"/>
      <c r="O87" s="15" t="str">
        <f t="shared" si="11"/>
        <v/>
      </c>
      <c r="P87" s="15" t="str">
        <f t="shared" si="12"/>
        <v/>
      </c>
      <c r="Q87" s="14"/>
      <c r="R87" s="17" t="str">
        <f t="shared" si="13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/>
      <c r="D88" s="14"/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9"/>
        <v/>
      </c>
      <c r="K88" s="15" t="str">
        <f t="shared" si="10"/>
        <v/>
      </c>
      <c r="L88" s="16"/>
      <c r="M88" s="14"/>
      <c r="N88" s="14"/>
      <c r="O88" s="15" t="str">
        <f t="shared" si="11"/>
        <v/>
      </c>
      <c r="P88" s="15" t="str">
        <f t="shared" si="12"/>
        <v/>
      </c>
      <c r="Q88" s="14"/>
      <c r="R88" s="17" t="str">
        <f t="shared" si="13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/>
      <c r="D89" s="14"/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9"/>
        <v/>
      </c>
      <c r="K89" s="15" t="str">
        <f t="shared" si="10"/>
        <v/>
      </c>
      <c r="L89" s="16"/>
      <c r="M89" s="14"/>
      <c r="N89" s="14"/>
      <c r="O89" s="15" t="str">
        <f t="shared" si="11"/>
        <v/>
      </c>
      <c r="P89" s="15" t="str">
        <f t="shared" si="12"/>
        <v/>
      </c>
      <c r="Q89" s="14"/>
      <c r="R89" s="17" t="str">
        <f t="shared" si="13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/>
      <c r="D90" s="14"/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9"/>
        <v/>
      </c>
      <c r="K90" s="15" t="str">
        <f t="shared" si="10"/>
        <v/>
      </c>
      <c r="L90" s="16"/>
      <c r="M90" s="14"/>
      <c r="N90" s="14"/>
      <c r="O90" s="15" t="str">
        <f t="shared" si="11"/>
        <v/>
      </c>
      <c r="P90" s="15" t="str">
        <f t="shared" si="12"/>
        <v/>
      </c>
      <c r="Q90" s="14"/>
      <c r="R90" s="17" t="str">
        <f t="shared" si="13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/>
      <c r="D91" s="14"/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9"/>
        <v/>
      </c>
      <c r="K91" s="15" t="str">
        <f t="shared" si="10"/>
        <v/>
      </c>
      <c r="L91" s="16"/>
      <c r="M91" s="14"/>
      <c r="N91" s="14"/>
      <c r="O91" s="15" t="str">
        <f t="shared" si="11"/>
        <v/>
      </c>
      <c r="P91" s="15" t="str">
        <f t="shared" si="12"/>
        <v/>
      </c>
      <c r="Q91" s="14"/>
      <c r="R91" s="17" t="str">
        <f t="shared" si="13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/>
      <c r="D92" s="14"/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9"/>
        <v/>
      </c>
      <c r="K92" s="15" t="str">
        <f t="shared" si="10"/>
        <v/>
      </c>
      <c r="L92" s="16"/>
      <c r="M92" s="14"/>
      <c r="N92" s="14"/>
      <c r="O92" s="15" t="str">
        <f t="shared" si="11"/>
        <v/>
      </c>
      <c r="P92" s="15" t="str">
        <f t="shared" si="12"/>
        <v/>
      </c>
      <c r="Q92" s="14"/>
      <c r="R92" s="17" t="str">
        <f t="shared" si="13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/>
      <c r="D93" s="14"/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9"/>
        <v/>
      </c>
      <c r="K93" s="15" t="str">
        <f t="shared" si="10"/>
        <v/>
      </c>
      <c r="L93" s="16"/>
      <c r="M93" s="14"/>
      <c r="N93" s="14"/>
      <c r="O93" s="15" t="str">
        <f t="shared" si="11"/>
        <v/>
      </c>
      <c r="P93" s="15" t="str">
        <f t="shared" si="12"/>
        <v/>
      </c>
      <c r="Q93" s="14"/>
      <c r="R93" s="17" t="str">
        <f t="shared" si="13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/>
      <c r="D94" s="14"/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9"/>
        <v/>
      </c>
      <c r="K94" s="15" t="str">
        <f t="shared" si="10"/>
        <v/>
      </c>
      <c r="L94" s="16"/>
      <c r="M94" s="14"/>
      <c r="N94" s="14"/>
      <c r="O94" s="15" t="str">
        <f t="shared" si="11"/>
        <v/>
      </c>
      <c r="P94" s="15" t="str">
        <f t="shared" si="12"/>
        <v/>
      </c>
      <c r="Q94" s="14"/>
      <c r="R94" s="17" t="str">
        <f t="shared" si="13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/>
      <c r="D95" s="14"/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9"/>
        <v/>
      </c>
      <c r="K95" s="15" t="str">
        <f t="shared" si="10"/>
        <v/>
      </c>
      <c r="L95" s="16"/>
      <c r="M95" s="14"/>
      <c r="N95" s="14"/>
      <c r="O95" s="15" t="str">
        <f t="shared" si="11"/>
        <v/>
      </c>
      <c r="P95" s="15" t="str">
        <f t="shared" si="12"/>
        <v/>
      </c>
      <c r="Q95" s="14"/>
      <c r="R95" s="17" t="str">
        <f t="shared" si="13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/>
      <c r="D96" s="14"/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9"/>
        <v/>
      </c>
      <c r="K96" s="15" t="str">
        <f t="shared" si="10"/>
        <v/>
      </c>
      <c r="L96" s="16"/>
      <c r="M96" s="14"/>
      <c r="N96" s="14"/>
      <c r="O96" s="15" t="str">
        <f t="shared" si="11"/>
        <v/>
      </c>
      <c r="P96" s="15" t="str">
        <f t="shared" si="12"/>
        <v/>
      </c>
      <c r="Q96" s="14"/>
      <c r="R96" s="17" t="str">
        <f t="shared" si="13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/>
      <c r="D97" s="14"/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9"/>
        <v/>
      </c>
      <c r="K97" s="15" t="str">
        <f t="shared" si="10"/>
        <v/>
      </c>
      <c r="L97" s="16"/>
      <c r="M97" s="14"/>
      <c r="N97" s="14"/>
      <c r="O97" s="15" t="str">
        <f t="shared" si="11"/>
        <v/>
      </c>
      <c r="P97" s="15" t="str">
        <f t="shared" si="12"/>
        <v/>
      </c>
      <c r="Q97" s="14"/>
      <c r="R97" s="17" t="str">
        <f t="shared" si="13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/>
      <c r="D98" s="14"/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9"/>
        <v/>
      </c>
      <c r="K98" s="15" t="str">
        <f t="shared" si="10"/>
        <v/>
      </c>
      <c r="L98" s="16"/>
      <c r="M98" s="14"/>
      <c r="N98" s="14"/>
      <c r="O98" s="15" t="str">
        <f t="shared" si="11"/>
        <v/>
      </c>
      <c r="P98" s="15" t="str">
        <f t="shared" si="12"/>
        <v/>
      </c>
      <c r="Q98" s="14"/>
      <c r="R98" s="17" t="str">
        <f t="shared" si="13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/>
      <c r="D99" s="14"/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9"/>
        <v/>
      </c>
      <c r="K99" s="15" t="str">
        <f t="shared" si="10"/>
        <v/>
      </c>
      <c r="L99" s="16"/>
      <c r="M99" s="14"/>
      <c r="N99" s="14"/>
      <c r="O99" s="15" t="str">
        <f t="shared" si="11"/>
        <v/>
      </c>
      <c r="P99" s="15" t="str">
        <f t="shared" si="12"/>
        <v/>
      </c>
      <c r="Q99" s="14"/>
      <c r="R99" s="17" t="str">
        <f t="shared" si="13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9"/>
        <v/>
      </c>
      <c r="K100" s="15" t="str">
        <f t="shared" si="10"/>
        <v/>
      </c>
      <c r="L100" s="16"/>
      <c r="M100" s="14"/>
      <c r="N100" s="14"/>
      <c r="O100" s="15" t="str">
        <f t="shared" si="11"/>
        <v/>
      </c>
      <c r="P100" s="15" t="str">
        <f t="shared" si="12"/>
        <v/>
      </c>
      <c r="Q100" s="14"/>
      <c r="R100" s="17" t="str">
        <f t="shared" si="13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9"/>
        <v/>
      </c>
      <c r="K101" s="15" t="str">
        <f t="shared" si="10"/>
        <v/>
      </c>
      <c r="L101" s="16"/>
      <c r="M101" s="14"/>
      <c r="N101" s="14"/>
      <c r="O101" s="15" t="str">
        <f t="shared" si="11"/>
        <v/>
      </c>
      <c r="P101" s="15" t="str">
        <f t="shared" si="12"/>
        <v/>
      </c>
      <c r="Q101" s="14"/>
      <c r="R101" s="17" t="str">
        <f t="shared" si="13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9"/>
        <v/>
      </c>
      <c r="K102" s="15" t="str">
        <f t="shared" si="10"/>
        <v/>
      </c>
      <c r="L102" s="16"/>
      <c r="M102" s="14"/>
      <c r="N102" s="14"/>
      <c r="O102" s="15" t="str">
        <f t="shared" si="11"/>
        <v/>
      </c>
      <c r="P102" s="15" t="str">
        <f t="shared" si="12"/>
        <v/>
      </c>
      <c r="Q102" s="14"/>
      <c r="R102" s="17" t="str">
        <f t="shared" si="13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9"/>
        <v/>
      </c>
      <c r="K103" s="15" t="str">
        <f t="shared" si="10"/>
        <v/>
      </c>
      <c r="L103" s="16"/>
      <c r="M103" s="14"/>
      <c r="N103" s="14"/>
      <c r="O103" s="15" t="str">
        <f t="shared" si="11"/>
        <v/>
      </c>
      <c r="P103" s="15" t="str">
        <f t="shared" si="12"/>
        <v/>
      </c>
      <c r="Q103" s="14"/>
      <c r="R103" s="17" t="str">
        <f t="shared" si="13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9"/>
        <v/>
      </c>
      <c r="K104" s="15" t="str">
        <f t="shared" si="10"/>
        <v/>
      </c>
      <c r="L104" s="16"/>
      <c r="M104" s="14"/>
      <c r="N104" s="14"/>
      <c r="O104" s="15" t="str">
        <f t="shared" si="11"/>
        <v/>
      </c>
      <c r="P104" s="15" t="str">
        <f t="shared" si="12"/>
        <v/>
      </c>
      <c r="Q104" s="14"/>
      <c r="R104" s="17" t="str">
        <f t="shared" si="13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9"/>
        <v/>
      </c>
      <c r="K105" s="15" t="str">
        <f t="shared" si="10"/>
        <v/>
      </c>
      <c r="L105" s="16"/>
      <c r="M105" s="14"/>
      <c r="N105" s="14"/>
      <c r="O105" s="15" t="str">
        <f t="shared" si="11"/>
        <v/>
      </c>
      <c r="P105" s="15" t="str">
        <f t="shared" si="12"/>
        <v/>
      </c>
      <c r="Q105" s="14"/>
      <c r="R105" s="17" t="str">
        <f t="shared" si="13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9"/>
        <v/>
      </c>
      <c r="K106" s="15" t="str">
        <f t="shared" si="10"/>
        <v/>
      </c>
      <c r="L106" s="16"/>
      <c r="M106" s="14"/>
      <c r="N106" s="14"/>
      <c r="O106" s="15" t="str">
        <f t="shared" si="11"/>
        <v/>
      </c>
      <c r="P106" s="15" t="str">
        <f t="shared" si="12"/>
        <v/>
      </c>
      <c r="Q106" s="14"/>
      <c r="R106" s="17" t="str">
        <f t="shared" si="13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9"/>
        <v/>
      </c>
      <c r="K107" s="15" t="str">
        <f t="shared" si="10"/>
        <v/>
      </c>
      <c r="L107" s="16"/>
      <c r="M107" s="14"/>
      <c r="N107" s="14"/>
      <c r="O107" s="15" t="str">
        <f t="shared" si="11"/>
        <v/>
      </c>
      <c r="P107" s="15" t="str">
        <f t="shared" si="12"/>
        <v/>
      </c>
      <c r="Q107" s="14"/>
      <c r="R107" s="17" t="str">
        <f t="shared" si="13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9"/>
        <v/>
      </c>
      <c r="K108" s="15" t="str">
        <f t="shared" si="10"/>
        <v/>
      </c>
      <c r="L108" s="16"/>
      <c r="M108" s="14"/>
      <c r="N108" s="14"/>
      <c r="O108" s="15" t="str">
        <f t="shared" si="11"/>
        <v/>
      </c>
      <c r="P108" s="15" t="str">
        <f t="shared" si="12"/>
        <v/>
      </c>
      <c r="Q108" s="14"/>
      <c r="R108" s="17" t="str">
        <f t="shared" si="13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9"/>
        <v/>
      </c>
      <c r="K109" s="15" t="str">
        <f t="shared" si="10"/>
        <v/>
      </c>
      <c r="L109" s="16"/>
      <c r="M109" s="14"/>
      <c r="N109" s="14"/>
      <c r="O109" s="15" t="str">
        <f t="shared" si="11"/>
        <v/>
      </c>
      <c r="P109" s="15" t="str">
        <f t="shared" si="12"/>
        <v/>
      </c>
      <c r="Q109" s="14"/>
      <c r="R109" s="17" t="str">
        <f t="shared" si="13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9"/>
        <v/>
      </c>
      <c r="K110" s="15" t="str">
        <f t="shared" si="10"/>
        <v/>
      </c>
      <c r="L110" s="16"/>
      <c r="M110" s="14"/>
      <c r="N110" s="14"/>
      <c r="O110" s="15" t="str">
        <f t="shared" si="11"/>
        <v/>
      </c>
      <c r="P110" s="15" t="str">
        <f t="shared" si="12"/>
        <v/>
      </c>
      <c r="Q110" s="14"/>
      <c r="R110" s="17" t="str">
        <f t="shared" si="13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9"/>
        <v/>
      </c>
      <c r="K111" s="15" t="str">
        <f t="shared" si="10"/>
        <v/>
      </c>
      <c r="L111" s="16"/>
      <c r="M111" s="14"/>
      <c r="N111" s="14"/>
      <c r="O111" s="15" t="str">
        <f t="shared" si="11"/>
        <v/>
      </c>
      <c r="P111" s="15" t="str">
        <f t="shared" si="12"/>
        <v/>
      </c>
      <c r="Q111" s="14"/>
      <c r="R111" s="17" t="str">
        <f t="shared" si="13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9"/>
        <v/>
      </c>
      <c r="K112" s="15" t="str">
        <f t="shared" si="10"/>
        <v/>
      </c>
      <c r="L112" s="16"/>
      <c r="M112" s="14"/>
      <c r="N112" s="14"/>
      <c r="O112" s="15" t="str">
        <f t="shared" si="11"/>
        <v/>
      </c>
      <c r="P112" s="15" t="str">
        <f t="shared" si="12"/>
        <v/>
      </c>
      <c r="Q112" s="14"/>
      <c r="R112" s="17" t="str">
        <f t="shared" si="13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9"/>
        <v/>
      </c>
      <c r="K113" s="15" t="str">
        <f t="shared" si="10"/>
        <v/>
      </c>
      <c r="L113" s="16"/>
      <c r="M113" s="14"/>
      <c r="N113" s="14"/>
      <c r="O113" s="15" t="str">
        <f t="shared" si="11"/>
        <v/>
      </c>
      <c r="P113" s="15" t="str">
        <f t="shared" si="12"/>
        <v/>
      </c>
      <c r="Q113" s="14"/>
      <c r="R113" s="17" t="str">
        <f t="shared" si="13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9"/>
        <v/>
      </c>
      <c r="K114" s="15" t="str">
        <f t="shared" si="10"/>
        <v/>
      </c>
      <c r="L114" s="16"/>
      <c r="M114" s="14"/>
      <c r="N114" s="14"/>
      <c r="O114" s="15" t="str">
        <f t="shared" si="11"/>
        <v/>
      </c>
      <c r="P114" s="15" t="str">
        <f t="shared" si="12"/>
        <v/>
      </c>
      <c r="Q114" s="14"/>
      <c r="R114" s="17" t="str">
        <f t="shared" si="13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9"/>
        <v/>
      </c>
      <c r="K115" s="15" t="str">
        <f t="shared" si="10"/>
        <v/>
      </c>
      <c r="L115" s="16"/>
      <c r="M115" s="14"/>
      <c r="N115" s="14"/>
      <c r="O115" s="15" t="str">
        <f t="shared" si="11"/>
        <v/>
      </c>
      <c r="P115" s="15" t="str">
        <f t="shared" si="12"/>
        <v/>
      </c>
      <c r="Q115" s="14"/>
      <c r="R115" s="17" t="str">
        <f t="shared" si="13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9"/>
        <v/>
      </c>
      <c r="K116" s="15" t="str">
        <f t="shared" si="10"/>
        <v/>
      </c>
      <c r="L116" s="16"/>
      <c r="M116" s="14"/>
      <c r="N116" s="14"/>
      <c r="O116" s="15" t="str">
        <f t="shared" si="11"/>
        <v/>
      </c>
      <c r="P116" s="15" t="str">
        <f t="shared" si="12"/>
        <v/>
      </c>
      <c r="Q116" s="14"/>
      <c r="R116" s="17" t="str">
        <f t="shared" si="13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9"/>
        <v/>
      </c>
      <c r="K117" s="15" t="str">
        <f t="shared" si="10"/>
        <v/>
      </c>
      <c r="L117" s="16"/>
      <c r="M117" s="14"/>
      <c r="N117" s="14"/>
      <c r="O117" s="15" t="str">
        <f t="shared" si="11"/>
        <v/>
      </c>
      <c r="P117" s="15" t="str">
        <f t="shared" si="12"/>
        <v/>
      </c>
      <c r="Q117" s="14"/>
      <c r="R117" s="17" t="str">
        <f t="shared" si="13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9"/>
        <v/>
      </c>
      <c r="K118" s="15" t="str">
        <f t="shared" si="10"/>
        <v/>
      </c>
      <c r="L118" s="16"/>
      <c r="M118" s="14"/>
      <c r="N118" s="14"/>
      <c r="O118" s="15" t="str">
        <f t="shared" si="11"/>
        <v/>
      </c>
      <c r="P118" s="15" t="str">
        <f t="shared" si="12"/>
        <v/>
      </c>
      <c r="Q118" s="14"/>
      <c r="R118" s="17" t="str">
        <f t="shared" si="13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9"/>
        <v/>
      </c>
      <c r="K119" s="15" t="str">
        <f t="shared" si="10"/>
        <v/>
      </c>
      <c r="L119" s="16"/>
      <c r="M119" s="14"/>
      <c r="N119" s="14"/>
      <c r="O119" s="15" t="str">
        <f t="shared" si="11"/>
        <v/>
      </c>
      <c r="P119" s="15" t="str">
        <f t="shared" si="12"/>
        <v/>
      </c>
      <c r="Q119" s="14"/>
      <c r="R119" s="17" t="str">
        <f t="shared" si="13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9"/>
        <v/>
      </c>
      <c r="K120" s="15" t="str">
        <f t="shared" si="10"/>
        <v/>
      </c>
      <c r="L120" s="16"/>
      <c r="M120" s="14"/>
      <c r="N120" s="14"/>
      <c r="O120" s="15" t="str">
        <f t="shared" si="11"/>
        <v/>
      </c>
      <c r="P120" s="15" t="str">
        <f t="shared" si="12"/>
        <v/>
      </c>
      <c r="Q120" s="14"/>
      <c r="R120" s="17" t="str">
        <f t="shared" si="13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9"/>
        <v/>
      </c>
      <c r="K121" s="15" t="str">
        <f t="shared" si="10"/>
        <v/>
      </c>
      <c r="L121" s="16"/>
      <c r="M121" s="14"/>
      <c r="N121" s="14"/>
      <c r="O121" s="15" t="str">
        <f t="shared" si="11"/>
        <v/>
      </c>
      <c r="P121" s="15" t="str">
        <f t="shared" si="12"/>
        <v/>
      </c>
      <c r="Q121" s="14"/>
      <c r="R121" s="17" t="str">
        <f t="shared" si="13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9"/>
        <v/>
      </c>
      <c r="K122" s="15" t="str">
        <f t="shared" si="10"/>
        <v/>
      </c>
      <c r="L122" s="16"/>
      <c r="M122" s="14"/>
      <c r="N122" s="14"/>
      <c r="O122" s="15" t="str">
        <f t="shared" si="11"/>
        <v/>
      </c>
      <c r="P122" s="15" t="str">
        <f t="shared" si="12"/>
        <v/>
      </c>
      <c r="Q122" s="14"/>
      <c r="R122" s="17" t="str">
        <f t="shared" si="13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9"/>
        <v/>
      </c>
      <c r="K123" s="15" t="str">
        <f t="shared" si="10"/>
        <v/>
      </c>
      <c r="L123" s="16"/>
      <c r="M123" s="14"/>
      <c r="N123" s="14"/>
      <c r="O123" s="15" t="str">
        <f t="shared" si="11"/>
        <v/>
      </c>
      <c r="P123" s="15" t="str">
        <f t="shared" si="12"/>
        <v/>
      </c>
      <c r="Q123" s="14"/>
      <c r="R123" s="17" t="str">
        <f t="shared" si="13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9"/>
        <v/>
      </c>
      <c r="K124" s="15" t="str">
        <f t="shared" si="10"/>
        <v/>
      </c>
      <c r="L124" s="16"/>
      <c r="M124" s="14"/>
      <c r="N124" s="14"/>
      <c r="O124" s="15" t="str">
        <f t="shared" si="11"/>
        <v/>
      </c>
      <c r="P124" s="15" t="str">
        <f t="shared" si="12"/>
        <v/>
      </c>
      <c r="Q124" s="14"/>
      <c r="R124" s="17" t="str">
        <f t="shared" si="13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9"/>
        <v/>
      </c>
      <c r="K125" s="15" t="str">
        <f t="shared" si="10"/>
        <v/>
      </c>
      <c r="L125" s="16"/>
      <c r="M125" s="14"/>
      <c r="N125" s="14"/>
      <c r="O125" s="15" t="str">
        <f t="shared" si="11"/>
        <v/>
      </c>
      <c r="P125" s="15" t="str">
        <f t="shared" si="12"/>
        <v/>
      </c>
      <c r="Q125" s="14"/>
      <c r="R125" s="17" t="str">
        <f t="shared" si="13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9"/>
        <v/>
      </c>
      <c r="K126" s="15" t="str">
        <f t="shared" si="10"/>
        <v/>
      </c>
      <c r="L126" s="16"/>
      <c r="M126" s="14"/>
      <c r="N126" s="14"/>
      <c r="O126" s="15" t="str">
        <f t="shared" si="11"/>
        <v/>
      </c>
      <c r="P126" s="15" t="str">
        <f t="shared" si="12"/>
        <v/>
      </c>
      <c r="Q126" s="14"/>
      <c r="R126" s="17" t="str">
        <f t="shared" si="13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9"/>
        <v/>
      </c>
      <c r="K127" s="15" t="str">
        <f t="shared" si="10"/>
        <v/>
      </c>
      <c r="L127" s="16"/>
      <c r="M127" s="14"/>
      <c r="N127" s="14"/>
      <c r="O127" s="15" t="str">
        <f t="shared" si="11"/>
        <v/>
      </c>
      <c r="P127" s="15" t="str">
        <f t="shared" si="12"/>
        <v/>
      </c>
      <c r="Q127" s="14"/>
      <c r="R127" s="17" t="str">
        <f t="shared" si="13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9"/>
        <v/>
      </c>
      <c r="K128" s="15" t="str">
        <f t="shared" si="10"/>
        <v/>
      </c>
      <c r="L128" s="16"/>
      <c r="M128" s="14"/>
      <c r="N128" s="14"/>
      <c r="O128" s="15" t="str">
        <f t="shared" si="11"/>
        <v/>
      </c>
      <c r="P128" s="15" t="str">
        <f t="shared" si="12"/>
        <v/>
      </c>
      <c r="Q128" s="14"/>
      <c r="R128" s="17" t="str">
        <f t="shared" si="13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9"/>
        <v/>
      </c>
      <c r="K129" s="15" t="str">
        <f t="shared" si="10"/>
        <v/>
      </c>
      <c r="L129" s="16"/>
      <c r="M129" s="14"/>
      <c r="N129" s="14"/>
      <c r="O129" s="15" t="str">
        <f t="shared" si="11"/>
        <v/>
      </c>
      <c r="P129" s="15" t="str">
        <f t="shared" si="12"/>
        <v/>
      </c>
      <c r="Q129" s="14"/>
      <c r="R129" s="17" t="str">
        <f t="shared" si="13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9"/>
        <v/>
      </c>
      <c r="K130" s="15" t="str">
        <f t="shared" si="10"/>
        <v/>
      </c>
      <c r="L130" s="16"/>
      <c r="M130" s="14"/>
      <c r="N130" s="14"/>
      <c r="O130" s="15" t="str">
        <f t="shared" si="11"/>
        <v/>
      </c>
      <c r="P130" s="15" t="str">
        <f t="shared" si="12"/>
        <v/>
      </c>
      <c r="Q130" s="14"/>
      <c r="R130" s="17" t="str">
        <f t="shared" si="13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9"/>
        <v/>
      </c>
      <c r="K131" s="15" t="str">
        <f t="shared" si="10"/>
        <v/>
      </c>
      <c r="L131" s="16"/>
      <c r="M131" s="14"/>
      <c r="N131" s="14"/>
      <c r="O131" s="15" t="str">
        <f t="shared" si="11"/>
        <v/>
      </c>
      <c r="P131" s="15" t="str">
        <f t="shared" si="12"/>
        <v/>
      </c>
      <c r="Q131" s="14"/>
      <c r="R131" s="17" t="str">
        <f t="shared" si="13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9"/>
        <v/>
      </c>
      <c r="K132" s="15" t="str">
        <f t="shared" si="10"/>
        <v/>
      </c>
      <c r="L132" s="16"/>
      <c r="M132" s="14"/>
      <c r="N132" s="14"/>
      <c r="O132" s="15" t="str">
        <f t="shared" si="11"/>
        <v/>
      </c>
      <c r="P132" s="15" t="str">
        <f t="shared" si="12"/>
        <v/>
      </c>
      <c r="Q132" s="14"/>
      <c r="R132" s="17" t="str">
        <f t="shared" si="13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9"/>
        <v/>
      </c>
      <c r="K133" s="15" t="str">
        <f t="shared" si="10"/>
        <v/>
      </c>
      <c r="L133" s="16"/>
      <c r="M133" s="14"/>
      <c r="N133" s="14"/>
      <c r="O133" s="15" t="str">
        <f t="shared" si="11"/>
        <v/>
      </c>
      <c r="P133" s="15" t="str">
        <f t="shared" si="12"/>
        <v/>
      </c>
      <c r="Q133" s="14"/>
      <c r="R133" s="17" t="str">
        <f t="shared" si="13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9"/>
        <v/>
      </c>
      <c r="K134" s="15" t="str">
        <f t="shared" si="10"/>
        <v/>
      </c>
      <c r="L134" s="16"/>
      <c r="M134" s="14"/>
      <c r="N134" s="14"/>
      <c r="O134" s="15" t="str">
        <f t="shared" si="11"/>
        <v/>
      </c>
      <c r="P134" s="15" t="str">
        <f t="shared" si="12"/>
        <v/>
      </c>
      <c r="Q134" s="14"/>
      <c r="R134" s="17" t="str">
        <f t="shared" si="13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6">IF(OR(A135="",H135="",H135=0),"",I135/H135*100)</f>
        <v/>
      </c>
      <c r="K135" s="15" t="str">
        <f t="shared" ref="K135:K198" si="17">IF(OR(A135="",C135="",C135=0),"",H135/C135*100)</f>
        <v/>
      </c>
      <c r="L135" s="16"/>
      <c r="M135" s="14"/>
      <c r="N135" s="14"/>
      <c r="O135" s="15" t="str">
        <f t="shared" ref="O135:O198" si="18">IF(OR(A135="",C135="",C135=0),"",M135/C135*1000)</f>
        <v/>
      </c>
      <c r="P135" s="15" t="str">
        <f t="shared" ref="P135:P198" si="19">IF(OR(A135="",D135="",D135=0),"",N135/D135*1000)</f>
        <v/>
      </c>
      <c r="Q135" s="14"/>
      <c r="R135" s="17" t="str">
        <f t="shared" ref="R135:R198" si="20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6"/>
        <v/>
      </c>
      <c r="K136" s="15" t="str">
        <f t="shared" si="17"/>
        <v/>
      </c>
      <c r="L136" s="16"/>
      <c r="M136" s="14"/>
      <c r="N136" s="14"/>
      <c r="O136" s="15" t="str">
        <f t="shared" si="18"/>
        <v/>
      </c>
      <c r="P136" s="15" t="str">
        <f t="shared" si="19"/>
        <v/>
      </c>
      <c r="Q136" s="14"/>
      <c r="R136" s="17" t="str">
        <f t="shared" si="20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6"/>
        <v/>
      </c>
      <c r="K137" s="15" t="str">
        <f t="shared" si="17"/>
        <v/>
      </c>
      <c r="L137" s="16"/>
      <c r="M137" s="14"/>
      <c r="N137" s="14"/>
      <c r="O137" s="15" t="str">
        <f t="shared" si="18"/>
        <v/>
      </c>
      <c r="P137" s="15" t="str">
        <f t="shared" si="19"/>
        <v/>
      </c>
      <c r="Q137" s="14"/>
      <c r="R137" s="17" t="str">
        <f t="shared" si="20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6"/>
        <v/>
      </c>
      <c r="K138" s="15" t="str">
        <f t="shared" si="17"/>
        <v/>
      </c>
      <c r="L138" s="16"/>
      <c r="M138" s="14"/>
      <c r="N138" s="14"/>
      <c r="O138" s="15" t="str">
        <f t="shared" si="18"/>
        <v/>
      </c>
      <c r="P138" s="15" t="str">
        <f t="shared" si="19"/>
        <v/>
      </c>
      <c r="Q138" s="14"/>
      <c r="R138" s="17" t="str">
        <f t="shared" si="20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6"/>
        <v/>
      </c>
      <c r="K139" s="15" t="str">
        <f t="shared" si="17"/>
        <v/>
      </c>
      <c r="L139" s="16"/>
      <c r="M139" s="14"/>
      <c r="N139" s="14"/>
      <c r="O139" s="15" t="str">
        <f t="shared" si="18"/>
        <v/>
      </c>
      <c r="P139" s="15" t="str">
        <f t="shared" si="19"/>
        <v/>
      </c>
      <c r="Q139" s="14"/>
      <c r="R139" s="17" t="str">
        <f t="shared" si="20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6"/>
        <v/>
      </c>
      <c r="K140" s="15" t="str">
        <f t="shared" si="17"/>
        <v/>
      </c>
      <c r="L140" s="16"/>
      <c r="M140" s="14"/>
      <c r="N140" s="14"/>
      <c r="O140" s="15" t="str">
        <f t="shared" si="18"/>
        <v/>
      </c>
      <c r="P140" s="15" t="str">
        <f t="shared" si="19"/>
        <v/>
      </c>
      <c r="Q140" s="14"/>
      <c r="R140" s="17" t="str">
        <f t="shared" si="20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6"/>
        <v/>
      </c>
      <c r="K141" s="15" t="str">
        <f t="shared" si="17"/>
        <v/>
      </c>
      <c r="L141" s="16"/>
      <c r="M141" s="14"/>
      <c r="N141" s="14"/>
      <c r="O141" s="15" t="str">
        <f t="shared" si="18"/>
        <v/>
      </c>
      <c r="P141" s="15" t="str">
        <f t="shared" si="19"/>
        <v/>
      </c>
      <c r="Q141" s="14"/>
      <c r="R141" s="17" t="str">
        <f t="shared" si="20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6"/>
        <v/>
      </c>
      <c r="K142" s="15" t="str">
        <f t="shared" si="17"/>
        <v/>
      </c>
      <c r="L142" s="16"/>
      <c r="M142" s="14"/>
      <c r="N142" s="14"/>
      <c r="O142" s="15" t="str">
        <f t="shared" si="18"/>
        <v/>
      </c>
      <c r="P142" s="15" t="str">
        <f t="shared" si="19"/>
        <v/>
      </c>
      <c r="Q142" s="14"/>
      <c r="R142" s="17" t="str">
        <f t="shared" si="20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6"/>
        <v/>
      </c>
      <c r="K143" s="15" t="str">
        <f t="shared" si="17"/>
        <v/>
      </c>
      <c r="L143" s="16"/>
      <c r="M143" s="14"/>
      <c r="N143" s="14"/>
      <c r="O143" s="15" t="str">
        <f t="shared" si="18"/>
        <v/>
      </c>
      <c r="P143" s="15" t="str">
        <f t="shared" si="19"/>
        <v/>
      </c>
      <c r="Q143" s="14"/>
      <c r="R143" s="17" t="str">
        <f t="shared" si="20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6"/>
        <v/>
      </c>
      <c r="K144" s="15" t="str">
        <f t="shared" si="17"/>
        <v/>
      </c>
      <c r="L144" s="16"/>
      <c r="M144" s="14"/>
      <c r="N144" s="14"/>
      <c r="O144" s="15" t="str">
        <f t="shared" si="18"/>
        <v/>
      </c>
      <c r="P144" s="15" t="str">
        <f t="shared" si="19"/>
        <v/>
      </c>
      <c r="Q144" s="14"/>
      <c r="R144" s="17" t="str">
        <f t="shared" si="20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6"/>
        <v/>
      </c>
      <c r="K145" s="15" t="str">
        <f t="shared" si="17"/>
        <v/>
      </c>
      <c r="L145" s="16"/>
      <c r="M145" s="14"/>
      <c r="N145" s="14"/>
      <c r="O145" s="15" t="str">
        <f t="shared" si="18"/>
        <v/>
      </c>
      <c r="P145" s="15" t="str">
        <f t="shared" si="19"/>
        <v/>
      </c>
      <c r="Q145" s="14"/>
      <c r="R145" s="17" t="str">
        <f t="shared" si="20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6"/>
        <v/>
      </c>
      <c r="K146" s="15" t="str">
        <f t="shared" si="17"/>
        <v/>
      </c>
      <c r="L146" s="16"/>
      <c r="M146" s="14"/>
      <c r="N146" s="14"/>
      <c r="O146" s="15" t="str">
        <f t="shared" si="18"/>
        <v/>
      </c>
      <c r="P146" s="15" t="str">
        <f t="shared" si="19"/>
        <v/>
      </c>
      <c r="Q146" s="14"/>
      <c r="R146" s="17" t="str">
        <f t="shared" si="20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6"/>
        <v/>
      </c>
      <c r="K147" s="15" t="str">
        <f t="shared" si="17"/>
        <v/>
      </c>
      <c r="L147" s="16"/>
      <c r="M147" s="14"/>
      <c r="N147" s="14"/>
      <c r="O147" s="15" t="str">
        <f t="shared" si="18"/>
        <v/>
      </c>
      <c r="P147" s="15" t="str">
        <f t="shared" si="19"/>
        <v/>
      </c>
      <c r="Q147" s="14"/>
      <c r="R147" s="17" t="str">
        <f t="shared" si="20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6"/>
        <v/>
      </c>
      <c r="K148" s="15" t="str">
        <f t="shared" si="17"/>
        <v/>
      </c>
      <c r="L148" s="16"/>
      <c r="M148" s="14"/>
      <c r="N148" s="14"/>
      <c r="O148" s="15" t="str">
        <f t="shared" si="18"/>
        <v/>
      </c>
      <c r="P148" s="15" t="str">
        <f t="shared" si="19"/>
        <v/>
      </c>
      <c r="Q148" s="14"/>
      <c r="R148" s="17" t="str">
        <f t="shared" si="20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6"/>
        <v/>
      </c>
      <c r="K149" s="15" t="str">
        <f t="shared" si="17"/>
        <v/>
      </c>
      <c r="L149" s="16"/>
      <c r="M149" s="14"/>
      <c r="N149" s="14"/>
      <c r="O149" s="15" t="str">
        <f t="shared" si="18"/>
        <v/>
      </c>
      <c r="P149" s="15" t="str">
        <f t="shared" si="19"/>
        <v/>
      </c>
      <c r="Q149" s="14"/>
      <c r="R149" s="17" t="str">
        <f t="shared" si="20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6"/>
        <v/>
      </c>
      <c r="K150" s="15" t="str">
        <f t="shared" si="17"/>
        <v/>
      </c>
      <c r="L150" s="16"/>
      <c r="M150" s="14"/>
      <c r="N150" s="14"/>
      <c r="O150" s="15" t="str">
        <f t="shared" si="18"/>
        <v/>
      </c>
      <c r="P150" s="15" t="str">
        <f t="shared" si="19"/>
        <v/>
      </c>
      <c r="Q150" s="14"/>
      <c r="R150" s="17" t="str">
        <f t="shared" si="20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6"/>
        <v/>
      </c>
      <c r="K151" s="15" t="str">
        <f t="shared" si="17"/>
        <v/>
      </c>
      <c r="L151" s="16"/>
      <c r="M151" s="14"/>
      <c r="N151" s="14"/>
      <c r="O151" s="15" t="str">
        <f t="shared" si="18"/>
        <v/>
      </c>
      <c r="P151" s="15" t="str">
        <f t="shared" si="19"/>
        <v/>
      </c>
      <c r="Q151" s="14"/>
      <c r="R151" s="17" t="str">
        <f t="shared" si="20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6"/>
        <v/>
      </c>
      <c r="K152" s="15" t="str">
        <f t="shared" si="17"/>
        <v/>
      </c>
      <c r="L152" s="16"/>
      <c r="M152" s="14"/>
      <c r="N152" s="14"/>
      <c r="O152" s="15" t="str">
        <f t="shared" si="18"/>
        <v/>
      </c>
      <c r="P152" s="15" t="str">
        <f t="shared" si="19"/>
        <v/>
      </c>
      <c r="Q152" s="14"/>
      <c r="R152" s="17" t="str">
        <f t="shared" si="20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6"/>
        <v/>
      </c>
      <c r="K153" s="15" t="str">
        <f t="shared" si="17"/>
        <v/>
      </c>
      <c r="L153" s="16"/>
      <c r="M153" s="14"/>
      <c r="N153" s="14"/>
      <c r="O153" s="15" t="str">
        <f t="shared" si="18"/>
        <v/>
      </c>
      <c r="P153" s="15" t="str">
        <f t="shared" si="19"/>
        <v/>
      </c>
      <c r="Q153" s="14"/>
      <c r="R153" s="17" t="str">
        <f t="shared" si="20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6"/>
        <v/>
      </c>
      <c r="K154" s="15" t="str">
        <f t="shared" si="17"/>
        <v/>
      </c>
      <c r="L154" s="16"/>
      <c r="M154" s="14"/>
      <c r="N154" s="14"/>
      <c r="O154" s="15" t="str">
        <f t="shared" si="18"/>
        <v/>
      </c>
      <c r="P154" s="15" t="str">
        <f t="shared" si="19"/>
        <v/>
      </c>
      <c r="Q154" s="14"/>
      <c r="R154" s="17" t="str">
        <f t="shared" si="20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6"/>
        <v/>
      </c>
      <c r="K155" s="15" t="str">
        <f t="shared" si="17"/>
        <v/>
      </c>
      <c r="L155" s="16"/>
      <c r="M155" s="14"/>
      <c r="N155" s="14"/>
      <c r="O155" s="15" t="str">
        <f t="shared" si="18"/>
        <v/>
      </c>
      <c r="P155" s="15" t="str">
        <f t="shared" si="19"/>
        <v/>
      </c>
      <c r="Q155" s="14"/>
      <c r="R155" s="17" t="str">
        <f t="shared" si="20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6"/>
        <v/>
      </c>
      <c r="K156" s="15" t="str">
        <f t="shared" si="17"/>
        <v/>
      </c>
      <c r="L156" s="16"/>
      <c r="M156" s="14"/>
      <c r="N156" s="14"/>
      <c r="O156" s="15" t="str">
        <f t="shared" si="18"/>
        <v/>
      </c>
      <c r="P156" s="15" t="str">
        <f t="shared" si="19"/>
        <v/>
      </c>
      <c r="Q156" s="14"/>
      <c r="R156" s="17" t="str">
        <f t="shared" si="20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6"/>
        <v/>
      </c>
      <c r="K157" s="15" t="str">
        <f t="shared" si="17"/>
        <v/>
      </c>
      <c r="L157" s="16"/>
      <c r="M157" s="14"/>
      <c r="N157" s="14"/>
      <c r="O157" s="15" t="str">
        <f t="shared" si="18"/>
        <v/>
      </c>
      <c r="P157" s="15" t="str">
        <f t="shared" si="19"/>
        <v/>
      </c>
      <c r="Q157" s="14"/>
      <c r="R157" s="17" t="str">
        <f t="shared" si="20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6"/>
        <v/>
      </c>
      <c r="K158" s="15" t="str">
        <f t="shared" si="17"/>
        <v/>
      </c>
      <c r="L158" s="16"/>
      <c r="M158" s="14"/>
      <c r="N158" s="14"/>
      <c r="O158" s="15" t="str">
        <f t="shared" si="18"/>
        <v/>
      </c>
      <c r="P158" s="15" t="str">
        <f t="shared" si="19"/>
        <v/>
      </c>
      <c r="Q158" s="14"/>
      <c r="R158" s="17" t="str">
        <f t="shared" si="20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6"/>
        <v/>
      </c>
      <c r="K159" s="15" t="str">
        <f t="shared" si="17"/>
        <v/>
      </c>
      <c r="L159" s="16"/>
      <c r="M159" s="14"/>
      <c r="N159" s="14"/>
      <c r="O159" s="15" t="str">
        <f t="shared" si="18"/>
        <v/>
      </c>
      <c r="P159" s="15" t="str">
        <f t="shared" si="19"/>
        <v/>
      </c>
      <c r="Q159" s="14"/>
      <c r="R159" s="17" t="str">
        <f t="shared" si="20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6"/>
        <v/>
      </c>
      <c r="K160" s="15" t="str">
        <f t="shared" si="17"/>
        <v/>
      </c>
      <c r="L160" s="16"/>
      <c r="M160" s="14"/>
      <c r="N160" s="14"/>
      <c r="O160" s="15" t="str">
        <f t="shared" si="18"/>
        <v/>
      </c>
      <c r="P160" s="15" t="str">
        <f t="shared" si="19"/>
        <v/>
      </c>
      <c r="Q160" s="14"/>
      <c r="R160" s="17" t="str">
        <f t="shared" si="20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6"/>
        <v/>
      </c>
      <c r="K161" s="15" t="str">
        <f t="shared" si="17"/>
        <v/>
      </c>
      <c r="L161" s="16"/>
      <c r="M161" s="14"/>
      <c r="N161" s="14"/>
      <c r="O161" s="15" t="str">
        <f t="shared" si="18"/>
        <v/>
      </c>
      <c r="P161" s="15" t="str">
        <f t="shared" si="19"/>
        <v/>
      </c>
      <c r="Q161" s="14"/>
      <c r="R161" s="17" t="str">
        <f t="shared" si="20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6"/>
        <v/>
      </c>
      <c r="K162" s="15" t="str">
        <f t="shared" si="17"/>
        <v/>
      </c>
      <c r="L162" s="16"/>
      <c r="M162" s="14"/>
      <c r="N162" s="14"/>
      <c r="O162" s="15" t="str">
        <f t="shared" si="18"/>
        <v/>
      </c>
      <c r="P162" s="15" t="str">
        <f t="shared" si="19"/>
        <v/>
      </c>
      <c r="Q162" s="14"/>
      <c r="R162" s="17" t="str">
        <f t="shared" si="20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6"/>
        <v/>
      </c>
      <c r="K163" s="15" t="str">
        <f t="shared" si="17"/>
        <v/>
      </c>
      <c r="L163" s="16"/>
      <c r="M163" s="14"/>
      <c r="N163" s="14"/>
      <c r="O163" s="15" t="str">
        <f t="shared" si="18"/>
        <v/>
      </c>
      <c r="P163" s="15" t="str">
        <f t="shared" si="19"/>
        <v/>
      </c>
      <c r="Q163" s="14"/>
      <c r="R163" s="17" t="str">
        <f t="shared" si="20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6"/>
        <v/>
      </c>
      <c r="K164" s="15" t="str">
        <f t="shared" si="17"/>
        <v/>
      </c>
      <c r="L164" s="16"/>
      <c r="M164" s="14"/>
      <c r="N164" s="14"/>
      <c r="O164" s="15" t="str">
        <f t="shared" si="18"/>
        <v/>
      </c>
      <c r="P164" s="15" t="str">
        <f t="shared" si="19"/>
        <v/>
      </c>
      <c r="Q164" s="14"/>
      <c r="R164" s="17" t="str">
        <f t="shared" si="20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6"/>
        <v/>
      </c>
      <c r="K165" s="15" t="str">
        <f t="shared" si="17"/>
        <v/>
      </c>
      <c r="L165" s="16"/>
      <c r="M165" s="14"/>
      <c r="N165" s="14"/>
      <c r="O165" s="15" t="str">
        <f t="shared" si="18"/>
        <v/>
      </c>
      <c r="P165" s="15" t="str">
        <f t="shared" si="19"/>
        <v/>
      </c>
      <c r="Q165" s="14"/>
      <c r="R165" s="17" t="str">
        <f t="shared" si="20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6"/>
        <v/>
      </c>
      <c r="K166" s="15" t="str">
        <f t="shared" si="17"/>
        <v/>
      </c>
      <c r="L166" s="16"/>
      <c r="M166" s="14"/>
      <c r="N166" s="14"/>
      <c r="O166" s="15" t="str">
        <f t="shared" si="18"/>
        <v/>
      </c>
      <c r="P166" s="15" t="str">
        <f t="shared" si="19"/>
        <v/>
      </c>
      <c r="Q166" s="14"/>
      <c r="R166" s="17" t="str">
        <f t="shared" si="20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6"/>
        <v/>
      </c>
      <c r="K167" s="15" t="str">
        <f t="shared" si="17"/>
        <v/>
      </c>
      <c r="L167" s="16"/>
      <c r="M167" s="14"/>
      <c r="N167" s="14"/>
      <c r="O167" s="15" t="str">
        <f t="shared" si="18"/>
        <v/>
      </c>
      <c r="P167" s="15" t="str">
        <f t="shared" si="19"/>
        <v/>
      </c>
      <c r="Q167" s="14"/>
      <c r="R167" s="17" t="str">
        <f t="shared" si="20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6"/>
        <v/>
      </c>
      <c r="K168" s="15" t="str">
        <f t="shared" si="17"/>
        <v/>
      </c>
      <c r="L168" s="16"/>
      <c r="M168" s="14"/>
      <c r="N168" s="14"/>
      <c r="O168" s="15" t="str">
        <f t="shared" si="18"/>
        <v/>
      </c>
      <c r="P168" s="15" t="str">
        <f t="shared" si="19"/>
        <v/>
      </c>
      <c r="Q168" s="14"/>
      <c r="R168" s="17" t="str">
        <f t="shared" si="20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6"/>
        <v/>
      </c>
      <c r="K169" s="15" t="str">
        <f t="shared" si="17"/>
        <v/>
      </c>
      <c r="L169" s="16"/>
      <c r="M169" s="14"/>
      <c r="N169" s="14"/>
      <c r="O169" s="15" t="str">
        <f t="shared" si="18"/>
        <v/>
      </c>
      <c r="P169" s="15" t="str">
        <f t="shared" si="19"/>
        <v/>
      </c>
      <c r="Q169" s="14"/>
      <c r="R169" s="17" t="str">
        <f t="shared" si="20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6"/>
        <v/>
      </c>
      <c r="K170" s="15" t="str">
        <f t="shared" si="17"/>
        <v/>
      </c>
      <c r="L170" s="16"/>
      <c r="M170" s="14"/>
      <c r="N170" s="14"/>
      <c r="O170" s="15" t="str">
        <f t="shared" si="18"/>
        <v/>
      </c>
      <c r="P170" s="15" t="str">
        <f t="shared" si="19"/>
        <v/>
      </c>
      <c r="Q170" s="14"/>
      <c r="R170" s="17" t="str">
        <f t="shared" si="20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6"/>
        <v/>
      </c>
      <c r="K171" s="15" t="str">
        <f t="shared" si="17"/>
        <v/>
      </c>
      <c r="L171" s="16"/>
      <c r="M171" s="14"/>
      <c r="N171" s="14"/>
      <c r="O171" s="15" t="str">
        <f t="shared" si="18"/>
        <v/>
      </c>
      <c r="P171" s="15" t="str">
        <f t="shared" si="19"/>
        <v/>
      </c>
      <c r="Q171" s="14"/>
      <c r="R171" s="17" t="str">
        <f t="shared" si="20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6"/>
        <v/>
      </c>
      <c r="K172" s="15" t="str">
        <f t="shared" si="17"/>
        <v/>
      </c>
      <c r="L172" s="16"/>
      <c r="M172" s="14"/>
      <c r="N172" s="14"/>
      <c r="O172" s="15" t="str">
        <f t="shared" si="18"/>
        <v/>
      </c>
      <c r="P172" s="15" t="str">
        <f t="shared" si="19"/>
        <v/>
      </c>
      <c r="Q172" s="14"/>
      <c r="R172" s="17" t="str">
        <f t="shared" si="20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6"/>
        <v/>
      </c>
      <c r="K173" s="15" t="str">
        <f t="shared" si="17"/>
        <v/>
      </c>
      <c r="L173" s="16"/>
      <c r="M173" s="14"/>
      <c r="N173" s="14"/>
      <c r="O173" s="15" t="str">
        <f t="shared" si="18"/>
        <v/>
      </c>
      <c r="P173" s="15" t="str">
        <f t="shared" si="19"/>
        <v/>
      </c>
      <c r="Q173" s="14"/>
      <c r="R173" s="17" t="str">
        <f t="shared" si="20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6"/>
        <v/>
      </c>
      <c r="K174" s="15" t="str">
        <f t="shared" si="17"/>
        <v/>
      </c>
      <c r="L174" s="16"/>
      <c r="M174" s="14"/>
      <c r="N174" s="14"/>
      <c r="O174" s="15" t="str">
        <f t="shared" si="18"/>
        <v/>
      </c>
      <c r="P174" s="15" t="str">
        <f t="shared" si="19"/>
        <v/>
      </c>
      <c r="Q174" s="14"/>
      <c r="R174" s="17" t="str">
        <f t="shared" si="20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6"/>
        <v/>
      </c>
      <c r="K175" s="15" t="str">
        <f t="shared" si="17"/>
        <v/>
      </c>
      <c r="L175" s="16"/>
      <c r="M175" s="14"/>
      <c r="N175" s="14"/>
      <c r="O175" s="15" t="str">
        <f t="shared" si="18"/>
        <v/>
      </c>
      <c r="P175" s="15" t="str">
        <f t="shared" si="19"/>
        <v/>
      </c>
      <c r="Q175" s="14"/>
      <c r="R175" s="17" t="str">
        <f t="shared" si="20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6"/>
        <v/>
      </c>
      <c r="K176" s="15" t="str">
        <f t="shared" si="17"/>
        <v/>
      </c>
      <c r="L176" s="16"/>
      <c r="M176" s="14"/>
      <c r="N176" s="14"/>
      <c r="O176" s="15" t="str">
        <f t="shared" si="18"/>
        <v/>
      </c>
      <c r="P176" s="15" t="str">
        <f t="shared" si="19"/>
        <v/>
      </c>
      <c r="Q176" s="14"/>
      <c r="R176" s="17" t="str">
        <f t="shared" si="20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6"/>
        <v/>
      </c>
      <c r="K177" s="15" t="str">
        <f t="shared" si="17"/>
        <v/>
      </c>
      <c r="L177" s="16"/>
      <c r="M177" s="14"/>
      <c r="N177" s="14"/>
      <c r="O177" s="15" t="str">
        <f t="shared" si="18"/>
        <v/>
      </c>
      <c r="P177" s="15" t="str">
        <f t="shared" si="19"/>
        <v/>
      </c>
      <c r="Q177" s="14"/>
      <c r="R177" s="17" t="str">
        <f t="shared" si="20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6"/>
        <v/>
      </c>
      <c r="K178" s="15" t="str">
        <f t="shared" si="17"/>
        <v/>
      </c>
      <c r="L178" s="16"/>
      <c r="M178" s="14"/>
      <c r="N178" s="14"/>
      <c r="O178" s="15" t="str">
        <f t="shared" si="18"/>
        <v/>
      </c>
      <c r="P178" s="15" t="str">
        <f t="shared" si="19"/>
        <v/>
      </c>
      <c r="Q178" s="14"/>
      <c r="R178" s="17" t="str">
        <f t="shared" si="20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6"/>
        <v/>
      </c>
      <c r="K179" s="15" t="str">
        <f t="shared" si="17"/>
        <v/>
      </c>
      <c r="L179" s="16"/>
      <c r="M179" s="14"/>
      <c r="N179" s="14"/>
      <c r="O179" s="15" t="str">
        <f t="shared" si="18"/>
        <v/>
      </c>
      <c r="P179" s="15" t="str">
        <f t="shared" si="19"/>
        <v/>
      </c>
      <c r="Q179" s="14"/>
      <c r="R179" s="17" t="str">
        <f t="shared" si="20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6"/>
        <v/>
      </c>
      <c r="K180" s="15" t="str">
        <f t="shared" si="17"/>
        <v/>
      </c>
      <c r="L180" s="16"/>
      <c r="M180" s="14"/>
      <c r="N180" s="14"/>
      <c r="O180" s="15" t="str">
        <f t="shared" si="18"/>
        <v/>
      </c>
      <c r="P180" s="15" t="str">
        <f t="shared" si="19"/>
        <v/>
      </c>
      <c r="Q180" s="14"/>
      <c r="R180" s="17" t="str">
        <f t="shared" si="20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6"/>
        <v/>
      </c>
      <c r="K181" s="15" t="str">
        <f t="shared" si="17"/>
        <v/>
      </c>
      <c r="L181" s="16"/>
      <c r="M181" s="14"/>
      <c r="N181" s="14"/>
      <c r="O181" s="15" t="str">
        <f t="shared" si="18"/>
        <v/>
      </c>
      <c r="P181" s="15" t="str">
        <f t="shared" si="19"/>
        <v/>
      </c>
      <c r="Q181" s="14"/>
      <c r="R181" s="17" t="str">
        <f t="shared" si="20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6"/>
        <v/>
      </c>
      <c r="K182" s="15" t="str">
        <f t="shared" si="17"/>
        <v/>
      </c>
      <c r="L182" s="16"/>
      <c r="M182" s="14"/>
      <c r="N182" s="14"/>
      <c r="O182" s="15" t="str">
        <f t="shared" si="18"/>
        <v/>
      </c>
      <c r="P182" s="15" t="str">
        <f t="shared" si="19"/>
        <v/>
      </c>
      <c r="Q182" s="14"/>
      <c r="R182" s="17" t="str">
        <f t="shared" si="20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6"/>
        <v/>
      </c>
      <c r="K183" s="15" t="str">
        <f t="shared" si="17"/>
        <v/>
      </c>
      <c r="L183" s="16"/>
      <c r="M183" s="14"/>
      <c r="N183" s="14"/>
      <c r="O183" s="15" t="str">
        <f t="shared" si="18"/>
        <v/>
      </c>
      <c r="P183" s="15" t="str">
        <f t="shared" si="19"/>
        <v/>
      </c>
      <c r="Q183" s="14"/>
      <c r="R183" s="17" t="str">
        <f t="shared" si="20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6"/>
        <v/>
      </c>
      <c r="K184" s="15" t="str">
        <f t="shared" si="17"/>
        <v/>
      </c>
      <c r="L184" s="16"/>
      <c r="M184" s="14"/>
      <c r="N184" s="14"/>
      <c r="O184" s="15" t="str">
        <f t="shared" si="18"/>
        <v/>
      </c>
      <c r="P184" s="15" t="str">
        <f t="shared" si="19"/>
        <v/>
      </c>
      <c r="Q184" s="14"/>
      <c r="R184" s="17" t="str">
        <f t="shared" si="20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6"/>
        <v/>
      </c>
      <c r="K185" s="15" t="str">
        <f t="shared" si="17"/>
        <v/>
      </c>
      <c r="L185" s="16"/>
      <c r="M185" s="14"/>
      <c r="N185" s="14"/>
      <c r="O185" s="15" t="str">
        <f t="shared" si="18"/>
        <v/>
      </c>
      <c r="P185" s="15" t="str">
        <f t="shared" si="19"/>
        <v/>
      </c>
      <c r="Q185" s="14"/>
      <c r="R185" s="17" t="str">
        <f t="shared" si="20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6"/>
        <v/>
      </c>
      <c r="K186" s="15" t="str">
        <f t="shared" si="17"/>
        <v/>
      </c>
      <c r="L186" s="16"/>
      <c r="M186" s="14"/>
      <c r="N186" s="14"/>
      <c r="O186" s="15" t="str">
        <f t="shared" si="18"/>
        <v/>
      </c>
      <c r="P186" s="15" t="str">
        <f t="shared" si="19"/>
        <v/>
      </c>
      <c r="Q186" s="14"/>
      <c r="R186" s="17" t="str">
        <f t="shared" si="20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6"/>
        <v/>
      </c>
      <c r="K187" s="15" t="str">
        <f t="shared" si="17"/>
        <v/>
      </c>
      <c r="L187" s="16"/>
      <c r="M187" s="14"/>
      <c r="N187" s="14"/>
      <c r="O187" s="15" t="str">
        <f t="shared" si="18"/>
        <v/>
      </c>
      <c r="P187" s="15" t="str">
        <f t="shared" si="19"/>
        <v/>
      </c>
      <c r="Q187" s="14"/>
      <c r="R187" s="17" t="str">
        <f t="shared" si="20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6"/>
        <v/>
      </c>
      <c r="K188" s="15" t="str">
        <f t="shared" si="17"/>
        <v/>
      </c>
      <c r="L188" s="16"/>
      <c r="M188" s="14"/>
      <c r="N188" s="14"/>
      <c r="O188" s="15" t="str">
        <f t="shared" si="18"/>
        <v/>
      </c>
      <c r="P188" s="15" t="str">
        <f t="shared" si="19"/>
        <v/>
      </c>
      <c r="Q188" s="14"/>
      <c r="R188" s="17" t="str">
        <f t="shared" si="20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6"/>
        <v/>
      </c>
      <c r="K189" s="15" t="str">
        <f t="shared" si="17"/>
        <v/>
      </c>
      <c r="L189" s="16"/>
      <c r="M189" s="14"/>
      <c r="N189" s="14"/>
      <c r="O189" s="15" t="str">
        <f t="shared" si="18"/>
        <v/>
      </c>
      <c r="P189" s="15" t="str">
        <f t="shared" si="19"/>
        <v/>
      </c>
      <c r="Q189" s="14"/>
      <c r="R189" s="17" t="str">
        <f t="shared" si="20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6"/>
        <v/>
      </c>
      <c r="K190" s="15" t="str">
        <f t="shared" si="17"/>
        <v/>
      </c>
      <c r="L190" s="16"/>
      <c r="M190" s="14"/>
      <c r="N190" s="14"/>
      <c r="O190" s="15" t="str">
        <f t="shared" si="18"/>
        <v/>
      </c>
      <c r="P190" s="15" t="str">
        <f t="shared" si="19"/>
        <v/>
      </c>
      <c r="Q190" s="14"/>
      <c r="R190" s="17" t="str">
        <f t="shared" si="20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6"/>
        <v/>
      </c>
      <c r="K191" s="15" t="str">
        <f t="shared" si="17"/>
        <v/>
      </c>
      <c r="L191" s="16"/>
      <c r="M191" s="14"/>
      <c r="N191" s="14"/>
      <c r="O191" s="15" t="str">
        <f t="shared" si="18"/>
        <v/>
      </c>
      <c r="P191" s="15" t="str">
        <f t="shared" si="19"/>
        <v/>
      </c>
      <c r="Q191" s="14"/>
      <c r="R191" s="17" t="str">
        <f t="shared" si="20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6"/>
        <v/>
      </c>
      <c r="K192" s="15" t="str">
        <f t="shared" si="17"/>
        <v/>
      </c>
      <c r="L192" s="16"/>
      <c r="M192" s="14"/>
      <c r="N192" s="14"/>
      <c r="O192" s="15" t="str">
        <f t="shared" si="18"/>
        <v/>
      </c>
      <c r="P192" s="15" t="str">
        <f t="shared" si="19"/>
        <v/>
      </c>
      <c r="Q192" s="14"/>
      <c r="R192" s="17" t="str">
        <f t="shared" si="20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6"/>
        <v/>
      </c>
      <c r="K193" s="15" t="str">
        <f t="shared" si="17"/>
        <v/>
      </c>
      <c r="L193" s="16"/>
      <c r="M193" s="14"/>
      <c r="N193" s="14"/>
      <c r="O193" s="15" t="str">
        <f t="shared" si="18"/>
        <v/>
      </c>
      <c r="P193" s="15" t="str">
        <f t="shared" si="19"/>
        <v/>
      </c>
      <c r="Q193" s="14"/>
      <c r="R193" s="17" t="str">
        <f t="shared" si="20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6"/>
        <v/>
      </c>
      <c r="K194" s="15" t="str">
        <f t="shared" si="17"/>
        <v/>
      </c>
      <c r="L194" s="16"/>
      <c r="M194" s="14"/>
      <c r="N194" s="14"/>
      <c r="O194" s="15" t="str">
        <f t="shared" si="18"/>
        <v/>
      </c>
      <c r="P194" s="15" t="str">
        <f t="shared" si="19"/>
        <v/>
      </c>
      <c r="Q194" s="14"/>
      <c r="R194" s="17" t="str">
        <f t="shared" si="20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6"/>
        <v/>
      </c>
      <c r="K195" s="15" t="str">
        <f t="shared" si="17"/>
        <v/>
      </c>
      <c r="L195" s="16"/>
      <c r="M195" s="14"/>
      <c r="N195" s="14"/>
      <c r="O195" s="15" t="str">
        <f t="shared" si="18"/>
        <v/>
      </c>
      <c r="P195" s="15" t="str">
        <f t="shared" si="19"/>
        <v/>
      </c>
      <c r="Q195" s="14"/>
      <c r="R195" s="17" t="str">
        <f t="shared" si="20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6"/>
        <v/>
      </c>
      <c r="K196" s="15" t="str">
        <f t="shared" si="17"/>
        <v/>
      </c>
      <c r="L196" s="16"/>
      <c r="M196" s="14"/>
      <c r="N196" s="14"/>
      <c r="O196" s="15" t="str">
        <f t="shared" si="18"/>
        <v/>
      </c>
      <c r="P196" s="15" t="str">
        <f t="shared" si="19"/>
        <v/>
      </c>
      <c r="Q196" s="14"/>
      <c r="R196" s="17" t="str">
        <f t="shared" si="20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6"/>
        <v/>
      </c>
      <c r="K197" s="15" t="str">
        <f t="shared" si="17"/>
        <v/>
      </c>
      <c r="L197" s="16"/>
      <c r="M197" s="14"/>
      <c r="N197" s="14"/>
      <c r="O197" s="15" t="str">
        <f t="shared" si="18"/>
        <v/>
      </c>
      <c r="P197" s="15" t="str">
        <f t="shared" si="19"/>
        <v/>
      </c>
      <c r="Q197" s="14"/>
      <c r="R197" s="17" t="str">
        <f t="shared" si="20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6"/>
        <v/>
      </c>
      <c r="K198" s="15" t="str">
        <f t="shared" si="17"/>
        <v/>
      </c>
      <c r="L198" s="16"/>
      <c r="M198" s="14"/>
      <c r="N198" s="14"/>
      <c r="O198" s="15" t="str">
        <f t="shared" si="18"/>
        <v/>
      </c>
      <c r="P198" s="15" t="str">
        <f t="shared" si="19"/>
        <v/>
      </c>
      <c r="Q198" s="14"/>
      <c r="R198" s="17" t="str">
        <f t="shared" si="20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21">IF(OR(A199="",H199="",H199=0),"",I199/H199*100)</f>
        <v/>
      </c>
      <c r="K199" s="15" t="str">
        <f t="shared" ref="K199:K262" si="22">IF(OR(A199="",C199="",C199=0),"",H199/C199*100)</f>
        <v/>
      </c>
      <c r="L199" s="16"/>
      <c r="M199" s="14"/>
      <c r="N199" s="14"/>
      <c r="O199" s="15" t="str">
        <f t="shared" ref="O199:O262" si="23">IF(OR(A199="",C199="",C199=0),"",M199/C199*1000)</f>
        <v/>
      </c>
      <c r="P199" s="15" t="str">
        <f t="shared" ref="P199:P262" si="24">IF(OR(A199="",D199="",D199=0),"",N199/D199*1000)</f>
        <v/>
      </c>
      <c r="Q199" s="14"/>
      <c r="R199" s="17" t="str">
        <f t="shared" ref="R199:R262" si="25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21"/>
        <v/>
      </c>
      <c r="K200" s="15" t="str">
        <f t="shared" si="22"/>
        <v/>
      </c>
      <c r="L200" s="16"/>
      <c r="M200" s="14"/>
      <c r="N200" s="14"/>
      <c r="O200" s="15" t="str">
        <f t="shared" si="23"/>
        <v/>
      </c>
      <c r="P200" s="15" t="str">
        <f t="shared" si="24"/>
        <v/>
      </c>
      <c r="Q200" s="14"/>
      <c r="R200" s="17" t="str">
        <f t="shared" si="25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21"/>
        <v/>
      </c>
      <c r="K201" s="15" t="str">
        <f t="shared" si="22"/>
        <v/>
      </c>
      <c r="L201" s="16"/>
      <c r="M201" s="14"/>
      <c r="N201" s="14"/>
      <c r="O201" s="15" t="str">
        <f t="shared" si="23"/>
        <v/>
      </c>
      <c r="P201" s="15" t="str">
        <f t="shared" si="24"/>
        <v/>
      </c>
      <c r="Q201" s="14"/>
      <c r="R201" s="17" t="str">
        <f t="shared" si="25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21"/>
        <v/>
      </c>
      <c r="K202" s="15" t="str">
        <f t="shared" si="22"/>
        <v/>
      </c>
      <c r="L202" s="16"/>
      <c r="M202" s="14"/>
      <c r="N202" s="14"/>
      <c r="O202" s="15" t="str">
        <f t="shared" si="23"/>
        <v/>
      </c>
      <c r="P202" s="15" t="str">
        <f t="shared" si="24"/>
        <v/>
      </c>
      <c r="Q202" s="14"/>
      <c r="R202" s="17" t="str">
        <f t="shared" si="25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21"/>
        <v/>
      </c>
      <c r="K203" s="15" t="str">
        <f t="shared" si="22"/>
        <v/>
      </c>
      <c r="L203" s="16"/>
      <c r="M203" s="14"/>
      <c r="N203" s="14"/>
      <c r="O203" s="15" t="str">
        <f t="shared" si="23"/>
        <v/>
      </c>
      <c r="P203" s="15" t="str">
        <f t="shared" si="24"/>
        <v/>
      </c>
      <c r="Q203" s="14"/>
      <c r="R203" s="17" t="str">
        <f t="shared" si="25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21"/>
        <v/>
      </c>
      <c r="K204" s="15" t="str">
        <f t="shared" si="22"/>
        <v/>
      </c>
      <c r="L204" s="16"/>
      <c r="M204" s="14"/>
      <c r="N204" s="14"/>
      <c r="O204" s="15" t="str">
        <f t="shared" si="23"/>
        <v/>
      </c>
      <c r="P204" s="15" t="str">
        <f t="shared" si="24"/>
        <v/>
      </c>
      <c r="Q204" s="14"/>
      <c r="R204" s="17" t="str">
        <f t="shared" si="25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21"/>
        <v/>
      </c>
      <c r="K205" s="15" t="str">
        <f t="shared" si="22"/>
        <v/>
      </c>
      <c r="L205" s="16"/>
      <c r="M205" s="14"/>
      <c r="N205" s="14"/>
      <c r="O205" s="15" t="str">
        <f t="shared" si="23"/>
        <v/>
      </c>
      <c r="P205" s="15" t="str">
        <f t="shared" si="24"/>
        <v/>
      </c>
      <c r="Q205" s="14"/>
      <c r="R205" s="17" t="str">
        <f t="shared" si="25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21"/>
        <v/>
      </c>
      <c r="K206" s="15" t="str">
        <f t="shared" si="22"/>
        <v/>
      </c>
      <c r="L206" s="16"/>
      <c r="M206" s="14"/>
      <c r="N206" s="14"/>
      <c r="O206" s="15" t="str">
        <f t="shared" si="23"/>
        <v/>
      </c>
      <c r="P206" s="15" t="str">
        <f t="shared" si="24"/>
        <v/>
      </c>
      <c r="Q206" s="14"/>
      <c r="R206" s="17" t="str">
        <f t="shared" si="25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21"/>
        <v/>
      </c>
      <c r="K207" s="15" t="str">
        <f t="shared" si="22"/>
        <v/>
      </c>
      <c r="L207" s="16"/>
      <c r="M207" s="14"/>
      <c r="N207" s="14"/>
      <c r="O207" s="15" t="str">
        <f t="shared" si="23"/>
        <v/>
      </c>
      <c r="P207" s="15" t="str">
        <f t="shared" si="24"/>
        <v/>
      </c>
      <c r="Q207" s="14"/>
      <c r="R207" s="17" t="str">
        <f t="shared" si="25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21"/>
        <v/>
      </c>
      <c r="K208" s="15" t="str">
        <f t="shared" si="22"/>
        <v/>
      </c>
      <c r="L208" s="16"/>
      <c r="M208" s="14"/>
      <c r="N208" s="14"/>
      <c r="O208" s="15" t="str">
        <f t="shared" si="23"/>
        <v/>
      </c>
      <c r="P208" s="15" t="str">
        <f t="shared" si="24"/>
        <v/>
      </c>
      <c r="Q208" s="14"/>
      <c r="R208" s="17" t="str">
        <f t="shared" si="25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21"/>
        <v/>
      </c>
      <c r="K209" s="15" t="str">
        <f t="shared" si="22"/>
        <v/>
      </c>
      <c r="L209" s="16"/>
      <c r="M209" s="14"/>
      <c r="N209" s="14"/>
      <c r="O209" s="15" t="str">
        <f t="shared" si="23"/>
        <v/>
      </c>
      <c r="P209" s="15" t="str">
        <f t="shared" si="24"/>
        <v/>
      </c>
      <c r="Q209" s="14"/>
      <c r="R209" s="17" t="str">
        <f t="shared" si="25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21"/>
        <v/>
      </c>
      <c r="K210" s="15" t="str">
        <f t="shared" si="22"/>
        <v/>
      </c>
      <c r="L210" s="16"/>
      <c r="M210" s="14"/>
      <c r="N210" s="14"/>
      <c r="O210" s="15" t="str">
        <f t="shared" si="23"/>
        <v/>
      </c>
      <c r="P210" s="15" t="str">
        <f t="shared" si="24"/>
        <v/>
      </c>
      <c r="Q210" s="14"/>
      <c r="R210" s="17" t="str">
        <f t="shared" si="25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21"/>
        <v/>
      </c>
      <c r="K211" s="15" t="str">
        <f t="shared" si="22"/>
        <v/>
      </c>
      <c r="L211" s="16"/>
      <c r="M211" s="14"/>
      <c r="N211" s="14"/>
      <c r="O211" s="15" t="str">
        <f t="shared" si="23"/>
        <v/>
      </c>
      <c r="P211" s="15" t="str">
        <f t="shared" si="24"/>
        <v/>
      </c>
      <c r="Q211" s="14"/>
      <c r="R211" s="17" t="str">
        <f t="shared" si="25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21"/>
        <v/>
      </c>
      <c r="K212" s="15" t="str">
        <f t="shared" si="22"/>
        <v/>
      </c>
      <c r="L212" s="16"/>
      <c r="M212" s="14"/>
      <c r="N212" s="14"/>
      <c r="O212" s="15" t="str">
        <f t="shared" si="23"/>
        <v/>
      </c>
      <c r="P212" s="15" t="str">
        <f t="shared" si="24"/>
        <v/>
      </c>
      <c r="Q212" s="14"/>
      <c r="R212" s="17" t="str">
        <f t="shared" si="25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21"/>
        <v/>
      </c>
      <c r="K213" s="15" t="str">
        <f t="shared" si="22"/>
        <v/>
      </c>
      <c r="L213" s="16"/>
      <c r="M213" s="14"/>
      <c r="N213" s="14"/>
      <c r="O213" s="15" t="str">
        <f t="shared" si="23"/>
        <v/>
      </c>
      <c r="P213" s="15" t="str">
        <f t="shared" si="24"/>
        <v/>
      </c>
      <c r="Q213" s="14"/>
      <c r="R213" s="17" t="str">
        <f t="shared" si="25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21"/>
        <v/>
      </c>
      <c r="K214" s="15" t="str">
        <f t="shared" si="22"/>
        <v/>
      </c>
      <c r="L214" s="16"/>
      <c r="M214" s="14"/>
      <c r="N214" s="14"/>
      <c r="O214" s="15" t="str">
        <f t="shared" si="23"/>
        <v/>
      </c>
      <c r="P214" s="15" t="str">
        <f t="shared" si="24"/>
        <v/>
      </c>
      <c r="Q214" s="14"/>
      <c r="R214" s="17" t="str">
        <f t="shared" si="25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21"/>
        <v/>
      </c>
      <c r="K215" s="15" t="str">
        <f t="shared" si="22"/>
        <v/>
      </c>
      <c r="L215" s="16"/>
      <c r="M215" s="14"/>
      <c r="N215" s="14"/>
      <c r="O215" s="15" t="str">
        <f t="shared" si="23"/>
        <v/>
      </c>
      <c r="P215" s="15" t="str">
        <f t="shared" si="24"/>
        <v/>
      </c>
      <c r="Q215" s="14"/>
      <c r="R215" s="17" t="str">
        <f t="shared" si="25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21"/>
        <v/>
      </c>
      <c r="K216" s="15" t="str">
        <f t="shared" si="22"/>
        <v/>
      </c>
      <c r="L216" s="16"/>
      <c r="M216" s="14"/>
      <c r="N216" s="14"/>
      <c r="O216" s="15" t="str">
        <f t="shared" si="23"/>
        <v/>
      </c>
      <c r="P216" s="15" t="str">
        <f t="shared" si="24"/>
        <v/>
      </c>
      <c r="Q216" s="14"/>
      <c r="R216" s="17" t="str">
        <f t="shared" si="25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21"/>
        <v/>
      </c>
      <c r="K217" s="15" t="str">
        <f t="shared" si="22"/>
        <v/>
      </c>
      <c r="L217" s="16"/>
      <c r="M217" s="14"/>
      <c r="N217" s="14"/>
      <c r="O217" s="15" t="str">
        <f t="shared" si="23"/>
        <v/>
      </c>
      <c r="P217" s="15" t="str">
        <f t="shared" si="24"/>
        <v/>
      </c>
      <c r="Q217" s="14"/>
      <c r="R217" s="17" t="str">
        <f t="shared" si="25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21"/>
        <v/>
      </c>
      <c r="K218" s="15" t="str">
        <f t="shared" si="22"/>
        <v/>
      </c>
      <c r="L218" s="16"/>
      <c r="M218" s="14"/>
      <c r="N218" s="14"/>
      <c r="O218" s="15" t="str">
        <f t="shared" si="23"/>
        <v/>
      </c>
      <c r="P218" s="15" t="str">
        <f t="shared" si="24"/>
        <v/>
      </c>
      <c r="Q218" s="14"/>
      <c r="R218" s="17" t="str">
        <f t="shared" si="25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21"/>
        <v/>
      </c>
      <c r="K219" s="15" t="str">
        <f t="shared" si="22"/>
        <v/>
      </c>
      <c r="L219" s="16"/>
      <c r="M219" s="14"/>
      <c r="N219" s="14"/>
      <c r="O219" s="15" t="str">
        <f t="shared" si="23"/>
        <v/>
      </c>
      <c r="P219" s="15" t="str">
        <f t="shared" si="24"/>
        <v/>
      </c>
      <c r="Q219" s="14"/>
      <c r="R219" s="17" t="str">
        <f t="shared" si="25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21"/>
        <v/>
      </c>
      <c r="K220" s="15" t="str">
        <f t="shared" si="22"/>
        <v/>
      </c>
      <c r="L220" s="16"/>
      <c r="M220" s="14"/>
      <c r="N220" s="14"/>
      <c r="O220" s="15" t="str">
        <f t="shared" si="23"/>
        <v/>
      </c>
      <c r="P220" s="15" t="str">
        <f t="shared" si="24"/>
        <v/>
      </c>
      <c r="Q220" s="14"/>
      <c r="R220" s="17" t="str">
        <f t="shared" si="25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21"/>
        <v/>
      </c>
      <c r="K221" s="15" t="str">
        <f t="shared" si="22"/>
        <v/>
      </c>
      <c r="L221" s="16"/>
      <c r="M221" s="14"/>
      <c r="N221" s="14"/>
      <c r="O221" s="15" t="str">
        <f t="shared" si="23"/>
        <v/>
      </c>
      <c r="P221" s="15" t="str">
        <f t="shared" si="24"/>
        <v/>
      </c>
      <c r="Q221" s="14"/>
      <c r="R221" s="17" t="str">
        <f t="shared" si="25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21"/>
        <v/>
      </c>
      <c r="K222" s="15" t="str">
        <f t="shared" si="22"/>
        <v/>
      </c>
      <c r="L222" s="16"/>
      <c r="M222" s="14"/>
      <c r="N222" s="14"/>
      <c r="O222" s="15" t="str">
        <f t="shared" si="23"/>
        <v/>
      </c>
      <c r="P222" s="15" t="str">
        <f t="shared" si="24"/>
        <v/>
      </c>
      <c r="Q222" s="14"/>
      <c r="R222" s="17" t="str">
        <f t="shared" si="25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21"/>
        <v/>
      </c>
      <c r="K223" s="15" t="str">
        <f t="shared" si="22"/>
        <v/>
      </c>
      <c r="L223" s="16"/>
      <c r="M223" s="14"/>
      <c r="N223" s="14"/>
      <c r="O223" s="15" t="str">
        <f t="shared" si="23"/>
        <v/>
      </c>
      <c r="P223" s="15" t="str">
        <f t="shared" si="24"/>
        <v/>
      </c>
      <c r="Q223" s="14"/>
      <c r="R223" s="17" t="str">
        <f t="shared" si="25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21"/>
        <v/>
      </c>
      <c r="K224" s="15" t="str">
        <f t="shared" si="22"/>
        <v/>
      </c>
      <c r="L224" s="16"/>
      <c r="M224" s="14"/>
      <c r="N224" s="14"/>
      <c r="O224" s="15" t="str">
        <f t="shared" si="23"/>
        <v/>
      </c>
      <c r="P224" s="15" t="str">
        <f t="shared" si="24"/>
        <v/>
      </c>
      <c r="Q224" s="14"/>
      <c r="R224" s="17" t="str">
        <f t="shared" si="25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21"/>
        <v/>
      </c>
      <c r="K225" s="15" t="str">
        <f t="shared" si="22"/>
        <v/>
      </c>
      <c r="L225" s="16"/>
      <c r="M225" s="14"/>
      <c r="N225" s="14"/>
      <c r="O225" s="15" t="str">
        <f t="shared" si="23"/>
        <v/>
      </c>
      <c r="P225" s="15" t="str">
        <f t="shared" si="24"/>
        <v/>
      </c>
      <c r="Q225" s="14"/>
      <c r="R225" s="17" t="str">
        <f t="shared" si="25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21"/>
        <v/>
      </c>
      <c r="K226" s="15" t="str">
        <f t="shared" si="22"/>
        <v/>
      </c>
      <c r="L226" s="16"/>
      <c r="M226" s="14"/>
      <c r="N226" s="14"/>
      <c r="O226" s="15" t="str">
        <f t="shared" si="23"/>
        <v/>
      </c>
      <c r="P226" s="15" t="str">
        <f t="shared" si="24"/>
        <v/>
      </c>
      <c r="Q226" s="14"/>
      <c r="R226" s="17" t="str">
        <f t="shared" si="25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21"/>
        <v/>
      </c>
      <c r="K227" s="15" t="str">
        <f t="shared" si="22"/>
        <v/>
      </c>
      <c r="L227" s="16"/>
      <c r="M227" s="14"/>
      <c r="N227" s="14"/>
      <c r="O227" s="15" t="str">
        <f t="shared" si="23"/>
        <v/>
      </c>
      <c r="P227" s="15" t="str">
        <f t="shared" si="24"/>
        <v/>
      </c>
      <c r="Q227" s="14"/>
      <c r="R227" s="17" t="str">
        <f t="shared" si="25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21"/>
        <v/>
      </c>
      <c r="K228" s="15" t="str">
        <f t="shared" si="22"/>
        <v/>
      </c>
      <c r="L228" s="16"/>
      <c r="M228" s="14"/>
      <c r="N228" s="14"/>
      <c r="O228" s="15" t="str">
        <f t="shared" si="23"/>
        <v/>
      </c>
      <c r="P228" s="15" t="str">
        <f t="shared" si="24"/>
        <v/>
      </c>
      <c r="Q228" s="14"/>
      <c r="R228" s="17" t="str">
        <f t="shared" si="25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21"/>
        <v/>
      </c>
      <c r="K229" s="15" t="str">
        <f t="shared" si="22"/>
        <v/>
      </c>
      <c r="L229" s="16"/>
      <c r="M229" s="14"/>
      <c r="N229" s="14"/>
      <c r="O229" s="15" t="str">
        <f t="shared" si="23"/>
        <v/>
      </c>
      <c r="P229" s="15" t="str">
        <f t="shared" si="24"/>
        <v/>
      </c>
      <c r="Q229" s="14"/>
      <c r="R229" s="17" t="str">
        <f t="shared" si="25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21"/>
        <v/>
      </c>
      <c r="K230" s="15" t="str">
        <f t="shared" si="22"/>
        <v/>
      </c>
      <c r="L230" s="16"/>
      <c r="M230" s="14"/>
      <c r="N230" s="14"/>
      <c r="O230" s="15" t="str">
        <f t="shared" si="23"/>
        <v/>
      </c>
      <c r="P230" s="15" t="str">
        <f t="shared" si="24"/>
        <v/>
      </c>
      <c r="Q230" s="14"/>
      <c r="R230" s="17" t="str">
        <f t="shared" si="25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21"/>
        <v/>
      </c>
      <c r="K231" s="15" t="str">
        <f t="shared" si="22"/>
        <v/>
      </c>
      <c r="L231" s="16"/>
      <c r="M231" s="14"/>
      <c r="N231" s="14"/>
      <c r="O231" s="15" t="str">
        <f t="shared" si="23"/>
        <v/>
      </c>
      <c r="P231" s="15" t="str">
        <f t="shared" si="24"/>
        <v/>
      </c>
      <c r="Q231" s="14"/>
      <c r="R231" s="17" t="str">
        <f t="shared" si="25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21"/>
        <v/>
      </c>
      <c r="K232" s="15" t="str">
        <f t="shared" si="22"/>
        <v/>
      </c>
      <c r="L232" s="16"/>
      <c r="M232" s="14"/>
      <c r="N232" s="14"/>
      <c r="O232" s="15" t="str">
        <f t="shared" si="23"/>
        <v/>
      </c>
      <c r="P232" s="15" t="str">
        <f t="shared" si="24"/>
        <v/>
      </c>
      <c r="Q232" s="14"/>
      <c r="R232" s="17" t="str">
        <f t="shared" si="25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21"/>
        <v/>
      </c>
      <c r="K233" s="15" t="str">
        <f t="shared" si="22"/>
        <v/>
      </c>
      <c r="L233" s="16"/>
      <c r="M233" s="14"/>
      <c r="N233" s="14"/>
      <c r="O233" s="15" t="str">
        <f t="shared" si="23"/>
        <v/>
      </c>
      <c r="P233" s="15" t="str">
        <f t="shared" si="24"/>
        <v/>
      </c>
      <c r="Q233" s="14"/>
      <c r="R233" s="17" t="str">
        <f t="shared" si="25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21"/>
        <v/>
      </c>
      <c r="K234" s="15" t="str">
        <f t="shared" si="22"/>
        <v/>
      </c>
      <c r="L234" s="16"/>
      <c r="M234" s="14"/>
      <c r="N234" s="14"/>
      <c r="O234" s="15" t="str">
        <f t="shared" si="23"/>
        <v/>
      </c>
      <c r="P234" s="15" t="str">
        <f t="shared" si="24"/>
        <v/>
      </c>
      <c r="Q234" s="14"/>
      <c r="R234" s="17" t="str">
        <f t="shared" si="25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21"/>
        <v/>
      </c>
      <c r="K235" s="15" t="str">
        <f t="shared" si="22"/>
        <v/>
      </c>
      <c r="L235" s="16"/>
      <c r="M235" s="14"/>
      <c r="N235" s="14"/>
      <c r="O235" s="15" t="str">
        <f t="shared" si="23"/>
        <v/>
      </c>
      <c r="P235" s="15" t="str">
        <f t="shared" si="24"/>
        <v/>
      </c>
      <c r="Q235" s="14"/>
      <c r="R235" s="17" t="str">
        <f t="shared" si="25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21"/>
        <v/>
      </c>
      <c r="K236" s="15" t="str">
        <f t="shared" si="22"/>
        <v/>
      </c>
      <c r="L236" s="16"/>
      <c r="M236" s="14"/>
      <c r="N236" s="14"/>
      <c r="O236" s="15" t="str">
        <f t="shared" si="23"/>
        <v/>
      </c>
      <c r="P236" s="15" t="str">
        <f t="shared" si="24"/>
        <v/>
      </c>
      <c r="Q236" s="14"/>
      <c r="R236" s="17" t="str">
        <f t="shared" si="25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21"/>
        <v/>
      </c>
      <c r="K237" s="15" t="str">
        <f t="shared" si="22"/>
        <v/>
      </c>
      <c r="L237" s="16"/>
      <c r="M237" s="14"/>
      <c r="N237" s="14"/>
      <c r="O237" s="15" t="str">
        <f t="shared" si="23"/>
        <v/>
      </c>
      <c r="P237" s="15" t="str">
        <f t="shared" si="24"/>
        <v/>
      </c>
      <c r="Q237" s="14"/>
      <c r="R237" s="17" t="str">
        <f t="shared" si="25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21"/>
        <v/>
      </c>
      <c r="K238" s="15" t="str">
        <f t="shared" si="22"/>
        <v/>
      </c>
      <c r="L238" s="16"/>
      <c r="M238" s="14"/>
      <c r="N238" s="14"/>
      <c r="O238" s="15" t="str">
        <f t="shared" si="23"/>
        <v/>
      </c>
      <c r="P238" s="15" t="str">
        <f t="shared" si="24"/>
        <v/>
      </c>
      <c r="Q238" s="14"/>
      <c r="R238" s="17" t="str">
        <f t="shared" si="25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21"/>
        <v/>
      </c>
      <c r="K239" s="15" t="str">
        <f t="shared" si="22"/>
        <v/>
      </c>
      <c r="L239" s="16"/>
      <c r="M239" s="14"/>
      <c r="N239" s="14"/>
      <c r="O239" s="15" t="str">
        <f t="shared" si="23"/>
        <v/>
      </c>
      <c r="P239" s="15" t="str">
        <f t="shared" si="24"/>
        <v/>
      </c>
      <c r="Q239" s="14"/>
      <c r="R239" s="17" t="str">
        <f t="shared" si="25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21"/>
        <v/>
      </c>
      <c r="K240" s="15" t="str">
        <f t="shared" si="22"/>
        <v/>
      </c>
      <c r="L240" s="16"/>
      <c r="M240" s="14"/>
      <c r="N240" s="14"/>
      <c r="O240" s="15" t="str">
        <f t="shared" si="23"/>
        <v/>
      </c>
      <c r="P240" s="15" t="str">
        <f t="shared" si="24"/>
        <v/>
      </c>
      <c r="Q240" s="14"/>
      <c r="R240" s="17" t="str">
        <f t="shared" si="25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21"/>
        <v/>
      </c>
      <c r="K241" s="15" t="str">
        <f t="shared" si="22"/>
        <v/>
      </c>
      <c r="L241" s="16"/>
      <c r="M241" s="14"/>
      <c r="N241" s="14"/>
      <c r="O241" s="15" t="str">
        <f t="shared" si="23"/>
        <v/>
      </c>
      <c r="P241" s="15" t="str">
        <f t="shared" si="24"/>
        <v/>
      </c>
      <c r="Q241" s="14"/>
      <c r="R241" s="17" t="str">
        <f t="shared" si="25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21"/>
        <v/>
      </c>
      <c r="K242" s="15" t="str">
        <f t="shared" si="22"/>
        <v/>
      </c>
      <c r="L242" s="16"/>
      <c r="M242" s="14"/>
      <c r="N242" s="14"/>
      <c r="O242" s="15" t="str">
        <f t="shared" si="23"/>
        <v/>
      </c>
      <c r="P242" s="15" t="str">
        <f t="shared" si="24"/>
        <v/>
      </c>
      <c r="Q242" s="14"/>
      <c r="R242" s="17" t="str">
        <f t="shared" si="25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21"/>
        <v/>
      </c>
      <c r="K243" s="15" t="str">
        <f t="shared" si="22"/>
        <v/>
      </c>
      <c r="L243" s="16"/>
      <c r="M243" s="14"/>
      <c r="N243" s="14"/>
      <c r="O243" s="15" t="str">
        <f t="shared" si="23"/>
        <v/>
      </c>
      <c r="P243" s="15" t="str">
        <f t="shared" si="24"/>
        <v/>
      </c>
      <c r="Q243" s="14"/>
      <c r="R243" s="17" t="str">
        <f t="shared" si="25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21"/>
        <v/>
      </c>
      <c r="K244" s="15" t="str">
        <f t="shared" si="22"/>
        <v/>
      </c>
      <c r="L244" s="16"/>
      <c r="M244" s="14"/>
      <c r="N244" s="14"/>
      <c r="O244" s="15" t="str">
        <f t="shared" si="23"/>
        <v/>
      </c>
      <c r="P244" s="15" t="str">
        <f t="shared" si="24"/>
        <v/>
      </c>
      <c r="Q244" s="14"/>
      <c r="R244" s="17" t="str">
        <f t="shared" si="25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21"/>
        <v/>
      </c>
      <c r="K245" s="15" t="str">
        <f t="shared" si="22"/>
        <v/>
      </c>
      <c r="L245" s="16"/>
      <c r="M245" s="14"/>
      <c r="N245" s="14"/>
      <c r="O245" s="15" t="str">
        <f t="shared" si="23"/>
        <v/>
      </c>
      <c r="P245" s="15" t="str">
        <f t="shared" si="24"/>
        <v/>
      </c>
      <c r="Q245" s="14"/>
      <c r="R245" s="17" t="str">
        <f t="shared" si="25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21"/>
        <v/>
      </c>
      <c r="K246" s="15" t="str">
        <f t="shared" si="22"/>
        <v/>
      </c>
      <c r="L246" s="16"/>
      <c r="M246" s="14"/>
      <c r="N246" s="14"/>
      <c r="O246" s="15" t="str">
        <f t="shared" si="23"/>
        <v/>
      </c>
      <c r="P246" s="15" t="str">
        <f t="shared" si="24"/>
        <v/>
      </c>
      <c r="Q246" s="14"/>
      <c r="R246" s="17" t="str">
        <f t="shared" si="25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21"/>
        <v/>
      </c>
      <c r="K247" s="15" t="str">
        <f t="shared" si="22"/>
        <v/>
      </c>
      <c r="L247" s="16"/>
      <c r="M247" s="14"/>
      <c r="N247" s="14"/>
      <c r="O247" s="15" t="str">
        <f t="shared" si="23"/>
        <v/>
      </c>
      <c r="P247" s="15" t="str">
        <f t="shared" si="24"/>
        <v/>
      </c>
      <c r="Q247" s="14"/>
      <c r="R247" s="17" t="str">
        <f t="shared" si="25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21"/>
        <v/>
      </c>
      <c r="K248" s="15" t="str">
        <f t="shared" si="22"/>
        <v/>
      </c>
      <c r="L248" s="16"/>
      <c r="M248" s="14"/>
      <c r="N248" s="14"/>
      <c r="O248" s="15" t="str">
        <f t="shared" si="23"/>
        <v/>
      </c>
      <c r="P248" s="15" t="str">
        <f t="shared" si="24"/>
        <v/>
      </c>
      <c r="Q248" s="14"/>
      <c r="R248" s="17" t="str">
        <f t="shared" si="25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21"/>
        <v/>
      </c>
      <c r="K249" s="15" t="str">
        <f t="shared" si="22"/>
        <v/>
      </c>
      <c r="L249" s="16"/>
      <c r="M249" s="14"/>
      <c r="N249" s="14"/>
      <c r="O249" s="15" t="str">
        <f t="shared" si="23"/>
        <v/>
      </c>
      <c r="P249" s="15" t="str">
        <f t="shared" si="24"/>
        <v/>
      </c>
      <c r="Q249" s="14"/>
      <c r="R249" s="17" t="str">
        <f t="shared" si="25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21"/>
        <v/>
      </c>
      <c r="K250" s="15" t="str">
        <f t="shared" si="22"/>
        <v/>
      </c>
      <c r="L250" s="16"/>
      <c r="M250" s="14"/>
      <c r="N250" s="14"/>
      <c r="O250" s="15" t="str">
        <f t="shared" si="23"/>
        <v/>
      </c>
      <c r="P250" s="15" t="str">
        <f t="shared" si="24"/>
        <v/>
      </c>
      <c r="Q250" s="14"/>
      <c r="R250" s="17" t="str">
        <f t="shared" si="25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21"/>
        <v/>
      </c>
      <c r="K251" s="15" t="str">
        <f t="shared" si="22"/>
        <v/>
      </c>
      <c r="L251" s="16"/>
      <c r="M251" s="14"/>
      <c r="N251" s="14"/>
      <c r="O251" s="15" t="str">
        <f t="shared" si="23"/>
        <v/>
      </c>
      <c r="P251" s="15" t="str">
        <f t="shared" si="24"/>
        <v/>
      </c>
      <c r="Q251" s="14"/>
      <c r="R251" s="17" t="str">
        <f t="shared" si="25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21"/>
        <v/>
      </c>
      <c r="K252" s="15" t="str">
        <f t="shared" si="22"/>
        <v/>
      </c>
      <c r="L252" s="16"/>
      <c r="M252" s="14"/>
      <c r="N252" s="14"/>
      <c r="O252" s="15" t="str">
        <f t="shared" si="23"/>
        <v/>
      </c>
      <c r="P252" s="15" t="str">
        <f t="shared" si="24"/>
        <v/>
      </c>
      <c r="Q252" s="14"/>
      <c r="R252" s="17" t="str">
        <f t="shared" si="25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21"/>
        <v/>
      </c>
      <c r="K253" s="15" t="str">
        <f t="shared" si="22"/>
        <v/>
      </c>
      <c r="L253" s="16"/>
      <c r="M253" s="14"/>
      <c r="N253" s="14"/>
      <c r="O253" s="15" t="str">
        <f t="shared" si="23"/>
        <v/>
      </c>
      <c r="P253" s="15" t="str">
        <f t="shared" si="24"/>
        <v/>
      </c>
      <c r="Q253" s="14"/>
      <c r="R253" s="17" t="str">
        <f t="shared" si="25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21"/>
        <v/>
      </c>
      <c r="K254" s="15" t="str">
        <f t="shared" si="22"/>
        <v/>
      </c>
      <c r="L254" s="16"/>
      <c r="M254" s="14"/>
      <c r="N254" s="14"/>
      <c r="O254" s="15" t="str">
        <f t="shared" si="23"/>
        <v/>
      </c>
      <c r="P254" s="15" t="str">
        <f t="shared" si="24"/>
        <v/>
      </c>
      <c r="Q254" s="14"/>
      <c r="R254" s="17" t="str">
        <f t="shared" si="25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21"/>
        <v/>
      </c>
      <c r="K255" s="15" t="str">
        <f t="shared" si="22"/>
        <v/>
      </c>
      <c r="L255" s="16"/>
      <c r="M255" s="14"/>
      <c r="N255" s="14"/>
      <c r="O255" s="15" t="str">
        <f t="shared" si="23"/>
        <v/>
      </c>
      <c r="P255" s="15" t="str">
        <f t="shared" si="24"/>
        <v/>
      </c>
      <c r="Q255" s="14"/>
      <c r="R255" s="17" t="str">
        <f t="shared" si="25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21"/>
        <v/>
      </c>
      <c r="K256" s="15" t="str">
        <f t="shared" si="22"/>
        <v/>
      </c>
      <c r="L256" s="16"/>
      <c r="M256" s="14"/>
      <c r="N256" s="14"/>
      <c r="O256" s="15" t="str">
        <f t="shared" si="23"/>
        <v/>
      </c>
      <c r="P256" s="15" t="str">
        <f t="shared" si="24"/>
        <v/>
      </c>
      <c r="Q256" s="14"/>
      <c r="R256" s="17" t="str">
        <f t="shared" si="25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21"/>
        <v/>
      </c>
      <c r="K257" s="15" t="str">
        <f t="shared" si="22"/>
        <v/>
      </c>
      <c r="L257" s="16"/>
      <c r="M257" s="14"/>
      <c r="N257" s="14"/>
      <c r="O257" s="15" t="str">
        <f t="shared" si="23"/>
        <v/>
      </c>
      <c r="P257" s="15" t="str">
        <f t="shared" si="24"/>
        <v/>
      </c>
      <c r="Q257" s="14"/>
      <c r="R257" s="17" t="str">
        <f t="shared" si="25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21"/>
        <v/>
      </c>
      <c r="K258" s="15" t="str">
        <f t="shared" si="22"/>
        <v/>
      </c>
      <c r="L258" s="16"/>
      <c r="M258" s="14"/>
      <c r="N258" s="14"/>
      <c r="O258" s="15" t="str">
        <f t="shared" si="23"/>
        <v/>
      </c>
      <c r="P258" s="15" t="str">
        <f t="shared" si="24"/>
        <v/>
      </c>
      <c r="Q258" s="14"/>
      <c r="R258" s="17" t="str">
        <f t="shared" si="25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21"/>
        <v/>
      </c>
      <c r="K259" s="15" t="str">
        <f t="shared" si="22"/>
        <v/>
      </c>
      <c r="L259" s="16"/>
      <c r="M259" s="14"/>
      <c r="N259" s="14"/>
      <c r="O259" s="15" t="str">
        <f t="shared" si="23"/>
        <v/>
      </c>
      <c r="P259" s="15" t="str">
        <f t="shared" si="24"/>
        <v/>
      </c>
      <c r="Q259" s="14"/>
      <c r="R259" s="17" t="str">
        <f t="shared" si="25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21"/>
        <v/>
      </c>
      <c r="K260" s="15" t="str">
        <f t="shared" si="22"/>
        <v/>
      </c>
      <c r="L260" s="16"/>
      <c r="M260" s="14"/>
      <c r="N260" s="14"/>
      <c r="O260" s="15" t="str">
        <f t="shared" si="23"/>
        <v/>
      </c>
      <c r="P260" s="15" t="str">
        <f t="shared" si="24"/>
        <v/>
      </c>
      <c r="Q260" s="14"/>
      <c r="R260" s="17" t="str">
        <f t="shared" si="25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21"/>
        <v/>
      </c>
      <c r="K261" s="15" t="str">
        <f t="shared" si="22"/>
        <v/>
      </c>
      <c r="L261" s="16"/>
      <c r="M261" s="14"/>
      <c r="N261" s="14"/>
      <c r="O261" s="15" t="str">
        <f t="shared" si="23"/>
        <v/>
      </c>
      <c r="P261" s="15" t="str">
        <f t="shared" si="24"/>
        <v/>
      </c>
      <c r="Q261" s="14"/>
      <c r="R261" s="17" t="str">
        <f t="shared" si="25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21"/>
        <v/>
      </c>
      <c r="K262" s="15" t="str">
        <f t="shared" si="22"/>
        <v/>
      </c>
      <c r="L262" s="16"/>
      <c r="M262" s="14"/>
      <c r="N262" s="14"/>
      <c r="O262" s="15" t="str">
        <f t="shared" si="23"/>
        <v/>
      </c>
      <c r="P262" s="15" t="str">
        <f t="shared" si="24"/>
        <v/>
      </c>
      <c r="Q262" s="14"/>
      <c r="R262" s="17" t="str">
        <f t="shared" si="25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6">IF(OR(A263="",H263="",H263=0),"",I263/H263*100)</f>
        <v/>
      </c>
      <c r="K263" s="15" t="str">
        <f t="shared" ref="K263:K306" si="27">IF(OR(A263="",C263="",C263=0),"",H263/C263*100)</f>
        <v/>
      </c>
      <c r="L263" s="16"/>
      <c r="M263" s="14"/>
      <c r="N263" s="14"/>
      <c r="O263" s="15" t="str">
        <f t="shared" ref="O263:O306" si="28">IF(OR(A263="",C263="",C263=0),"",M263/C263*1000)</f>
        <v/>
      </c>
      <c r="P263" s="15" t="str">
        <f t="shared" ref="P263:P306" si="29">IF(OR(A263="",D263="",D263=0),"",N263/D263*1000)</f>
        <v/>
      </c>
      <c r="Q263" s="14"/>
      <c r="R263" s="17" t="str">
        <f t="shared" ref="R263:R306" si="30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6"/>
        <v/>
      </c>
      <c r="K264" s="15" t="str">
        <f t="shared" si="27"/>
        <v/>
      </c>
      <c r="L264" s="16"/>
      <c r="M264" s="14"/>
      <c r="N264" s="14"/>
      <c r="O264" s="15" t="str">
        <f t="shared" si="28"/>
        <v/>
      </c>
      <c r="P264" s="15" t="str">
        <f t="shared" si="29"/>
        <v/>
      </c>
      <c r="Q264" s="14"/>
      <c r="R264" s="17" t="str">
        <f t="shared" si="30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6"/>
        <v/>
      </c>
      <c r="K265" s="15" t="str">
        <f t="shared" si="27"/>
        <v/>
      </c>
      <c r="L265" s="16"/>
      <c r="M265" s="14"/>
      <c r="N265" s="14"/>
      <c r="O265" s="15" t="str">
        <f t="shared" si="28"/>
        <v/>
      </c>
      <c r="P265" s="15" t="str">
        <f t="shared" si="29"/>
        <v/>
      </c>
      <c r="Q265" s="14"/>
      <c r="R265" s="17" t="str">
        <f t="shared" si="30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6"/>
        <v/>
      </c>
      <c r="K266" s="15" t="str">
        <f t="shared" si="27"/>
        <v/>
      </c>
      <c r="L266" s="16"/>
      <c r="M266" s="14"/>
      <c r="N266" s="14"/>
      <c r="O266" s="15" t="str">
        <f t="shared" si="28"/>
        <v/>
      </c>
      <c r="P266" s="15" t="str">
        <f t="shared" si="29"/>
        <v/>
      </c>
      <c r="Q266" s="14"/>
      <c r="R266" s="17" t="str">
        <f t="shared" si="30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6"/>
        <v/>
      </c>
      <c r="K267" s="15" t="str">
        <f t="shared" si="27"/>
        <v/>
      </c>
      <c r="L267" s="16"/>
      <c r="M267" s="14"/>
      <c r="N267" s="14"/>
      <c r="O267" s="15" t="str">
        <f t="shared" si="28"/>
        <v/>
      </c>
      <c r="P267" s="15" t="str">
        <f t="shared" si="29"/>
        <v/>
      </c>
      <c r="Q267" s="14"/>
      <c r="R267" s="17" t="str">
        <f t="shared" si="30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6"/>
        <v/>
      </c>
      <c r="K268" s="15" t="str">
        <f t="shared" si="27"/>
        <v/>
      </c>
      <c r="L268" s="16"/>
      <c r="M268" s="14"/>
      <c r="N268" s="14"/>
      <c r="O268" s="15" t="str">
        <f t="shared" si="28"/>
        <v/>
      </c>
      <c r="P268" s="15" t="str">
        <f t="shared" si="29"/>
        <v/>
      </c>
      <c r="Q268" s="14"/>
      <c r="R268" s="17" t="str">
        <f t="shared" si="30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6"/>
        <v/>
      </c>
      <c r="K269" s="15" t="str">
        <f t="shared" si="27"/>
        <v/>
      </c>
      <c r="L269" s="16"/>
      <c r="M269" s="14"/>
      <c r="N269" s="14"/>
      <c r="O269" s="15" t="str">
        <f t="shared" si="28"/>
        <v/>
      </c>
      <c r="P269" s="15" t="str">
        <f t="shared" si="29"/>
        <v/>
      </c>
      <c r="Q269" s="14"/>
      <c r="R269" s="17" t="str">
        <f t="shared" si="30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6"/>
        <v/>
      </c>
      <c r="K270" s="15" t="str">
        <f t="shared" si="27"/>
        <v/>
      </c>
      <c r="L270" s="16"/>
      <c r="M270" s="14"/>
      <c r="N270" s="14"/>
      <c r="O270" s="15" t="str">
        <f t="shared" si="28"/>
        <v/>
      </c>
      <c r="P270" s="15" t="str">
        <f t="shared" si="29"/>
        <v/>
      </c>
      <c r="Q270" s="14"/>
      <c r="R270" s="17" t="str">
        <f t="shared" si="30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6"/>
        <v/>
      </c>
      <c r="K271" s="15" t="str">
        <f t="shared" si="27"/>
        <v/>
      </c>
      <c r="L271" s="16"/>
      <c r="M271" s="14"/>
      <c r="N271" s="14"/>
      <c r="O271" s="15" t="str">
        <f t="shared" si="28"/>
        <v/>
      </c>
      <c r="P271" s="15" t="str">
        <f t="shared" si="29"/>
        <v/>
      </c>
      <c r="Q271" s="14"/>
      <c r="R271" s="17" t="str">
        <f t="shared" si="30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6"/>
        <v/>
      </c>
      <c r="K272" s="15" t="str">
        <f t="shared" si="27"/>
        <v/>
      </c>
      <c r="L272" s="16"/>
      <c r="M272" s="14"/>
      <c r="N272" s="14"/>
      <c r="O272" s="15" t="str">
        <f t="shared" si="28"/>
        <v/>
      </c>
      <c r="P272" s="15" t="str">
        <f t="shared" si="29"/>
        <v/>
      </c>
      <c r="Q272" s="14"/>
      <c r="R272" s="17" t="str">
        <f t="shared" si="30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6"/>
        <v/>
      </c>
      <c r="K273" s="15" t="str">
        <f t="shared" si="27"/>
        <v/>
      </c>
      <c r="L273" s="16"/>
      <c r="M273" s="14"/>
      <c r="N273" s="14"/>
      <c r="O273" s="15" t="str">
        <f t="shared" si="28"/>
        <v/>
      </c>
      <c r="P273" s="15" t="str">
        <f t="shared" si="29"/>
        <v/>
      </c>
      <c r="Q273" s="14"/>
      <c r="R273" s="17" t="str">
        <f t="shared" si="30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6"/>
        <v/>
      </c>
      <c r="K274" s="15" t="str">
        <f t="shared" si="27"/>
        <v/>
      </c>
      <c r="L274" s="16"/>
      <c r="M274" s="14"/>
      <c r="N274" s="14"/>
      <c r="O274" s="15" t="str">
        <f t="shared" si="28"/>
        <v/>
      </c>
      <c r="P274" s="15" t="str">
        <f t="shared" si="29"/>
        <v/>
      </c>
      <c r="Q274" s="14"/>
      <c r="R274" s="17" t="str">
        <f t="shared" si="30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6"/>
        <v/>
      </c>
      <c r="K275" s="15" t="str">
        <f t="shared" si="27"/>
        <v/>
      </c>
      <c r="L275" s="16"/>
      <c r="M275" s="14"/>
      <c r="N275" s="14"/>
      <c r="O275" s="15" t="str">
        <f t="shared" si="28"/>
        <v/>
      </c>
      <c r="P275" s="15" t="str">
        <f t="shared" si="29"/>
        <v/>
      </c>
      <c r="Q275" s="14"/>
      <c r="R275" s="17" t="str">
        <f t="shared" si="30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6"/>
        <v/>
      </c>
      <c r="K276" s="15" t="str">
        <f t="shared" si="27"/>
        <v/>
      </c>
      <c r="L276" s="16"/>
      <c r="M276" s="14"/>
      <c r="N276" s="14"/>
      <c r="O276" s="15" t="str">
        <f t="shared" si="28"/>
        <v/>
      </c>
      <c r="P276" s="15" t="str">
        <f t="shared" si="29"/>
        <v/>
      </c>
      <c r="Q276" s="14"/>
      <c r="R276" s="17" t="str">
        <f t="shared" si="30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6"/>
        <v/>
      </c>
      <c r="K277" s="15" t="str">
        <f t="shared" si="27"/>
        <v/>
      </c>
      <c r="L277" s="16"/>
      <c r="M277" s="14"/>
      <c r="N277" s="14"/>
      <c r="O277" s="15" t="str">
        <f t="shared" si="28"/>
        <v/>
      </c>
      <c r="P277" s="15" t="str">
        <f t="shared" si="29"/>
        <v/>
      </c>
      <c r="Q277" s="14"/>
      <c r="R277" s="17" t="str">
        <f t="shared" si="30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6"/>
        <v/>
      </c>
      <c r="K278" s="15" t="str">
        <f t="shared" si="27"/>
        <v/>
      </c>
      <c r="L278" s="16"/>
      <c r="M278" s="14"/>
      <c r="N278" s="14"/>
      <c r="O278" s="15" t="str">
        <f t="shared" si="28"/>
        <v/>
      </c>
      <c r="P278" s="15" t="str">
        <f t="shared" si="29"/>
        <v/>
      </c>
      <c r="Q278" s="14"/>
      <c r="R278" s="17" t="str">
        <f t="shared" si="30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6"/>
        <v/>
      </c>
      <c r="K279" s="15" t="str">
        <f t="shared" si="27"/>
        <v/>
      </c>
      <c r="L279" s="16"/>
      <c r="M279" s="14"/>
      <c r="N279" s="14"/>
      <c r="O279" s="15" t="str">
        <f t="shared" si="28"/>
        <v/>
      </c>
      <c r="P279" s="15" t="str">
        <f t="shared" si="29"/>
        <v/>
      </c>
      <c r="Q279" s="14"/>
      <c r="R279" s="17" t="str">
        <f t="shared" si="30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6"/>
        <v/>
      </c>
      <c r="K280" s="15" t="str">
        <f t="shared" si="27"/>
        <v/>
      </c>
      <c r="L280" s="16"/>
      <c r="M280" s="14"/>
      <c r="N280" s="14"/>
      <c r="O280" s="15" t="str">
        <f t="shared" si="28"/>
        <v/>
      </c>
      <c r="P280" s="15" t="str">
        <f t="shared" si="29"/>
        <v/>
      </c>
      <c r="Q280" s="14"/>
      <c r="R280" s="17" t="str">
        <f t="shared" si="30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6"/>
        <v/>
      </c>
      <c r="K281" s="15" t="str">
        <f t="shared" si="27"/>
        <v/>
      </c>
      <c r="L281" s="16"/>
      <c r="M281" s="14"/>
      <c r="N281" s="14"/>
      <c r="O281" s="15" t="str">
        <f t="shared" si="28"/>
        <v/>
      </c>
      <c r="P281" s="15" t="str">
        <f t="shared" si="29"/>
        <v/>
      </c>
      <c r="Q281" s="14"/>
      <c r="R281" s="17" t="str">
        <f t="shared" si="30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6"/>
        <v/>
      </c>
      <c r="K282" s="15" t="str">
        <f t="shared" si="27"/>
        <v/>
      </c>
      <c r="L282" s="16"/>
      <c r="M282" s="14"/>
      <c r="N282" s="14"/>
      <c r="O282" s="15" t="str">
        <f t="shared" si="28"/>
        <v/>
      </c>
      <c r="P282" s="15" t="str">
        <f t="shared" si="29"/>
        <v/>
      </c>
      <c r="Q282" s="14"/>
      <c r="R282" s="17" t="str">
        <f t="shared" si="30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6"/>
        <v/>
      </c>
      <c r="K283" s="15" t="str">
        <f t="shared" si="27"/>
        <v/>
      </c>
      <c r="L283" s="16"/>
      <c r="M283" s="14"/>
      <c r="N283" s="14"/>
      <c r="O283" s="15" t="str">
        <f t="shared" si="28"/>
        <v/>
      </c>
      <c r="P283" s="15" t="str">
        <f t="shared" si="29"/>
        <v/>
      </c>
      <c r="Q283" s="14"/>
      <c r="R283" s="17" t="str">
        <f t="shared" si="30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6"/>
        <v/>
      </c>
      <c r="K284" s="15" t="str">
        <f t="shared" si="27"/>
        <v/>
      </c>
      <c r="L284" s="16"/>
      <c r="M284" s="14"/>
      <c r="N284" s="14"/>
      <c r="O284" s="15" t="str">
        <f t="shared" si="28"/>
        <v/>
      </c>
      <c r="P284" s="15" t="str">
        <f t="shared" si="29"/>
        <v/>
      </c>
      <c r="Q284" s="14"/>
      <c r="R284" s="17" t="str">
        <f t="shared" si="30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6"/>
        <v/>
      </c>
      <c r="K285" s="15" t="str">
        <f t="shared" si="27"/>
        <v/>
      </c>
      <c r="L285" s="16"/>
      <c r="M285" s="14"/>
      <c r="N285" s="14"/>
      <c r="O285" s="15" t="str">
        <f t="shared" si="28"/>
        <v/>
      </c>
      <c r="P285" s="15" t="str">
        <f t="shared" si="29"/>
        <v/>
      </c>
      <c r="Q285" s="14"/>
      <c r="R285" s="17" t="str">
        <f t="shared" si="30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6"/>
        <v/>
      </c>
      <c r="K286" s="15" t="str">
        <f t="shared" si="27"/>
        <v/>
      </c>
      <c r="L286" s="16"/>
      <c r="M286" s="14"/>
      <c r="N286" s="14"/>
      <c r="O286" s="15" t="str">
        <f t="shared" si="28"/>
        <v/>
      </c>
      <c r="P286" s="15" t="str">
        <f t="shared" si="29"/>
        <v/>
      </c>
      <c r="Q286" s="14"/>
      <c r="R286" s="17" t="str">
        <f t="shared" si="30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6"/>
        <v/>
      </c>
      <c r="K287" s="15" t="str">
        <f t="shared" si="27"/>
        <v/>
      </c>
      <c r="L287" s="16"/>
      <c r="M287" s="14"/>
      <c r="N287" s="14"/>
      <c r="O287" s="15" t="str">
        <f t="shared" si="28"/>
        <v/>
      </c>
      <c r="P287" s="15" t="str">
        <f t="shared" si="29"/>
        <v/>
      </c>
      <c r="Q287" s="14"/>
      <c r="R287" s="17" t="str">
        <f t="shared" si="30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6"/>
        <v/>
      </c>
      <c r="K288" s="15" t="str">
        <f t="shared" si="27"/>
        <v/>
      </c>
      <c r="L288" s="16"/>
      <c r="M288" s="14"/>
      <c r="N288" s="14"/>
      <c r="O288" s="15" t="str">
        <f t="shared" si="28"/>
        <v/>
      </c>
      <c r="P288" s="15" t="str">
        <f t="shared" si="29"/>
        <v/>
      </c>
      <c r="Q288" s="14"/>
      <c r="R288" s="17" t="str">
        <f t="shared" si="30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6"/>
        <v/>
      </c>
      <c r="K289" s="15" t="str">
        <f t="shared" si="27"/>
        <v/>
      </c>
      <c r="L289" s="16"/>
      <c r="M289" s="14"/>
      <c r="N289" s="14"/>
      <c r="O289" s="15" t="str">
        <f t="shared" si="28"/>
        <v/>
      </c>
      <c r="P289" s="15" t="str">
        <f t="shared" si="29"/>
        <v/>
      </c>
      <c r="Q289" s="14"/>
      <c r="R289" s="17" t="str">
        <f t="shared" si="30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6"/>
        <v/>
      </c>
      <c r="K290" s="15" t="str">
        <f t="shared" si="27"/>
        <v/>
      </c>
      <c r="L290" s="16"/>
      <c r="M290" s="14"/>
      <c r="N290" s="14"/>
      <c r="O290" s="15" t="str">
        <f t="shared" si="28"/>
        <v/>
      </c>
      <c r="P290" s="15" t="str">
        <f t="shared" si="29"/>
        <v/>
      </c>
      <c r="Q290" s="14"/>
      <c r="R290" s="17" t="str">
        <f t="shared" si="30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6"/>
        <v/>
      </c>
      <c r="K291" s="15" t="str">
        <f t="shared" si="27"/>
        <v/>
      </c>
      <c r="L291" s="16"/>
      <c r="M291" s="14"/>
      <c r="N291" s="14"/>
      <c r="O291" s="15" t="str">
        <f t="shared" si="28"/>
        <v/>
      </c>
      <c r="P291" s="15" t="str">
        <f t="shared" si="29"/>
        <v/>
      </c>
      <c r="Q291" s="14"/>
      <c r="R291" s="17" t="str">
        <f t="shared" si="30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6"/>
        <v/>
      </c>
      <c r="K292" s="15" t="str">
        <f t="shared" si="27"/>
        <v/>
      </c>
      <c r="L292" s="16"/>
      <c r="M292" s="14"/>
      <c r="N292" s="14"/>
      <c r="O292" s="15" t="str">
        <f t="shared" si="28"/>
        <v/>
      </c>
      <c r="P292" s="15" t="str">
        <f t="shared" si="29"/>
        <v/>
      </c>
      <c r="Q292" s="14"/>
      <c r="R292" s="17" t="str">
        <f t="shared" si="30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6"/>
        <v/>
      </c>
      <c r="K293" s="15" t="str">
        <f t="shared" si="27"/>
        <v/>
      </c>
      <c r="L293" s="16"/>
      <c r="M293" s="14"/>
      <c r="N293" s="14"/>
      <c r="O293" s="15" t="str">
        <f t="shared" si="28"/>
        <v/>
      </c>
      <c r="P293" s="15" t="str">
        <f t="shared" si="29"/>
        <v/>
      </c>
      <c r="Q293" s="14"/>
      <c r="R293" s="17" t="str">
        <f t="shared" si="30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6"/>
        <v/>
      </c>
      <c r="K294" s="15" t="str">
        <f t="shared" si="27"/>
        <v/>
      </c>
      <c r="L294" s="16"/>
      <c r="M294" s="14"/>
      <c r="N294" s="14"/>
      <c r="O294" s="15" t="str">
        <f t="shared" si="28"/>
        <v/>
      </c>
      <c r="P294" s="15" t="str">
        <f t="shared" si="29"/>
        <v/>
      </c>
      <c r="Q294" s="14"/>
      <c r="R294" s="17" t="str">
        <f t="shared" si="30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6"/>
        <v/>
      </c>
      <c r="K295" s="15" t="str">
        <f t="shared" si="27"/>
        <v/>
      </c>
      <c r="L295" s="16"/>
      <c r="M295" s="14"/>
      <c r="N295" s="14"/>
      <c r="O295" s="15" t="str">
        <f t="shared" si="28"/>
        <v/>
      </c>
      <c r="P295" s="15" t="str">
        <f t="shared" si="29"/>
        <v/>
      </c>
      <c r="Q295" s="14"/>
      <c r="R295" s="17" t="str">
        <f t="shared" si="30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6"/>
        <v/>
      </c>
      <c r="K296" s="15" t="str">
        <f t="shared" si="27"/>
        <v/>
      </c>
      <c r="L296" s="16"/>
      <c r="M296" s="14"/>
      <c r="N296" s="14"/>
      <c r="O296" s="15" t="str">
        <f t="shared" si="28"/>
        <v/>
      </c>
      <c r="P296" s="15" t="str">
        <f t="shared" si="29"/>
        <v/>
      </c>
      <c r="Q296" s="14"/>
      <c r="R296" s="17" t="str">
        <f t="shared" si="30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6"/>
        <v/>
      </c>
      <c r="K297" s="15" t="str">
        <f t="shared" si="27"/>
        <v/>
      </c>
      <c r="L297" s="16"/>
      <c r="M297" s="14"/>
      <c r="N297" s="14"/>
      <c r="O297" s="15" t="str">
        <f t="shared" si="28"/>
        <v/>
      </c>
      <c r="P297" s="15" t="str">
        <f t="shared" si="29"/>
        <v/>
      </c>
      <c r="Q297" s="14"/>
      <c r="R297" s="17" t="str">
        <f t="shared" si="30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6"/>
        <v/>
      </c>
      <c r="K298" s="15" t="str">
        <f t="shared" si="27"/>
        <v/>
      </c>
      <c r="L298" s="16"/>
      <c r="M298" s="14"/>
      <c r="N298" s="14"/>
      <c r="O298" s="15" t="str">
        <f t="shared" si="28"/>
        <v/>
      </c>
      <c r="P298" s="15" t="str">
        <f t="shared" si="29"/>
        <v/>
      </c>
      <c r="Q298" s="14"/>
      <c r="R298" s="17" t="str">
        <f t="shared" si="30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6"/>
        <v/>
      </c>
      <c r="K299" s="15" t="str">
        <f t="shared" si="27"/>
        <v/>
      </c>
      <c r="L299" s="16"/>
      <c r="M299" s="14"/>
      <c r="N299" s="14"/>
      <c r="O299" s="15" t="str">
        <f t="shared" si="28"/>
        <v/>
      </c>
      <c r="P299" s="15" t="str">
        <f t="shared" si="29"/>
        <v/>
      </c>
      <c r="Q299" s="14"/>
      <c r="R299" s="17" t="str">
        <f t="shared" si="30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6"/>
        <v/>
      </c>
      <c r="K300" s="15" t="str">
        <f t="shared" si="27"/>
        <v/>
      </c>
      <c r="L300" s="16"/>
      <c r="M300" s="14"/>
      <c r="N300" s="14"/>
      <c r="O300" s="15" t="str">
        <f t="shared" si="28"/>
        <v/>
      </c>
      <c r="P300" s="15" t="str">
        <f t="shared" si="29"/>
        <v/>
      </c>
      <c r="Q300" s="14"/>
      <c r="R300" s="17" t="str">
        <f t="shared" si="30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6"/>
        <v/>
      </c>
      <c r="K301" s="15" t="str">
        <f t="shared" si="27"/>
        <v/>
      </c>
      <c r="L301" s="16"/>
      <c r="M301" s="14"/>
      <c r="N301" s="14"/>
      <c r="O301" s="15" t="str">
        <f t="shared" si="28"/>
        <v/>
      </c>
      <c r="P301" s="15" t="str">
        <f t="shared" si="29"/>
        <v/>
      </c>
      <c r="Q301" s="14"/>
      <c r="R301" s="17" t="str">
        <f t="shared" si="30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6"/>
        <v/>
      </c>
      <c r="K302" s="15" t="str">
        <f t="shared" si="27"/>
        <v/>
      </c>
      <c r="L302" s="16"/>
      <c r="M302" s="14"/>
      <c r="N302" s="14"/>
      <c r="O302" s="15" t="str">
        <f t="shared" si="28"/>
        <v/>
      </c>
      <c r="P302" s="15" t="str">
        <f t="shared" si="29"/>
        <v/>
      </c>
      <c r="Q302" s="14"/>
      <c r="R302" s="17" t="str">
        <f t="shared" si="30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6"/>
        <v/>
      </c>
      <c r="K303" s="15" t="str">
        <f t="shared" si="27"/>
        <v/>
      </c>
      <c r="L303" s="16"/>
      <c r="M303" s="14"/>
      <c r="N303" s="14"/>
      <c r="O303" s="15" t="str">
        <f t="shared" si="28"/>
        <v/>
      </c>
      <c r="P303" s="15" t="str">
        <f t="shared" si="29"/>
        <v/>
      </c>
      <c r="Q303" s="14"/>
      <c r="R303" s="17" t="str">
        <f t="shared" si="30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6"/>
        <v/>
      </c>
      <c r="K304" s="15" t="str">
        <f t="shared" si="27"/>
        <v/>
      </c>
      <c r="L304" s="16"/>
      <c r="M304" s="14"/>
      <c r="N304" s="14"/>
      <c r="O304" s="15" t="str">
        <f t="shared" si="28"/>
        <v/>
      </c>
      <c r="P304" s="15" t="str">
        <f t="shared" si="29"/>
        <v/>
      </c>
      <c r="Q304" s="14"/>
      <c r="R304" s="17" t="str">
        <f t="shared" si="30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6"/>
        <v/>
      </c>
      <c r="K305" s="15" t="str">
        <f t="shared" si="27"/>
        <v/>
      </c>
      <c r="L305" s="16"/>
      <c r="M305" s="14"/>
      <c r="N305" s="14"/>
      <c r="O305" s="15" t="str">
        <f t="shared" si="28"/>
        <v/>
      </c>
      <c r="P305" s="15" t="str">
        <f t="shared" si="29"/>
        <v/>
      </c>
      <c r="Q305" s="14"/>
      <c r="R305" s="17" t="str">
        <f t="shared" si="30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6"/>
        <v/>
      </c>
      <c r="K306" s="15" t="str">
        <f t="shared" si="27"/>
        <v/>
      </c>
      <c r="L306" s="16"/>
      <c r="M306" s="14"/>
      <c r="N306" s="14"/>
      <c r="O306" s="15" t="str">
        <f t="shared" si="28"/>
        <v/>
      </c>
      <c r="P306" s="15" t="str">
        <f t="shared" si="29"/>
        <v/>
      </c>
      <c r="Q306" s="14"/>
      <c r="R306" s="17" t="str">
        <f t="shared" si="30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0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/>
      <c r="D1" s="45"/>
    </row>
    <row r="2" spans="1:24" ht="15" customHeight="1" x14ac:dyDescent="0.25">
      <c r="A2" s="9" t="s">
        <v>2</v>
      </c>
      <c r="B2" s="10"/>
      <c r="C2" s="44"/>
      <c r="D2" s="45"/>
    </row>
    <row r="3" spans="1:24" ht="15" customHeight="1" x14ac:dyDescent="0.25">
      <c r="A3" s="9" t="s">
        <v>4</v>
      </c>
      <c r="B3" s="10"/>
      <c r="C3" s="46"/>
      <c r="D3" s="45"/>
    </row>
    <row r="4" spans="1:24" ht="15" customHeight="1" x14ac:dyDescent="0.25">
      <c r="A4" s="9" t="s">
        <v>5</v>
      </c>
      <c r="B4" s="10"/>
      <c r="C4" s="1"/>
      <c r="E4" s="9" t="s">
        <v>6</v>
      </c>
      <c r="F4" s="10"/>
      <c r="G4" s="1"/>
      <c r="H4" s="9" t="s">
        <v>7</v>
      </c>
      <c r="I4" s="1"/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/>
      <c r="B7" s="13" t="str">
        <f>IF(A7="","",IFERROR(INT((A7-C3)/7)+I4,""))</f>
        <v/>
      </c>
      <c r="C7" s="14"/>
      <c r="D7" s="14"/>
      <c r="E7" s="14"/>
      <c r="F7" s="14"/>
      <c r="G7" s="15" t="str">
        <f>IF(A7="","",IFERROR(SUM(E$7:E7)/C4*100,""))</f>
        <v/>
      </c>
      <c r="H7" s="14"/>
      <c r="I7" s="14"/>
      <c r="J7" s="15" t="str">
        <f t="shared" ref="J7:J70" si="0">IF(OR(A7="",H7="",H7=0),"",I7/H7*100)</f>
        <v/>
      </c>
      <c r="K7" s="15" t="str">
        <f t="shared" ref="K7:K70" si="1">IF(OR(A7="",C7="",C7=0),"",H7/C7*100)</f>
        <v/>
      </c>
      <c r="L7" s="16"/>
      <c r="M7" s="14"/>
      <c r="N7" s="14"/>
      <c r="O7" s="15" t="str">
        <f t="shared" ref="O7:O70" si="2">IF(OR(A7="",C7="",C7=0),"",M7/C7*1000)</f>
        <v/>
      </c>
      <c r="P7" s="15" t="str">
        <f t="shared" ref="P7:P70" si="3">IF(OR(A7="",D7="",D7=0),"",N7/D7*1000)</f>
        <v/>
      </c>
      <c r="Q7" s="14"/>
      <c r="R7" s="17" t="str">
        <f t="shared" ref="R7:R70" si="4">IF(OR(A7="",M7="",M7+N7=0),"",Q7/(M7+N7))</f>
        <v/>
      </c>
      <c r="S7" s="14"/>
      <c r="T7" s="14"/>
      <c r="U7" s="14"/>
      <c r="V7" s="14"/>
      <c r="W7" s="14"/>
      <c r="X7" s="14"/>
    </row>
    <row r="8" spans="1:24" ht="15" customHeight="1" x14ac:dyDescent="0.25">
      <c r="A8" s="12"/>
      <c r="B8" s="13" t="str">
        <f>IF(A8="","",IFERROR(INT((A8-C3)/7)+I4,""))</f>
        <v/>
      </c>
      <c r="C8" s="14"/>
      <c r="D8" s="14"/>
      <c r="E8" s="14"/>
      <c r="F8" s="14"/>
      <c r="G8" s="15" t="str">
        <f>IF(A8="","",IFERROR(SUM(E$7:E8)/C4*100,""))</f>
        <v/>
      </c>
      <c r="H8" s="14"/>
      <c r="I8" s="14"/>
      <c r="J8" s="15" t="str">
        <f t="shared" si="0"/>
        <v/>
      </c>
      <c r="K8" s="15" t="str">
        <f t="shared" si="1"/>
        <v/>
      </c>
      <c r="L8" s="16"/>
      <c r="M8" s="14"/>
      <c r="N8" s="14"/>
      <c r="O8" s="15" t="str">
        <f t="shared" si="2"/>
        <v/>
      </c>
      <c r="P8" s="15" t="str">
        <f t="shared" si="3"/>
        <v/>
      </c>
      <c r="Q8" s="14"/>
      <c r="R8" s="17" t="str">
        <f t="shared" si="4"/>
        <v/>
      </c>
      <c r="S8" s="14"/>
      <c r="T8" s="14"/>
      <c r="U8" s="14"/>
      <c r="V8" s="14"/>
      <c r="W8" s="14"/>
      <c r="X8" s="14"/>
    </row>
    <row r="9" spans="1:24" ht="15" customHeight="1" x14ac:dyDescent="0.25">
      <c r="A9" s="12"/>
      <c r="B9" s="13" t="str">
        <f>IF(A9="","",IFERROR(INT((A9-C3)/7)+I4,""))</f>
        <v/>
      </c>
      <c r="C9" s="14"/>
      <c r="D9" s="14"/>
      <c r="E9" s="14"/>
      <c r="F9" s="14"/>
      <c r="G9" s="15" t="str">
        <f>IF(A9="","",IFERROR(SUM(E$7:E9)/C4*100,""))</f>
        <v/>
      </c>
      <c r="H9" s="14"/>
      <c r="I9" s="14"/>
      <c r="J9" s="15" t="str">
        <f t="shared" si="0"/>
        <v/>
      </c>
      <c r="K9" s="15" t="str">
        <f t="shared" si="1"/>
        <v/>
      </c>
      <c r="L9" s="16"/>
      <c r="M9" s="14"/>
      <c r="N9" s="14"/>
      <c r="O9" s="15" t="str">
        <f t="shared" si="2"/>
        <v/>
      </c>
      <c r="P9" s="15" t="str">
        <f t="shared" si="3"/>
        <v/>
      </c>
      <c r="Q9" s="14"/>
      <c r="R9" s="17" t="str">
        <f t="shared" si="4"/>
        <v/>
      </c>
      <c r="S9" s="14"/>
      <c r="T9" s="14"/>
      <c r="U9" s="14"/>
      <c r="V9" s="14"/>
      <c r="W9" s="14"/>
      <c r="X9" s="14"/>
    </row>
    <row r="10" spans="1:24" ht="15" customHeight="1" x14ac:dyDescent="0.25">
      <c r="A10" s="12"/>
      <c r="B10" s="13" t="str">
        <f>IF(A10="","",IFERROR(INT((A10-C3)/7)+I4,""))</f>
        <v/>
      </c>
      <c r="C10" s="14"/>
      <c r="D10" s="14"/>
      <c r="E10" s="14"/>
      <c r="F10" s="14"/>
      <c r="G10" s="15" t="str">
        <f>IF(A10="","",IFERROR(SUM(E$7:E10)/C4*100,""))</f>
        <v/>
      </c>
      <c r="H10" s="14"/>
      <c r="I10" s="14"/>
      <c r="J10" s="15" t="str">
        <f t="shared" si="0"/>
        <v/>
      </c>
      <c r="K10" s="15" t="str">
        <f t="shared" si="1"/>
        <v/>
      </c>
      <c r="L10" s="16"/>
      <c r="M10" s="14"/>
      <c r="N10" s="14"/>
      <c r="O10" s="15" t="str">
        <f t="shared" si="2"/>
        <v/>
      </c>
      <c r="P10" s="15" t="str">
        <f t="shared" si="3"/>
        <v/>
      </c>
      <c r="Q10" s="14"/>
      <c r="R10" s="17" t="str">
        <f t="shared" si="4"/>
        <v/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/>
      <c r="B11" s="13" t="str">
        <f>IF(A11="","",IFERROR(INT((A11-C3)/7)+I4,""))</f>
        <v/>
      </c>
      <c r="C11" s="14"/>
      <c r="D11" s="14"/>
      <c r="E11" s="14"/>
      <c r="F11" s="14"/>
      <c r="G11" s="15" t="str">
        <f>IF(A11="","",IFERROR(SUM(E$7:E11)/C4*100,""))</f>
        <v/>
      </c>
      <c r="H11" s="14"/>
      <c r="I11" s="14"/>
      <c r="J11" s="15" t="str">
        <f t="shared" si="0"/>
        <v/>
      </c>
      <c r="K11" s="15" t="str">
        <f t="shared" si="1"/>
        <v/>
      </c>
      <c r="L11" s="16"/>
      <c r="M11" s="14"/>
      <c r="N11" s="14"/>
      <c r="O11" s="15" t="str">
        <f t="shared" si="2"/>
        <v/>
      </c>
      <c r="P11" s="15" t="str">
        <f t="shared" si="3"/>
        <v/>
      </c>
      <c r="Q11" s="14"/>
      <c r="R11" s="17" t="str">
        <f t="shared" si="4"/>
        <v/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/>
      <c r="B12" s="13" t="str">
        <f>IF(A12="","",IFERROR(INT((A12-C3)/7)+I4,""))</f>
        <v/>
      </c>
      <c r="C12" s="14"/>
      <c r="D12" s="14"/>
      <c r="E12" s="14"/>
      <c r="F12" s="14"/>
      <c r="G12" s="15" t="str">
        <f>IF(A12="","",IFERROR(SUM(E$7:E12)/C4*100,""))</f>
        <v/>
      </c>
      <c r="H12" s="14"/>
      <c r="I12" s="14"/>
      <c r="J12" s="15" t="str">
        <f t="shared" si="0"/>
        <v/>
      </c>
      <c r="K12" s="15" t="str">
        <f t="shared" si="1"/>
        <v/>
      </c>
      <c r="L12" s="16"/>
      <c r="M12" s="14"/>
      <c r="N12" s="14"/>
      <c r="O12" s="15" t="str">
        <f t="shared" si="2"/>
        <v/>
      </c>
      <c r="P12" s="15" t="str">
        <f t="shared" si="3"/>
        <v/>
      </c>
      <c r="Q12" s="14"/>
      <c r="R12" s="17" t="str">
        <f t="shared" si="4"/>
        <v/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/>
      <c r="B13" s="13" t="str">
        <f>IF(A13="","",IFERROR(INT((A13-C3)/7)+I4,""))</f>
        <v/>
      </c>
      <c r="C13" s="14"/>
      <c r="D13" s="14"/>
      <c r="E13" s="14"/>
      <c r="F13" s="14"/>
      <c r="G13" s="15" t="str">
        <f>IF(A13="","",IFERROR(SUM(E$7:E13)/C4*100,""))</f>
        <v/>
      </c>
      <c r="H13" s="14"/>
      <c r="I13" s="14"/>
      <c r="J13" s="15" t="str">
        <f t="shared" si="0"/>
        <v/>
      </c>
      <c r="K13" s="15" t="str">
        <f t="shared" si="1"/>
        <v/>
      </c>
      <c r="L13" s="16"/>
      <c r="M13" s="14"/>
      <c r="N13" s="14"/>
      <c r="O13" s="15" t="str">
        <f t="shared" si="2"/>
        <v/>
      </c>
      <c r="P13" s="15" t="str">
        <f t="shared" si="3"/>
        <v/>
      </c>
      <c r="Q13" s="14"/>
      <c r="R13" s="17" t="str">
        <f t="shared" si="4"/>
        <v/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/>
      <c r="B14" s="13" t="str">
        <f>IF(A14="","",IFERROR(INT((A14-C3)/7)+I4,""))</f>
        <v/>
      </c>
      <c r="C14" s="14"/>
      <c r="D14" s="14"/>
      <c r="E14" s="14"/>
      <c r="F14" s="14"/>
      <c r="G14" s="15" t="str">
        <f>IF(A14="","",IFERROR(SUM(E$7:E14)/C4*100,""))</f>
        <v/>
      </c>
      <c r="H14" s="14"/>
      <c r="I14" s="14"/>
      <c r="J14" s="15" t="str">
        <f t="shared" si="0"/>
        <v/>
      </c>
      <c r="K14" s="15" t="str">
        <f t="shared" si="1"/>
        <v/>
      </c>
      <c r="L14" s="16"/>
      <c r="M14" s="14"/>
      <c r="N14" s="14"/>
      <c r="O14" s="15" t="str">
        <f t="shared" si="2"/>
        <v/>
      </c>
      <c r="P14" s="15" t="str">
        <f t="shared" si="3"/>
        <v/>
      </c>
      <c r="Q14" s="14"/>
      <c r="R14" s="17" t="str">
        <f t="shared" si="4"/>
        <v/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/>
      <c r="B15" s="13" t="str">
        <f>IF(A15="","",IFERROR(INT((A15-C3)/7)+I4,""))</f>
        <v/>
      </c>
      <c r="C15" s="14"/>
      <c r="D15" s="14"/>
      <c r="E15" s="14"/>
      <c r="F15" s="14"/>
      <c r="G15" s="15" t="str">
        <f>IF(A15="","",IFERROR(SUM(E$7:E15)/C4*100,""))</f>
        <v/>
      </c>
      <c r="H15" s="14"/>
      <c r="I15" s="14"/>
      <c r="J15" s="15" t="str">
        <f t="shared" si="0"/>
        <v/>
      </c>
      <c r="K15" s="15" t="str">
        <f t="shared" si="1"/>
        <v/>
      </c>
      <c r="L15" s="16"/>
      <c r="M15" s="14"/>
      <c r="N15" s="14"/>
      <c r="O15" s="15" t="str">
        <f t="shared" si="2"/>
        <v/>
      </c>
      <c r="P15" s="15" t="str">
        <f t="shared" si="3"/>
        <v/>
      </c>
      <c r="Q15" s="14"/>
      <c r="R15" s="17" t="str">
        <f t="shared" si="4"/>
        <v/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/>
      <c r="B16" s="13" t="str">
        <f>IF(A16="","",IFERROR(INT((A16-C3)/7)+I4,""))</f>
        <v/>
      </c>
      <c r="C16" s="14"/>
      <c r="D16" s="14"/>
      <c r="E16" s="14"/>
      <c r="F16" s="14"/>
      <c r="G16" s="15" t="str">
        <f>IF(A16="","",IFERROR(SUM(E$7:E16)/C4*100,""))</f>
        <v/>
      </c>
      <c r="H16" s="14"/>
      <c r="I16" s="14"/>
      <c r="J16" s="15" t="str">
        <f t="shared" si="0"/>
        <v/>
      </c>
      <c r="K16" s="15" t="str">
        <f t="shared" si="1"/>
        <v/>
      </c>
      <c r="L16" s="16"/>
      <c r="M16" s="14"/>
      <c r="N16" s="14"/>
      <c r="O16" s="15" t="str">
        <f t="shared" si="2"/>
        <v/>
      </c>
      <c r="P16" s="15" t="str">
        <f t="shared" si="3"/>
        <v/>
      </c>
      <c r="Q16" s="14"/>
      <c r="R16" s="17" t="str">
        <f t="shared" si="4"/>
        <v/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/>
      <c r="B17" s="13" t="str">
        <f>IF(A17="","",IFERROR(INT((A17-C3)/7)+I4,""))</f>
        <v/>
      </c>
      <c r="C17" s="14"/>
      <c r="D17" s="14"/>
      <c r="E17" s="14"/>
      <c r="F17" s="14"/>
      <c r="G17" s="15" t="str">
        <f>IF(A17="","",IFERROR(SUM(E$7:E17)/C4*100,""))</f>
        <v/>
      </c>
      <c r="H17" s="14"/>
      <c r="I17" s="14"/>
      <c r="J17" s="15" t="str">
        <f t="shared" si="0"/>
        <v/>
      </c>
      <c r="K17" s="15" t="str">
        <f t="shared" si="1"/>
        <v/>
      </c>
      <c r="L17" s="16"/>
      <c r="M17" s="14"/>
      <c r="N17" s="14"/>
      <c r="O17" s="15" t="str">
        <f t="shared" si="2"/>
        <v/>
      </c>
      <c r="P17" s="15" t="str">
        <f t="shared" si="3"/>
        <v/>
      </c>
      <c r="Q17" s="14"/>
      <c r="R17" s="17" t="str">
        <f t="shared" si="4"/>
        <v/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/>
      <c r="B18" s="13" t="str">
        <f>IF(A18="","",IFERROR(INT((A18-C3)/7)+I4,""))</f>
        <v/>
      </c>
      <c r="C18" s="14"/>
      <c r="D18" s="14"/>
      <c r="E18" s="14"/>
      <c r="F18" s="14"/>
      <c r="G18" s="15" t="str">
        <f>IF(A18="","",IFERROR(SUM(E$7:E18)/C4*100,""))</f>
        <v/>
      </c>
      <c r="H18" s="14"/>
      <c r="I18" s="14"/>
      <c r="J18" s="15" t="str">
        <f t="shared" si="0"/>
        <v/>
      </c>
      <c r="K18" s="15" t="str">
        <f t="shared" si="1"/>
        <v/>
      </c>
      <c r="L18" s="16"/>
      <c r="M18" s="14"/>
      <c r="N18" s="14"/>
      <c r="O18" s="15" t="str">
        <f t="shared" si="2"/>
        <v/>
      </c>
      <c r="P18" s="15" t="str">
        <f t="shared" si="3"/>
        <v/>
      </c>
      <c r="Q18" s="14"/>
      <c r="R18" s="17" t="str">
        <f t="shared" si="4"/>
        <v/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/>
      <c r="B19" s="13" t="str">
        <f>IF(A19="","",IFERROR(INT((A19-C3)/7)+I4,""))</f>
        <v/>
      </c>
      <c r="C19" s="14"/>
      <c r="D19" s="14"/>
      <c r="E19" s="14"/>
      <c r="F19" s="14"/>
      <c r="G19" s="15" t="str">
        <f>IF(A19="","",IFERROR(SUM(E$7:E19)/C4*100,""))</f>
        <v/>
      </c>
      <c r="H19" s="14"/>
      <c r="I19" s="14"/>
      <c r="J19" s="15" t="str">
        <f t="shared" si="0"/>
        <v/>
      </c>
      <c r="K19" s="15" t="str">
        <f t="shared" si="1"/>
        <v/>
      </c>
      <c r="L19" s="16"/>
      <c r="M19" s="14"/>
      <c r="N19" s="14"/>
      <c r="O19" s="15" t="str">
        <f t="shared" si="2"/>
        <v/>
      </c>
      <c r="P19" s="15" t="str">
        <f t="shared" si="3"/>
        <v/>
      </c>
      <c r="Q19" s="14"/>
      <c r="R19" s="17" t="str">
        <f t="shared" si="4"/>
        <v/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/>
      <c r="B20" s="13" t="str">
        <f>IF(A20="","",IFERROR(INT((A20-C3)/7)+I4,""))</f>
        <v/>
      </c>
      <c r="C20" s="14"/>
      <c r="D20" s="14"/>
      <c r="E20" s="14"/>
      <c r="F20" s="14"/>
      <c r="G20" s="15" t="str">
        <f>IF(A20="","",IFERROR(SUM(E$7:E20)/C4*100,""))</f>
        <v/>
      </c>
      <c r="H20" s="14"/>
      <c r="I20" s="14"/>
      <c r="J20" s="15" t="str">
        <f t="shared" si="0"/>
        <v/>
      </c>
      <c r="K20" s="15" t="str">
        <f t="shared" si="1"/>
        <v/>
      </c>
      <c r="L20" s="16"/>
      <c r="M20" s="14"/>
      <c r="N20" s="14"/>
      <c r="O20" s="15" t="str">
        <f t="shared" si="2"/>
        <v/>
      </c>
      <c r="P20" s="15" t="str">
        <f t="shared" si="3"/>
        <v/>
      </c>
      <c r="Q20" s="14"/>
      <c r="R20" s="17" t="str">
        <f t="shared" si="4"/>
        <v/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/>
      <c r="B21" s="13" t="str">
        <f>IF(A21="","",IFERROR(INT((A21-C3)/7)+I4,""))</f>
        <v/>
      </c>
      <c r="C21" s="14"/>
      <c r="D21" s="14"/>
      <c r="E21" s="14"/>
      <c r="F21" s="14"/>
      <c r="G21" s="15" t="str">
        <f>IF(A21="","",IFERROR(SUM(E$7:E21)/C4*100,""))</f>
        <v/>
      </c>
      <c r="H21" s="14"/>
      <c r="I21" s="14"/>
      <c r="J21" s="15" t="str">
        <f t="shared" si="0"/>
        <v/>
      </c>
      <c r="K21" s="15" t="str">
        <f t="shared" si="1"/>
        <v/>
      </c>
      <c r="L21" s="16"/>
      <c r="M21" s="14"/>
      <c r="N21" s="14"/>
      <c r="O21" s="15" t="str">
        <f t="shared" si="2"/>
        <v/>
      </c>
      <c r="P21" s="15" t="str">
        <f t="shared" si="3"/>
        <v/>
      </c>
      <c r="Q21" s="14"/>
      <c r="R21" s="17" t="str">
        <f t="shared" si="4"/>
        <v/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/>
      <c r="B22" s="13" t="str">
        <f>IF(A22="","",IFERROR(INT((A22-C3)/7)+I4,""))</f>
        <v/>
      </c>
      <c r="C22" s="14"/>
      <c r="D22" s="14"/>
      <c r="E22" s="14"/>
      <c r="F22" s="14"/>
      <c r="G22" s="15" t="str">
        <f>IF(A22="","",IFERROR(SUM(E$7:E22)/C4*100,""))</f>
        <v/>
      </c>
      <c r="H22" s="14"/>
      <c r="I22" s="14"/>
      <c r="J22" s="15" t="str">
        <f t="shared" si="0"/>
        <v/>
      </c>
      <c r="K22" s="15" t="str">
        <f t="shared" si="1"/>
        <v/>
      </c>
      <c r="L22" s="16"/>
      <c r="M22" s="14"/>
      <c r="N22" s="14"/>
      <c r="O22" s="15" t="str">
        <f t="shared" si="2"/>
        <v/>
      </c>
      <c r="P22" s="15" t="str">
        <f t="shared" si="3"/>
        <v/>
      </c>
      <c r="Q22" s="14"/>
      <c r="R22" s="17" t="str">
        <f t="shared" si="4"/>
        <v/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/>
      <c r="B23" s="13" t="str">
        <f>IF(A23="","",IFERROR(INT((A23-C3)/7)+I4,""))</f>
        <v/>
      </c>
      <c r="C23" s="14"/>
      <c r="D23" s="14"/>
      <c r="E23" s="14"/>
      <c r="F23" s="14"/>
      <c r="G23" s="15" t="str">
        <f>IF(A23="","",IFERROR(SUM(E$7:E23)/C4*100,""))</f>
        <v/>
      </c>
      <c r="H23" s="14"/>
      <c r="I23" s="14"/>
      <c r="J23" s="15" t="str">
        <f t="shared" si="0"/>
        <v/>
      </c>
      <c r="K23" s="15" t="str">
        <f t="shared" si="1"/>
        <v/>
      </c>
      <c r="L23" s="16"/>
      <c r="M23" s="14"/>
      <c r="N23" s="14"/>
      <c r="O23" s="15" t="str">
        <f t="shared" si="2"/>
        <v/>
      </c>
      <c r="P23" s="15" t="str">
        <f t="shared" si="3"/>
        <v/>
      </c>
      <c r="Q23" s="14"/>
      <c r="R23" s="17" t="str">
        <f t="shared" si="4"/>
        <v/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/>
      <c r="B24" s="13" t="str">
        <f>IF(A24="","",IFERROR(INT((A24-C3)/7)+I4,""))</f>
        <v/>
      </c>
      <c r="C24" s="14"/>
      <c r="D24" s="14"/>
      <c r="E24" s="14"/>
      <c r="F24" s="14"/>
      <c r="G24" s="15" t="str">
        <f>IF(A24="","",IFERROR(SUM(E$7:E24)/C4*100,""))</f>
        <v/>
      </c>
      <c r="H24" s="14"/>
      <c r="I24" s="14"/>
      <c r="J24" s="15" t="str">
        <f t="shared" si="0"/>
        <v/>
      </c>
      <c r="K24" s="15" t="str">
        <f t="shared" si="1"/>
        <v/>
      </c>
      <c r="L24" s="16"/>
      <c r="M24" s="14"/>
      <c r="N24" s="14"/>
      <c r="O24" s="15" t="str">
        <f t="shared" si="2"/>
        <v/>
      </c>
      <c r="P24" s="15" t="str">
        <f t="shared" si="3"/>
        <v/>
      </c>
      <c r="Q24" s="14"/>
      <c r="R24" s="17" t="str">
        <f t="shared" si="4"/>
        <v/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/>
      <c r="B25" s="13" t="str">
        <f>IF(A25="","",IFERROR(INT((A25-C3)/7)+I4,""))</f>
        <v/>
      </c>
      <c r="C25" s="14"/>
      <c r="D25" s="14"/>
      <c r="E25" s="14"/>
      <c r="F25" s="14"/>
      <c r="G25" s="15" t="str">
        <f>IF(A25="","",IFERROR(SUM(E$7:E25)/C4*100,""))</f>
        <v/>
      </c>
      <c r="H25" s="14"/>
      <c r="I25" s="14"/>
      <c r="J25" s="15" t="str">
        <f t="shared" si="0"/>
        <v/>
      </c>
      <c r="K25" s="15" t="str">
        <f t="shared" si="1"/>
        <v/>
      </c>
      <c r="L25" s="16"/>
      <c r="M25" s="14"/>
      <c r="N25" s="14"/>
      <c r="O25" s="15" t="str">
        <f t="shared" si="2"/>
        <v/>
      </c>
      <c r="P25" s="15" t="str">
        <f t="shared" si="3"/>
        <v/>
      </c>
      <c r="Q25" s="14"/>
      <c r="R25" s="17" t="str">
        <f t="shared" si="4"/>
        <v/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/>
      <c r="B26" s="13" t="str">
        <f>IF(A26="","",IFERROR(INT((A26-C3)/7)+I4,""))</f>
        <v/>
      </c>
      <c r="C26" s="14"/>
      <c r="D26" s="14"/>
      <c r="E26" s="14"/>
      <c r="F26" s="14"/>
      <c r="G26" s="15" t="str">
        <f>IF(A26="","",IFERROR(SUM(E$7:E26)/C4*100,""))</f>
        <v/>
      </c>
      <c r="H26" s="14"/>
      <c r="I26" s="14"/>
      <c r="J26" s="15" t="str">
        <f t="shared" si="0"/>
        <v/>
      </c>
      <c r="K26" s="15" t="str">
        <f t="shared" si="1"/>
        <v/>
      </c>
      <c r="L26" s="16"/>
      <c r="M26" s="14"/>
      <c r="N26" s="14"/>
      <c r="O26" s="15" t="str">
        <f t="shared" si="2"/>
        <v/>
      </c>
      <c r="P26" s="15" t="str">
        <f t="shared" si="3"/>
        <v/>
      </c>
      <c r="Q26" s="14"/>
      <c r="R26" s="17" t="str">
        <f t="shared" si="4"/>
        <v/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/>
      <c r="B27" s="13" t="str">
        <f>IF(A27="","",IFERROR(INT((A27-C3)/7)+I4,""))</f>
        <v/>
      </c>
      <c r="C27" s="14"/>
      <c r="D27" s="14"/>
      <c r="E27" s="14"/>
      <c r="F27" s="14"/>
      <c r="G27" s="15" t="str">
        <f>IF(A27="","",IFERROR(SUM(E$7:E27)/C4*100,""))</f>
        <v/>
      </c>
      <c r="H27" s="14"/>
      <c r="I27" s="14"/>
      <c r="J27" s="15" t="str">
        <f t="shared" si="0"/>
        <v/>
      </c>
      <c r="K27" s="15" t="str">
        <f t="shared" si="1"/>
        <v/>
      </c>
      <c r="L27" s="16"/>
      <c r="M27" s="14"/>
      <c r="N27" s="14"/>
      <c r="O27" s="15" t="str">
        <f t="shared" si="2"/>
        <v/>
      </c>
      <c r="P27" s="15" t="str">
        <f t="shared" si="3"/>
        <v/>
      </c>
      <c r="Q27" s="14"/>
      <c r="R27" s="17" t="str">
        <f t="shared" si="4"/>
        <v/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/>
      <c r="B28" s="13" t="str">
        <f>IF(A28="","",IFERROR(INT((A28-C3)/7)+I4,""))</f>
        <v/>
      </c>
      <c r="C28" s="14"/>
      <c r="D28" s="14"/>
      <c r="E28" s="14"/>
      <c r="F28" s="14"/>
      <c r="G28" s="15" t="str">
        <f>IF(A28="","",IFERROR(SUM(E$7:E28)/C4*100,""))</f>
        <v/>
      </c>
      <c r="H28" s="14"/>
      <c r="I28" s="14"/>
      <c r="J28" s="15" t="str">
        <f t="shared" si="0"/>
        <v/>
      </c>
      <c r="K28" s="15" t="str">
        <f t="shared" si="1"/>
        <v/>
      </c>
      <c r="L28" s="16"/>
      <c r="M28" s="14"/>
      <c r="N28" s="14"/>
      <c r="O28" s="15" t="str">
        <f t="shared" si="2"/>
        <v/>
      </c>
      <c r="P28" s="15" t="str">
        <f t="shared" si="3"/>
        <v/>
      </c>
      <c r="Q28" s="14"/>
      <c r="R28" s="17" t="str">
        <f t="shared" si="4"/>
        <v/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/>
      <c r="B29" s="13" t="str">
        <f>IF(A29="","",IFERROR(INT((A29-C3)/7)+I4,""))</f>
        <v/>
      </c>
      <c r="C29" s="14"/>
      <c r="D29" s="14"/>
      <c r="E29" s="14"/>
      <c r="F29" s="14"/>
      <c r="G29" s="15" t="str">
        <f>IF(A29="","",IFERROR(SUM(E$7:E29)/C4*100,""))</f>
        <v/>
      </c>
      <c r="H29" s="14"/>
      <c r="I29" s="14"/>
      <c r="J29" s="15" t="str">
        <f t="shared" si="0"/>
        <v/>
      </c>
      <c r="K29" s="15" t="str">
        <f t="shared" si="1"/>
        <v/>
      </c>
      <c r="L29" s="16"/>
      <c r="M29" s="14"/>
      <c r="N29" s="14"/>
      <c r="O29" s="15" t="str">
        <f t="shared" si="2"/>
        <v/>
      </c>
      <c r="P29" s="15" t="str">
        <f t="shared" si="3"/>
        <v/>
      </c>
      <c r="Q29" s="14"/>
      <c r="R29" s="17" t="str">
        <f t="shared" si="4"/>
        <v/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/>
      <c r="B30" s="13" t="str">
        <f>IF(A30="","",IFERROR(INT((A30-C3)/7)+I4,""))</f>
        <v/>
      </c>
      <c r="C30" s="14"/>
      <c r="D30" s="14"/>
      <c r="E30" s="14"/>
      <c r="F30" s="14"/>
      <c r="G30" s="15" t="str">
        <f>IF(A30="","",IFERROR(SUM(E$7:E30)/C4*100,""))</f>
        <v/>
      </c>
      <c r="H30" s="14"/>
      <c r="I30" s="14"/>
      <c r="J30" s="15" t="str">
        <f t="shared" si="0"/>
        <v/>
      </c>
      <c r="K30" s="15" t="str">
        <f t="shared" si="1"/>
        <v/>
      </c>
      <c r="L30" s="16"/>
      <c r="M30" s="14"/>
      <c r="N30" s="14"/>
      <c r="O30" s="15" t="str">
        <f t="shared" si="2"/>
        <v/>
      </c>
      <c r="P30" s="15" t="str">
        <f t="shared" si="3"/>
        <v/>
      </c>
      <c r="Q30" s="14"/>
      <c r="R30" s="17" t="str">
        <f t="shared" si="4"/>
        <v/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/>
      <c r="B31" s="13" t="str">
        <f>IF(A31="","",IFERROR(INT((A31-C3)/7)+I4,""))</f>
        <v/>
      </c>
      <c r="C31" s="14"/>
      <c r="D31" s="14"/>
      <c r="E31" s="14"/>
      <c r="F31" s="14"/>
      <c r="G31" s="15" t="str">
        <f>IF(A31="","",IFERROR(SUM(E$7:E31)/C4*100,""))</f>
        <v/>
      </c>
      <c r="H31" s="14"/>
      <c r="I31" s="14"/>
      <c r="J31" s="15" t="str">
        <f t="shared" si="0"/>
        <v/>
      </c>
      <c r="K31" s="15" t="str">
        <f t="shared" si="1"/>
        <v/>
      </c>
      <c r="L31" s="16"/>
      <c r="M31" s="14"/>
      <c r="N31" s="14"/>
      <c r="O31" s="15" t="str">
        <f t="shared" si="2"/>
        <v/>
      </c>
      <c r="P31" s="15" t="str">
        <f t="shared" si="3"/>
        <v/>
      </c>
      <c r="Q31" s="14"/>
      <c r="R31" s="17" t="str">
        <f t="shared" si="4"/>
        <v/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/>
      <c r="B32" s="13" t="str">
        <f>IF(A32="","",IFERROR(INT((A32-C3)/7)+I4,""))</f>
        <v/>
      </c>
      <c r="C32" s="14"/>
      <c r="D32" s="14"/>
      <c r="E32" s="14"/>
      <c r="F32" s="14"/>
      <c r="G32" s="15" t="str">
        <f>IF(A32="","",IFERROR(SUM(E$7:E32)/C4*100,""))</f>
        <v/>
      </c>
      <c r="H32" s="14"/>
      <c r="I32" s="14"/>
      <c r="J32" s="15" t="str">
        <f t="shared" si="0"/>
        <v/>
      </c>
      <c r="K32" s="15" t="str">
        <f t="shared" si="1"/>
        <v/>
      </c>
      <c r="L32" s="16"/>
      <c r="M32" s="14"/>
      <c r="N32" s="14"/>
      <c r="O32" s="15" t="str">
        <f t="shared" si="2"/>
        <v/>
      </c>
      <c r="P32" s="15" t="str">
        <f t="shared" si="3"/>
        <v/>
      </c>
      <c r="Q32" s="14"/>
      <c r="R32" s="17" t="str">
        <f t="shared" si="4"/>
        <v/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/>
      <c r="B33" s="13" t="str">
        <f>IF(A33="","",IFERROR(INT((A33-C3)/7)+I4,""))</f>
        <v/>
      </c>
      <c r="C33" s="14"/>
      <c r="D33" s="14"/>
      <c r="E33" s="14"/>
      <c r="F33" s="14"/>
      <c r="G33" s="15" t="str">
        <f>IF(A33="","",IFERROR(SUM(E$7:E33)/C4*100,""))</f>
        <v/>
      </c>
      <c r="H33" s="14"/>
      <c r="I33" s="14"/>
      <c r="J33" s="15" t="str">
        <f t="shared" si="0"/>
        <v/>
      </c>
      <c r="K33" s="15" t="str">
        <f t="shared" si="1"/>
        <v/>
      </c>
      <c r="L33" s="16"/>
      <c r="M33" s="14"/>
      <c r="N33" s="14"/>
      <c r="O33" s="15" t="str">
        <f t="shared" si="2"/>
        <v/>
      </c>
      <c r="P33" s="15" t="str">
        <f t="shared" si="3"/>
        <v/>
      </c>
      <c r="Q33" s="14"/>
      <c r="R33" s="17" t="str">
        <f t="shared" si="4"/>
        <v/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/>
      <c r="B34" s="13" t="str">
        <f>IF(A34="","",IFERROR(INT((A34-C3)/7)+I4,""))</f>
        <v/>
      </c>
      <c r="C34" s="14"/>
      <c r="D34" s="14"/>
      <c r="E34" s="14"/>
      <c r="F34" s="14"/>
      <c r="G34" s="15" t="str">
        <f>IF(A34="","",IFERROR(SUM(E$7:E34)/C4*100,""))</f>
        <v/>
      </c>
      <c r="H34" s="14"/>
      <c r="I34" s="14"/>
      <c r="J34" s="15" t="str">
        <f t="shared" si="0"/>
        <v/>
      </c>
      <c r="K34" s="15" t="str">
        <f t="shared" si="1"/>
        <v/>
      </c>
      <c r="L34" s="16"/>
      <c r="M34" s="14"/>
      <c r="N34" s="14"/>
      <c r="O34" s="15" t="str">
        <f t="shared" si="2"/>
        <v/>
      </c>
      <c r="P34" s="15" t="str">
        <f t="shared" si="3"/>
        <v/>
      </c>
      <c r="Q34" s="14"/>
      <c r="R34" s="17" t="str">
        <f t="shared" si="4"/>
        <v/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/>
      <c r="B35" s="13" t="str">
        <f>IF(A35="","",IFERROR(INT((A35-C3)/7)+I4,""))</f>
        <v/>
      </c>
      <c r="C35" s="14"/>
      <c r="D35" s="14"/>
      <c r="E35" s="14"/>
      <c r="F35" s="14"/>
      <c r="G35" s="15" t="str">
        <f>IF(A35="","",IFERROR(SUM(E$7:E35)/C4*100,""))</f>
        <v/>
      </c>
      <c r="H35" s="14"/>
      <c r="I35" s="14"/>
      <c r="J35" s="15" t="str">
        <f t="shared" si="0"/>
        <v/>
      </c>
      <c r="K35" s="15" t="str">
        <f t="shared" si="1"/>
        <v/>
      </c>
      <c r="L35" s="16"/>
      <c r="M35" s="14"/>
      <c r="N35" s="14"/>
      <c r="O35" s="15" t="str">
        <f t="shared" si="2"/>
        <v/>
      </c>
      <c r="P35" s="15" t="str">
        <f t="shared" si="3"/>
        <v/>
      </c>
      <c r="Q35" s="14"/>
      <c r="R35" s="17" t="str">
        <f t="shared" si="4"/>
        <v/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/>
      <c r="B36" s="13" t="str">
        <f>IF(A36="","",IFERROR(INT((A36-C3)/7)+I4,""))</f>
        <v/>
      </c>
      <c r="C36" s="14"/>
      <c r="D36" s="14"/>
      <c r="E36" s="14"/>
      <c r="F36" s="14"/>
      <c r="G36" s="15" t="str">
        <f>IF(A36="","",IFERROR(SUM(E$7:E36)/C4*100,""))</f>
        <v/>
      </c>
      <c r="H36" s="14"/>
      <c r="I36" s="14"/>
      <c r="J36" s="15" t="str">
        <f t="shared" si="0"/>
        <v/>
      </c>
      <c r="K36" s="15" t="str">
        <f t="shared" si="1"/>
        <v/>
      </c>
      <c r="L36" s="16"/>
      <c r="M36" s="14"/>
      <c r="N36" s="14"/>
      <c r="O36" s="15" t="str">
        <f t="shared" si="2"/>
        <v/>
      </c>
      <c r="P36" s="15" t="str">
        <f t="shared" si="3"/>
        <v/>
      </c>
      <c r="Q36" s="14"/>
      <c r="R36" s="17" t="str">
        <f t="shared" si="4"/>
        <v/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/>
      <c r="B37" s="13" t="str">
        <f>IF(A37="","",IFERROR(INT((A37-C3)/7)+I4,""))</f>
        <v/>
      </c>
      <c r="C37" s="14"/>
      <c r="D37" s="14"/>
      <c r="E37" s="14"/>
      <c r="F37" s="14"/>
      <c r="G37" s="15" t="str">
        <f>IF(A37="","",IFERROR(SUM(E$7:E37)/C4*100,""))</f>
        <v/>
      </c>
      <c r="H37" s="14"/>
      <c r="I37" s="14"/>
      <c r="J37" s="15" t="str">
        <f t="shared" si="0"/>
        <v/>
      </c>
      <c r="K37" s="15" t="str">
        <f t="shared" si="1"/>
        <v/>
      </c>
      <c r="L37" s="16"/>
      <c r="M37" s="14"/>
      <c r="N37" s="14"/>
      <c r="O37" s="15" t="str">
        <f t="shared" si="2"/>
        <v/>
      </c>
      <c r="P37" s="15" t="str">
        <f t="shared" si="3"/>
        <v/>
      </c>
      <c r="Q37" s="14"/>
      <c r="R37" s="17" t="str">
        <f t="shared" si="4"/>
        <v/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/>
      <c r="B38" s="13" t="str">
        <f>IF(A38="","",IFERROR(INT((A38-C3)/7)+I4,""))</f>
        <v/>
      </c>
      <c r="C38" s="14"/>
      <c r="D38" s="14"/>
      <c r="E38" s="14"/>
      <c r="F38" s="14"/>
      <c r="G38" s="15" t="str">
        <f>IF(A38="","",IFERROR(SUM(E$7:E38)/C4*100,""))</f>
        <v/>
      </c>
      <c r="H38" s="14"/>
      <c r="I38" s="14"/>
      <c r="J38" s="15" t="str">
        <f t="shared" si="0"/>
        <v/>
      </c>
      <c r="K38" s="15" t="str">
        <f t="shared" si="1"/>
        <v/>
      </c>
      <c r="L38" s="16"/>
      <c r="M38" s="14"/>
      <c r="N38" s="14"/>
      <c r="O38" s="15" t="str">
        <f t="shared" si="2"/>
        <v/>
      </c>
      <c r="P38" s="15" t="str">
        <f t="shared" si="3"/>
        <v/>
      </c>
      <c r="Q38" s="14"/>
      <c r="R38" s="17" t="str">
        <f t="shared" si="4"/>
        <v/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/>
      <c r="B39" s="13" t="str">
        <f>IF(A39="","",IFERROR(INT((A39-C3)/7)+I4,""))</f>
        <v/>
      </c>
      <c r="C39" s="14"/>
      <c r="D39" s="14"/>
      <c r="E39" s="14"/>
      <c r="F39" s="14"/>
      <c r="G39" s="15" t="str">
        <f>IF(A39="","",IFERROR(SUM(E$7:E39)/C4*100,""))</f>
        <v/>
      </c>
      <c r="H39" s="14"/>
      <c r="I39" s="14"/>
      <c r="J39" s="15" t="str">
        <f t="shared" si="0"/>
        <v/>
      </c>
      <c r="K39" s="15" t="str">
        <f t="shared" si="1"/>
        <v/>
      </c>
      <c r="L39" s="16"/>
      <c r="M39" s="14"/>
      <c r="N39" s="14"/>
      <c r="O39" s="15" t="str">
        <f t="shared" si="2"/>
        <v/>
      </c>
      <c r="P39" s="15" t="str">
        <f t="shared" si="3"/>
        <v/>
      </c>
      <c r="Q39" s="14"/>
      <c r="R39" s="17" t="str">
        <f t="shared" si="4"/>
        <v/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/>
      <c r="B40" s="13" t="str">
        <f>IF(A40="","",IFERROR(INT((A40-C3)/7)+I4,""))</f>
        <v/>
      </c>
      <c r="C40" s="14"/>
      <c r="D40" s="14"/>
      <c r="E40" s="14"/>
      <c r="F40" s="14"/>
      <c r="G40" s="15" t="str">
        <f>IF(A40="","",IFERROR(SUM(E$7:E40)/C4*100,""))</f>
        <v/>
      </c>
      <c r="H40" s="14"/>
      <c r="I40" s="14"/>
      <c r="J40" s="15" t="str">
        <f t="shared" si="0"/>
        <v/>
      </c>
      <c r="K40" s="15" t="str">
        <f t="shared" si="1"/>
        <v/>
      </c>
      <c r="L40" s="16"/>
      <c r="M40" s="14"/>
      <c r="N40" s="14"/>
      <c r="O40" s="15" t="str">
        <f t="shared" si="2"/>
        <v/>
      </c>
      <c r="P40" s="15" t="str">
        <f t="shared" si="3"/>
        <v/>
      </c>
      <c r="Q40" s="14"/>
      <c r="R40" s="17" t="str">
        <f t="shared" si="4"/>
        <v/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/>
      <c r="B41" s="13" t="str">
        <f>IF(A41="","",IFERROR(INT((A41-C3)/7)+I4,""))</f>
        <v/>
      </c>
      <c r="C41" s="14"/>
      <c r="D41" s="14"/>
      <c r="E41" s="14"/>
      <c r="F41" s="14"/>
      <c r="G41" s="15" t="str">
        <f>IF(A41="","",IFERROR(SUM(E$7:E41)/C4*100,""))</f>
        <v/>
      </c>
      <c r="H41" s="14"/>
      <c r="I41" s="14"/>
      <c r="J41" s="15" t="str">
        <f t="shared" si="0"/>
        <v/>
      </c>
      <c r="K41" s="15" t="str">
        <f t="shared" si="1"/>
        <v/>
      </c>
      <c r="L41" s="16"/>
      <c r="M41" s="14"/>
      <c r="N41" s="14"/>
      <c r="O41" s="15" t="str">
        <f t="shared" si="2"/>
        <v/>
      </c>
      <c r="P41" s="15" t="str">
        <f t="shared" si="3"/>
        <v/>
      </c>
      <c r="Q41" s="14"/>
      <c r="R41" s="17" t="str">
        <f t="shared" si="4"/>
        <v/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/>
      <c r="B42" s="13" t="str">
        <f>IF(A42="","",IFERROR(INT((A42-C3)/7)+I4,""))</f>
        <v/>
      </c>
      <c r="C42" s="14"/>
      <c r="D42" s="14"/>
      <c r="E42" s="14"/>
      <c r="F42" s="14"/>
      <c r="G42" s="15" t="str">
        <f>IF(A42="","",IFERROR(SUM(E$7:E42)/C4*100,""))</f>
        <v/>
      </c>
      <c r="H42" s="14"/>
      <c r="I42" s="14"/>
      <c r="J42" s="15" t="str">
        <f t="shared" si="0"/>
        <v/>
      </c>
      <c r="K42" s="15" t="str">
        <f t="shared" si="1"/>
        <v/>
      </c>
      <c r="L42" s="16"/>
      <c r="M42" s="14"/>
      <c r="N42" s="14"/>
      <c r="O42" s="15" t="str">
        <f t="shared" si="2"/>
        <v/>
      </c>
      <c r="P42" s="15" t="str">
        <f t="shared" si="3"/>
        <v/>
      </c>
      <c r="Q42" s="14"/>
      <c r="R42" s="17" t="str">
        <f t="shared" si="4"/>
        <v/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/>
      <c r="B43" s="13" t="str">
        <f>IF(A43="","",IFERROR(INT((A43-C3)/7)+I4,""))</f>
        <v/>
      </c>
      <c r="C43" s="14"/>
      <c r="D43" s="14"/>
      <c r="E43" s="14"/>
      <c r="F43" s="14"/>
      <c r="G43" s="15" t="str">
        <f>IF(A43="","",IFERROR(SUM(E$7:E43)/C4*100,""))</f>
        <v/>
      </c>
      <c r="H43" s="14"/>
      <c r="I43" s="14"/>
      <c r="J43" s="15" t="str">
        <f t="shared" si="0"/>
        <v/>
      </c>
      <c r="K43" s="15" t="str">
        <f t="shared" si="1"/>
        <v/>
      </c>
      <c r="L43" s="16"/>
      <c r="M43" s="14"/>
      <c r="N43" s="14"/>
      <c r="O43" s="15" t="str">
        <f t="shared" si="2"/>
        <v/>
      </c>
      <c r="P43" s="15" t="str">
        <f t="shared" si="3"/>
        <v/>
      </c>
      <c r="Q43" s="14"/>
      <c r="R43" s="17" t="str">
        <f t="shared" si="4"/>
        <v/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/>
      <c r="B44" s="13" t="str">
        <f>IF(A44="","",IFERROR(INT((A44-C3)/7)+I4,""))</f>
        <v/>
      </c>
      <c r="C44" s="14"/>
      <c r="D44" s="14"/>
      <c r="E44" s="14"/>
      <c r="F44" s="14"/>
      <c r="G44" s="15" t="str">
        <f>IF(A44="","",IFERROR(SUM(E$7:E44)/C4*100,""))</f>
        <v/>
      </c>
      <c r="H44" s="14"/>
      <c r="I44" s="14"/>
      <c r="J44" s="15" t="str">
        <f t="shared" si="0"/>
        <v/>
      </c>
      <c r="K44" s="15" t="str">
        <f t="shared" si="1"/>
        <v/>
      </c>
      <c r="L44" s="16"/>
      <c r="M44" s="14"/>
      <c r="N44" s="14"/>
      <c r="O44" s="15" t="str">
        <f t="shared" si="2"/>
        <v/>
      </c>
      <c r="P44" s="15" t="str">
        <f t="shared" si="3"/>
        <v/>
      </c>
      <c r="Q44" s="14"/>
      <c r="R44" s="17" t="str">
        <f t="shared" si="4"/>
        <v/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/>
      <c r="B45" s="13" t="str">
        <f>IF(A45="","",IFERROR(INT((A45-C3)/7)+I4,""))</f>
        <v/>
      </c>
      <c r="C45" s="14"/>
      <c r="D45" s="14"/>
      <c r="E45" s="14"/>
      <c r="F45" s="14"/>
      <c r="G45" s="15" t="str">
        <f>IF(A45="","",IFERROR(SUM(E$7:E45)/C4*100,""))</f>
        <v/>
      </c>
      <c r="H45" s="14"/>
      <c r="I45" s="14"/>
      <c r="J45" s="15" t="str">
        <f t="shared" si="0"/>
        <v/>
      </c>
      <c r="K45" s="15" t="str">
        <f t="shared" si="1"/>
        <v/>
      </c>
      <c r="L45" s="16"/>
      <c r="M45" s="14"/>
      <c r="N45" s="14"/>
      <c r="O45" s="15" t="str">
        <f t="shared" si="2"/>
        <v/>
      </c>
      <c r="P45" s="15" t="str">
        <f t="shared" si="3"/>
        <v/>
      </c>
      <c r="Q45" s="14"/>
      <c r="R45" s="17" t="str">
        <f t="shared" si="4"/>
        <v/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/>
      <c r="B46" s="13" t="str">
        <f>IF(A46="","",IFERROR(INT((A46-C3)/7)+I4,""))</f>
        <v/>
      </c>
      <c r="C46" s="14"/>
      <c r="D46" s="14"/>
      <c r="E46" s="14"/>
      <c r="F46" s="14"/>
      <c r="G46" s="15" t="str">
        <f>IF(A46="","",IFERROR(SUM(E$7:E46)/C4*100,""))</f>
        <v/>
      </c>
      <c r="H46" s="14"/>
      <c r="I46" s="14"/>
      <c r="J46" s="15" t="str">
        <f t="shared" si="0"/>
        <v/>
      </c>
      <c r="K46" s="15" t="str">
        <f t="shared" si="1"/>
        <v/>
      </c>
      <c r="L46" s="16"/>
      <c r="M46" s="14"/>
      <c r="N46" s="14"/>
      <c r="O46" s="15" t="str">
        <f t="shared" si="2"/>
        <v/>
      </c>
      <c r="P46" s="15" t="str">
        <f t="shared" si="3"/>
        <v/>
      </c>
      <c r="Q46" s="14"/>
      <c r="R46" s="17" t="str">
        <f t="shared" si="4"/>
        <v/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/>
      <c r="B47" s="13" t="str">
        <f>IF(A47="","",IFERROR(INT((A47-C3)/7)+I4,""))</f>
        <v/>
      </c>
      <c r="C47" s="14"/>
      <c r="D47" s="14"/>
      <c r="E47" s="14"/>
      <c r="F47" s="14"/>
      <c r="G47" s="15" t="str">
        <f>IF(A47="","",IFERROR(SUM(E$7:E47)/C4*100,""))</f>
        <v/>
      </c>
      <c r="H47" s="14"/>
      <c r="I47" s="14"/>
      <c r="J47" s="15" t="str">
        <f t="shared" si="0"/>
        <v/>
      </c>
      <c r="K47" s="15" t="str">
        <f t="shared" si="1"/>
        <v/>
      </c>
      <c r="L47" s="16"/>
      <c r="M47" s="14"/>
      <c r="N47" s="14"/>
      <c r="O47" s="15" t="str">
        <f t="shared" si="2"/>
        <v/>
      </c>
      <c r="P47" s="15" t="str">
        <f t="shared" si="3"/>
        <v/>
      </c>
      <c r="Q47" s="14"/>
      <c r="R47" s="17" t="str">
        <f t="shared" si="4"/>
        <v/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/>
      <c r="B48" s="13" t="str">
        <f>IF(A48="","",IFERROR(INT((A48-C3)/7)+I4,""))</f>
        <v/>
      </c>
      <c r="C48" s="14"/>
      <c r="D48" s="14"/>
      <c r="E48" s="14"/>
      <c r="F48" s="14"/>
      <c r="G48" s="15" t="str">
        <f>IF(A48="","",IFERROR(SUM(E$7:E48)/C4*100,""))</f>
        <v/>
      </c>
      <c r="H48" s="14"/>
      <c r="I48" s="14"/>
      <c r="J48" s="15" t="str">
        <f t="shared" si="0"/>
        <v/>
      </c>
      <c r="K48" s="15" t="str">
        <f t="shared" si="1"/>
        <v/>
      </c>
      <c r="L48" s="16"/>
      <c r="M48" s="14"/>
      <c r="N48" s="14"/>
      <c r="O48" s="15" t="str">
        <f t="shared" si="2"/>
        <v/>
      </c>
      <c r="P48" s="15" t="str">
        <f t="shared" si="3"/>
        <v/>
      </c>
      <c r="Q48" s="14"/>
      <c r="R48" s="17" t="str">
        <f t="shared" si="4"/>
        <v/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/>
      <c r="B49" s="13" t="str">
        <f>IF(A49="","",IFERROR(INT((A49-C3)/7)+I4,""))</f>
        <v/>
      </c>
      <c r="C49" s="14"/>
      <c r="D49" s="14"/>
      <c r="E49" s="14"/>
      <c r="F49" s="14"/>
      <c r="G49" s="15" t="str">
        <f>IF(A49="","",IFERROR(SUM(E$7:E49)/C4*100,""))</f>
        <v/>
      </c>
      <c r="H49" s="14"/>
      <c r="I49" s="14"/>
      <c r="J49" s="15" t="str">
        <f t="shared" si="0"/>
        <v/>
      </c>
      <c r="K49" s="15" t="str">
        <f t="shared" si="1"/>
        <v/>
      </c>
      <c r="L49" s="16"/>
      <c r="M49" s="14"/>
      <c r="N49" s="14"/>
      <c r="O49" s="15" t="str">
        <f t="shared" si="2"/>
        <v/>
      </c>
      <c r="P49" s="15" t="str">
        <f t="shared" si="3"/>
        <v/>
      </c>
      <c r="Q49" s="14"/>
      <c r="R49" s="17" t="str">
        <f t="shared" si="4"/>
        <v/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/>
      <c r="B50" s="13" t="str">
        <f>IF(A50="","",IFERROR(INT((A50-C3)/7)+I4,""))</f>
        <v/>
      </c>
      <c r="C50" s="14"/>
      <c r="D50" s="14"/>
      <c r="E50" s="14"/>
      <c r="F50" s="14"/>
      <c r="G50" s="15" t="str">
        <f>IF(A50="","",IFERROR(SUM(E$7:E50)/C4*100,""))</f>
        <v/>
      </c>
      <c r="H50" s="14"/>
      <c r="I50" s="14"/>
      <c r="J50" s="15" t="str">
        <f t="shared" si="0"/>
        <v/>
      </c>
      <c r="K50" s="15" t="str">
        <f t="shared" si="1"/>
        <v/>
      </c>
      <c r="L50" s="16"/>
      <c r="M50" s="14"/>
      <c r="N50" s="14"/>
      <c r="O50" s="15" t="str">
        <f t="shared" si="2"/>
        <v/>
      </c>
      <c r="P50" s="15" t="str">
        <f t="shared" si="3"/>
        <v/>
      </c>
      <c r="Q50" s="14"/>
      <c r="R50" s="17" t="str">
        <f t="shared" si="4"/>
        <v/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/>
      <c r="B51" s="13" t="str">
        <f>IF(A51="","",IFERROR(INT((A51-C3)/7)+I4,""))</f>
        <v/>
      </c>
      <c r="C51" s="14"/>
      <c r="D51" s="14"/>
      <c r="E51" s="14"/>
      <c r="F51" s="14"/>
      <c r="G51" s="15" t="str">
        <f>IF(A51="","",IFERROR(SUM(E$7:E51)/C4*100,""))</f>
        <v/>
      </c>
      <c r="H51" s="14"/>
      <c r="I51" s="14"/>
      <c r="J51" s="15" t="str">
        <f t="shared" si="0"/>
        <v/>
      </c>
      <c r="K51" s="15" t="str">
        <f t="shared" si="1"/>
        <v/>
      </c>
      <c r="L51" s="16"/>
      <c r="M51" s="14"/>
      <c r="N51" s="14"/>
      <c r="O51" s="15" t="str">
        <f t="shared" si="2"/>
        <v/>
      </c>
      <c r="P51" s="15" t="str">
        <f t="shared" si="3"/>
        <v/>
      </c>
      <c r="Q51" s="14"/>
      <c r="R51" s="17" t="str">
        <f t="shared" si="4"/>
        <v/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/>
      <c r="B52" s="13" t="str">
        <f>IF(A52="","",IFERROR(INT((A52-C3)/7)+I4,""))</f>
        <v/>
      </c>
      <c r="C52" s="14"/>
      <c r="D52" s="14"/>
      <c r="E52" s="14"/>
      <c r="F52" s="14"/>
      <c r="G52" s="15" t="str">
        <f>IF(A52="","",IFERROR(SUM(E$7:E52)/C4*100,""))</f>
        <v/>
      </c>
      <c r="H52" s="14"/>
      <c r="I52" s="14"/>
      <c r="J52" s="15" t="str">
        <f t="shared" si="0"/>
        <v/>
      </c>
      <c r="K52" s="15" t="str">
        <f t="shared" si="1"/>
        <v/>
      </c>
      <c r="L52" s="16"/>
      <c r="M52" s="14"/>
      <c r="N52" s="14"/>
      <c r="O52" s="15" t="str">
        <f t="shared" si="2"/>
        <v/>
      </c>
      <c r="P52" s="15" t="str">
        <f t="shared" si="3"/>
        <v/>
      </c>
      <c r="Q52" s="14"/>
      <c r="R52" s="17" t="str">
        <f t="shared" si="4"/>
        <v/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/>
      <c r="B53" s="13" t="str">
        <f>IF(A53="","",IFERROR(INT((A53-C3)/7)+I4,""))</f>
        <v/>
      </c>
      <c r="C53" s="14"/>
      <c r="D53" s="14"/>
      <c r="E53" s="14"/>
      <c r="F53" s="14"/>
      <c r="G53" s="15" t="str">
        <f>IF(A53="","",IFERROR(SUM(E$7:E53)/C4*100,""))</f>
        <v/>
      </c>
      <c r="H53" s="14"/>
      <c r="I53" s="14"/>
      <c r="J53" s="15" t="str">
        <f t="shared" si="0"/>
        <v/>
      </c>
      <c r="K53" s="15" t="str">
        <f t="shared" si="1"/>
        <v/>
      </c>
      <c r="L53" s="16"/>
      <c r="M53" s="14"/>
      <c r="N53" s="14"/>
      <c r="O53" s="15" t="str">
        <f t="shared" si="2"/>
        <v/>
      </c>
      <c r="P53" s="15" t="str">
        <f t="shared" si="3"/>
        <v/>
      </c>
      <c r="Q53" s="14"/>
      <c r="R53" s="17" t="str">
        <f t="shared" si="4"/>
        <v/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/>
      <c r="B54" s="13" t="str">
        <f>IF(A54="","",IFERROR(INT((A54-C3)/7)+I4,""))</f>
        <v/>
      </c>
      <c r="C54" s="14"/>
      <c r="D54" s="14"/>
      <c r="E54" s="14"/>
      <c r="F54" s="14"/>
      <c r="G54" s="15" t="str">
        <f>IF(A54="","",IFERROR(SUM(E$7:E54)/C4*100,""))</f>
        <v/>
      </c>
      <c r="H54" s="14"/>
      <c r="I54" s="14"/>
      <c r="J54" s="15" t="str">
        <f t="shared" si="0"/>
        <v/>
      </c>
      <c r="K54" s="15" t="str">
        <f t="shared" si="1"/>
        <v/>
      </c>
      <c r="L54" s="16"/>
      <c r="M54" s="14"/>
      <c r="N54" s="14"/>
      <c r="O54" s="15" t="str">
        <f t="shared" si="2"/>
        <v/>
      </c>
      <c r="P54" s="15" t="str">
        <f t="shared" si="3"/>
        <v/>
      </c>
      <c r="Q54" s="14"/>
      <c r="R54" s="17" t="str">
        <f t="shared" si="4"/>
        <v/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/>
      <c r="B55" s="13" t="str">
        <f>IF(A55="","",IFERROR(INT((A55-C3)/7)+I4,""))</f>
        <v/>
      </c>
      <c r="C55" s="14"/>
      <c r="D55" s="14"/>
      <c r="E55" s="14"/>
      <c r="F55" s="14"/>
      <c r="G55" s="15" t="str">
        <f>IF(A55="","",IFERROR(SUM(E$7:E55)/C4*100,""))</f>
        <v/>
      </c>
      <c r="H55" s="14"/>
      <c r="I55" s="14"/>
      <c r="J55" s="15" t="str">
        <f t="shared" si="0"/>
        <v/>
      </c>
      <c r="K55" s="15" t="str">
        <f t="shared" si="1"/>
        <v/>
      </c>
      <c r="L55" s="16"/>
      <c r="M55" s="14"/>
      <c r="N55" s="14"/>
      <c r="O55" s="15" t="str">
        <f t="shared" si="2"/>
        <v/>
      </c>
      <c r="P55" s="15" t="str">
        <f t="shared" si="3"/>
        <v/>
      </c>
      <c r="Q55" s="14"/>
      <c r="R55" s="17" t="str">
        <f t="shared" si="4"/>
        <v/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/>
      <c r="B56" s="13" t="str">
        <f>IF(A56="","",IFERROR(INT((A56-C3)/7)+I4,""))</f>
        <v/>
      </c>
      <c r="C56" s="14"/>
      <c r="D56" s="14"/>
      <c r="E56" s="14"/>
      <c r="F56" s="14"/>
      <c r="G56" s="15" t="str">
        <f>IF(A56="","",IFERROR(SUM(E$7:E56)/C4*100,""))</f>
        <v/>
      </c>
      <c r="H56" s="14"/>
      <c r="I56" s="14"/>
      <c r="J56" s="15" t="str">
        <f t="shared" si="0"/>
        <v/>
      </c>
      <c r="K56" s="15" t="str">
        <f t="shared" si="1"/>
        <v/>
      </c>
      <c r="L56" s="16"/>
      <c r="M56" s="14"/>
      <c r="N56" s="14"/>
      <c r="O56" s="15" t="str">
        <f t="shared" si="2"/>
        <v/>
      </c>
      <c r="P56" s="15" t="str">
        <f t="shared" si="3"/>
        <v/>
      </c>
      <c r="Q56" s="14"/>
      <c r="R56" s="17" t="str">
        <f t="shared" si="4"/>
        <v/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/>
      <c r="B57" s="13" t="str">
        <f>IF(A57="","",IFERROR(INT((A57-C3)/7)+I4,""))</f>
        <v/>
      </c>
      <c r="C57" s="14"/>
      <c r="D57" s="14"/>
      <c r="E57" s="14"/>
      <c r="F57" s="14"/>
      <c r="G57" s="15" t="str">
        <f>IF(A57="","",IFERROR(SUM(E$7:E57)/C4*100,""))</f>
        <v/>
      </c>
      <c r="H57" s="14"/>
      <c r="I57" s="14"/>
      <c r="J57" s="15" t="str">
        <f t="shared" si="0"/>
        <v/>
      </c>
      <c r="K57" s="15" t="str">
        <f t="shared" si="1"/>
        <v/>
      </c>
      <c r="L57" s="16"/>
      <c r="M57" s="14"/>
      <c r="N57" s="14"/>
      <c r="O57" s="15" t="str">
        <f t="shared" si="2"/>
        <v/>
      </c>
      <c r="P57" s="15" t="str">
        <f t="shared" si="3"/>
        <v/>
      </c>
      <c r="Q57" s="14"/>
      <c r="R57" s="17" t="str">
        <f t="shared" si="4"/>
        <v/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/>
      <c r="B58" s="13" t="str">
        <f>IF(A58="","",IFERROR(INT((A58-C3)/7)+I4,""))</f>
        <v/>
      </c>
      <c r="C58" s="14"/>
      <c r="D58" s="14"/>
      <c r="E58" s="14"/>
      <c r="F58" s="14"/>
      <c r="G58" s="15" t="str">
        <f>IF(A58="","",IFERROR(SUM(E$7:E58)/C4*100,""))</f>
        <v/>
      </c>
      <c r="H58" s="14"/>
      <c r="I58" s="14"/>
      <c r="J58" s="15" t="str">
        <f t="shared" si="0"/>
        <v/>
      </c>
      <c r="K58" s="15" t="str">
        <f t="shared" si="1"/>
        <v/>
      </c>
      <c r="L58" s="16"/>
      <c r="M58" s="14"/>
      <c r="N58" s="14"/>
      <c r="O58" s="15" t="str">
        <f t="shared" si="2"/>
        <v/>
      </c>
      <c r="P58" s="15" t="str">
        <f t="shared" si="3"/>
        <v/>
      </c>
      <c r="Q58" s="14"/>
      <c r="R58" s="17" t="str">
        <f t="shared" si="4"/>
        <v/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/>
      <c r="B59" s="13" t="str">
        <f>IF(A59="","",IFERROR(INT((A59-C3)/7)+I4,""))</f>
        <v/>
      </c>
      <c r="C59" s="14"/>
      <c r="D59" s="14"/>
      <c r="E59" s="14"/>
      <c r="F59" s="14"/>
      <c r="G59" s="15" t="str">
        <f>IF(A59="","",IFERROR(SUM(E$7:E59)/C4*100,""))</f>
        <v/>
      </c>
      <c r="H59" s="14"/>
      <c r="I59" s="14"/>
      <c r="J59" s="15" t="str">
        <f t="shared" si="0"/>
        <v/>
      </c>
      <c r="K59" s="15" t="str">
        <f t="shared" si="1"/>
        <v/>
      </c>
      <c r="L59" s="16"/>
      <c r="M59" s="14"/>
      <c r="N59" s="14"/>
      <c r="O59" s="15" t="str">
        <f t="shared" si="2"/>
        <v/>
      </c>
      <c r="P59" s="15" t="str">
        <f t="shared" si="3"/>
        <v/>
      </c>
      <c r="Q59" s="14"/>
      <c r="R59" s="17" t="str">
        <f t="shared" si="4"/>
        <v/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/>
      <c r="B60" s="13" t="str">
        <f>IF(A60="","",IFERROR(INT((A60-C3)/7)+I4,""))</f>
        <v/>
      </c>
      <c r="C60" s="14"/>
      <c r="D60" s="14"/>
      <c r="E60" s="14"/>
      <c r="F60" s="14"/>
      <c r="G60" s="15" t="str">
        <f>IF(A60="","",IFERROR(SUM(E$7:E60)/C4*100,""))</f>
        <v/>
      </c>
      <c r="H60" s="14"/>
      <c r="I60" s="14"/>
      <c r="J60" s="15" t="str">
        <f t="shared" si="0"/>
        <v/>
      </c>
      <c r="K60" s="15" t="str">
        <f t="shared" si="1"/>
        <v/>
      </c>
      <c r="L60" s="16"/>
      <c r="M60" s="14"/>
      <c r="N60" s="14"/>
      <c r="O60" s="15" t="str">
        <f t="shared" si="2"/>
        <v/>
      </c>
      <c r="P60" s="15" t="str">
        <f t="shared" si="3"/>
        <v/>
      </c>
      <c r="Q60" s="14"/>
      <c r="R60" s="17" t="str">
        <f t="shared" si="4"/>
        <v/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/>
      <c r="B61" s="13" t="str">
        <f>IF(A61="","",IFERROR(INT((A61-C3)/7)+I4,""))</f>
        <v/>
      </c>
      <c r="C61" s="14"/>
      <c r="D61" s="14"/>
      <c r="E61" s="14"/>
      <c r="F61" s="14"/>
      <c r="G61" s="15" t="str">
        <f>IF(A61="","",IFERROR(SUM(E$7:E61)/C4*100,""))</f>
        <v/>
      </c>
      <c r="H61" s="14"/>
      <c r="I61" s="14"/>
      <c r="J61" s="15" t="str">
        <f t="shared" si="0"/>
        <v/>
      </c>
      <c r="K61" s="15" t="str">
        <f t="shared" si="1"/>
        <v/>
      </c>
      <c r="L61" s="16"/>
      <c r="M61" s="14"/>
      <c r="N61" s="14"/>
      <c r="O61" s="15" t="str">
        <f t="shared" si="2"/>
        <v/>
      </c>
      <c r="P61" s="15" t="str">
        <f t="shared" si="3"/>
        <v/>
      </c>
      <c r="Q61" s="14"/>
      <c r="R61" s="17" t="str">
        <f t="shared" si="4"/>
        <v/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/>
      <c r="B62" s="13" t="str">
        <f>IF(A62="","",IFERROR(INT((A62-C3)/7)+I4,""))</f>
        <v/>
      </c>
      <c r="C62" s="14"/>
      <c r="D62" s="14"/>
      <c r="E62" s="14"/>
      <c r="F62" s="14"/>
      <c r="G62" s="15" t="str">
        <f>IF(A62="","",IFERROR(SUM(E$7:E62)/C4*100,""))</f>
        <v/>
      </c>
      <c r="H62" s="14"/>
      <c r="I62" s="14"/>
      <c r="J62" s="15" t="str">
        <f t="shared" si="0"/>
        <v/>
      </c>
      <c r="K62" s="15" t="str">
        <f t="shared" si="1"/>
        <v/>
      </c>
      <c r="L62" s="16"/>
      <c r="M62" s="14"/>
      <c r="N62" s="14"/>
      <c r="O62" s="15" t="str">
        <f t="shared" si="2"/>
        <v/>
      </c>
      <c r="P62" s="15" t="str">
        <f t="shared" si="3"/>
        <v/>
      </c>
      <c r="Q62" s="14"/>
      <c r="R62" s="17" t="str">
        <f t="shared" si="4"/>
        <v/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/>
      <c r="B63" s="13" t="str">
        <f>IF(A63="","",IFERROR(INT((A63-C3)/7)+I4,""))</f>
        <v/>
      </c>
      <c r="C63" s="14"/>
      <c r="D63" s="14"/>
      <c r="E63" s="14"/>
      <c r="F63" s="14"/>
      <c r="G63" s="15" t="str">
        <f>IF(A63="","",IFERROR(SUM(E$7:E63)/C4*100,""))</f>
        <v/>
      </c>
      <c r="H63" s="14"/>
      <c r="I63" s="14"/>
      <c r="J63" s="15" t="str">
        <f t="shared" si="0"/>
        <v/>
      </c>
      <c r="K63" s="15" t="str">
        <f t="shared" si="1"/>
        <v/>
      </c>
      <c r="L63" s="16"/>
      <c r="M63" s="14"/>
      <c r="N63" s="14"/>
      <c r="O63" s="15" t="str">
        <f t="shared" si="2"/>
        <v/>
      </c>
      <c r="P63" s="15" t="str">
        <f t="shared" si="3"/>
        <v/>
      </c>
      <c r="Q63" s="14"/>
      <c r="R63" s="17" t="str">
        <f t="shared" si="4"/>
        <v/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/>
      <c r="B64" s="13" t="str">
        <f>IF(A64="","",IFERROR(INT((A64-C3)/7)+I4,""))</f>
        <v/>
      </c>
      <c r="C64" s="14"/>
      <c r="D64" s="14"/>
      <c r="E64" s="14"/>
      <c r="F64" s="14"/>
      <c r="G64" s="15" t="str">
        <f>IF(A64="","",IFERROR(SUM(E$7:E64)/C4*100,""))</f>
        <v/>
      </c>
      <c r="H64" s="14"/>
      <c r="I64" s="14"/>
      <c r="J64" s="15" t="str">
        <f t="shared" si="0"/>
        <v/>
      </c>
      <c r="K64" s="15" t="str">
        <f t="shared" si="1"/>
        <v/>
      </c>
      <c r="L64" s="16"/>
      <c r="M64" s="14"/>
      <c r="N64" s="14"/>
      <c r="O64" s="15" t="str">
        <f t="shared" si="2"/>
        <v/>
      </c>
      <c r="P64" s="15" t="str">
        <f t="shared" si="3"/>
        <v/>
      </c>
      <c r="Q64" s="14"/>
      <c r="R64" s="17" t="str">
        <f t="shared" si="4"/>
        <v/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/>
      <c r="B65" s="13" t="str">
        <f>IF(A65="","",IFERROR(INT((A65-C3)/7)+I4,""))</f>
        <v/>
      </c>
      <c r="C65" s="14"/>
      <c r="D65" s="14"/>
      <c r="E65" s="14"/>
      <c r="F65" s="14"/>
      <c r="G65" s="15" t="str">
        <f>IF(A65="","",IFERROR(SUM(E$7:E65)/C4*100,""))</f>
        <v/>
      </c>
      <c r="H65" s="14"/>
      <c r="I65" s="14"/>
      <c r="J65" s="15" t="str">
        <f t="shared" si="0"/>
        <v/>
      </c>
      <c r="K65" s="15" t="str">
        <f t="shared" si="1"/>
        <v/>
      </c>
      <c r="L65" s="16"/>
      <c r="M65" s="14"/>
      <c r="N65" s="14"/>
      <c r="O65" s="15" t="str">
        <f t="shared" si="2"/>
        <v/>
      </c>
      <c r="P65" s="15" t="str">
        <f t="shared" si="3"/>
        <v/>
      </c>
      <c r="Q65" s="14"/>
      <c r="R65" s="17" t="str">
        <f t="shared" si="4"/>
        <v/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/>
      <c r="B66" s="13" t="str">
        <f>IF(A66="","",IFERROR(INT((A66-C3)/7)+I4,""))</f>
        <v/>
      </c>
      <c r="C66" s="14"/>
      <c r="D66" s="14"/>
      <c r="E66" s="14"/>
      <c r="F66" s="14"/>
      <c r="G66" s="15" t="str">
        <f>IF(A66="","",IFERROR(SUM(E$7:E66)/C4*100,""))</f>
        <v/>
      </c>
      <c r="H66" s="14"/>
      <c r="I66" s="14"/>
      <c r="J66" s="15" t="str">
        <f t="shared" si="0"/>
        <v/>
      </c>
      <c r="K66" s="15" t="str">
        <f t="shared" si="1"/>
        <v/>
      </c>
      <c r="L66" s="16"/>
      <c r="M66" s="14"/>
      <c r="N66" s="14"/>
      <c r="O66" s="15" t="str">
        <f t="shared" si="2"/>
        <v/>
      </c>
      <c r="P66" s="15" t="str">
        <f t="shared" si="3"/>
        <v/>
      </c>
      <c r="Q66" s="14"/>
      <c r="R66" s="17" t="str">
        <f t="shared" si="4"/>
        <v/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/>
      <c r="B67" s="13" t="str">
        <f>IF(A67="","",IFERROR(INT((A67-C3)/7)+I4,""))</f>
        <v/>
      </c>
      <c r="C67" s="14"/>
      <c r="D67" s="14"/>
      <c r="E67" s="14"/>
      <c r="F67" s="14"/>
      <c r="G67" s="15" t="str">
        <f>IF(A67="","",IFERROR(SUM(E$7:E67)/C4*100,""))</f>
        <v/>
      </c>
      <c r="H67" s="14"/>
      <c r="I67" s="14"/>
      <c r="J67" s="15" t="str">
        <f t="shared" si="0"/>
        <v/>
      </c>
      <c r="K67" s="15" t="str">
        <f t="shared" si="1"/>
        <v/>
      </c>
      <c r="L67" s="16"/>
      <c r="M67" s="14"/>
      <c r="N67" s="14"/>
      <c r="O67" s="15" t="str">
        <f t="shared" si="2"/>
        <v/>
      </c>
      <c r="P67" s="15" t="str">
        <f t="shared" si="3"/>
        <v/>
      </c>
      <c r="Q67" s="14"/>
      <c r="R67" s="17" t="str">
        <f t="shared" si="4"/>
        <v/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/>
      <c r="B68" s="13" t="str">
        <f>IF(A68="","",IFERROR(INT((A68-C3)/7)+I4,""))</f>
        <v/>
      </c>
      <c r="C68" s="14"/>
      <c r="D68" s="14"/>
      <c r="E68" s="14"/>
      <c r="F68" s="14"/>
      <c r="G68" s="15" t="str">
        <f>IF(A68="","",IFERROR(SUM(E$7:E68)/C4*100,""))</f>
        <v/>
      </c>
      <c r="H68" s="14"/>
      <c r="I68" s="14"/>
      <c r="J68" s="15" t="str">
        <f t="shared" si="0"/>
        <v/>
      </c>
      <c r="K68" s="15" t="str">
        <f t="shared" si="1"/>
        <v/>
      </c>
      <c r="L68" s="16"/>
      <c r="M68" s="14"/>
      <c r="N68" s="14"/>
      <c r="O68" s="15" t="str">
        <f t="shared" si="2"/>
        <v/>
      </c>
      <c r="P68" s="15" t="str">
        <f t="shared" si="3"/>
        <v/>
      </c>
      <c r="Q68" s="14"/>
      <c r="R68" s="17" t="str">
        <f t="shared" si="4"/>
        <v/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/>
      <c r="B69" s="13" t="str">
        <f>IF(A69="","",IFERROR(INT((A69-C3)/7)+I4,""))</f>
        <v/>
      </c>
      <c r="C69" s="14"/>
      <c r="D69" s="14"/>
      <c r="E69" s="14"/>
      <c r="F69" s="14"/>
      <c r="G69" s="15" t="str">
        <f>IF(A69="","",IFERROR(SUM(E$7:E69)/C4*100,""))</f>
        <v/>
      </c>
      <c r="H69" s="14"/>
      <c r="I69" s="14"/>
      <c r="J69" s="15" t="str">
        <f t="shared" si="0"/>
        <v/>
      </c>
      <c r="K69" s="15" t="str">
        <f t="shared" si="1"/>
        <v/>
      </c>
      <c r="L69" s="16"/>
      <c r="M69" s="14"/>
      <c r="N69" s="14"/>
      <c r="O69" s="15" t="str">
        <f t="shared" si="2"/>
        <v/>
      </c>
      <c r="P69" s="15" t="str">
        <f t="shared" si="3"/>
        <v/>
      </c>
      <c r="Q69" s="14"/>
      <c r="R69" s="17" t="str">
        <f t="shared" si="4"/>
        <v/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/>
      <c r="B70" s="13" t="str">
        <f>IF(A70="","",IFERROR(INT((A70-C3)/7)+I4,""))</f>
        <v/>
      </c>
      <c r="C70" s="14"/>
      <c r="D70" s="14"/>
      <c r="E70" s="14"/>
      <c r="F70" s="14"/>
      <c r="G70" s="15" t="str">
        <f>IF(A70="","",IFERROR(SUM(E$7:E70)/C4*100,""))</f>
        <v/>
      </c>
      <c r="H70" s="14"/>
      <c r="I70" s="14"/>
      <c r="J70" s="15" t="str">
        <f t="shared" si="0"/>
        <v/>
      </c>
      <c r="K70" s="15" t="str">
        <f t="shared" si="1"/>
        <v/>
      </c>
      <c r="L70" s="16"/>
      <c r="M70" s="14"/>
      <c r="N70" s="14"/>
      <c r="O70" s="15" t="str">
        <f t="shared" si="2"/>
        <v/>
      </c>
      <c r="P70" s="15" t="str">
        <f t="shared" si="3"/>
        <v/>
      </c>
      <c r="Q70" s="14"/>
      <c r="R70" s="17" t="str">
        <f t="shared" si="4"/>
        <v/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/>
      <c r="B71" s="13" t="str">
        <f>IF(A71="","",IFERROR(INT((A71-C3)/7)+I4,""))</f>
        <v/>
      </c>
      <c r="C71" s="14"/>
      <c r="D71" s="14"/>
      <c r="E71" s="14"/>
      <c r="F71" s="14"/>
      <c r="G71" s="15" t="str">
        <f>IF(A71="","",IFERROR(SUM(E$7:E71)/C4*100,""))</f>
        <v/>
      </c>
      <c r="H71" s="14"/>
      <c r="I71" s="14"/>
      <c r="J71" s="15" t="str">
        <f t="shared" ref="J71:J134" si="5">IF(OR(A71="",H71="",H71=0),"",I71/H71*100)</f>
        <v/>
      </c>
      <c r="K71" s="15" t="str">
        <f t="shared" ref="K71:K134" si="6">IF(OR(A71="",C71="",C71=0),"",H71/C71*100)</f>
        <v/>
      </c>
      <c r="L71" s="16"/>
      <c r="M71" s="14"/>
      <c r="N71" s="14"/>
      <c r="O71" s="15" t="str">
        <f t="shared" ref="O71:O134" si="7">IF(OR(A71="",C71="",C71=0),"",M71/C71*1000)</f>
        <v/>
      </c>
      <c r="P71" s="15" t="str">
        <f t="shared" ref="P71:P134" si="8">IF(OR(A71="",D71="",D71=0),"",N71/D71*1000)</f>
        <v/>
      </c>
      <c r="Q71" s="14"/>
      <c r="R71" s="17" t="str">
        <f t="shared" ref="R71:R134" si="9">IF(OR(A71="",M71="",M71+N71=0),"",Q71/(M71+N71))</f>
        <v/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/>
      <c r="B72" s="13" t="str">
        <f>IF(A72="","",IFERROR(INT((A72-C3)/7)+I4,""))</f>
        <v/>
      </c>
      <c r="C72" s="14"/>
      <c r="D72" s="14"/>
      <c r="E72" s="14"/>
      <c r="F72" s="14"/>
      <c r="G72" s="15" t="str">
        <f>IF(A72="","",IFERROR(SUM(E$7:E72)/C4*100,""))</f>
        <v/>
      </c>
      <c r="H72" s="14"/>
      <c r="I72" s="14"/>
      <c r="J72" s="15" t="str">
        <f t="shared" si="5"/>
        <v/>
      </c>
      <c r="K72" s="15" t="str">
        <f t="shared" si="6"/>
        <v/>
      </c>
      <c r="L72" s="16"/>
      <c r="M72" s="14"/>
      <c r="N72" s="14"/>
      <c r="O72" s="15" t="str">
        <f t="shared" si="7"/>
        <v/>
      </c>
      <c r="P72" s="15" t="str">
        <f t="shared" si="8"/>
        <v/>
      </c>
      <c r="Q72" s="14"/>
      <c r="R72" s="17" t="str">
        <f t="shared" si="9"/>
        <v/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/>
      <c r="B73" s="13" t="str">
        <f>IF(A73="","",IFERROR(INT((A73-C3)/7)+I4,""))</f>
        <v/>
      </c>
      <c r="C73" s="14"/>
      <c r="D73" s="14"/>
      <c r="E73" s="14"/>
      <c r="F73" s="14"/>
      <c r="G73" s="15" t="str">
        <f>IF(A73="","",IFERROR(SUM(E$7:E73)/C4*100,""))</f>
        <v/>
      </c>
      <c r="H73" s="14"/>
      <c r="I73" s="14"/>
      <c r="J73" s="15" t="str">
        <f t="shared" si="5"/>
        <v/>
      </c>
      <c r="K73" s="15" t="str">
        <f t="shared" si="6"/>
        <v/>
      </c>
      <c r="L73" s="16"/>
      <c r="M73" s="14"/>
      <c r="N73" s="14"/>
      <c r="O73" s="15" t="str">
        <f t="shared" si="7"/>
        <v/>
      </c>
      <c r="P73" s="15" t="str">
        <f t="shared" si="8"/>
        <v/>
      </c>
      <c r="Q73" s="14"/>
      <c r="R73" s="17" t="str">
        <f t="shared" si="9"/>
        <v/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/>
      <c r="B74" s="13" t="str">
        <f>IF(A74="","",IFERROR(INT((A74-C3)/7)+I4,""))</f>
        <v/>
      </c>
      <c r="C74" s="14"/>
      <c r="D74" s="14"/>
      <c r="E74" s="14"/>
      <c r="F74" s="14"/>
      <c r="G74" s="15" t="str">
        <f>IF(A74="","",IFERROR(SUM(E$7:E74)/C4*100,""))</f>
        <v/>
      </c>
      <c r="H74" s="14"/>
      <c r="I74" s="14"/>
      <c r="J74" s="15" t="str">
        <f t="shared" si="5"/>
        <v/>
      </c>
      <c r="K74" s="15" t="str">
        <f t="shared" si="6"/>
        <v/>
      </c>
      <c r="L74" s="16"/>
      <c r="M74" s="14"/>
      <c r="N74" s="14"/>
      <c r="O74" s="15" t="str">
        <f t="shared" si="7"/>
        <v/>
      </c>
      <c r="P74" s="15" t="str">
        <f t="shared" si="8"/>
        <v/>
      </c>
      <c r="Q74" s="14"/>
      <c r="R74" s="17" t="str">
        <f t="shared" si="9"/>
        <v/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/>
      <c r="B75" s="13" t="str">
        <f>IF(A75="","",IFERROR(INT((A75-C3)/7)+I4,""))</f>
        <v/>
      </c>
      <c r="C75" s="14"/>
      <c r="D75" s="14"/>
      <c r="E75" s="14"/>
      <c r="F75" s="14"/>
      <c r="G75" s="15" t="str">
        <f>IF(A75="","",IFERROR(SUM(E$7:E75)/C4*100,""))</f>
        <v/>
      </c>
      <c r="H75" s="14"/>
      <c r="I75" s="14"/>
      <c r="J75" s="15" t="str">
        <f t="shared" si="5"/>
        <v/>
      </c>
      <c r="K75" s="15" t="str">
        <f t="shared" si="6"/>
        <v/>
      </c>
      <c r="L75" s="16"/>
      <c r="M75" s="14"/>
      <c r="N75" s="14"/>
      <c r="O75" s="15" t="str">
        <f t="shared" si="7"/>
        <v/>
      </c>
      <c r="P75" s="15" t="str">
        <f t="shared" si="8"/>
        <v/>
      </c>
      <c r="Q75" s="14"/>
      <c r="R75" s="17" t="str">
        <f t="shared" si="9"/>
        <v/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/>
      <c r="B76" s="13" t="str">
        <f>IF(A76="","",IFERROR(INT((A76-C3)/7)+I4,""))</f>
        <v/>
      </c>
      <c r="C76" s="14"/>
      <c r="D76" s="14"/>
      <c r="E76" s="14"/>
      <c r="F76" s="14"/>
      <c r="G76" s="15" t="str">
        <f>IF(A76="","",IFERROR(SUM(E$7:E76)/C4*100,""))</f>
        <v/>
      </c>
      <c r="H76" s="14"/>
      <c r="I76" s="14"/>
      <c r="J76" s="15" t="str">
        <f t="shared" si="5"/>
        <v/>
      </c>
      <c r="K76" s="15" t="str">
        <f t="shared" si="6"/>
        <v/>
      </c>
      <c r="L76" s="16"/>
      <c r="M76" s="14"/>
      <c r="N76" s="14"/>
      <c r="O76" s="15" t="str">
        <f t="shared" si="7"/>
        <v/>
      </c>
      <c r="P76" s="15" t="str">
        <f t="shared" si="8"/>
        <v/>
      </c>
      <c r="Q76" s="14"/>
      <c r="R76" s="17" t="str">
        <f t="shared" si="9"/>
        <v/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/>
      <c r="D77" s="14"/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5"/>
        <v/>
      </c>
      <c r="K77" s="15" t="str">
        <f t="shared" si="6"/>
        <v/>
      </c>
      <c r="L77" s="16"/>
      <c r="M77" s="14"/>
      <c r="N77" s="14"/>
      <c r="O77" s="15" t="str">
        <f t="shared" si="7"/>
        <v/>
      </c>
      <c r="P77" s="15" t="str">
        <f t="shared" si="8"/>
        <v/>
      </c>
      <c r="Q77" s="14"/>
      <c r="R77" s="17" t="str">
        <f t="shared" si="9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/>
      <c r="D78" s="14"/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5"/>
        <v/>
      </c>
      <c r="K78" s="15" t="str">
        <f t="shared" si="6"/>
        <v/>
      </c>
      <c r="L78" s="16"/>
      <c r="M78" s="14"/>
      <c r="N78" s="14"/>
      <c r="O78" s="15" t="str">
        <f t="shared" si="7"/>
        <v/>
      </c>
      <c r="P78" s="15" t="str">
        <f t="shared" si="8"/>
        <v/>
      </c>
      <c r="Q78" s="14"/>
      <c r="R78" s="17" t="str">
        <f t="shared" si="9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/>
      <c r="D79" s="14"/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5"/>
        <v/>
      </c>
      <c r="K79" s="15" t="str">
        <f t="shared" si="6"/>
        <v/>
      </c>
      <c r="L79" s="16"/>
      <c r="M79" s="14"/>
      <c r="N79" s="14"/>
      <c r="O79" s="15" t="str">
        <f t="shared" si="7"/>
        <v/>
      </c>
      <c r="P79" s="15" t="str">
        <f t="shared" si="8"/>
        <v/>
      </c>
      <c r="Q79" s="14"/>
      <c r="R79" s="17" t="str">
        <f t="shared" si="9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/>
      <c r="D80" s="14"/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5"/>
        <v/>
      </c>
      <c r="K80" s="15" t="str">
        <f t="shared" si="6"/>
        <v/>
      </c>
      <c r="L80" s="16"/>
      <c r="M80" s="14"/>
      <c r="N80" s="14"/>
      <c r="O80" s="15" t="str">
        <f t="shared" si="7"/>
        <v/>
      </c>
      <c r="P80" s="15" t="str">
        <f t="shared" si="8"/>
        <v/>
      </c>
      <c r="Q80" s="14"/>
      <c r="R80" s="17" t="str">
        <f t="shared" si="9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/>
      <c r="D81" s="14"/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5"/>
        <v/>
      </c>
      <c r="K81" s="15" t="str">
        <f t="shared" si="6"/>
        <v/>
      </c>
      <c r="L81" s="16"/>
      <c r="M81" s="14"/>
      <c r="N81" s="14"/>
      <c r="O81" s="15" t="str">
        <f t="shared" si="7"/>
        <v/>
      </c>
      <c r="P81" s="15" t="str">
        <f t="shared" si="8"/>
        <v/>
      </c>
      <c r="Q81" s="14"/>
      <c r="R81" s="17" t="str">
        <f t="shared" si="9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/>
      <c r="D82" s="14"/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5"/>
        <v/>
      </c>
      <c r="K82" s="15" t="str">
        <f t="shared" si="6"/>
        <v/>
      </c>
      <c r="L82" s="16"/>
      <c r="M82" s="14"/>
      <c r="N82" s="14"/>
      <c r="O82" s="15" t="str">
        <f t="shared" si="7"/>
        <v/>
      </c>
      <c r="P82" s="15" t="str">
        <f t="shared" si="8"/>
        <v/>
      </c>
      <c r="Q82" s="14"/>
      <c r="R82" s="17" t="str">
        <f t="shared" si="9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/>
      <c r="D83" s="14"/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5"/>
        <v/>
      </c>
      <c r="K83" s="15" t="str">
        <f t="shared" si="6"/>
        <v/>
      </c>
      <c r="L83" s="16"/>
      <c r="M83" s="14"/>
      <c r="N83" s="14"/>
      <c r="O83" s="15" t="str">
        <f t="shared" si="7"/>
        <v/>
      </c>
      <c r="P83" s="15" t="str">
        <f t="shared" si="8"/>
        <v/>
      </c>
      <c r="Q83" s="14"/>
      <c r="R83" s="17" t="str">
        <f t="shared" si="9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/>
      <c r="D84" s="14"/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5"/>
        <v/>
      </c>
      <c r="K84" s="15" t="str">
        <f t="shared" si="6"/>
        <v/>
      </c>
      <c r="L84" s="16"/>
      <c r="M84" s="14"/>
      <c r="N84" s="14"/>
      <c r="O84" s="15" t="str">
        <f t="shared" si="7"/>
        <v/>
      </c>
      <c r="P84" s="15" t="str">
        <f t="shared" si="8"/>
        <v/>
      </c>
      <c r="Q84" s="14"/>
      <c r="R84" s="17" t="str">
        <f t="shared" si="9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/>
      <c r="D85" s="14"/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5"/>
        <v/>
      </c>
      <c r="K85" s="15" t="str">
        <f t="shared" si="6"/>
        <v/>
      </c>
      <c r="L85" s="16"/>
      <c r="M85" s="14"/>
      <c r="N85" s="14"/>
      <c r="O85" s="15" t="str">
        <f t="shared" si="7"/>
        <v/>
      </c>
      <c r="P85" s="15" t="str">
        <f t="shared" si="8"/>
        <v/>
      </c>
      <c r="Q85" s="14"/>
      <c r="R85" s="17" t="str">
        <f t="shared" si="9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/>
      <c r="D86" s="14"/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5"/>
        <v/>
      </c>
      <c r="K86" s="15" t="str">
        <f t="shared" si="6"/>
        <v/>
      </c>
      <c r="L86" s="16"/>
      <c r="M86" s="14"/>
      <c r="N86" s="14"/>
      <c r="O86" s="15" t="str">
        <f t="shared" si="7"/>
        <v/>
      </c>
      <c r="P86" s="15" t="str">
        <f t="shared" si="8"/>
        <v/>
      </c>
      <c r="Q86" s="14"/>
      <c r="R86" s="17" t="str">
        <f t="shared" si="9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/>
      <c r="D87" s="14"/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5"/>
        <v/>
      </c>
      <c r="K87" s="15" t="str">
        <f t="shared" si="6"/>
        <v/>
      </c>
      <c r="L87" s="16"/>
      <c r="M87" s="14"/>
      <c r="N87" s="14"/>
      <c r="O87" s="15" t="str">
        <f t="shared" si="7"/>
        <v/>
      </c>
      <c r="P87" s="15" t="str">
        <f t="shared" si="8"/>
        <v/>
      </c>
      <c r="Q87" s="14"/>
      <c r="R87" s="17" t="str">
        <f t="shared" si="9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/>
      <c r="D88" s="14"/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5"/>
        <v/>
      </c>
      <c r="K88" s="15" t="str">
        <f t="shared" si="6"/>
        <v/>
      </c>
      <c r="L88" s="16"/>
      <c r="M88" s="14"/>
      <c r="N88" s="14"/>
      <c r="O88" s="15" t="str">
        <f t="shared" si="7"/>
        <v/>
      </c>
      <c r="P88" s="15" t="str">
        <f t="shared" si="8"/>
        <v/>
      </c>
      <c r="Q88" s="14"/>
      <c r="R88" s="17" t="str">
        <f t="shared" si="9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/>
      <c r="D89" s="14"/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5"/>
        <v/>
      </c>
      <c r="K89" s="15" t="str">
        <f t="shared" si="6"/>
        <v/>
      </c>
      <c r="L89" s="16"/>
      <c r="M89" s="14"/>
      <c r="N89" s="14"/>
      <c r="O89" s="15" t="str">
        <f t="shared" si="7"/>
        <v/>
      </c>
      <c r="P89" s="15" t="str">
        <f t="shared" si="8"/>
        <v/>
      </c>
      <c r="Q89" s="14"/>
      <c r="R89" s="17" t="str">
        <f t="shared" si="9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/>
      <c r="D90" s="14"/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5"/>
        <v/>
      </c>
      <c r="K90" s="15" t="str">
        <f t="shared" si="6"/>
        <v/>
      </c>
      <c r="L90" s="16"/>
      <c r="M90" s="14"/>
      <c r="N90" s="14"/>
      <c r="O90" s="15" t="str">
        <f t="shared" si="7"/>
        <v/>
      </c>
      <c r="P90" s="15" t="str">
        <f t="shared" si="8"/>
        <v/>
      </c>
      <c r="Q90" s="14"/>
      <c r="R90" s="17" t="str">
        <f t="shared" si="9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/>
      <c r="D91" s="14"/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5"/>
        <v/>
      </c>
      <c r="K91" s="15" t="str">
        <f t="shared" si="6"/>
        <v/>
      </c>
      <c r="L91" s="16"/>
      <c r="M91" s="14"/>
      <c r="N91" s="14"/>
      <c r="O91" s="15" t="str">
        <f t="shared" si="7"/>
        <v/>
      </c>
      <c r="P91" s="15" t="str">
        <f t="shared" si="8"/>
        <v/>
      </c>
      <c r="Q91" s="14"/>
      <c r="R91" s="17" t="str">
        <f t="shared" si="9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/>
      <c r="D92" s="14"/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5"/>
        <v/>
      </c>
      <c r="K92" s="15" t="str">
        <f t="shared" si="6"/>
        <v/>
      </c>
      <c r="L92" s="16"/>
      <c r="M92" s="14"/>
      <c r="N92" s="14"/>
      <c r="O92" s="15" t="str">
        <f t="shared" si="7"/>
        <v/>
      </c>
      <c r="P92" s="15" t="str">
        <f t="shared" si="8"/>
        <v/>
      </c>
      <c r="Q92" s="14"/>
      <c r="R92" s="17" t="str">
        <f t="shared" si="9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/>
      <c r="D93" s="14"/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5"/>
        <v/>
      </c>
      <c r="K93" s="15" t="str">
        <f t="shared" si="6"/>
        <v/>
      </c>
      <c r="L93" s="16"/>
      <c r="M93" s="14"/>
      <c r="N93" s="14"/>
      <c r="O93" s="15" t="str">
        <f t="shared" si="7"/>
        <v/>
      </c>
      <c r="P93" s="15" t="str">
        <f t="shared" si="8"/>
        <v/>
      </c>
      <c r="Q93" s="14"/>
      <c r="R93" s="17" t="str">
        <f t="shared" si="9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/>
      <c r="D94" s="14"/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5"/>
        <v/>
      </c>
      <c r="K94" s="15" t="str">
        <f t="shared" si="6"/>
        <v/>
      </c>
      <c r="L94" s="16"/>
      <c r="M94" s="14"/>
      <c r="N94" s="14"/>
      <c r="O94" s="15" t="str">
        <f t="shared" si="7"/>
        <v/>
      </c>
      <c r="P94" s="15" t="str">
        <f t="shared" si="8"/>
        <v/>
      </c>
      <c r="Q94" s="14"/>
      <c r="R94" s="17" t="str">
        <f t="shared" si="9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/>
      <c r="D95" s="14"/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5"/>
        <v/>
      </c>
      <c r="K95" s="15" t="str">
        <f t="shared" si="6"/>
        <v/>
      </c>
      <c r="L95" s="16"/>
      <c r="M95" s="14"/>
      <c r="N95" s="14"/>
      <c r="O95" s="15" t="str">
        <f t="shared" si="7"/>
        <v/>
      </c>
      <c r="P95" s="15" t="str">
        <f t="shared" si="8"/>
        <v/>
      </c>
      <c r="Q95" s="14"/>
      <c r="R95" s="17" t="str">
        <f t="shared" si="9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/>
      <c r="D96" s="14"/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5"/>
        <v/>
      </c>
      <c r="K96" s="15" t="str">
        <f t="shared" si="6"/>
        <v/>
      </c>
      <c r="L96" s="16"/>
      <c r="M96" s="14"/>
      <c r="N96" s="14"/>
      <c r="O96" s="15" t="str">
        <f t="shared" si="7"/>
        <v/>
      </c>
      <c r="P96" s="15" t="str">
        <f t="shared" si="8"/>
        <v/>
      </c>
      <c r="Q96" s="14"/>
      <c r="R96" s="17" t="str">
        <f t="shared" si="9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/>
      <c r="D97" s="14"/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5"/>
        <v/>
      </c>
      <c r="K97" s="15" t="str">
        <f t="shared" si="6"/>
        <v/>
      </c>
      <c r="L97" s="16"/>
      <c r="M97" s="14"/>
      <c r="N97" s="14"/>
      <c r="O97" s="15" t="str">
        <f t="shared" si="7"/>
        <v/>
      </c>
      <c r="P97" s="15" t="str">
        <f t="shared" si="8"/>
        <v/>
      </c>
      <c r="Q97" s="14"/>
      <c r="R97" s="17" t="str">
        <f t="shared" si="9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/>
      <c r="D98" s="14"/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5"/>
        <v/>
      </c>
      <c r="K98" s="15" t="str">
        <f t="shared" si="6"/>
        <v/>
      </c>
      <c r="L98" s="16"/>
      <c r="M98" s="14"/>
      <c r="N98" s="14"/>
      <c r="O98" s="15" t="str">
        <f t="shared" si="7"/>
        <v/>
      </c>
      <c r="P98" s="15" t="str">
        <f t="shared" si="8"/>
        <v/>
      </c>
      <c r="Q98" s="14"/>
      <c r="R98" s="17" t="str">
        <f t="shared" si="9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/>
      <c r="D99" s="14"/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5"/>
        <v/>
      </c>
      <c r="K99" s="15" t="str">
        <f t="shared" si="6"/>
        <v/>
      </c>
      <c r="L99" s="16"/>
      <c r="M99" s="14"/>
      <c r="N99" s="14"/>
      <c r="O99" s="15" t="str">
        <f t="shared" si="7"/>
        <v/>
      </c>
      <c r="P99" s="15" t="str">
        <f t="shared" si="8"/>
        <v/>
      </c>
      <c r="Q99" s="14"/>
      <c r="R99" s="17" t="str">
        <f t="shared" si="9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5"/>
        <v/>
      </c>
      <c r="K100" s="15" t="str">
        <f t="shared" si="6"/>
        <v/>
      </c>
      <c r="L100" s="16"/>
      <c r="M100" s="14"/>
      <c r="N100" s="14"/>
      <c r="O100" s="15" t="str">
        <f t="shared" si="7"/>
        <v/>
      </c>
      <c r="P100" s="15" t="str">
        <f t="shared" si="8"/>
        <v/>
      </c>
      <c r="Q100" s="14"/>
      <c r="R100" s="17" t="str">
        <f t="shared" si="9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5"/>
        <v/>
      </c>
      <c r="K101" s="15" t="str">
        <f t="shared" si="6"/>
        <v/>
      </c>
      <c r="L101" s="16"/>
      <c r="M101" s="14"/>
      <c r="N101" s="14"/>
      <c r="O101" s="15" t="str">
        <f t="shared" si="7"/>
        <v/>
      </c>
      <c r="P101" s="15" t="str">
        <f t="shared" si="8"/>
        <v/>
      </c>
      <c r="Q101" s="14"/>
      <c r="R101" s="17" t="str">
        <f t="shared" si="9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5"/>
        <v/>
      </c>
      <c r="K102" s="15" t="str">
        <f t="shared" si="6"/>
        <v/>
      </c>
      <c r="L102" s="16"/>
      <c r="M102" s="14"/>
      <c r="N102" s="14"/>
      <c r="O102" s="15" t="str">
        <f t="shared" si="7"/>
        <v/>
      </c>
      <c r="P102" s="15" t="str">
        <f t="shared" si="8"/>
        <v/>
      </c>
      <c r="Q102" s="14"/>
      <c r="R102" s="17" t="str">
        <f t="shared" si="9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5"/>
        <v/>
      </c>
      <c r="K103" s="15" t="str">
        <f t="shared" si="6"/>
        <v/>
      </c>
      <c r="L103" s="16"/>
      <c r="M103" s="14"/>
      <c r="N103" s="14"/>
      <c r="O103" s="15" t="str">
        <f t="shared" si="7"/>
        <v/>
      </c>
      <c r="P103" s="15" t="str">
        <f t="shared" si="8"/>
        <v/>
      </c>
      <c r="Q103" s="14"/>
      <c r="R103" s="17" t="str">
        <f t="shared" si="9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5"/>
        <v/>
      </c>
      <c r="K104" s="15" t="str">
        <f t="shared" si="6"/>
        <v/>
      </c>
      <c r="L104" s="16"/>
      <c r="M104" s="14"/>
      <c r="N104" s="14"/>
      <c r="O104" s="15" t="str">
        <f t="shared" si="7"/>
        <v/>
      </c>
      <c r="P104" s="15" t="str">
        <f t="shared" si="8"/>
        <v/>
      </c>
      <c r="Q104" s="14"/>
      <c r="R104" s="17" t="str">
        <f t="shared" si="9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5"/>
        <v/>
      </c>
      <c r="K105" s="15" t="str">
        <f t="shared" si="6"/>
        <v/>
      </c>
      <c r="L105" s="16"/>
      <c r="M105" s="14"/>
      <c r="N105" s="14"/>
      <c r="O105" s="15" t="str">
        <f t="shared" si="7"/>
        <v/>
      </c>
      <c r="P105" s="15" t="str">
        <f t="shared" si="8"/>
        <v/>
      </c>
      <c r="Q105" s="14"/>
      <c r="R105" s="17" t="str">
        <f t="shared" si="9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5"/>
        <v/>
      </c>
      <c r="K106" s="15" t="str">
        <f t="shared" si="6"/>
        <v/>
      </c>
      <c r="L106" s="16"/>
      <c r="M106" s="14"/>
      <c r="N106" s="14"/>
      <c r="O106" s="15" t="str">
        <f t="shared" si="7"/>
        <v/>
      </c>
      <c r="P106" s="15" t="str">
        <f t="shared" si="8"/>
        <v/>
      </c>
      <c r="Q106" s="14"/>
      <c r="R106" s="17" t="str">
        <f t="shared" si="9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5"/>
        <v/>
      </c>
      <c r="K107" s="15" t="str">
        <f t="shared" si="6"/>
        <v/>
      </c>
      <c r="L107" s="16"/>
      <c r="M107" s="14"/>
      <c r="N107" s="14"/>
      <c r="O107" s="15" t="str">
        <f t="shared" si="7"/>
        <v/>
      </c>
      <c r="P107" s="15" t="str">
        <f t="shared" si="8"/>
        <v/>
      </c>
      <c r="Q107" s="14"/>
      <c r="R107" s="17" t="str">
        <f t="shared" si="9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5"/>
        <v/>
      </c>
      <c r="K108" s="15" t="str">
        <f t="shared" si="6"/>
        <v/>
      </c>
      <c r="L108" s="16"/>
      <c r="M108" s="14"/>
      <c r="N108" s="14"/>
      <c r="O108" s="15" t="str">
        <f t="shared" si="7"/>
        <v/>
      </c>
      <c r="P108" s="15" t="str">
        <f t="shared" si="8"/>
        <v/>
      </c>
      <c r="Q108" s="14"/>
      <c r="R108" s="17" t="str">
        <f t="shared" si="9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5"/>
        <v/>
      </c>
      <c r="K109" s="15" t="str">
        <f t="shared" si="6"/>
        <v/>
      </c>
      <c r="L109" s="16"/>
      <c r="M109" s="14"/>
      <c r="N109" s="14"/>
      <c r="O109" s="15" t="str">
        <f t="shared" si="7"/>
        <v/>
      </c>
      <c r="P109" s="15" t="str">
        <f t="shared" si="8"/>
        <v/>
      </c>
      <c r="Q109" s="14"/>
      <c r="R109" s="17" t="str">
        <f t="shared" si="9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5"/>
        <v/>
      </c>
      <c r="K110" s="15" t="str">
        <f t="shared" si="6"/>
        <v/>
      </c>
      <c r="L110" s="16"/>
      <c r="M110" s="14"/>
      <c r="N110" s="14"/>
      <c r="O110" s="15" t="str">
        <f t="shared" si="7"/>
        <v/>
      </c>
      <c r="P110" s="15" t="str">
        <f t="shared" si="8"/>
        <v/>
      </c>
      <c r="Q110" s="14"/>
      <c r="R110" s="17" t="str">
        <f t="shared" si="9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5"/>
        <v/>
      </c>
      <c r="K111" s="15" t="str">
        <f t="shared" si="6"/>
        <v/>
      </c>
      <c r="L111" s="16"/>
      <c r="M111" s="14"/>
      <c r="N111" s="14"/>
      <c r="O111" s="15" t="str">
        <f t="shared" si="7"/>
        <v/>
      </c>
      <c r="P111" s="15" t="str">
        <f t="shared" si="8"/>
        <v/>
      </c>
      <c r="Q111" s="14"/>
      <c r="R111" s="17" t="str">
        <f t="shared" si="9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5"/>
        <v/>
      </c>
      <c r="K112" s="15" t="str">
        <f t="shared" si="6"/>
        <v/>
      </c>
      <c r="L112" s="16"/>
      <c r="M112" s="14"/>
      <c r="N112" s="14"/>
      <c r="O112" s="15" t="str">
        <f t="shared" si="7"/>
        <v/>
      </c>
      <c r="P112" s="15" t="str">
        <f t="shared" si="8"/>
        <v/>
      </c>
      <c r="Q112" s="14"/>
      <c r="R112" s="17" t="str">
        <f t="shared" si="9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5"/>
        <v/>
      </c>
      <c r="K113" s="15" t="str">
        <f t="shared" si="6"/>
        <v/>
      </c>
      <c r="L113" s="16"/>
      <c r="M113" s="14"/>
      <c r="N113" s="14"/>
      <c r="O113" s="15" t="str">
        <f t="shared" si="7"/>
        <v/>
      </c>
      <c r="P113" s="15" t="str">
        <f t="shared" si="8"/>
        <v/>
      </c>
      <c r="Q113" s="14"/>
      <c r="R113" s="17" t="str">
        <f t="shared" si="9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5"/>
        <v/>
      </c>
      <c r="K114" s="15" t="str">
        <f t="shared" si="6"/>
        <v/>
      </c>
      <c r="L114" s="16"/>
      <c r="M114" s="14"/>
      <c r="N114" s="14"/>
      <c r="O114" s="15" t="str">
        <f t="shared" si="7"/>
        <v/>
      </c>
      <c r="P114" s="15" t="str">
        <f t="shared" si="8"/>
        <v/>
      </c>
      <c r="Q114" s="14"/>
      <c r="R114" s="17" t="str">
        <f t="shared" si="9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5"/>
        <v/>
      </c>
      <c r="K115" s="15" t="str">
        <f t="shared" si="6"/>
        <v/>
      </c>
      <c r="L115" s="16"/>
      <c r="M115" s="14"/>
      <c r="N115" s="14"/>
      <c r="O115" s="15" t="str">
        <f t="shared" si="7"/>
        <v/>
      </c>
      <c r="P115" s="15" t="str">
        <f t="shared" si="8"/>
        <v/>
      </c>
      <c r="Q115" s="14"/>
      <c r="R115" s="17" t="str">
        <f t="shared" si="9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5"/>
        <v/>
      </c>
      <c r="K116" s="15" t="str">
        <f t="shared" si="6"/>
        <v/>
      </c>
      <c r="L116" s="16"/>
      <c r="M116" s="14"/>
      <c r="N116" s="14"/>
      <c r="O116" s="15" t="str">
        <f t="shared" si="7"/>
        <v/>
      </c>
      <c r="P116" s="15" t="str">
        <f t="shared" si="8"/>
        <v/>
      </c>
      <c r="Q116" s="14"/>
      <c r="R116" s="17" t="str">
        <f t="shared" si="9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5"/>
        <v/>
      </c>
      <c r="K117" s="15" t="str">
        <f t="shared" si="6"/>
        <v/>
      </c>
      <c r="L117" s="16"/>
      <c r="M117" s="14"/>
      <c r="N117" s="14"/>
      <c r="O117" s="15" t="str">
        <f t="shared" si="7"/>
        <v/>
      </c>
      <c r="P117" s="15" t="str">
        <f t="shared" si="8"/>
        <v/>
      </c>
      <c r="Q117" s="14"/>
      <c r="R117" s="17" t="str">
        <f t="shared" si="9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5"/>
        <v/>
      </c>
      <c r="K118" s="15" t="str">
        <f t="shared" si="6"/>
        <v/>
      </c>
      <c r="L118" s="16"/>
      <c r="M118" s="14"/>
      <c r="N118" s="14"/>
      <c r="O118" s="15" t="str">
        <f t="shared" si="7"/>
        <v/>
      </c>
      <c r="P118" s="15" t="str">
        <f t="shared" si="8"/>
        <v/>
      </c>
      <c r="Q118" s="14"/>
      <c r="R118" s="17" t="str">
        <f t="shared" si="9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5"/>
        <v/>
      </c>
      <c r="K119" s="15" t="str">
        <f t="shared" si="6"/>
        <v/>
      </c>
      <c r="L119" s="16"/>
      <c r="M119" s="14"/>
      <c r="N119" s="14"/>
      <c r="O119" s="15" t="str">
        <f t="shared" si="7"/>
        <v/>
      </c>
      <c r="P119" s="15" t="str">
        <f t="shared" si="8"/>
        <v/>
      </c>
      <c r="Q119" s="14"/>
      <c r="R119" s="17" t="str">
        <f t="shared" si="9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5"/>
        <v/>
      </c>
      <c r="K120" s="15" t="str">
        <f t="shared" si="6"/>
        <v/>
      </c>
      <c r="L120" s="16"/>
      <c r="M120" s="14"/>
      <c r="N120" s="14"/>
      <c r="O120" s="15" t="str">
        <f t="shared" si="7"/>
        <v/>
      </c>
      <c r="P120" s="15" t="str">
        <f t="shared" si="8"/>
        <v/>
      </c>
      <c r="Q120" s="14"/>
      <c r="R120" s="17" t="str">
        <f t="shared" si="9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5"/>
        <v/>
      </c>
      <c r="K121" s="15" t="str">
        <f t="shared" si="6"/>
        <v/>
      </c>
      <c r="L121" s="16"/>
      <c r="M121" s="14"/>
      <c r="N121" s="14"/>
      <c r="O121" s="15" t="str">
        <f t="shared" si="7"/>
        <v/>
      </c>
      <c r="P121" s="15" t="str">
        <f t="shared" si="8"/>
        <v/>
      </c>
      <c r="Q121" s="14"/>
      <c r="R121" s="17" t="str">
        <f t="shared" si="9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5"/>
        <v/>
      </c>
      <c r="K122" s="15" t="str">
        <f t="shared" si="6"/>
        <v/>
      </c>
      <c r="L122" s="16"/>
      <c r="M122" s="14"/>
      <c r="N122" s="14"/>
      <c r="O122" s="15" t="str">
        <f t="shared" si="7"/>
        <v/>
      </c>
      <c r="P122" s="15" t="str">
        <f t="shared" si="8"/>
        <v/>
      </c>
      <c r="Q122" s="14"/>
      <c r="R122" s="17" t="str">
        <f t="shared" si="9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5"/>
        <v/>
      </c>
      <c r="K123" s="15" t="str">
        <f t="shared" si="6"/>
        <v/>
      </c>
      <c r="L123" s="16"/>
      <c r="M123" s="14"/>
      <c r="N123" s="14"/>
      <c r="O123" s="15" t="str">
        <f t="shared" si="7"/>
        <v/>
      </c>
      <c r="P123" s="15" t="str">
        <f t="shared" si="8"/>
        <v/>
      </c>
      <c r="Q123" s="14"/>
      <c r="R123" s="17" t="str">
        <f t="shared" si="9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5"/>
        <v/>
      </c>
      <c r="K124" s="15" t="str">
        <f t="shared" si="6"/>
        <v/>
      </c>
      <c r="L124" s="16"/>
      <c r="M124" s="14"/>
      <c r="N124" s="14"/>
      <c r="O124" s="15" t="str">
        <f t="shared" si="7"/>
        <v/>
      </c>
      <c r="P124" s="15" t="str">
        <f t="shared" si="8"/>
        <v/>
      </c>
      <c r="Q124" s="14"/>
      <c r="R124" s="17" t="str">
        <f t="shared" si="9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5"/>
        <v/>
      </c>
      <c r="K125" s="15" t="str">
        <f t="shared" si="6"/>
        <v/>
      </c>
      <c r="L125" s="16"/>
      <c r="M125" s="14"/>
      <c r="N125" s="14"/>
      <c r="O125" s="15" t="str">
        <f t="shared" si="7"/>
        <v/>
      </c>
      <c r="P125" s="15" t="str">
        <f t="shared" si="8"/>
        <v/>
      </c>
      <c r="Q125" s="14"/>
      <c r="R125" s="17" t="str">
        <f t="shared" si="9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5"/>
        <v/>
      </c>
      <c r="K126" s="15" t="str">
        <f t="shared" si="6"/>
        <v/>
      </c>
      <c r="L126" s="16"/>
      <c r="M126" s="14"/>
      <c r="N126" s="14"/>
      <c r="O126" s="15" t="str">
        <f t="shared" si="7"/>
        <v/>
      </c>
      <c r="P126" s="15" t="str">
        <f t="shared" si="8"/>
        <v/>
      </c>
      <c r="Q126" s="14"/>
      <c r="R126" s="17" t="str">
        <f t="shared" si="9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5"/>
        <v/>
      </c>
      <c r="K127" s="15" t="str">
        <f t="shared" si="6"/>
        <v/>
      </c>
      <c r="L127" s="16"/>
      <c r="M127" s="14"/>
      <c r="N127" s="14"/>
      <c r="O127" s="15" t="str">
        <f t="shared" si="7"/>
        <v/>
      </c>
      <c r="P127" s="15" t="str">
        <f t="shared" si="8"/>
        <v/>
      </c>
      <c r="Q127" s="14"/>
      <c r="R127" s="17" t="str">
        <f t="shared" si="9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5"/>
        <v/>
      </c>
      <c r="K128" s="15" t="str">
        <f t="shared" si="6"/>
        <v/>
      </c>
      <c r="L128" s="16"/>
      <c r="M128" s="14"/>
      <c r="N128" s="14"/>
      <c r="O128" s="15" t="str">
        <f t="shared" si="7"/>
        <v/>
      </c>
      <c r="P128" s="15" t="str">
        <f t="shared" si="8"/>
        <v/>
      </c>
      <c r="Q128" s="14"/>
      <c r="R128" s="17" t="str">
        <f t="shared" si="9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5"/>
        <v/>
      </c>
      <c r="K129" s="15" t="str">
        <f t="shared" si="6"/>
        <v/>
      </c>
      <c r="L129" s="16"/>
      <c r="M129" s="14"/>
      <c r="N129" s="14"/>
      <c r="O129" s="15" t="str">
        <f t="shared" si="7"/>
        <v/>
      </c>
      <c r="P129" s="15" t="str">
        <f t="shared" si="8"/>
        <v/>
      </c>
      <c r="Q129" s="14"/>
      <c r="R129" s="17" t="str">
        <f t="shared" si="9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5"/>
        <v/>
      </c>
      <c r="K130" s="15" t="str">
        <f t="shared" si="6"/>
        <v/>
      </c>
      <c r="L130" s="16"/>
      <c r="M130" s="14"/>
      <c r="N130" s="14"/>
      <c r="O130" s="15" t="str">
        <f t="shared" si="7"/>
        <v/>
      </c>
      <c r="P130" s="15" t="str">
        <f t="shared" si="8"/>
        <v/>
      </c>
      <c r="Q130" s="14"/>
      <c r="R130" s="17" t="str">
        <f t="shared" si="9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5"/>
        <v/>
      </c>
      <c r="K131" s="15" t="str">
        <f t="shared" si="6"/>
        <v/>
      </c>
      <c r="L131" s="16"/>
      <c r="M131" s="14"/>
      <c r="N131" s="14"/>
      <c r="O131" s="15" t="str">
        <f t="shared" si="7"/>
        <v/>
      </c>
      <c r="P131" s="15" t="str">
        <f t="shared" si="8"/>
        <v/>
      </c>
      <c r="Q131" s="14"/>
      <c r="R131" s="17" t="str">
        <f t="shared" si="9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5"/>
        <v/>
      </c>
      <c r="K132" s="15" t="str">
        <f t="shared" si="6"/>
        <v/>
      </c>
      <c r="L132" s="16"/>
      <c r="M132" s="14"/>
      <c r="N132" s="14"/>
      <c r="O132" s="15" t="str">
        <f t="shared" si="7"/>
        <v/>
      </c>
      <c r="P132" s="15" t="str">
        <f t="shared" si="8"/>
        <v/>
      </c>
      <c r="Q132" s="14"/>
      <c r="R132" s="17" t="str">
        <f t="shared" si="9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5"/>
        <v/>
      </c>
      <c r="K133" s="15" t="str">
        <f t="shared" si="6"/>
        <v/>
      </c>
      <c r="L133" s="16"/>
      <c r="M133" s="14"/>
      <c r="N133" s="14"/>
      <c r="O133" s="15" t="str">
        <f t="shared" si="7"/>
        <v/>
      </c>
      <c r="P133" s="15" t="str">
        <f t="shared" si="8"/>
        <v/>
      </c>
      <c r="Q133" s="14"/>
      <c r="R133" s="17" t="str">
        <f t="shared" si="9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5"/>
        <v/>
      </c>
      <c r="K134" s="15" t="str">
        <f t="shared" si="6"/>
        <v/>
      </c>
      <c r="L134" s="16"/>
      <c r="M134" s="14"/>
      <c r="N134" s="14"/>
      <c r="O134" s="15" t="str">
        <f t="shared" si="7"/>
        <v/>
      </c>
      <c r="P134" s="15" t="str">
        <f t="shared" si="8"/>
        <v/>
      </c>
      <c r="Q134" s="14"/>
      <c r="R134" s="17" t="str">
        <f t="shared" si="9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0">IF(OR(A135="",H135="",H135=0),"",I135/H135*100)</f>
        <v/>
      </c>
      <c r="K135" s="15" t="str">
        <f t="shared" ref="K135:K198" si="11">IF(OR(A135="",C135="",C135=0),"",H135/C135*100)</f>
        <v/>
      </c>
      <c r="L135" s="16"/>
      <c r="M135" s="14"/>
      <c r="N135" s="14"/>
      <c r="O135" s="15" t="str">
        <f t="shared" ref="O135:O198" si="12">IF(OR(A135="",C135="",C135=0),"",M135/C135*1000)</f>
        <v/>
      </c>
      <c r="P135" s="15" t="str">
        <f t="shared" ref="P135:P198" si="13">IF(OR(A135="",D135="",D135=0),"",N135/D135*1000)</f>
        <v/>
      </c>
      <c r="Q135" s="14"/>
      <c r="R135" s="17" t="str">
        <f t="shared" ref="R135:R198" si="14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0"/>
        <v/>
      </c>
      <c r="K136" s="15" t="str">
        <f t="shared" si="11"/>
        <v/>
      </c>
      <c r="L136" s="16"/>
      <c r="M136" s="14"/>
      <c r="N136" s="14"/>
      <c r="O136" s="15" t="str">
        <f t="shared" si="12"/>
        <v/>
      </c>
      <c r="P136" s="15" t="str">
        <f t="shared" si="13"/>
        <v/>
      </c>
      <c r="Q136" s="14"/>
      <c r="R136" s="17" t="str">
        <f t="shared" si="14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0"/>
        <v/>
      </c>
      <c r="K137" s="15" t="str">
        <f t="shared" si="11"/>
        <v/>
      </c>
      <c r="L137" s="16"/>
      <c r="M137" s="14"/>
      <c r="N137" s="14"/>
      <c r="O137" s="15" t="str">
        <f t="shared" si="12"/>
        <v/>
      </c>
      <c r="P137" s="15" t="str">
        <f t="shared" si="13"/>
        <v/>
      </c>
      <c r="Q137" s="14"/>
      <c r="R137" s="17" t="str">
        <f t="shared" si="14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0"/>
        <v/>
      </c>
      <c r="K138" s="15" t="str">
        <f t="shared" si="11"/>
        <v/>
      </c>
      <c r="L138" s="16"/>
      <c r="M138" s="14"/>
      <c r="N138" s="14"/>
      <c r="O138" s="15" t="str">
        <f t="shared" si="12"/>
        <v/>
      </c>
      <c r="P138" s="15" t="str">
        <f t="shared" si="13"/>
        <v/>
      </c>
      <c r="Q138" s="14"/>
      <c r="R138" s="17" t="str">
        <f t="shared" si="14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0"/>
        <v/>
      </c>
      <c r="K139" s="15" t="str">
        <f t="shared" si="11"/>
        <v/>
      </c>
      <c r="L139" s="16"/>
      <c r="M139" s="14"/>
      <c r="N139" s="14"/>
      <c r="O139" s="15" t="str">
        <f t="shared" si="12"/>
        <v/>
      </c>
      <c r="P139" s="15" t="str">
        <f t="shared" si="13"/>
        <v/>
      </c>
      <c r="Q139" s="14"/>
      <c r="R139" s="17" t="str">
        <f t="shared" si="14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0"/>
        <v/>
      </c>
      <c r="K140" s="15" t="str">
        <f t="shared" si="11"/>
        <v/>
      </c>
      <c r="L140" s="16"/>
      <c r="M140" s="14"/>
      <c r="N140" s="14"/>
      <c r="O140" s="15" t="str">
        <f t="shared" si="12"/>
        <v/>
      </c>
      <c r="P140" s="15" t="str">
        <f t="shared" si="13"/>
        <v/>
      </c>
      <c r="Q140" s="14"/>
      <c r="R140" s="17" t="str">
        <f t="shared" si="14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0"/>
        <v/>
      </c>
      <c r="K141" s="15" t="str">
        <f t="shared" si="11"/>
        <v/>
      </c>
      <c r="L141" s="16"/>
      <c r="M141" s="14"/>
      <c r="N141" s="14"/>
      <c r="O141" s="15" t="str">
        <f t="shared" si="12"/>
        <v/>
      </c>
      <c r="P141" s="15" t="str">
        <f t="shared" si="13"/>
        <v/>
      </c>
      <c r="Q141" s="14"/>
      <c r="R141" s="17" t="str">
        <f t="shared" si="14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0"/>
        <v/>
      </c>
      <c r="K142" s="15" t="str">
        <f t="shared" si="11"/>
        <v/>
      </c>
      <c r="L142" s="16"/>
      <c r="M142" s="14"/>
      <c r="N142" s="14"/>
      <c r="O142" s="15" t="str">
        <f t="shared" si="12"/>
        <v/>
      </c>
      <c r="P142" s="15" t="str">
        <f t="shared" si="13"/>
        <v/>
      </c>
      <c r="Q142" s="14"/>
      <c r="R142" s="17" t="str">
        <f t="shared" si="14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0"/>
        <v/>
      </c>
      <c r="K143" s="15" t="str">
        <f t="shared" si="11"/>
        <v/>
      </c>
      <c r="L143" s="16"/>
      <c r="M143" s="14"/>
      <c r="N143" s="14"/>
      <c r="O143" s="15" t="str">
        <f t="shared" si="12"/>
        <v/>
      </c>
      <c r="P143" s="15" t="str">
        <f t="shared" si="13"/>
        <v/>
      </c>
      <c r="Q143" s="14"/>
      <c r="R143" s="17" t="str">
        <f t="shared" si="14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0"/>
        <v/>
      </c>
      <c r="K144" s="15" t="str">
        <f t="shared" si="11"/>
        <v/>
      </c>
      <c r="L144" s="16"/>
      <c r="M144" s="14"/>
      <c r="N144" s="14"/>
      <c r="O144" s="15" t="str">
        <f t="shared" si="12"/>
        <v/>
      </c>
      <c r="P144" s="15" t="str">
        <f t="shared" si="13"/>
        <v/>
      </c>
      <c r="Q144" s="14"/>
      <c r="R144" s="17" t="str">
        <f t="shared" si="14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0"/>
        <v/>
      </c>
      <c r="K145" s="15" t="str">
        <f t="shared" si="11"/>
        <v/>
      </c>
      <c r="L145" s="16"/>
      <c r="M145" s="14"/>
      <c r="N145" s="14"/>
      <c r="O145" s="15" t="str">
        <f t="shared" si="12"/>
        <v/>
      </c>
      <c r="P145" s="15" t="str">
        <f t="shared" si="13"/>
        <v/>
      </c>
      <c r="Q145" s="14"/>
      <c r="R145" s="17" t="str">
        <f t="shared" si="14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0"/>
        <v/>
      </c>
      <c r="K146" s="15" t="str">
        <f t="shared" si="11"/>
        <v/>
      </c>
      <c r="L146" s="16"/>
      <c r="M146" s="14"/>
      <c r="N146" s="14"/>
      <c r="O146" s="15" t="str">
        <f t="shared" si="12"/>
        <v/>
      </c>
      <c r="P146" s="15" t="str">
        <f t="shared" si="13"/>
        <v/>
      </c>
      <c r="Q146" s="14"/>
      <c r="R146" s="17" t="str">
        <f t="shared" si="14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0"/>
        <v/>
      </c>
      <c r="K147" s="15" t="str">
        <f t="shared" si="11"/>
        <v/>
      </c>
      <c r="L147" s="16"/>
      <c r="M147" s="14"/>
      <c r="N147" s="14"/>
      <c r="O147" s="15" t="str">
        <f t="shared" si="12"/>
        <v/>
      </c>
      <c r="P147" s="15" t="str">
        <f t="shared" si="13"/>
        <v/>
      </c>
      <c r="Q147" s="14"/>
      <c r="R147" s="17" t="str">
        <f t="shared" si="14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0"/>
        <v/>
      </c>
      <c r="K148" s="15" t="str">
        <f t="shared" si="11"/>
        <v/>
      </c>
      <c r="L148" s="16"/>
      <c r="M148" s="14"/>
      <c r="N148" s="14"/>
      <c r="O148" s="15" t="str">
        <f t="shared" si="12"/>
        <v/>
      </c>
      <c r="P148" s="15" t="str">
        <f t="shared" si="13"/>
        <v/>
      </c>
      <c r="Q148" s="14"/>
      <c r="R148" s="17" t="str">
        <f t="shared" si="14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0"/>
        <v/>
      </c>
      <c r="K149" s="15" t="str">
        <f t="shared" si="11"/>
        <v/>
      </c>
      <c r="L149" s="16"/>
      <c r="M149" s="14"/>
      <c r="N149" s="14"/>
      <c r="O149" s="15" t="str">
        <f t="shared" si="12"/>
        <v/>
      </c>
      <c r="P149" s="15" t="str">
        <f t="shared" si="13"/>
        <v/>
      </c>
      <c r="Q149" s="14"/>
      <c r="R149" s="17" t="str">
        <f t="shared" si="14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0"/>
        <v/>
      </c>
      <c r="K150" s="15" t="str">
        <f t="shared" si="11"/>
        <v/>
      </c>
      <c r="L150" s="16"/>
      <c r="M150" s="14"/>
      <c r="N150" s="14"/>
      <c r="O150" s="15" t="str">
        <f t="shared" si="12"/>
        <v/>
      </c>
      <c r="P150" s="15" t="str">
        <f t="shared" si="13"/>
        <v/>
      </c>
      <c r="Q150" s="14"/>
      <c r="R150" s="17" t="str">
        <f t="shared" si="14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0"/>
        <v/>
      </c>
      <c r="K151" s="15" t="str">
        <f t="shared" si="11"/>
        <v/>
      </c>
      <c r="L151" s="16"/>
      <c r="M151" s="14"/>
      <c r="N151" s="14"/>
      <c r="O151" s="15" t="str">
        <f t="shared" si="12"/>
        <v/>
      </c>
      <c r="P151" s="15" t="str">
        <f t="shared" si="13"/>
        <v/>
      </c>
      <c r="Q151" s="14"/>
      <c r="R151" s="17" t="str">
        <f t="shared" si="14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0"/>
        <v/>
      </c>
      <c r="K152" s="15" t="str">
        <f t="shared" si="11"/>
        <v/>
      </c>
      <c r="L152" s="16"/>
      <c r="M152" s="14"/>
      <c r="N152" s="14"/>
      <c r="O152" s="15" t="str">
        <f t="shared" si="12"/>
        <v/>
      </c>
      <c r="P152" s="15" t="str">
        <f t="shared" si="13"/>
        <v/>
      </c>
      <c r="Q152" s="14"/>
      <c r="R152" s="17" t="str">
        <f t="shared" si="14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0"/>
        <v/>
      </c>
      <c r="K153" s="15" t="str">
        <f t="shared" si="11"/>
        <v/>
      </c>
      <c r="L153" s="16"/>
      <c r="M153" s="14"/>
      <c r="N153" s="14"/>
      <c r="O153" s="15" t="str">
        <f t="shared" si="12"/>
        <v/>
      </c>
      <c r="P153" s="15" t="str">
        <f t="shared" si="13"/>
        <v/>
      </c>
      <c r="Q153" s="14"/>
      <c r="R153" s="17" t="str">
        <f t="shared" si="14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0"/>
        <v/>
      </c>
      <c r="K154" s="15" t="str">
        <f t="shared" si="11"/>
        <v/>
      </c>
      <c r="L154" s="16"/>
      <c r="M154" s="14"/>
      <c r="N154" s="14"/>
      <c r="O154" s="15" t="str">
        <f t="shared" si="12"/>
        <v/>
      </c>
      <c r="P154" s="15" t="str">
        <f t="shared" si="13"/>
        <v/>
      </c>
      <c r="Q154" s="14"/>
      <c r="R154" s="17" t="str">
        <f t="shared" si="14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0"/>
        <v/>
      </c>
      <c r="K155" s="15" t="str">
        <f t="shared" si="11"/>
        <v/>
      </c>
      <c r="L155" s="16"/>
      <c r="M155" s="14"/>
      <c r="N155" s="14"/>
      <c r="O155" s="15" t="str">
        <f t="shared" si="12"/>
        <v/>
      </c>
      <c r="P155" s="15" t="str">
        <f t="shared" si="13"/>
        <v/>
      </c>
      <c r="Q155" s="14"/>
      <c r="R155" s="17" t="str">
        <f t="shared" si="14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0"/>
        <v/>
      </c>
      <c r="K156" s="15" t="str">
        <f t="shared" si="11"/>
        <v/>
      </c>
      <c r="L156" s="16"/>
      <c r="M156" s="14"/>
      <c r="N156" s="14"/>
      <c r="O156" s="15" t="str">
        <f t="shared" si="12"/>
        <v/>
      </c>
      <c r="P156" s="15" t="str">
        <f t="shared" si="13"/>
        <v/>
      </c>
      <c r="Q156" s="14"/>
      <c r="R156" s="17" t="str">
        <f t="shared" si="14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0"/>
        <v/>
      </c>
      <c r="K157" s="15" t="str">
        <f t="shared" si="11"/>
        <v/>
      </c>
      <c r="L157" s="16"/>
      <c r="M157" s="14"/>
      <c r="N157" s="14"/>
      <c r="O157" s="15" t="str">
        <f t="shared" si="12"/>
        <v/>
      </c>
      <c r="P157" s="15" t="str">
        <f t="shared" si="13"/>
        <v/>
      </c>
      <c r="Q157" s="14"/>
      <c r="R157" s="17" t="str">
        <f t="shared" si="14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0"/>
        <v/>
      </c>
      <c r="K158" s="15" t="str">
        <f t="shared" si="11"/>
        <v/>
      </c>
      <c r="L158" s="16"/>
      <c r="M158" s="14"/>
      <c r="N158" s="14"/>
      <c r="O158" s="15" t="str">
        <f t="shared" si="12"/>
        <v/>
      </c>
      <c r="P158" s="15" t="str">
        <f t="shared" si="13"/>
        <v/>
      </c>
      <c r="Q158" s="14"/>
      <c r="R158" s="17" t="str">
        <f t="shared" si="14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0"/>
        <v/>
      </c>
      <c r="K159" s="15" t="str">
        <f t="shared" si="11"/>
        <v/>
      </c>
      <c r="L159" s="16"/>
      <c r="M159" s="14"/>
      <c r="N159" s="14"/>
      <c r="O159" s="15" t="str">
        <f t="shared" si="12"/>
        <v/>
      </c>
      <c r="P159" s="15" t="str">
        <f t="shared" si="13"/>
        <v/>
      </c>
      <c r="Q159" s="14"/>
      <c r="R159" s="17" t="str">
        <f t="shared" si="14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0"/>
        <v/>
      </c>
      <c r="K160" s="15" t="str">
        <f t="shared" si="11"/>
        <v/>
      </c>
      <c r="L160" s="16"/>
      <c r="M160" s="14"/>
      <c r="N160" s="14"/>
      <c r="O160" s="15" t="str">
        <f t="shared" si="12"/>
        <v/>
      </c>
      <c r="P160" s="15" t="str">
        <f t="shared" si="13"/>
        <v/>
      </c>
      <c r="Q160" s="14"/>
      <c r="R160" s="17" t="str">
        <f t="shared" si="14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0"/>
        <v/>
      </c>
      <c r="K161" s="15" t="str">
        <f t="shared" si="11"/>
        <v/>
      </c>
      <c r="L161" s="16"/>
      <c r="M161" s="14"/>
      <c r="N161" s="14"/>
      <c r="O161" s="15" t="str">
        <f t="shared" si="12"/>
        <v/>
      </c>
      <c r="P161" s="15" t="str">
        <f t="shared" si="13"/>
        <v/>
      </c>
      <c r="Q161" s="14"/>
      <c r="R161" s="17" t="str">
        <f t="shared" si="14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0"/>
        <v/>
      </c>
      <c r="K162" s="15" t="str">
        <f t="shared" si="11"/>
        <v/>
      </c>
      <c r="L162" s="16"/>
      <c r="M162" s="14"/>
      <c r="N162" s="14"/>
      <c r="O162" s="15" t="str">
        <f t="shared" si="12"/>
        <v/>
      </c>
      <c r="P162" s="15" t="str">
        <f t="shared" si="13"/>
        <v/>
      </c>
      <c r="Q162" s="14"/>
      <c r="R162" s="17" t="str">
        <f t="shared" si="14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0"/>
        <v/>
      </c>
      <c r="K163" s="15" t="str">
        <f t="shared" si="11"/>
        <v/>
      </c>
      <c r="L163" s="16"/>
      <c r="M163" s="14"/>
      <c r="N163" s="14"/>
      <c r="O163" s="15" t="str">
        <f t="shared" si="12"/>
        <v/>
      </c>
      <c r="P163" s="15" t="str">
        <f t="shared" si="13"/>
        <v/>
      </c>
      <c r="Q163" s="14"/>
      <c r="R163" s="17" t="str">
        <f t="shared" si="14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0"/>
        <v/>
      </c>
      <c r="K164" s="15" t="str">
        <f t="shared" si="11"/>
        <v/>
      </c>
      <c r="L164" s="16"/>
      <c r="M164" s="14"/>
      <c r="N164" s="14"/>
      <c r="O164" s="15" t="str">
        <f t="shared" si="12"/>
        <v/>
      </c>
      <c r="P164" s="15" t="str">
        <f t="shared" si="13"/>
        <v/>
      </c>
      <c r="Q164" s="14"/>
      <c r="R164" s="17" t="str">
        <f t="shared" si="14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0"/>
        <v/>
      </c>
      <c r="K165" s="15" t="str">
        <f t="shared" si="11"/>
        <v/>
      </c>
      <c r="L165" s="16"/>
      <c r="M165" s="14"/>
      <c r="N165" s="14"/>
      <c r="O165" s="15" t="str">
        <f t="shared" si="12"/>
        <v/>
      </c>
      <c r="P165" s="15" t="str">
        <f t="shared" si="13"/>
        <v/>
      </c>
      <c r="Q165" s="14"/>
      <c r="R165" s="17" t="str">
        <f t="shared" si="14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0"/>
        <v/>
      </c>
      <c r="K166" s="15" t="str">
        <f t="shared" si="11"/>
        <v/>
      </c>
      <c r="L166" s="16"/>
      <c r="M166" s="14"/>
      <c r="N166" s="14"/>
      <c r="O166" s="15" t="str">
        <f t="shared" si="12"/>
        <v/>
      </c>
      <c r="P166" s="15" t="str">
        <f t="shared" si="13"/>
        <v/>
      </c>
      <c r="Q166" s="14"/>
      <c r="R166" s="17" t="str">
        <f t="shared" si="14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0"/>
        <v/>
      </c>
      <c r="K167" s="15" t="str">
        <f t="shared" si="11"/>
        <v/>
      </c>
      <c r="L167" s="16"/>
      <c r="M167" s="14"/>
      <c r="N167" s="14"/>
      <c r="O167" s="15" t="str">
        <f t="shared" si="12"/>
        <v/>
      </c>
      <c r="P167" s="15" t="str">
        <f t="shared" si="13"/>
        <v/>
      </c>
      <c r="Q167" s="14"/>
      <c r="R167" s="17" t="str">
        <f t="shared" si="14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0"/>
        <v/>
      </c>
      <c r="K168" s="15" t="str">
        <f t="shared" si="11"/>
        <v/>
      </c>
      <c r="L168" s="16"/>
      <c r="M168" s="14"/>
      <c r="N168" s="14"/>
      <c r="O168" s="15" t="str">
        <f t="shared" si="12"/>
        <v/>
      </c>
      <c r="P168" s="15" t="str">
        <f t="shared" si="13"/>
        <v/>
      </c>
      <c r="Q168" s="14"/>
      <c r="R168" s="17" t="str">
        <f t="shared" si="14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0"/>
        <v/>
      </c>
      <c r="K169" s="15" t="str">
        <f t="shared" si="11"/>
        <v/>
      </c>
      <c r="L169" s="16"/>
      <c r="M169" s="14"/>
      <c r="N169" s="14"/>
      <c r="O169" s="15" t="str">
        <f t="shared" si="12"/>
        <v/>
      </c>
      <c r="P169" s="15" t="str">
        <f t="shared" si="13"/>
        <v/>
      </c>
      <c r="Q169" s="14"/>
      <c r="R169" s="17" t="str">
        <f t="shared" si="14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0"/>
        <v/>
      </c>
      <c r="K170" s="15" t="str">
        <f t="shared" si="11"/>
        <v/>
      </c>
      <c r="L170" s="16"/>
      <c r="M170" s="14"/>
      <c r="N170" s="14"/>
      <c r="O170" s="15" t="str">
        <f t="shared" si="12"/>
        <v/>
      </c>
      <c r="P170" s="15" t="str">
        <f t="shared" si="13"/>
        <v/>
      </c>
      <c r="Q170" s="14"/>
      <c r="R170" s="17" t="str">
        <f t="shared" si="14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0"/>
        <v/>
      </c>
      <c r="K171" s="15" t="str">
        <f t="shared" si="11"/>
        <v/>
      </c>
      <c r="L171" s="16"/>
      <c r="M171" s="14"/>
      <c r="N171" s="14"/>
      <c r="O171" s="15" t="str">
        <f t="shared" si="12"/>
        <v/>
      </c>
      <c r="P171" s="15" t="str">
        <f t="shared" si="13"/>
        <v/>
      </c>
      <c r="Q171" s="14"/>
      <c r="R171" s="17" t="str">
        <f t="shared" si="14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0"/>
        <v/>
      </c>
      <c r="K172" s="15" t="str">
        <f t="shared" si="11"/>
        <v/>
      </c>
      <c r="L172" s="16"/>
      <c r="M172" s="14"/>
      <c r="N172" s="14"/>
      <c r="O172" s="15" t="str">
        <f t="shared" si="12"/>
        <v/>
      </c>
      <c r="P172" s="15" t="str">
        <f t="shared" si="13"/>
        <v/>
      </c>
      <c r="Q172" s="14"/>
      <c r="R172" s="17" t="str">
        <f t="shared" si="14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0"/>
        <v/>
      </c>
      <c r="K173" s="15" t="str">
        <f t="shared" si="11"/>
        <v/>
      </c>
      <c r="L173" s="16"/>
      <c r="M173" s="14"/>
      <c r="N173" s="14"/>
      <c r="O173" s="15" t="str">
        <f t="shared" si="12"/>
        <v/>
      </c>
      <c r="P173" s="15" t="str">
        <f t="shared" si="13"/>
        <v/>
      </c>
      <c r="Q173" s="14"/>
      <c r="R173" s="17" t="str">
        <f t="shared" si="14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0"/>
        <v/>
      </c>
      <c r="K174" s="15" t="str">
        <f t="shared" si="11"/>
        <v/>
      </c>
      <c r="L174" s="16"/>
      <c r="M174" s="14"/>
      <c r="N174" s="14"/>
      <c r="O174" s="15" t="str">
        <f t="shared" si="12"/>
        <v/>
      </c>
      <c r="P174" s="15" t="str">
        <f t="shared" si="13"/>
        <v/>
      </c>
      <c r="Q174" s="14"/>
      <c r="R174" s="17" t="str">
        <f t="shared" si="14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0"/>
        <v/>
      </c>
      <c r="K175" s="15" t="str">
        <f t="shared" si="11"/>
        <v/>
      </c>
      <c r="L175" s="16"/>
      <c r="M175" s="14"/>
      <c r="N175" s="14"/>
      <c r="O175" s="15" t="str">
        <f t="shared" si="12"/>
        <v/>
      </c>
      <c r="P175" s="15" t="str">
        <f t="shared" si="13"/>
        <v/>
      </c>
      <c r="Q175" s="14"/>
      <c r="R175" s="17" t="str">
        <f t="shared" si="14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0"/>
        <v/>
      </c>
      <c r="K176" s="15" t="str">
        <f t="shared" si="11"/>
        <v/>
      </c>
      <c r="L176" s="16"/>
      <c r="M176" s="14"/>
      <c r="N176" s="14"/>
      <c r="O176" s="15" t="str">
        <f t="shared" si="12"/>
        <v/>
      </c>
      <c r="P176" s="15" t="str">
        <f t="shared" si="13"/>
        <v/>
      </c>
      <c r="Q176" s="14"/>
      <c r="R176" s="17" t="str">
        <f t="shared" si="14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0"/>
        <v/>
      </c>
      <c r="K177" s="15" t="str">
        <f t="shared" si="11"/>
        <v/>
      </c>
      <c r="L177" s="16"/>
      <c r="M177" s="14"/>
      <c r="N177" s="14"/>
      <c r="O177" s="15" t="str">
        <f t="shared" si="12"/>
        <v/>
      </c>
      <c r="P177" s="15" t="str">
        <f t="shared" si="13"/>
        <v/>
      </c>
      <c r="Q177" s="14"/>
      <c r="R177" s="17" t="str">
        <f t="shared" si="14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0"/>
        <v/>
      </c>
      <c r="K178" s="15" t="str">
        <f t="shared" si="11"/>
        <v/>
      </c>
      <c r="L178" s="16"/>
      <c r="M178" s="14"/>
      <c r="N178" s="14"/>
      <c r="O178" s="15" t="str">
        <f t="shared" si="12"/>
        <v/>
      </c>
      <c r="P178" s="15" t="str">
        <f t="shared" si="13"/>
        <v/>
      </c>
      <c r="Q178" s="14"/>
      <c r="R178" s="17" t="str">
        <f t="shared" si="14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0"/>
        <v/>
      </c>
      <c r="K179" s="15" t="str">
        <f t="shared" si="11"/>
        <v/>
      </c>
      <c r="L179" s="16"/>
      <c r="M179" s="14"/>
      <c r="N179" s="14"/>
      <c r="O179" s="15" t="str">
        <f t="shared" si="12"/>
        <v/>
      </c>
      <c r="P179" s="15" t="str">
        <f t="shared" si="13"/>
        <v/>
      </c>
      <c r="Q179" s="14"/>
      <c r="R179" s="17" t="str">
        <f t="shared" si="14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0"/>
        <v/>
      </c>
      <c r="K180" s="15" t="str">
        <f t="shared" si="11"/>
        <v/>
      </c>
      <c r="L180" s="16"/>
      <c r="M180" s="14"/>
      <c r="N180" s="14"/>
      <c r="O180" s="15" t="str">
        <f t="shared" si="12"/>
        <v/>
      </c>
      <c r="P180" s="15" t="str">
        <f t="shared" si="13"/>
        <v/>
      </c>
      <c r="Q180" s="14"/>
      <c r="R180" s="17" t="str">
        <f t="shared" si="14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0"/>
        <v/>
      </c>
      <c r="K181" s="15" t="str">
        <f t="shared" si="11"/>
        <v/>
      </c>
      <c r="L181" s="16"/>
      <c r="M181" s="14"/>
      <c r="N181" s="14"/>
      <c r="O181" s="15" t="str">
        <f t="shared" si="12"/>
        <v/>
      </c>
      <c r="P181" s="15" t="str">
        <f t="shared" si="13"/>
        <v/>
      </c>
      <c r="Q181" s="14"/>
      <c r="R181" s="17" t="str">
        <f t="shared" si="14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0"/>
        <v/>
      </c>
      <c r="K182" s="15" t="str">
        <f t="shared" si="11"/>
        <v/>
      </c>
      <c r="L182" s="16"/>
      <c r="M182" s="14"/>
      <c r="N182" s="14"/>
      <c r="O182" s="15" t="str">
        <f t="shared" si="12"/>
        <v/>
      </c>
      <c r="P182" s="15" t="str">
        <f t="shared" si="13"/>
        <v/>
      </c>
      <c r="Q182" s="14"/>
      <c r="R182" s="17" t="str">
        <f t="shared" si="14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0"/>
        <v/>
      </c>
      <c r="K183" s="15" t="str">
        <f t="shared" si="11"/>
        <v/>
      </c>
      <c r="L183" s="16"/>
      <c r="M183" s="14"/>
      <c r="N183" s="14"/>
      <c r="O183" s="15" t="str">
        <f t="shared" si="12"/>
        <v/>
      </c>
      <c r="P183" s="15" t="str">
        <f t="shared" si="13"/>
        <v/>
      </c>
      <c r="Q183" s="14"/>
      <c r="R183" s="17" t="str">
        <f t="shared" si="14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0"/>
        <v/>
      </c>
      <c r="K184" s="15" t="str">
        <f t="shared" si="11"/>
        <v/>
      </c>
      <c r="L184" s="16"/>
      <c r="M184" s="14"/>
      <c r="N184" s="14"/>
      <c r="O184" s="15" t="str">
        <f t="shared" si="12"/>
        <v/>
      </c>
      <c r="P184" s="15" t="str">
        <f t="shared" si="13"/>
        <v/>
      </c>
      <c r="Q184" s="14"/>
      <c r="R184" s="17" t="str">
        <f t="shared" si="14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0"/>
        <v/>
      </c>
      <c r="K185" s="15" t="str">
        <f t="shared" si="11"/>
        <v/>
      </c>
      <c r="L185" s="16"/>
      <c r="M185" s="14"/>
      <c r="N185" s="14"/>
      <c r="O185" s="15" t="str">
        <f t="shared" si="12"/>
        <v/>
      </c>
      <c r="P185" s="15" t="str">
        <f t="shared" si="13"/>
        <v/>
      </c>
      <c r="Q185" s="14"/>
      <c r="R185" s="17" t="str">
        <f t="shared" si="14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0"/>
        <v/>
      </c>
      <c r="K186" s="15" t="str">
        <f t="shared" si="11"/>
        <v/>
      </c>
      <c r="L186" s="16"/>
      <c r="M186" s="14"/>
      <c r="N186" s="14"/>
      <c r="O186" s="15" t="str">
        <f t="shared" si="12"/>
        <v/>
      </c>
      <c r="P186" s="15" t="str">
        <f t="shared" si="13"/>
        <v/>
      </c>
      <c r="Q186" s="14"/>
      <c r="R186" s="17" t="str">
        <f t="shared" si="14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0"/>
        <v/>
      </c>
      <c r="K187" s="15" t="str">
        <f t="shared" si="11"/>
        <v/>
      </c>
      <c r="L187" s="16"/>
      <c r="M187" s="14"/>
      <c r="N187" s="14"/>
      <c r="O187" s="15" t="str">
        <f t="shared" si="12"/>
        <v/>
      </c>
      <c r="P187" s="15" t="str">
        <f t="shared" si="13"/>
        <v/>
      </c>
      <c r="Q187" s="14"/>
      <c r="R187" s="17" t="str">
        <f t="shared" si="14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0"/>
        <v/>
      </c>
      <c r="K188" s="15" t="str">
        <f t="shared" si="11"/>
        <v/>
      </c>
      <c r="L188" s="16"/>
      <c r="M188" s="14"/>
      <c r="N188" s="14"/>
      <c r="O188" s="15" t="str">
        <f t="shared" si="12"/>
        <v/>
      </c>
      <c r="P188" s="15" t="str">
        <f t="shared" si="13"/>
        <v/>
      </c>
      <c r="Q188" s="14"/>
      <c r="R188" s="17" t="str">
        <f t="shared" si="14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0"/>
        <v/>
      </c>
      <c r="K189" s="15" t="str">
        <f t="shared" si="11"/>
        <v/>
      </c>
      <c r="L189" s="16"/>
      <c r="M189" s="14"/>
      <c r="N189" s="14"/>
      <c r="O189" s="15" t="str">
        <f t="shared" si="12"/>
        <v/>
      </c>
      <c r="P189" s="15" t="str">
        <f t="shared" si="13"/>
        <v/>
      </c>
      <c r="Q189" s="14"/>
      <c r="R189" s="17" t="str">
        <f t="shared" si="14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0"/>
        <v/>
      </c>
      <c r="K190" s="15" t="str">
        <f t="shared" si="11"/>
        <v/>
      </c>
      <c r="L190" s="16"/>
      <c r="M190" s="14"/>
      <c r="N190" s="14"/>
      <c r="O190" s="15" t="str">
        <f t="shared" si="12"/>
        <v/>
      </c>
      <c r="P190" s="15" t="str">
        <f t="shared" si="13"/>
        <v/>
      </c>
      <c r="Q190" s="14"/>
      <c r="R190" s="17" t="str">
        <f t="shared" si="14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0"/>
        <v/>
      </c>
      <c r="K191" s="15" t="str">
        <f t="shared" si="11"/>
        <v/>
      </c>
      <c r="L191" s="16"/>
      <c r="M191" s="14"/>
      <c r="N191" s="14"/>
      <c r="O191" s="15" t="str">
        <f t="shared" si="12"/>
        <v/>
      </c>
      <c r="P191" s="15" t="str">
        <f t="shared" si="13"/>
        <v/>
      </c>
      <c r="Q191" s="14"/>
      <c r="R191" s="17" t="str">
        <f t="shared" si="14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0"/>
        <v/>
      </c>
      <c r="K192" s="15" t="str">
        <f t="shared" si="11"/>
        <v/>
      </c>
      <c r="L192" s="16"/>
      <c r="M192" s="14"/>
      <c r="N192" s="14"/>
      <c r="O192" s="15" t="str">
        <f t="shared" si="12"/>
        <v/>
      </c>
      <c r="P192" s="15" t="str">
        <f t="shared" si="13"/>
        <v/>
      </c>
      <c r="Q192" s="14"/>
      <c r="R192" s="17" t="str">
        <f t="shared" si="14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0"/>
        <v/>
      </c>
      <c r="K193" s="15" t="str">
        <f t="shared" si="11"/>
        <v/>
      </c>
      <c r="L193" s="16"/>
      <c r="M193" s="14"/>
      <c r="N193" s="14"/>
      <c r="O193" s="15" t="str">
        <f t="shared" si="12"/>
        <v/>
      </c>
      <c r="P193" s="15" t="str">
        <f t="shared" si="13"/>
        <v/>
      </c>
      <c r="Q193" s="14"/>
      <c r="R193" s="17" t="str">
        <f t="shared" si="14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0"/>
        <v/>
      </c>
      <c r="K194" s="15" t="str">
        <f t="shared" si="11"/>
        <v/>
      </c>
      <c r="L194" s="16"/>
      <c r="M194" s="14"/>
      <c r="N194" s="14"/>
      <c r="O194" s="15" t="str">
        <f t="shared" si="12"/>
        <v/>
      </c>
      <c r="P194" s="15" t="str">
        <f t="shared" si="13"/>
        <v/>
      </c>
      <c r="Q194" s="14"/>
      <c r="R194" s="17" t="str">
        <f t="shared" si="14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0"/>
        <v/>
      </c>
      <c r="K195" s="15" t="str">
        <f t="shared" si="11"/>
        <v/>
      </c>
      <c r="L195" s="16"/>
      <c r="M195" s="14"/>
      <c r="N195" s="14"/>
      <c r="O195" s="15" t="str">
        <f t="shared" si="12"/>
        <v/>
      </c>
      <c r="P195" s="15" t="str">
        <f t="shared" si="13"/>
        <v/>
      </c>
      <c r="Q195" s="14"/>
      <c r="R195" s="17" t="str">
        <f t="shared" si="14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0"/>
        <v/>
      </c>
      <c r="K196" s="15" t="str">
        <f t="shared" si="11"/>
        <v/>
      </c>
      <c r="L196" s="16"/>
      <c r="M196" s="14"/>
      <c r="N196" s="14"/>
      <c r="O196" s="15" t="str">
        <f t="shared" si="12"/>
        <v/>
      </c>
      <c r="P196" s="15" t="str">
        <f t="shared" si="13"/>
        <v/>
      </c>
      <c r="Q196" s="14"/>
      <c r="R196" s="17" t="str">
        <f t="shared" si="14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0"/>
        <v/>
      </c>
      <c r="K197" s="15" t="str">
        <f t="shared" si="11"/>
        <v/>
      </c>
      <c r="L197" s="16"/>
      <c r="M197" s="14"/>
      <c r="N197" s="14"/>
      <c r="O197" s="15" t="str">
        <f t="shared" si="12"/>
        <v/>
      </c>
      <c r="P197" s="15" t="str">
        <f t="shared" si="13"/>
        <v/>
      </c>
      <c r="Q197" s="14"/>
      <c r="R197" s="17" t="str">
        <f t="shared" si="14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0"/>
        <v/>
      </c>
      <c r="K198" s="15" t="str">
        <f t="shared" si="11"/>
        <v/>
      </c>
      <c r="L198" s="16"/>
      <c r="M198" s="14"/>
      <c r="N198" s="14"/>
      <c r="O198" s="15" t="str">
        <f t="shared" si="12"/>
        <v/>
      </c>
      <c r="P198" s="15" t="str">
        <f t="shared" si="13"/>
        <v/>
      </c>
      <c r="Q198" s="14"/>
      <c r="R198" s="17" t="str">
        <f t="shared" si="14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15">IF(OR(A199="",H199="",H199=0),"",I199/H199*100)</f>
        <v/>
      </c>
      <c r="K199" s="15" t="str">
        <f t="shared" ref="K199:K262" si="16">IF(OR(A199="",C199="",C199=0),"",H199/C199*100)</f>
        <v/>
      </c>
      <c r="L199" s="16"/>
      <c r="M199" s="14"/>
      <c r="N199" s="14"/>
      <c r="O199" s="15" t="str">
        <f t="shared" ref="O199:O262" si="17">IF(OR(A199="",C199="",C199=0),"",M199/C199*1000)</f>
        <v/>
      </c>
      <c r="P199" s="15" t="str">
        <f t="shared" ref="P199:P262" si="18">IF(OR(A199="",D199="",D199=0),"",N199/D199*1000)</f>
        <v/>
      </c>
      <c r="Q199" s="14"/>
      <c r="R199" s="17" t="str">
        <f t="shared" ref="R199:R262" si="19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15"/>
        <v/>
      </c>
      <c r="K200" s="15" t="str">
        <f t="shared" si="16"/>
        <v/>
      </c>
      <c r="L200" s="16"/>
      <c r="M200" s="14"/>
      <c r="N200" s="14"/>
      <c r="O200" s="15" t="str">
        <f t="shared" si="17"/>
        <v/>
      </c>
      <c r="P200" s="15" t="str">
        <f t="shared" si="18"/>
        <v/>
      </c>
      <c r="Q200" s="14"/>
      <c r="R200" s="17" t="str">
        <f t="shared" si="19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15"/>
        <v/>
      </c>
      <c r="K201" s="15" t="str">
        <f t="shared" si="16"/>
        <v/>
      </c>
      <c r="L201" s="16"/>
      <c r="M201" s="14"/>
      <c r="N201" s="14"/>
      <c r="O201" s="15" t="str">
        <f t="shared" si="17"/>
        <v/>
      </c>
      <c r="P201" s="15" t="str">
        <f t="shared" si="18"/>
        <v/>
      </c>
      <c r="Q201" s="14"/>
      <c r="R201" s="17" t="str">
        <f t="shared" si="19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15"/>
        <v/>
      </c>
      <c r="K202" s="15" t="str">
        <f t="shared" si="16"/>
        <v/>
      </c>
      <c r="L202" s="16"/>
      <c r="M202" s="14"/>
      <c r="N202" s="14"/>
      <c r="O202" s="15" t="str">
        <f t="shared" si="17"/>
        <v/>
      </c>
      <c r="P202" s="15" t="str">
        <f t="shared" si="18"/>
        <v/>
      </c>
      <c r="Q202" s="14"/>
      <c r="R202" s="17" t="str">
        <f t="shared" si="19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15"/>
        <v/>
      </c>
      <c r="K203" s="15" t="str">
        <f t="shared" si="16"/>
        <v/>
      </c>
      <c r="L203" s="16"/>
      <c r="M203" s="14"/>
      <c r="N203" s="14"/>
      <c r="O203" s="15" t="str">
        <f t="shared" si="17"/>
        <v/>
      </c>
      <c r="P203" s="15" t="str">
        <f t="shared" si="18"/>
        <v/>
      </c>
      <c r="Q203" s="14"/>
      <c r="R203" s="17" t="str">
        <f t="shared" si="19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15"/>
        <v/>
      </c>
      <c r="K204" s="15" t="str">
        <f t="shared" si="16"/>
        <v/>
      </c>
      <c r="L204" s="16"/>
      <c r="M204" s="14"/>
      <c r="N204" s="14"/>
      <c r="O204" s="15" t="str">
        <f t="shared" si="17"/>
        <v/>
      </c>
      <c r="P204" s="15" t="str">
        <f t="shared" si="18"/>
        <v/>
      </c>
      <c r="Q204" s="14"/>
      <c r="R204" s="17" t="str">
        <f t="shared" si="19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15"/>
        <v/>
      </c>
      <c r="K205" s="15" t="str">
        <f t="shared" si="16"/>
        <v/>
      </c>
      <c r="L205" s="16"/>
      <c r="M205" s="14"/>
      <c r="N205" s="14"/>
      <c r="O205" s="15" t="str">
        <f t="shared" si="17"/>
        <v/>
      </c>
      <c r="P205" s="15" t="str">
        <f t="shared" si="18"/>
        <v/>
      </c>
      <c r="Q205" s="14"/>
      <c r="R205" s="17" t="str">
        <f t="shared" si="19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15"/>
        <v/>
      </c>
      <c r="K206" s="15" t="str">
        <f t="shared" si="16"/>
        <v/>
      </c>
      <c r="L206" s="16"/>
      <c r="M206" s="14"/>
      <c r="N206" s="14"/>
      <c r="O206" s="15" t="str">
        <f t="shared" si="17"/>
        <v/>
      </c>
      <c r="P206" s="15" t="str">
        <f t="shared" si="18"/>
        <v/>
      </c>
      <c r="Q206" s="14"/>
      <c r="R206" s="17" t="str">
        <f t="shared" si="19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15"/>
        <v/>
      </c>
      <c r="K207" s="15" t="str">
        <f t="shared" si="16"/>
        <v/>
      </c>
      <c r="L207" s="16"/>
      <c r="M207" s="14"/>
      <c r="N207" s="14"/>
      <c r="O207" s="15" t="str">
        <f t="shared" si="17"/>
        <v/>
      </c>
      <c r="P207" s="15" t="str">
        <f t="shared" si="18"/>
        <v/>
      </c>
      <c r="Q207" s="14"/>
      <c r="R207" s="17" t="str">
        <f t="shared" si="19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15"/>
        <v/>
      </c>
      <c r="K208" s="15" t="str">
        <f t="shared" si="16"/>
        <v/>
      </c>
      <c r="L208" s="16"/>
      <c r="M208" s="14"/>
      <c r="N208" s="14"/>
      <c r="O208" s="15" t="str">
        <f t="shared" si="17"/>
        <v/>
      </c>
      <c r="P208" s="15" t="str">
        <f t="shared" si="18"/>
        <v/>
      </c>
      <c r="Q208" s="14"/>
      <c r="R208" s="17" t="str">
        <f t="shared" si="19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15"/>
        <v/>
      </c>
      <c r="K209" s="15" t="str">
        <f t="shared" si="16"/>
        <v/>
      </c>
      <c r="L209" s="16"/>
      <c r="M209" s="14"/>
      <c r="N209" s="14"/>
      <c r="O209" s="15" t="str">
        <f t="shared" si="17"/>
        <v/>
      </c>
      <c r="P209" s="15" t="str">
        <f t="shared" si="18"/>
        <v/>
      </c>
      <c r="Q209" s="14"/>
      <c r="R209" s="17" t="str">
        <f t="shared" si="19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15"/>
        <v/>
      </c>
      <c r="K210" s="15" t="str">
        <f t="shared" si="16"/>
        <v/>
      </c>
      <c r="L210" s="16"/>
      <c r="M210" s="14"/>
      <c r="N210" s="14"/>
      <c r="O210" s="15" t="str">
        <f t="shared" si="17"/>
        <v/>
      </c>
      <c r="P210" s="15" t="str">
        <f t="shared" si="18"/>
        <v/>
      </c>
      <c r="Q210" s="14"/>
      <c r="R210" s="17" t="str">
        <f t="shared" si="19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15"/>
        <v/>
      </c>
      <c r="K211" s="15" t="str">
        <f t="shared" si="16"/>
        <v/>
      </c>
      <c r="L211" s="16"/>
      <c r="M211" s="14"/>
      <c r="N211" s="14"/>
      <c r="O211" s="15" t="str">
        <f t="shared" si="17"/>
        <v/>
      </c>
      <c r="P211" s="15" t="str">
        <f t="shared" si="18"/>
        <v/>
      </c>
      <c r="Q211" s="14"/>
      <c r="R211" s="17" t="str">
        <f t="shared" si="19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15"/>
        <v/>
      </c>
      <c r="K212" s="15" t="str">
        <f t="shared" si="16"/>
        <v/>
      </c>
      <c r="L212" s="16"/>
      <c r="M212" s="14"/>
      <c r="N212" s="14"/>
      <c r="O212" s="15" t="str">
        <f t="shared" si="17"/>
        <v/>
      </c>
      <c r="P212" s="15" t="str">
        <f t="shared" si="18"/>
        <v/>
      </c>
      <c r="Q212" s="14"/>
      <c r="R212" s="17" t="str">
        <f t="shared" si="19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15"/>
        <v/>
      </c>
      <c r="K213" s="15" t="str">
        <f t="shared" si="16"/>
        <v/>
      </c>
      <c r="L213" s="16"/>
      <c r="M213" s="14"/>
      <c r="N213" s="14"/>
      <c r="O213" s="15" t="str">
        <f t="shared" si="17"/>
        <v/>
      </c>
      <c r="P213" s="15" t="str">
        <f t="shared" si="18"/>
        <v/>
      </c>
      <c r="Q213" s="14"/>
      <c r="R213" s="17" t="str">
        <f t="shared" si="19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15"/>
        <v/>
      </c>
      <c r="K214" s="15" t="str">
        <f t="shared" si="16"/>
        <v/>
      </c>
      <c r="L214" s="16"/>
      <c r="M214" s="14"/>
      <c r="N214" s="14"/>
      <c r="O214" s="15" t="str">
        <f t="shared" si="17"/>
        <v/>
      </c>
      <c r="P214" s="15" t="str">
        <f t="shared" si="18"/>
        <v/>
      </c>
      <c r="Q214" s="14"/>
      <c r="R214" s="17" t="str">
        <f t="shared" si="19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15"/>
        <v/>
      </c>
      <c r="K215" s="15" t="str">
        <f t="shared" si="16"/>
        <v/>
      </c>
      <c r="L215" s="16"/>
      <c r="M215" s="14"/>
      <c r="N215" s="14"/>
      <c r="O215" s="15" t="str">
        <f t="shared" si="17"/>
        <v/>
      </c>
      <c r="P215" s="15" t="str">
        <f t="shared" si="18"/>
        <v/>
      </c>
      <c r="Q215" s="14"/>
      <c r="R215" s="17" t="str">
        <f t="shared" si="19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15"/>
        <v/>
      </c>
      <c r="K216" s="15" t="str">
        <f t="shared" si="16"/>
        <v/>
      </c>
      <c r="L216" s="16"/>
      <c r="M216" s="14"/>
      <c r="N216" s="14"/>
      <c r="O216" s="15" t="str">
        <f t="shared" si="17"/>
        <v/>
      </c>
      <c r="P216" s="15" t="str">
        <f t="shared" si="18"/>
        <v/>
      </c>
      <c r="Q216" s="14"/>
      <c r="R216" s="17" t="str">
        <f t="shared" si="19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15"/>
        <v/>
      </c>
      <c r="K217" s="15" t="str">
        <f t="shared" si="16"/>
        <v/>
      </c>
      <c r="L217" s="16"/>
      <c r="M217" s="14"/>
      <c r="N217" s="14"/>
      <c r="O217" s="15" t="str">
        <f t="shared" si="17"/>
        <v/>
      </c>
      <c r="P217" s="15" t="str">
        <f t="shared" si="18"/>
        <v/>
      </c>
      <c r="Q217" s="14"/>
      <c r="R217" s="17" t="str">
        <f t="shared" si="19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15"/>
        <v/>
      </c>
      <c r="K218" s="15" t="str">
        <f t="shared" si="16"/>
        <v/>
      </c>
      <c r="L218" s="16"/>
      <c r="M218" s="14"/>
      <c r="N218" s="14"/>
      <c r="O218" s="15" t="str">
        <f t="shared" si="17"/>
        <v/>
      </c>
      <c r="P218" s="15" t="str">
        <f t="shared" si="18"/>
        <v/>
      </c>
      <c r="Q218" s="14"/>
      <c r="R218" s="17" t="str">
        <f t="shared" si="19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15"/>
        <v/>
      </c>
      <c r="K219" s="15" t="str">
        <f t="shared" si="16"/>
        <v/>
      </c>
      <c r="L219" s="16"/>
      <c r="M219" s="14"/>
      <c r="N219" s="14"/>
      <c r="O219" s="15" t="str">
        <f t="shared" si="17"/>
        <v/>
      </c>
      <c r="P219" s="15" t="str">
        <f t="shared" si="18"/>
        <v/>
      </c>
      <c r="Q219" s="14"/>
      <c r="R219" s="17" t="str">
        <f t="shared" si="19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15"/>
        <v/>
      </c>
      <c r="K220" s="15" t="str">
        <f t="shared" si="16"/>
        <v/>
      </c>
      <c r="L220" s="16"/>
      <c r="M220" s="14"/>
      <c r="N220" s="14"/>
      <c r="O220" s="15" t="str">
        <f t="shared" si="17"/>
        <v/>
      </c>
      <c r="P220" s="15" t="str">
        <f t="shared" si="18"/>
        <v/>
      </c>
      <c r="Q220" s="14"/>
      <c r="R220" s="17" t="str">
        <f t="shared" si="19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15"/>
        <v/>
      </c>
      <c r="K221" s="15" t="str">
        <f t="shared" si="16"/>
        <v/>
      </c>
      <c r="L221" s="16"/>
      <c r="M221" s="14"/>
      <c r="N221" s="14"/>
      <c r="O221" s="15" t="str">
        <f t="shared" si="17"/>
        <v/>
      </c>
      <c r="P221" s="15" t="str">
        <f t="shared" si="18"/>
        <v/>
      </c>
      <c r="Q221" s="14"/>
      <c r="R221" s="17" t="str">
        <f t="shared" si="19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15"/>
        <v/>
      </c>
      <c r="K222" s="15" t="str">
        <f t="shared" si="16"/>
        <v/>
      </c>
      <c r="L222" s="16"/>
      <c r="M222" s="14"/>
      <c r="N222" s="14"/>
      <c r="O222" s="15" t="str">
        <f t="shared" si="17"/>
        <v/>
      </c>
      <c r="P222" s="15" t="str">
        <f t="shared" si="18"/>
        <v/>
      </c>
      <c r="Q222" s="14"/>
      <c r="R222" s="17" t="str">
        <f t="shared" si="19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15"/>
        <v/>
      </c>
      <c r="K223" s="15" t="str">
        <f t="shared" si="16"/>
        <v/>
      </c>
      <c r="L223" s="16"/>
      <c r="M223" s="14"/>
      <c r="N223" s="14"/>
      <c r="O223" s="15" t="str">
        <f t="shared" si="17"/>
        <v/>
      </c>
      <c r="P223" s="15" t="str">
        <f t="shared" si="18"/>
        <v/>
      </c>
      <c r="Q223" s="14"/>
      <c r="R223" s="17" t="str">
        <f t="shared" si="19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15"/>
        <v/>
      </c>
      <c r="K224" s="15" t="str">
        <f t="shared" si="16"/>
        <v/>
      </c>
      <c r="L224" s="16"/>
      <c r="M224" s="14"/>
      <c r="N224" s="14"/>
      <c r="O224" s="15" t="str">
        <f t="shared" si="17"/>
        <v/>
      </c>
      <c r="P224" s="15" t="str">
        <f t="shared" si="18"/>
        <v/>
      </c>
      <c r="Q224" s="14"/>
      <c r="R224" s="17" t="str">
        <f t="shared" si="19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15"/>
        <v/>
      </c>
      <c r="K225" s="15" t="str">
        <f t="shared" si="16"/>
        <v/>
      </c>
      <c r="L225" s="16"/>
      <c r="M225" s="14"/>
      <c r="N225" s="14"/>
      <c r="O225" s="15" t="str">
        <f t="shared" si="17"/>
        <v/>
      </c>
      <c r="P225" s="15" t="str">
        <f t="shared" si="18"/>
        <v/>
      </c>
      <c r="Q225" s="14"/>
      <c r="R225" s="17" t="str">
        <f t="shared" si="19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15"/>
        <v/>
      </c>
      <c r="K226" s="15" t="str">
        <f t="shared" si="16"/>
        <v/>
      </c>
      <c r="L226" s="16"/>
      <c r="M226" s="14"/>
      <c r="N226" s="14"/>
      <c r="O226" s="15" t="str">
        <f t="shared" si="17"/>
        <v/>
      </c>
      <c r="P226" s="15" t="str">
        <f t="shared" si="18"/>
        <v/>
      </c>
      <c r="Q226" s="14"/>
      <c r="R226" s="17" t="str">
        <f t="shared" si="19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15"/>
        <v/>
      </c>
      <c r="K227" s="15" t="str">
        <f t="shared" si="16"/>
        <v/>
      </c>
      <c r="L227" s="16"/>
      <c r="M227" s="14"/>
      <c r="N227" s="14"/>
      <c r="O227" s="15" t="str">
        <f t="shared" si="17"/>
        <v/>
      </c>
      <c r="P227" s="15" t="str">
        <f t="shared" si="18"/>
        <v/>
      </c>
      <c r="Q227" s="14"/>
      <c r="R227" s="17" t="str">
        <f t="shared" si="19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15"/>
        <v/>
      </c>
      <c r="K228" s="15" t="str">
        <f t="shared" si="16"/>
        <v/>
      </c>
      <c r="L228" s="16"/>
      <c r="M228" s="14"/>
      <c r="N228" s="14"/>
      <c r="O228" s="15" t="str">
        <f t="shared" si="17"/>
        <v/>
      </c>
      <c r="P228" s="15" t="str">
        <f t="shared" si="18"/>
        <v/>
      </c>
      <c r="Q228" s="14"/>
      <c r="R228" s="17" t="str">
        <f t="shared" si="19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15"/>
        <v/>
      </c>
      <c r="K229" s="15" t="str">
        <f t="shared" si="16"/>
        <v/>
      </c>
      <c r="L229" s="16"/>
      <c r="M229" s="14"/>
      <c r="N229" s="14"/>
      <c r="O229" s="15" t="str">
        <f t="shared" si="17"/>
        <v/>
      </c>
      <c r="P229" s="15" t="str">
        <f t="shared" si="18"/>
        <v/>
      </c>
      <c r="Q229" s="14"/>
      <c r="R229" s="17" t="str">
        <f t="shared" si="19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15"/>
        <v/>
      </c>
      <c r="K230" s="15" t="str">
        <f t="shared" si="16"/>
        <v/>
      </c>
      <c r="L230" s="16"/>
      <c r="M230" s="14"/>
      <c r="N230" s="14"/>
      <c r="O230" s="15" t="str">
        <f t="shared" si="17"/>
        <v/>
      </c>
      <c r="P230" s="15" t="str">
        <f t="shared" si="18"/>
        <v/>
      </c>
      <c r="Q230" s="14"/>
      <c r="R230" s="17" t="str">
        <f t="shared" si="19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15"/>
        <v/>
      </c>
      <c r="K231" s="15" t="str">
        <f t="shared" si="16"/>
        <v/>
      </c>
      <c r="L231" s="16"/>
      <c r="M231" s="14"/>
      <c r="N231" s="14"/>
      <c r="O231" s="15" t="str">
        <f t="shared" si="17"/>
        <v/>
      </c>
      <c r="P231" s="15" t="str">
        <f t="shared" si="18"/>
        <v/>
      </c>
      <c r="Q231" s="14"/>
      <c r="R231" s="17" t="str">
        <f t="shared" si="19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15"/>
        <v/>
      </c>
      <c r="K232" s="15" t="str">
        <f t="shared" si="16"/>
        <v/>
      </c>
      <c r="L232" s="16"/>
      <c r="M232" s="14"/>
      <c r="N232" s="14"/>
      <c r="O232" s="15" t="str">
        <f t="shared" si="17"/>
        <v/>
      </c>
      <c r="P232" s="15" t="str">
        <f t="shared" si="18"/>
        <v/>
      </c>
      <c r="Q232" s="14"/>
      <c r="R232" s="17" t="str">
        <f t="shared" si="19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15"/>
        <v/>
      </c>
      <c r="K233" s="15" t="str">
        <f t="shared" si="16"/>
        <v/>
      </c>
      <c r="L233" s="16"/>
      <c r="M233" s="14"/>
      <c r="N233" s="14"/>
      <c r="O233" s="15" t="str">
        <f t="shared" si="17"/>
        <v/>
      </c>
      <c r="P233" s="15" t="str">
        <f t="shared" si="18"/>
        <v/>
      </c>
      <c r="Q233" s="14"/>
      <c r="R233" s="17" t="str">
        <f t="shared" si="19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15"/>
        <v/>
      </c>
      <c r="K234" s="15" t="str">
        <f t="shared" si="16"/>
        <v/>
      </c>
      <c r="L234" s="16"/>
      <c r="M234" s="14"/>
      <c r="N234" s="14"/>
      <c r="O234" s="15" t="str">
        <f t="shared" si="17"/>
        <v/>
      </c>
      <c r="P234" s="15" t="str">
        <f t="shared" si="18"/>
        <v/>
      </c>
      <c r="Q234" s="14"/>
      <c r="R234" s="17" t="str">
        <f t="shared" si="19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15"/>
        <v/>
      </c>
      <c r="K235" s="15" t="str">
        <f t="shared" si="16"/>
        <v/>
      </c>
      <c r="L235" s="16"/>
      <c r="M235" s="14"/>
      <c r="N235" s="14"/>
      <c r="O235" s="15" t="str">
        <f t="shared" si="17"/>
        <v/>
      </c>
      <c r="P235" s="15" t="str">
        <f t="shared" si="18"/>
        <v/>
      </c>
      <c r="Q235" s="14"/>
      <c r="R235" s="17" t="str">
        <f t="shared" si="19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15"/>
        <v/>
      </c>
      <c r="K236" s="15" t="str">
        <f t="shared" si="16"/>
        <v/>
      </c>
      <c r="L236" s="16"/>
      <c r="M236" s="14"/>
      <c r="N236" s="14"/>
      <c r="O236" s="15" t="str">
        <f t="shared" si="17"/>
        <v/>
      </c>
      <c r="P236" s="15" t="str">
        <f t="shared" si="18"/>
        <v/>
      </c>
      <c r="Q236" s="14"/>
      <c r="R236" s="17" t="str">
        <f t="shared" si="19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15"/>
        <v/>
      </c>
      <c r="K237" s="15" t="str">
        <f t="shared" si="16"/>
        <v/>
      </c>
      <c r="L237" s="16"/>
      <c r="M237" s="14"/>
      <c r="N237" s="14"/>
      <c r="O237" s="15" t="str">
        <f t="shared" si="17"/>
        <v/>
      </c>
      <c r="P237" s="15" t="str">
        <f t="shared" si="18"/>
        <v/>
      </c>
      <c r="Q237" s="14"/>
      <c r="R237" s="17" t="str">
        <f t="shared" si="19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15"/>
        <v/>
      </c>
      <c r="K238" s="15" t="str">
        <f t="shared" si="16"/>
        <v/>
      </c>
      <c r="L238" s="16"/>
      <c r="M238" s="14"/>
      <c r="N238" s="14"/>
      <c r="O238" s="15" t="str">
        <f t="shared" si="17"/>
        <v/>
      </c>
      <c r="P238" s="15" t="str">
        <f t="shared" si="18"/>
        <v/>
      </c>
      <c r="Q238" s="14"/>
      <c r="R238" s="17" t="str">
        <f t="shared" si="19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15"/>
        <v/>
      </c>
      <c r="K239" s="15" t="str">
        <f t="shared" si="16"/>
        <v/>
      </c>
      <c r="L239" s="16"/>
      <c r="M239" s="14"/>
      <c r="N239" s="14"/>
      <c r="O239" s="15" t="str">
        <f t="shared" si="17"/>
        <v/>
      </c>
      <c r="P239" s="15" t="str">
        <f t="shared" si="18"/>
        <v/>
      </c>
      <c r="Q239" s="14"/>
      <c r="R239" s="17" t="str">
        <f t="shared" si="19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15"/>
        <v/>
      </c>
      <c r="K240" s="15" t="str">
        <f t="shared" si="16"/>
        <v/>
      </c>
      <c r="L240" s="16"/>
      <c r="M240" s="14"/>
      <c r="N240" s="14"/>
      <c r="O240" s="15" t="str">
        <f t="shared" si="17"/>
        <v/>
      </c>
      <c r="P240" s="15" t="str">
        <f t="shared" si="18"/>
        <v/>
      </c>
      <c r="Q240" s="14"/>
      <c r="R240" s="17" t="str">
        <f t="shared" si="19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15"/>
        <v/>
      </c>
      <c r="K241" s="15" t="str">
        <f t="shared" si="16"/>
        <v/>
      </c>
      <c r="L241" s="16"/>
      <c r="M241" s="14"/>
      <c r="N241" s="14"/>
      <c r="O241" s="15" t="str">
        <f t="shared" si="17"/>
        <v/>
      </c>
      <c r="P241" s="15" t="str">
        <f t="shared" si="18"/>
        <v/>
      </c>
      <c r="Q241" s="14"/>
      <c r="R241" s="17" t="str">
        <f t="shared" si="19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15"/>
        <v/>
      </c>
      <c r="K242" s="15" t="str">
        <f t="shared" si="16"/>
        <v/>
      </c>
      <c r="L242" s="16"/>
      <c r="M242" s="14"/>
      <c r="N242" s="14"/>
      <c r="O242" s="15" t="str">
        <f t="shared" si="17"/>
        <v/>
      </c>
      <c r="P242" s="15" t="str">
        <f t="shared" si="18"/>
        <v/>
      </c>
      <c r="Q242" s="14"/>
      <c r="R242" s="17" t="str">
        <f t="shared" si="19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15"/>
        <v/>
      </c>
      <c r="K243" s="15" t="str">
        <f t="shared" si="16"/>
        <v/>
      </c>
      <c r="L243" s="16"/>
      <c r="M243" s="14"/>
      <c r="N243" s="14"/>
      <c r="O243" s="15" t="str">
        <f t="shared" si="17"/>
        <v/>
      </c>
      <c r="P243" s="15" t="str">
        <f t="shared" si="18"/>
        <v/>
      </c>
      <c r="Q243" s="14"/>
      <c r="R243" s="17" t="str">
        <f t="shared" si="19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15"/>
        <v/>
      </c>
      <c r="K244" s="15" t="str">
        <f t="shared" si="16"/>
        <v/>
      </c>
      <c r="L244" s="16"/>
      <c r="M244" s="14"/>
      <c r="N244" s="14"/>
      <c r="O244" s="15" t="str">
        <f t="shared" si="17"/>
        <v/>
      </c>
      <c r="P244" s="15" t="str">
        <f t="shared" si="18"/>
        <v/>
      </c>
      <c r="Q244" s="14"/>
      <c r="R244" s="17" t="str">
        <f t="shared" si="19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15"/>
        <v/>
      </c>
      <c r="K245" s="15" t="str">
        <f t="shared" si="16"/>
        <v/>
      </c>
      <c r="L245" s="16"/>
      <c r="M245" s="14"/>
      <c r="N245" s="14"/>
      <c r="O245" s="15" t="str">
        <f t="shared" si="17"/>
        <v/>
      </c>
      <c r="P245" s="15" t="str">
        <f t="shared" si="18"/>
        <v/>
      </c>
      <c r="Q245" s="14"/>
      <c r="R245" s="17" t="str">
        <f t="shared" si="19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15"/>
        <v/>
      </c>
      <c r="K246" s="15" t="str">
        <f t="shared" si="16"/>
        <v/>
      </c>
      <c r="L246" s="16"/>
      <c r="M246" s="14"/>
      <c r="N246" s="14"/>
      <c r="O246" s="15" t="str">
        <f t="shared" si="17"/>
        <v/>
      </c>
      <c r="P246" s="15" t="str">
        <f t="shared" si="18"/>
        <v/>
      </c>
      <c r="Q246" s="14"/>
      <c r="R246" s="17" t="str">
        <f t="shared" si="19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15"/>
        <v/>
      </c>
      <c r="K247" s="15" t="str">
        <f t="shared" si="16"/>
        <v/>
      </c>
      <c r="L247" s="16"/>
      <c r="M247" s="14"/>
      <c r="N247" s="14"/>
      <c r="O247" s="15" t="str">
        <f t="shared" si="17"/>
        <v/>
      </c>
      <c r="P247" s="15" t="str">
        <f t="shared" si="18"/>
        <v/>
      </c>
      <c r="Q247" s="14"/>
      <c r="R247" s="17" t="str">
        <f t="shared" si="19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15"/>
        <v/>
      </c>
      <c r="K248" s="15" t="str">
        <f t="shared" si="16"/>
        <v/>
      </c>
      <c r="L248" s="16"/>
      <c r="M248" s="14"/>
      <c r="N248" s="14"/>
      <c r="O248" s="15" t="str">
        <f t="shared" si="17"/>
        <v/>
      </c>
      <c r="P248" s="15" t="str">
        <f t="shared" si="18"/>
        <v/>
      </c>
      <c r="Q248" s="14"/>
      <c r="R248" s="17" t="str">
        <f t="shared" si="19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15"/>
        <v/>
      </c>
      <c r="K249" s="15" t="str">
        <f t="shared" si="16"/>
        <v/>
      </c>
      <c r="L249" s="16"/>
      <c r="M249" s="14"/>
      <c r="N249" s="14"/>
      <c r="O249" s="15" t="str">
        <f t="shared" si="17"/>
        <v/>
      </c>
      <c r="P249" s="15" t="str">
        <f t="shared" si="18"/>
        <v/>
      </c>
      <c r="Q249" s="14"/>
      <c r="R249" s="17" t="str">
        <f t="shared" si="19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15"/>
        <v/>
      </c>
      <c r="K250" s="15" t="str">
        <f t="shared" si="16"/>
        <v/>
      </c>
      <c r="L250" s="16"/>
      <c r="M250" s="14"/>
      <c r="N250" s="14"/>
      <c r="O250" s="15" t="str">
        <f t="shared" si="17"/>
        <v/>
      </c>
      <c r="P250" s="15" t="str">
        <f t="shared" si="18"/>
        <v/>
      </c>
      <c r="Q250" s="14"/>
      <c r="R250" s="17" t="str">
        <f t="shared" si="19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15"/>
        <v/>
      </c>
      <c r="K251" s="15" t="str">
        <f t="shared" si="16"/>
        <v/>
      </c>
      <c r="L251" s="16"/>
      <c r="M251" s="14"/>
      <c r="N251" s="14"/>
      <c r="O251" s="15" t="str">
        <f t="shared" si="17"/>
        <v/>
      </c>
      <c r="P251" s="15" t="str">
        <f t="shared" si="18"/>
        <v/>
      </c>
      <c r="Q251" s="14"/>
      <c r="R251" s="17" t="str">
        <f t="shared" si="19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15"/>
        <v/>
      </c>
      <c r="K252" s="15" t="str">
        <f t="shared" si="16"/>
        <v/>
      </c>
      <c r="L252" s="16"/>
      <c r="M252" s="14"/>
      <c r="N252" s="14"/>
      <c r="O252" s="15" t="str">
        <f t="shared" si="17"/>
        <v/>
      </c>
      <c r="P252" s="15" t="str">
        <f t="shared" si="18"/>
        <v/>
      </c>
      <c r="Q252" s="14"/>
      <c r="R252" s="17" t="str">
        <f t="shared" si="19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15"/>
        <v/>
      </c>
      <c r="K253" s="15" t="str">
        <f t="shared" si="16"/>
        <v/>
      </c>
      <c r="L253" s="16"/>
      <c r="M253" s="14"/>
      <c r="N253" s="14"/>
      <c r="O253" s="15" t="str">
        <f t="shared" si="17"/>
        <v/>
      </c>
      <c r="P253" s="15" t="str">
        <f t="shared" si="18"/>
        <v/>
      </c>
      <c r="Q253" s="14"/>
      <c r="R253" s="17" t="str">
        <f t="shared" si="19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15"/>
        <v/>
      </c>
      <c r="K254" s="15" t="str">
        <f t="shared" si="16"/>
        <v/>
      </c>
      <c r="L254" s="16"/>
      <c r="M254" s="14"/>
      <c r="N254" s="14"/>
      <c r="O254" s="15" t="str">
        <f t="shared" si="17"/>
        <v/>
      </c>
      <c r="P254" s="15" t="str">
        <f t="shared" si="18"/>
        <v/>
      </c>
      <c r="Q254" s="14"/>
      <c r="R254" s="17" t="str">
        <f t="shared" si="19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15"/>
        <v/>
      </c>
      <c r="K255" s="15" t="str">
        <f t="shared" si="16"/>
        <v/>
      </c>
      <c r="L255" s="16"/>
      <c r="M255" s="14"/>
      <c r="N255" s="14"/>
      <c r="O255" s="15" t="str">
        <f t="shared" si="17"/>
        <v/>
      </c>
      <c r="P255" s="15" t="str">
        <f t="shared" si="18"/>
        <v/>
      </c>
      <c r="Q255" s="14"/>
      <c r="R255" s="17" t="str">
        <f t="shared" si="19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15"/>
        <v/>
      </c>
      <c r="K256" s="15" t="str">
        <f t="shared" si="16"/>
        <v/>
      </c>
      <c r="L256" s="16"/>
      <c r="M256" s="14"/>
      <c r="N256" s="14"/>
      <c r="O256" s="15" t="str">
        <f t="shared" si="17"/>
        <v/>
      </c>
      <c r="P256" s="15" t="str">
        <f t="shared" si="18"/>
        <v/>
      </c>
      <c r="Q256" s="14"/>
      <c r="R256" s="17" t="str">
        <f t="shared" si="19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15"/>
        <v/>
      </c>
      <c r="K257" s="15" t="str">
        <f t="shared" si="16"/>
        <v/>
      </c>
      <c r="L257" s="16"/>
      <c r="M257" s="14"/>
      <c r="N257" s="14"/>
      <c r="O257" s="15" t="str">
        <f t="shared" si="17"/>
        <v/>
      </c>
      <c r="P257" s="15" t="str">
        <f t="shared" si="18"/>
        <v/>
      </c>
      <c r="Q257" s="14"/>
      <c r="R257" s="17" t="str">
        <f t="shared" si="19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15"/>
        <v/>
      </c>
      <c r="K258" s="15" t="str">
        <f t="shared" si="16"/>
        <v/>
      </c>
      <c r="L258" s="16"/>
      <c r="M258" s="14"/>
      <c r="N258" s="14"/>
      <c r="O258" s="15" t="str">
        <f t="shared" si="17"/>
        <v/>
      </c>
      <c r="P258" s="15" t="str">
        <f t="shared" si="18"/>
        <v/>
      </c>
      <c r="Q258" s="14"/>
      <c r="R258" s="17" t="str">
        <f t="shared" si="19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15"/>
        <v/>
      </c>
      <c r="K259" s="15" t="str">
        <f t="shared" si="16"/>
        <v/>
      </c>
      <c r="L259" s="16"/>
      <c r="M259" s="14"/>
      <c r="N259" s="14"/>
      <c r="O259" s="15" t="str">
        <f t="shared" si="17"/>
        <v/>
      </c>
      <c r="P259" s="15" t="str">
        <f t="shared" si="18"/>
        <v/>
      </c>
      <c r="Q259" s="14"/>
      <c r="R259" s="17" t="str">
        <f t="shared" si="19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15"/>
        <v/>
      </c>
      <c r="K260" s="15" t="str">
        <f t="shared" si="16"/>
        <v/>
      </c>
      <c r="L260" s="16"/>
      <c r="M260" s="14"/>
      <c r="N260" s="14"/>
      <c r="O260" s="15" t="str">
        <f t="shared" si="17"/>
        <v/>
      </c>
      <c r="P260" s="15" t="str">
        <f t="shared" si="18"/>
        <v/>
      </c>
      <c r="Q260" s="14"/>
      <c r="R260" s="17" t="str">
        <f t="shared" si="19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15"/>
        <v/>
      </c>
      <c r="K261" s="15" t="str">
        <f t="shared" si="16"/>
        <v/>
      </c>
      <c r="L261" s="16"/>
      <c r="M261" s="14"/>
      <c r="N261" s="14"/>
      <c r="O261" s="15" t="str">
        <f t="shared" si="17"/>
        <v/>
      </c>
      <c r="P261" s="15" t="str">
        <f t="shared" si="18"/>
        <v/>
      </c>
      <c r="Q261" s="14"/>
      <c r="R261" s="17" t="str">
        <f t="shared" si="19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15"/>
        <v/>
      </c>
      <c r="K262" s="15" t="str">
        <f t="shared" si="16"/>
        <v/>
      </c>
      <c r="L262" s="16"/>
      <c r="M262" s="14"/>
      <c r="N262" s="14"/>
      <c r="O262" s="15" t="str">
        <f t="shared" si="17"/>
        <v/>
      </c>
      <c r="P262" s="15" t="str">
        <f t="shared" si="18"/>
        <v/>
      </c>
      <c r="Q262" s="14"/>
      <c r="R262" s="17" t="str">
        <f t="shared" si="19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0">IF(OR(A263="",H263="",H263=0),"",I263/H263*100)</f>
        <v/>
      </c>
      <c r="K263" s="15" t="str">
        <f t="shared" ref="K263:K306" si="21">IF(OR(A263="",C263="",C263=0),"",H263/C263*100)</f>
        <v/>
      </c>
      <c r="L263" s="16"/>
      <c r="M263" s="14"/>
      <c r="N263" s="14"/>
      <c r="O263" s="15" t="str">
        <f t="shared" ref="O263:O306" si="22">IF(OR(A263="",C263="",C263=0),"",M263/C263*1000)</f>
        <v/>
      </c>
      <c r="P263" s="15" t="str">
        <f t="shared" ref="P263:P306" si="23">IF(OR(A263="",D263="",D263=0),"",N263/D263*1000)</f>
        <v/>
      </c>
      <c r="Q263" s="14"/>
      <c r="R263" s="17" t="str">
        <f t="shared" ref="R263:R306" si="24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0"/>
        <v/>
      </c>
      <c r="K264" s="15" t="str">
        <f t="shared" si="21"/>
        <v/>
      </c>
      <c r="L264" s="16"/>
      <c r="M264" s="14"/>
      <c r="N264" s="14"/>
      <c r="O264" s="15" t="str">
        <f t="shared" si="22"/>
        <v/>
      </c>
      <c r="P264" s="15" t="str">
        <f t="shared" si="23"/>
        <v/>
      </c>
      <c r="Q264" s="14"/>
      <c r="R264" s="17" t="str">
        <f t="shared" si="24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0"/>
        <v/>
      </c>
      <c r="K265" s="15" t="str">
        <f t="shared" si="21"/>
        <v/>
      </c>
      <c r="L265" s="16"/>
      <c r="M265" s="14"/>
      <c r="N265" s="14"/>
      <c r="O265" s="15" t="str">
        <f t="shared" si="22"/>
        <v/>
      </c>
      <c r="P265" s="15" t="str">
        <f t="shared" si="23"/>
        <v/>
      </c>
      <c r="Q265" s="14"/>
      <c r="R265" s="17" t="str">
        <f t="shared" si="24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0"/>
        <v/>
      </c>
      <c r="K266" s="15" t="str">
        <f t="shared" si="21"/>
        <v/>
      </c>
      <c r="L266" s="16"/>
      <c r="M266" s="14"/>
      <c r="N266" s="14"/>
      <c r="O266" s="15" t="str">
        <f t="shared" si="22"/>
        <v/>
      </c>
      <c r="P266" s="15" t="str">
        <f t="shared" si="23"/>
        <v/>
      </c>
      <c r="Q266" s="14"/>
      <c r="R266" s="17" t="str">
        <f t="shared" si="24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0"/>
        <v/>
      </c>
      <c r="K267" s="15" t="str">
        <f t="shared" si="21"/>
        <v/>
      </c>
      <c r="L267" s="16"/>
      <c r="M267" s="14"/>
      <c r="N267" s="14"/>
      <c r="O267" s="15" t="str">
        <f t="shared" si="22"/>
        <v/>
      </c>
      <c r="P267" s="15" t="str">
        <f t="shared" si="23"/>
        <v/>
      </c>
      <c r="Q267" s="14"/>
      <c r="R267" s="17" t="str">
        <f t="shared" si="24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0"/>
        <v/>
      </c>
      <c r="K268" s="15" t="str">
        <f t="shared" si="21"/>
        <v/>
      </c>
      <c r="L268" s="16"/>
      <c r="M268" s="14"/>
      <c r="N268" s="14"/>
      <c r="O268" s="15" t="str">
        <f t="shared" si="22"/>
        <v/>
      </c>
      <c r="P268" s="15" t="str">
        <f t="shared" si="23"/>
        <v/>
      </c>
      <c r="Q268" s="14"/>
      <c r="R268" s="17" t="str">
        <f t="shared" si="24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0"/>
        <v/>
      </c>
      <c r="K269" s="15" t="str">
        <f t="shared" si="21"/>
        <v/>
      </c>
      <c r="L269" s="16"/>
      <c r="M269" s="14"/>
      <c r="N269" s="14"/>
      <c r="O269" s="15" t="str">
        <f t="shared" si="22"/>
        <v/>
      </c>
      <c r="P269" s="15" t="str">
        <f t="shared" si="23"/>
        <v/>
      </c>
      <c r="Q269" s="14"/>
      <c r="R269" s="17" t="str">
        <f t="shared" si="24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0"/>
        <v/>
      </c>
      <c r="K270" s="15" t="str">
        <f t="shared" si="21"/>
        <v/>
      </c>
      <c r="L270" s="16"/>
      <c r="M270" s="14"/>
      <c r="N270" s="14"/>
      <c r="O270" s="15" t="str">
        <f t="shared" si="22"/>
        <v/>
      </c>
      <c r="P270" s="15" t="str">
        <f t="shared" si="23"/>
        <v/>
      </c>
      <c r="Q270" s="14"/>
      <c r="R270" s="17" t="str">
        <f t="shared" si="24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0"/>
        <v/>
      </c>
      <c r="K271" s="15" t="str">
        <f t="shared" si="21"/>
        <v/>
      </c>
      <c r="L271" s="16"/>
      <c r="M271" s="14"/>
      <c r="N271" s="14"/>
      <c r="O271" s="15" t="str">
        <f t="shared" si="22"/>
        <v/>
      </c>
      <c r="P271" s="15" t="str">
        <f t="shared" si="23"/>
        <v/>
      </c>
      <c r="Q271" s="14"/>
      <c r="R271" s="17" t="str">
        <f t="shared" si="24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0"/>
        <v/>
      </c>
      <c r="K272" s="15" t="str">
        <f t="shared" si="21"/>
        <v/>
      </c>
      <c r="L272" s="16"/>
      <c r="M272" s="14"/>
      <c r="N272" s="14"/>
      <c r="O272" s="15" t="str">
        <f t="shared" si="22"/>
        <v/>
      </c>
      <c r="P272" s="15" t="str">
        <f t="shared" si="23"/>
        <v/>
      </c>
      <c r="Q272" s="14"/>
      <c r="R272" s="17" t="str">
        <f t="shared" si="24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0"/>
        <v/>
      </c>
      <c r="K273" s="15" t="str">
        <f t="shared" si="21"/>
        <v/>
      </c>
      <c r="L273" s="16"/>
      <c r="M273" s="14"/>
      <c r="N273" s="14"/>
      <c r="O273" s="15" t="str">
        <f t="shared" si="22"/>
        <v/>
      </c>
      <c r="P273" s="15" t="str">
        <f t="shared" si="23"/>
        <v/>
      </c>
      <c r="Q273" s="14"/>
      <c r="R273" s="17" t="str">
        <f t="shared" si="24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0"/>
        <v/>
      </c>
      <c r="K274" s="15" t="str">
        <f t="shared" si="21"/>
        <v/>
      </c>
      <c r="L274" s="16"/>
      <c r="M274" s="14"/>
      <c r="N274" s="14"/>
      <c r="O274" s="15" t="str">
        <f t="shared" si="22"/>
        <v/>
      </c>
      <c r="P274" s="15" t="str">
        <f t="shared" si="23"/>
        <v/>
      </c>
      <c r="Q274" s="14"/>
      <c r="R274" s="17" t="str">
        <f t="shared" si="24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0"/>
        <v/>
      </c>
      <c r="K275" s="15" t="str">
        <f t="shared" si="21"/>
        <v/>
      </c>
      <c r="L275" s="16"/>
      <c r="M275" s="14"/>
      <c r="N275" s="14"/>
      <c r="O275" s="15" t="str">
        <f t="shared" si="22"/>
        <v/>
      </c>
      <c r="P275" s="15" t="str">
        <f t="shared" si="23"/>
        <v/>
      </c>
      <c r="Q275" s="14"/>
      <c r="R275" s="17" t="str">
        <f t="shared" si="24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0"/>
        <v/>
      </c>
      <c r="K276" s="15" t="str">
        <f t="shared" si="21"/>
        <v/>
      </c>
      <c r="L276" s="16"/>
      <c r="M276" s="14"/>
      <c r="N276" s="14"/>
      <c r="O276" s="15" t="str">
        <f t="shared" si="22"/>
        <v/>
      </c>
      <c r="P276" s="15" t="str">
        <f t="shared" si="23"/>
        <v/>
      </c>
      <c r="Q276" s="14"/>
      <c r="R276" s="17" t="str">
        <f t="shared" si="24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0"/>
        <v/>
      </c>
      <c r="K277" s="15" t="str">
        <f t="shared" si="21"/>
        <v/>
      </c>
      <c r="L277" s="16"/>
      <c r="M277" s="14"/>
      <c r="N277" s="14"/>
      <c r="O277" s="15" t="str">
        <f t="shared" si="22"/>
        <v/>
      </c>
      <c r="P277" s="15" t="str">
        <f t="shared" si="23"/>
        <v/>
      </c>
      <c r="Q277" s="14"/>
      <c r="R277" s="17" t="str">
        <f t="shared" si="24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0"/>
        <v/>
      </c>
      <c r="K278" s="15" t="str">
        <f t="shared" si="21"/>
        <v/>
      </c>
      <c r="L278" s="16"/>
      <c r="M278" s="14"/>
      <c r="N278" s="14"/>
      <c r="O278" s="15" t="str">
        <f t="shared" si="22"/>
        <v/>
      </c>
      <c r="P278" s="15" t="str">
        <f t="shared" si="23"/>
        <v/>
      </c>
      <c r="Q278" s="14"/>
      <c r="R278" s="17" t="str">
        <f t="shared" si="24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0"/>
        <v/>
      </c>
      <c r="K279" s="15" t="str">
        <f t="shared" si="21"/>
        <v/>
      </c>
      <c r="L279" s="16"/>
      <c r="M279" s="14"/>
      <c r="N279" s="14"/>
      <c r="O279" s="15" t="str">
        <f t="shared" si="22"/>
        <v/>
      </c>
      <c r="P279" s="15" t="str">
        <f t="shared" si="23"/>
        <v/>
      </c>
      <c r="Q279" s="14"/>
      <c r="R279" s="17" t="str">
        <f t="shared" si="24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0"/>
        <v/>
      </c>
      <c r="K280" s="15" t="str">
        <f t="shared" si="21"/>
        <v/>
      </c>
      <c r="L280" s="16"/>
      <c r="M280" s="14"/>
      <c r="N280" s="14"/>
      <c r="O280" s="15" t="str">
        <f t="shared" si="22"/>
        <v/>
      </c>
      <c r="P280" s="15" t="str">
        <f t="shared" si="23"/>
        <v/>
      </c>
      <c r="Q280" s="14"/>
      <c r="R280" s="17" t="str">
        <f t="shared" si="24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0"/>
        <v/>
      </c>
      <c r="K281" s="15" t="str">
        <f t="shared" si="21"/>
        <v/>
      </c>
      <c r="L281" s="16"/>
      <c r="M281" s="14"/>
      <c r="N281" s="14"/>
      <c r="O281" s="15" t="str">
        <f t="shared" si="22"/>
        <v/>
      </c>
      <c r="P281" s="15" t="str">
        <f t="shared" si="23"/>
        <v/>
      </c>
      <c r="Q281" s="14"/>
      <c r="R281" s="17" t="str">
        <f t="shared" si="24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0"/>
        <v/>
      </c>
      <c r="K282" s="15" t="str">
        <f t="shared" si="21"/>
        <v/>
      </c>
      <c r="L282" s="16"/>
      <c r="M282" s="14"/>
      <c r="N282" s="14"/>
      <c r="O282" s="15" t="str">
        <f t="shared" si="22"/>
        <v/>
      </c>
      <c r="P282" s="15" t="str">
        <f t="shared" si="23"/>
        <v/>
      </c>
      <c r="Q282" s="14"/>
      <c r="R282" s="17" t="str">
        <f t="shared" si="24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0"/>
        <v/>
      </c>
      <c r="K283" s="15" t="str">
        <f t="shared" si="21"/>
        <v/>
      </c>
      <c r="L283" s="16"/>
      <c r="M283" s="14"/>
      <c r="N283" s="14"/>
      <c r="O283" s="15" t="str">
        <f t="shared" si="22"/>
        <v/>
      </c>
      <c r="P283" s="15" t="str">
        <f t="shared" si="23"/>
        <v/>
      </c>
      <c r="Q283" s="14"/>
      <c r="R283" s="17" t="str">
        <f t="shared" si="24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0"/>
        <v/>
      </c>
      <c r="K284" s="15" t="str">
        <f t="shared" si="21"/>
        <v/>
      </c>
      <c r="L284" s="16"/>
      <c r="M284" s="14"/>
      <c r="N284" s="14"/>
      <c r="O284" s="15" t="str">
        <f t="shared" si="22"/>
        <v/>
      </c>
      <c r="P284" s="15" t="str">
        <f t="shared" si="23"/>
        <v/>
      </c>
      <c r="Q284" s="14"/>
      <c r="R284" s="17" t="str">
        <f t="shared" si="24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0"/>
        <v/>
      </c>
      <c r="K285" s="15" t="str">
        <f t="shared" si="21"/>
        <v/>
      </c>
      <c r="L285" s="16"/>
      <c r="M285" s="14"/>
      <c r="N285" s="14"/>
      <c r="O285" s="15" t="str">
        <f t="shared" si="22"/>
        <v/>
      </c>
      <c r="P285" s="15" t="str">
        <f t="shared" si="23"/>
        <v/>
      </c>
      <c r="Q285" s="14"/>
      <c r="R285" s="17" t="str">
        <f t="shared" si="24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0"/>
        <v/>
      </c>
      <c r="K286" s="15" t="str">
        <f t="shared" si="21"/>
        <v/>
      </c>
      <c r="L286" s="16"/>
      <c r="M286" s="14"/>
      <c r="N286" s="14"/>
      <c r="O286" s="15" t="str">
        <f t="shared" si="22"/>
        <v/>
      </c>
      <c r="P286" s="15" t="str">
        <f t="shared" si="23"/>
        <v/>
      </c>
      <c r="Q286" s="14"/>
      <c r="R286" s="17" t="str">
        <f t="shared" si="24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0"/>
        <v/>
      </c>
      <c r="K287" s="15" t="str">
        <f t="shared" si="21"/>
        <v/>
      </c>
      <c r="L287" s="16"/>
      <c r="M287" s="14"/>
      <c r="N287" s="14"/>
      <c r="O287" s="15" t="str">
        <f t="shared" si="22"/>
        <v/>
      </c>
      <c r="P287" s="15" t="str">
        <f t="shared" si="23"/>
        <v/>
      </c>
      <c r="Q287" s="14"/>
      <c r="R287" s="17" t="str">
        <f t="shared" si="24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0"/>
        <v/>
      </c>
      <c r="K288" s="15" t="str">
        <f t="shared" si="21"/>
        <v/>
      </c>
      <c r="L288" s="16"/>
      <c r="M288" s="14"/>
      <c r="N288" s="14"/>
      <c r="O288" s="15" t="str">
        <f t="shared" si="22"/>
        <v/>
      </c>
      <c r="P288" s="15" t="str">
        <f t="shared" si="23"/>
        <v/>
      </c>
      <c r="Q288" s="14"/>
      <c r="R288" s="17" t="str">
        <f t="shared" si="24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0"/>
        <v/>
      </c>
      <c r="K289" s="15" t="str">
        <f t="shared" si="21"/>
        <v/>
      </c>
      <c r="L289" s="16"/>
      <c r="M289" s="14"/>
      <c r="N289" s="14"/>
      <c r="O289" s="15" t="str">
        <f t="shared" si="22"/>
        <v/>
      </c>
      <c r="P289" s="15" t="str">
        <f t="shared" si="23"/>
        <v/>
      </c>
      <c r="Q289" s="14"/>
      <c r="R289" s="17" t="str">
        <f t="shared" si="24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0"/>
        <v/>
      </c>
      <c r="K290" s="15" t="str">
        <f t="shared" si="21"/>
        <v/>
      </c>
      <c r="L290" s="16"/>
      <c r="M290" s="14"/>
      <c r="N290" s="14"/>
      <c r="O290" s="15" t="str">
        <f t="shared" si="22"/>
        <v/>
      </c>
      <c r="P290" s="15" t="str">
        <f t="shared" si="23"/>
        <v/>
      </c>
      <c r="Q290" s="14"/>
      <c r="R290" s="17" t="str">
        <f t="shared" si="24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0"/>
        <v/>
      </c>
      <c r="K291" s="15" t="str">
        <f t="shared" si="21"/>
        <v/>
      </c>
      <c r="L291" s="16"/>
      <c r="M291" s="14"/>
      <c r="N291" s="14"/>
      <c r="O291" s="15" t="str">
        <f t="shared" si="22"/>
        <v/>
      </c>
      <c r="P291" s="15" t="str">
        <f t="shared" si="23"/>
        <v/>
      </c>
      <c r="Q291" s="14"/>
      <c r="R291" s="17" t="str">
        <f t="shared" si="24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0"/>
        <v/>
      </c>
      <c r="K292" s="15" t="str">
        <f t="shared" si="21"/>
        <v/>
      </c>
      <c r="L292" s="16"/>
      <c r="M292" s="14"/>
      <c r="N292" s="14"/>
      <c r="O292" s="15" t="str">
        <f t="shared" si="22"/>
        <v/>
      </c>
      <c r="P292" s="15" t="str">
        <f t="shared" si="23"/>
        <v/>
      </c>
      <c r="Q292" s="14"/>
      <c r="R292" s="17" t="str">
        <f t="shared" si="24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0"/>
        <v/>
      </c>
      <c r="K293" s="15" t="str">
        <f t="shared" si="21"/>
        <v/>
      </c>
      <c r="L293" s="16"/>
      <c r="M293" s="14"/>
      <c r="N293" s="14"/>
      <c r="O293" s="15" t="str">
        <f t="shared" si="22"/>
        <v/>
      </c>
      <c r="P293" s="15" t="str">
        <f t="shared" si="23"/>
        <v/>
      </c>
      <c r="Q293" s="14"/>
      <c r="R293" s="17" t="str">
        <f t="shared" si="24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0"/>
        <v/>
      </c>
      <c r="K294" s="15" t="str">
        <f t="shared" si="21"/>
        <v/>
      </c>
      <c r="L294" s="16"/>
      <c r="M294" s="14"/>
      <c r="N294" s="14"/>
      <c r="O294" s="15" t="str">
        <f t="shared" si="22"/>
        <v/>
      </c>
      <c r="P294" s="15" t="str">
        <f t="shared" si="23"/>
        <v/>
      </c>
      <c r="Q294" s="14"/>
      <c r="R294" s="17" t="str">
        <f t="shared" si="24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0"/>
        <v/>
      </c>
      <c r="K295" s="15" t="str">
        <f t="shared" si="21"/>
        <v/>
      </c>
      <c r="L295" s="16"/>
      <c r="M295" s="14"/>
      <c r="N295" s="14"/>
      <c r="O295" s="15" t="str">
        <f t="shared" si="22"/>
        <v/>
      </c>
      <c r="P295" s="15" t="str">
        <f t="shared" si="23"/>
        <v/>
      </c>
      <c r="Q295" s="14"/>
      <c r="R295" s="17" t="str">
        <f t="shared" si="24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0"/>
        <v/>
      </c>
      <c r="K296" s="15" t="str">
        <f t="shared" si="21"/>
        <v/>
      </c>
      <c r="L296" s="16"/>
      <c r="M296" s="14"/>
      <c r="N296" s="14"/>
      <c r="O296" s="15" t="str">
        <f t="shared" si="22"/>
        <v/>
      </c>
      <c r="P296" s="15" t="str">
        <f t="shared" si="23"/>
        <v/>
      </c>
      <c r="Q296" s="14"/>
      <c r="R296" s="17" t="str">
        <f t="shared" si="24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0"/>
        <v/>
      </c>
      <c r="K297" s="15" t="str">
        <f t="shared" si="21"/>
        <v/>
      </c>
      <c r="L297" s="16"/>
      <c r="M297" s="14"/>
      <c r="N297" s="14"/>
      <c r="O297" s="15" t="str">
        <f t="shared" si="22"/>
        <v/>
      </c>
      <c r="P297" s="15" t="str">
        <f t="shared" si="23"/>
        <v/>
      </c>
      <c r="Q297" s="14"/>
      <c r="R297" s="17" t="str">
        <f t="shared" si="24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0"/>
        <v/>
      </c>
      <c r="K298" s="15" t="str">
        <f t="shared" si="21"/>
        <v/>
      </c>
      <c r="L298" s="16"/>
      <c r="M298" s="14"/>
      <c r="N298" s="14"/>
      <c r="O298" s="15" t="str">
        <f t="shared" si="22"/>
        <v/>
      </c>
      <c r="P298" s="15" t="str">
        <f t="shared" si="23"/>
        <v/>
      </c>
      <c r="Q298" s="14"/>
      <c r="R298" s="17" t="str">
        <f t="shared" si="24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0"/>
        <v/>
      </c>
      <c r="K299" s="15" t="str">
        <f t="shared" si="21"/>
        <v/>
      </c>
      <c r="L299" s="16"/>
      <c r="M299" s="14"/>
      <c r="N299" s="14"/>
      <c r="O299" s="15" t="str">
        <f t="shared" si="22"/>
        <v/>
      </c>
      <c r="P299" s="15" t="str">
        <f t="shared" si="23"/>
        <v/>
      </c>
      <c r="Q299" s="14"/>
      <c r="R299" s="17" t="str">
        <f t="shared" si="24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0"/>
        <v/>
      </c>
      <c r="K300" s="15" t="str">
        <f t="shared" si="21"/>
        <v/>
      </c>
      <c r="L300" s="16"/>
      <c r="M300" s="14"/>
      <c r="N300" s="14"/>
      <c r="O300" s="15" t="str">
        <f t="shared" si="22"/>
        <v/>
      </c>
      <c r="P300" s="15" t="str">
        <f t="shared" si="23"/>
        <v/>
      </c>
      <c r="Q300" s="14"/>
      <c r="R300" s="17" t="str">
        <f t="shared" si="24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0"/>
        <v/>
      </c>
      <c r="K301" s="15" t="str">
        <f t="shared" si="21"/>
        <v/>
      </c>
      <c r="L301" s="16"/>
      <c r="M301" s="14"/>
      <c r="N301" s="14"/>
      <c r="O301" s="15" t="str">
        <f t="shared" si="22"/>
        <v/>
      </c>
      <c r="P301" s="15" t="str">
        <f t="shared" si="23"/>
        <v/>
      </c>
      <c r="Q301" s="14"/>
      <c r="R301" s="17" t="str">
        <f t="shared" si="24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0"/>
        <v/>
      </c>
      <c r="K302" s="15" t="str">
        <f t="shared" si="21"/>
        <v/>
      </c>
      <c r="L302" s="16"/>
      <c r="M302" s="14"/>
      <c r="N302" s="14"/>
      <c r="O302" s="15" t="str">
        <f t="shared" si="22"/>
        <v/>
      </c>
      <c r="P302" s="15" t="str">
        <f t="shared" si="23"/>
        <v/>
      </c>
      <c r="Q302" s="14"/>
      <c r="R302" s="17" t="str">
        <f t="shared" si="24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0"/>
        <v/>
      </c>
      <c r="K303" s="15" t="str">
        <f t="shared" si="21"/>
        <v/>
      </c>
      <c r="L303" s="16"/>
      <c r="M303" s="14"/>
      <c r="N303" s="14"/>
      <c r="O303" s="15" t="str">
        <f t="shared" si="22"/>
        <v/>
      </c>
      <c r="P303" s="15" t="str">
        <f t="shared" si="23"/>
        <v/>
      </c>
      <c r="Q303" s="14"/>
      <c r="R303" s="17" t="str">
        <f t="shared" si="24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0"/>
        <v/>
      </c>
      <c r="K304" s="15" t="str">
        <f t="shared" si="21"/>
        <v/>
      </c>
      <c r="L304" s="16"/>
      <c r="M304" s="14"/>
      <c r="N304" s="14"/>
      <c r="O304" s="15" t="str">
        <f t="shared" si="22"/>
        <v/>
      </c>
      <c r="P304" s="15" t="str">
        <f t="shared" si="23"/>
        <v/>
      </c>
      <c r="Q304" s="14"/>
      <c r="R304" s="17" t="str">
        <f t="shared" si="24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0"/>
        <v/>
      </c>
      <c r="K305" s="15" t="str">
        <f t="shared" si="21"/>
        <v/>
      </c>
      <c r="L305" s="16"/>
      <c r="M305" s="14"/>
      <c r="N305" s="14"/>
      <c r="O305" s="15" t="str">
        <f t="shared" si="22"/>
        <v/>
      </c>
      <c r="P305" s="15" t="str">
        <f t="shared" si="23"/>
        <v/>
      </c>
      <c r="Q305" s="14"/>
      <c r="R305" s="17" t="str">
        <f t="shared" si="24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0"/>
        <v/>
      </c>
      <c r="K306" s="15" t="str">
        <f t="shared" si="21"/>
        <v/>
      </c>
      <c r="L306" s="16"/>
      <c r="M306" s="14"/>
      <c r="N306" s="14"/>
      <c r="O306" s="15" t="str">
        <f t="shared" si="22"/>
        <v/>
      </c>
      <c r="P306" s="15" t="str">
        <f t="shared" si="23"/>
        <v/>
      </c>
      <c r="Q306" s="14"/>
      <c r="R306" s="17" t="str">
        <f t="shared" si="24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0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/>
      <c r="D1" s="45"/>
    </row>
    <row r="2" spans="1:24" ht="15" customHeight="1" x14ac:dyDescent="0.25">
      <c r="A2" s="9" t="s">
        <v>2</v>
      </c>
      <c r="B2" s="10"/>
      <c r="C2" s="44"/>
      <c r="D2" s="45"/>
    </row>
    <row r="3" spans="1:24" ht="15" customHeight="1" x14ac:dyDescent="0.25">
      <c r="A3" s="9" t="s">
        <v>4</v>
      </c>
      <c r="B3" s="10"/>
      <c r="C3" s="46"/>
      <c r="D3" s="45"/>
    </row>
    <row r="4" spans="1:24" ht="15" customHeight="1" x14ac:dyDescent="0.25">
      <c r="A4" s="9" t="s">
        <v>5</v>
      </c>
      <c r="B4" s="10"/>
      <c r="C4" s="1"/>
      <c r="E4" s="9" t="s">
        <v>6</v>
      </c>
      <c r="F4" s="10"/>
      <c r="G4" s="1"/>
      <c r="H4" s="9" t="s">
        <v>7</v>
      </c>
      <c r="I4" s="1"/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/>
      <c r="B7" s="13" t="str">
        <f>IF(A7="","",IFERROR(INT((A7-C3)/7)+I4,""))</f>
        <v/>
      </c>
      <c r="C7" s="14"/>
      <c r="D7" s="14"/>
      <c r="E7" s="14"/>
      <c r="F7" s="14"/>
      <c r="G7" s="15" t="str">
        <f>IF(A7="","",IFERROR(SUM(E$7:E7)/C4*100,""))</f>
        <v/>
      </c>
      <c r="H7" s="14"/>
      <c r="I7" s="14"/>
      <c r="J7" s="15" t="str">
        <f t="shared" ref="J7:J70" si="0">IF(OR(A7="",H7="",H7=0),"",I7/H7*100)</f>
        <v/>
      </c>
      <c r="K7" s="15" t="str">
        <f t="shared" ref="K7:K70" si="1">IF(OR(A7="",C7="",C7=0),"",H7/C7*100)</f>
        <v/>
      </c>
      <c r="L7" s="16"/>
      <c r="M7" s="14"/>
      <c r="N7" s="14"/>
      <c r="O7" s="15" t="str">
        <f t="shared" ref="O7:O70" si="2">IF(OR(A7="",C7="",C7=0),"",M7/C7*1000)</f>
        <v/>
      </c>
      <c r="P7" s="15" t="str">
        <f t="shared" ref="P7:P70" si="3">IF(OR(A7="",D7="",D7=0),"",N7/D7*1000)</f>
        <v/>
      </c>
      <c r="Q7" s="14"/>
      <c r="R7" s="17" t="str">
        <f t="shared" ref="R7:R70" si="4">IF(OR(A7="",M7="",M7+N7=0),"",Q7/(M7+N7))</f>
        <v/>
      </c>
      <c r="S7" s="14"/>
      <c r="T7" s="14"/>
      <c r="U7" s="14"/>
      <c r="V7" s="14"/>
      <c r="W7" s="14"/>
      <c r="X7" s="14"/>
    </row>
    <row r="8" spans="1:24" ht="15" customHeight="1" x14ac:dyDescent="0.25">
      <c r="A8" s="12"/>
      <c r="B8" s="13" t="str">
        <f>IF(A8="","",IFERROR(INT((A8-C3)/7)+I4,""))</f>
        <v/>
      </c>
      <c r="C8" s="14"/>
      <c r="D8" s="14"/>
      <c r="E8" s="14"/>
      <c r="F8" s="14"/>
      <c r="G8" s="15" t="str">
        <f>IF(A8="","",IFERROR(SUM(E$7:E8)/C4*100,""))</f>
        <v/>
      </c>
      <c r="H8" s="14"/>
      <c r="I8" s="14"/>
      <c r="J8" s="15" t="str">
        <f t="shared" si="0"/>
        <v/>
      </c>
      <c r="K8" s="15" t="str">
        <f t="shared" si="1"/>
        <v/>
      </c>
      <c r="L8" s="16"/>
      <c r="M8" s="14"/>
      <c r="N8" s="14"/>
      <c r="O8" s="15" t="str">
        <f t="shared" si="2"/>
        <v/>
      </c>
      <c r="P8" s="15" t="str">
        <f t="shared" si="3"/>
        <v/>
      </c>
      <c r="Q8" s="14"/>
      <c r="R8" s="17" t="str">
        <f t="shared" si="4"/>
        <v/>
      </c>
      <c r="S8" s="14"/>
      <c r="T8" s="14"/>
      <c r="U8" s="14"/>
      <c r="V8" s="14"/>
      <c r="W8" s="14"/>
      <c r="X8" s="14"/>
    </row>
    <row r="9" spans="1:24" ht="15" customHeight="1" x14ac:dyDescent="0.25">
      <c r="A9" s="12"/>
      <c r="B9" s="13" t="str">
        <f>IF(A9="","",IFERROR(INT((A9-C3)/7)+I4,""))</f>
        <v/>
      </c>
      <c r="C9" s="14"/>
      <c r="D9" s="14"/>
      <c r="E9" s="14"/>
      <c r="F9" s="14"/>
      <c r="G9" s="15" t="str">
        <f>IF(A9="","",IFERROR(SUM(E$7:E9)/C4*100,""))</f>
        <v/>
      </c>
      <c r="H9" s="14"/>
      <c r="I9" s="14"/>
      <c r="J9" s="15" t="str">
        <f t="shared" si="0"/>
        <v/>
      </c>
      <c r="K9" s="15" t="str">
        <f t="shared" si="1"/>
        <v/>
      </c>
      <c r="L9" s="16"/>
      <c r="M9" s="14"/>
      <c r="N9" s="14"/>
      <c r="O9" s="15" t="str">
        <f t="shared" si="2"/>
        <v/>
      </c>
      <c r="P9" s="15" t="str">
        <f t="shared" si="3"/>
        <v/>
      </c>
      <c r="Q9" s="14"/>
      <c r="R9" s="17" t="str">
        <f t="shared" si="4"/>
        <v/>
      </c>
      <c r="S9" s="14"/>
      <c r="T9" s="14"/>
      <c r="U9" s="14"/>
      <c r="V9" s="14"/>
      <c r="W9" s="14"/>
      <c r="X9" s="14"/>
    </row>
    <row r="10" spans="1:24" ht="15" customHeight="1" x14ac:dyDescent="0.25">
      <c r="A10" s="12"/>
      <c r="B10" s="13" t="str">
        <f>IF(A10="","",IFERROR(INT((A10-C3)/7)+I4,""))</f>
        <v/>
      </c>
      <c r="C10" s="14"/>
      <c r="D10" s="14"/>
      <c r="E10" s="14"/>
      <c r="F10" s="14"/>
      <c r="G10" s="15" t="str">
        <f>IF(A10="","",IFERROR(SUM(E$7:E10)/C4*100,""))</f>
        <v/>
      </c>
      <c r="H10" s="14"/>
      <c r="I10" s="14"/>
      <c r="J10" s="15" t="str">
        <f t="shared" si="0"/>
        <v/>
      </c>
      <c r="K10" s="15" t="str">
        <f t="shared" si="1"/>
        <v/>
      </c>
      <c r="L10" s="16"/>
      <c r="M10" s="14"/>
      <c r="N10" s="14"/>
      <c r="O10" s="15" t="str">
        <f t="shared" si="2"/>
        <v/>
      </c>
      <c r="P10" s="15" t="str">
        <f t="shared" si="3"/>
        <v/>
      </c>
      <c r="Q10" s="14"/>
      <c r="R10" s="17" t="str">
        <f t="shared" si="4"/>
        <v/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/>
      <c r="B11" s="13" t="str">
        <f>IF(A11="","",IFERROR(INT((A11-C3)/7)+I4,""))</f>
        <v/>
      </c>
      <c r="C11" s="14"/>
      <c r="D11" s="14"/>
      <c r="E11" s="14"/>
      <c r="F11" s="14"/>
      <c r="G11" s="15" t="str">
        <f>IF(A11="","",IFERROR(SUM(E$7:E11)/C4*100,""))</f>
        <v/>
      </c>
      <c r="H11" s="14"/>
      <c r="I11" s="14"/>
      <c r="J11" s="15" t="str">
        <f t="shared" si="0"/>
        <v/>
      </c>
      <c r="K11" s="15" t="str">
        <f t="shared" si="1"/>
        <v/>
      </c>
      <c r="L11" s="16"/>
      <c r="M11" s="14"/>
      <c r="N11" s="14"/>
      <c r="O11" s="15" t="str">
        <f t="shared" si="2"/>
        <v/>
      </c>
      <c r="P11" s="15" t="str">
        <f t="shared" si="3"/>
        <v/>
      </c>
      <c r="Q11" s="14"/>
      <c r="R11" s="17" t="str">
        <f t="shared" si="4"/>
        <v/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/>
      <c r="B12" s="13" t="str">
        <f>IF(A12="","",IFERROR(INT((A12-C3)/7)+I4,""))</f>
        <v/>
      </c>
      <c r="C12" s="14"/>
      <c r="D12" s="14"/>
      <c r="E12" s="14"/>
      <c r="F12" s="14"/>
      <c r="G12" s="15" t="str">
        <f>IF(A12="","",IFERROR(SUM(E$7:E12)/C4*100,""))</f>
        <v/>
      </c>
      <c r="H12" s="14"/>
      <c r="I12" s="14"/>
      <c r="J12" s="15" t="str">
        <f t="shared" si="0"/>
        <v/>
      </c>
      <c r="K12" s="15" t="str">
        <f t="shared" si="1"/>
        <v/>
      </c>
      <c r="L12" s="16"/>
      <c r="M12" s="14"/>
      <c r="N12" s="14"/>
      <c r="O12" s="15" t="str">
        <f t="shared" si="2"/>
        <v/>
      </c>
      <c r="P12" s="15" t="str">
        <f t="shared" si="3"/>
        <v/>
      </c>
      <c r="Q12" s="14"/>
      <c r="R12" s="17" t="str">
        <f t="shared" si="4"/>
        <v/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/>
      <c r="B13" s="13" t="str">
        <f>IF(A13="","",IFERROR(INT((A13-C3)/7)+I4,""))</f>
        <v/>
      </c>
      <c r="C13" s="14"/>
      <c r="D13" s="14"/>
      <c r="E13" s="14"/>
      <c r="F13" s="14"/>
      <c r="G13" s="15" t="str">
        <f>IF(A13="","",IFERROR(SUM(E$7:E13)/C4*100,""))</f>
        <v/>
      </c>
      <c r="H13" s="14"/>
      <c r="I13" s="14"/>
      <c r="J13" s="15" t="str">
        <f t="shared" si="0"/>
        <v/>
      </c>
      <c r="K13" s="15" t="str">
        <f t="shared" si="1"/>
        <v/>
      </c>
      <c r="L13" s="16"/>
      <c r="M13" s="14"/>
      <c r="N13" s="14"/>
      <c r="O13" s="15" t="str">
        <f t="shared" si="2"/>
        <v/>
      </c>
      <c r="P13" s="15" t="str">
        <f t="shared" si="3"/>
        <v/>
      </c>
      <c r="Q13" s="14"/>
      <c r="R13" s="17" t="str">
        <f t="shared" si="4"/>
        <v/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/>
      <c r="B14" s="13" t="str">
        <f>IF(A14="","",IFERROR(INT((A14-C3)/7)+I4,""))</f>
        <v/>
      </c>
      <c r="C14" s="14"/>
      <c r="D14" s="14"/>
      <c r="E14" s="14"/>
      <c r="F14" s="14"/>
      <c r="G14" s="15" t="str">
        <f>IF(A14="","",IFERROR(SUM(E$7:E14)/C4*100,""))</f>
        <v/>
      </c>
      <c r="H14" s="14"/>
      <c r="I14" s="14"/>
      <c r="J14" s="15" t="str">
        <f t="shared" si="0"/>
        <v/>
      </c>
      <c r="K14" s="15" t="str">
        <f t="shared" si="1"/>
        <v/>
      </c>
      <c r="L14" s="16"/>
      <c r="M14" s="14"/>
      <c r="N14" s="14"/>
      <c r="O14" s="15" t="str">
        <f t="shared" si="2"/>
        <v/>
      </c>
      <c r="P14" s="15" t="str">
        <f t="shared" si="3"/>
        <v/>
      </c>
      <c r="Q14" s="14"/>
      <c r="R14" s="17" t="str">
        <f t="shared" si="4"/>
        <v/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/>
      <c r="B15" s="13" t="str">
        <f>IF(A15="","",IFERROR(INT((A15-C3)/7)+I4,""))</f>
        <v/>
      </c>
      <c r="C15" s="14"/>
      <c r="D15" s="14"/>
      <c r="E15" s="14"/>
      <c r="F15" s="14"/>
      <c r="G15" s="15" t="str">
        <f>IF(A15="","",IFERROR(SUM(E$7:E15)/C4*100,""))</f>
        <v/>
      </c>
      <c r="H15" s="14"/>
      <c r="I15" s="14"/>
      <c r="J15" s="15" t="str">
        <f t="shared" si="0"/>
        <v/>
      </c>
      <c r="K15" s="15" t="str">
        <f t="shared" si="1"/>
        <v/>
      </c>
      <c r="L15" s="16"/>
      <c r="M15" s="14"/>
      <c r="N15" s="14"/>
      <c r="O15" s="15" t="str">
        <f t="shared" si="2"/>
        <v/>
      </c>
      <c r="P15" s="15" t="str">
        <f t="shared" si="3"/>
        <v/>
      </c>
      <c r="Q15" s="14"/>
      <c r="R15" s="17" t="str">
        <f t="shared" si="4"/>
        <v/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/>
      <c r="B16" s="13" t="str">
        <f>IF(A16="","",IFERROR(INT((A16-C3)/7)+I4,""))</f>
        <v/>
      </c>
      <c r="C16" s="14"/>
      <c r="D16" s="14"/>
      <c r="E16" s="14"/>
      <c r="F16" s="14"/>
      <c r="G16" s="15" t="str">
        <f>IF(A16="","",IFERROR(SUM(E$7:E16)/C4*100,""))</f>
        <v/>
      </c>
      <c r="H16" s="14"/>
      <c r="I16" s="14"/>
      <c r="J16" s="15" t="str">
        <f t="shared" si="0"/>
        <v/>
      </c>
      <c r="K16" s="15" t="str">
        <f t="shared" si="1"/>
        <v/>
      </c>
      <c r="L16" s="16"/>
      <c r="M16" s="14"/>
      <c r="N16" s="14"/>
      <c r="O16" s="15" t="str">
        <f t="shared" si="2"/>
        <v/>
      </c>
      <c r="P16" s="15" t="str">
        <f t="shared" si="3"/>
        <v/>
      </c>
      <c r="Q16" s="14"/>
      <c r="R16" s="17" t="str">
        <f t="shared" si="4"/>
        <v/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/>
      <c r="B17" s="13" t="str">
        <f>IF(A17="","",IFERROR(INT((A17-C3)/7)+I4,""))</f>
        <v/>
      </c>
      <c r="C17" s="14"/>
      <c r="D17" s="14"/>
      <c r="E17" s="14"/>
      <c r="F17" s="14"/>
      <c r="G17" s="15" t="str">
        <f>IF(A17="","",IFERROR(SUM(E$7:E17)/C4*100,""))</f>
        <v/>
      </c>
      <c r="H17" s="14"/>
      <c r="I17" s="14"/>
      <c r="J17" s="15" t="str">
        <f t="shared" si="0"/>
        <v/>
      </c>
      <c r="K17" s="15" t="str">
        <f t="shared" si="1"/>
        <v/>
      </c>
      <c r="L17" s="16"/>
      <c r="M17" s="14"/>
      <c r="N17" s="14"/>
      <c r="O17" s="15" t="str">
        <f t="shared" si="2"/>
        <v/>
      </c>
      <c r="P17" s="15" t="str">
        <f t="shared" si="3"/>
        <v/>
      </c>
      <c r="Q17" s="14"/>
      <c r="R17" s="17" t="str">
        <f t="shared" si="4"/>
        <v/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/>
      <c r="B18" s="13" t="str">
        <f>IF(A18="","",IFERROR(INT((A18-C3)/7)+I4,""))</f>
        <v/>
      </c>
      <c r="C18" s="14"/>
      <c r="D18" s="14"/>
      <c r="E18" s="14"/>
      <c r="F18" s="14"/>
      <c r="G18" s="15" t="str">
        <f>IF(A18="","",IFERROR(SUM(E$7:E18)/C4*100,""))</f>
        <v/>
      </c>
      <c r="H18" s="14"/>
      <c r="I18" s="14"/>
      <c r="J18" s="15" t="str">
        <f t="shared" si="0"/>
        <v/>
      </c>
      <c r="K18" s="15" t="str">
        <f t="shared" si="1"/>
        <v/>
      </c>
      <c r="L18" s="16"/>
      <c r="M18" s="14"/>
      <c r="N18" s="14"/>
      <c r="O18" s="15" t="str">
        <f t="shared" si="2"/>
        <v/>
      </c>
      <c r="P18" s="15" t="str">
        <f t="shared" si="3"/>
        <v/>
      </c>
      <c r="Q18" s="14"/>
      <c r="R18" s="17" t="str">
        <f t="shared" si="4"/>
        <v/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/>
      <c r="B19" s="13" t="str">
        <f>IF(A19="","",IFERROR(INT((A19-C3)/7)+I4,""))</f>
        <v/>
      </c>
      <c r="C19" s="14"/>
      <c r="D19" s="14"/>
      <c r="E19" s="14"/>
      <c r="F19" s="14"/>
      <c r="G19" s="15" t="str">
        <f>IF(A19="","",IFERROR(SUM(E$7:E19)/C4*100,""))</f>
        <v/>
      </c>
      <c r="H19" s="14"/>
      <c r="I19" s="14"/>
      <c r="J19" s="15" t="str">
        <f t="shared" si="0"/>
        <v/>
      </c>
      <c r="K19" s="15" t="str">
        <f t="shared" si="1"/>
        <v/>
      </c>
      <c r="L19" s="16"/>
      <c r="M19" s="14"/>
      <c r="N19" s="14"/>
      <c r="O19" s="15" t="str">
        <f t="shared" si="2"/>
        <v/>
      </c>
      <c r="P19" s="15" t="str">
        <f t="shared" si="3"/>
        <v/>
      </c>
      <c r="Q19" s="14"/>
      <c r="R19" s="17" t="str">
        <f t="shared" si="4"/>
        <v/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/>
      <c r="B20" s="13" t="str">
        <f>IF(A20="","",IFERROR(INT((A20-C3)/7)+I4,""))</f>
        <v/>
      </c>
      <c r="C20" s="14"/>
      <c r="D20" s="14"/>
      <c r="E20" s="14"/>
      <c r="F20" s="14"/>
      <c r="G20" s="15" t="str">
        <f>IF(A20="","",IFERROR(SUM(E$7:E20)/C4*100,""))</f>
        <v/>
      </c>
      <c r="H20" s="14"/>
      <c r="I20" s="14"/>
      <c r="J20" s="15" t="str">
        <f t="shared" si="0"/>
        <v/>
      </c>
      <c r="K20" s="15" t="str">
        <f t="shared" si="1"/>
        <v/>
      </c>
      <c r="L20" s="16"/>
      <c r="M20" s="14"/>
      <c r="N20" s="14"/>
      <c r="O20" s="15" t="str">
        <f t="shared" si="2"/>
        <v/>
      </c>
      <c r="P20" s="15" t="str">
        <f t="shared" si="3"/>
        <v/>
      </c>
      <c r="Q20" s="14"/>
      <c r="R20" s="17" t="str">
        <f t="shared" si="4"/>
        <v/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/>
      <c r="B21" s="13" t="str">
        <f>IF(A21="","",IFERROR(INT((A21-C3)/7)+I4,""))</f>
        <v/>
      </c>
      <c r="C21" s="14"/>
      <c r="D21" s="14"/>
      <c r="E21" s="14"/>
      <c r="F21" s="14"/>
      <c r="G21" s="15" t="str">
        <f>IF(A21="","",IFERROR(SUM(E$7:E21)/C4*100,""))</f>
        <v/>
      </c>
      <c r="H21" s="14"/>
      <c r="I21" s="14"/>
      <c r="J21" s="15" t="str">
        <f t="shared" si="0"/>
        <v/>
      </c>
      <c r="K21" s="15" t="str">
        <f t="shared" si="1"/>
        <v/>
      </c>
      <c r="L21" s="16"/>
      <c r="M21" s="14"/>
      <c r="N21" s="14"/>
      <c r="O21" s="15" t="str">
        <f t="shared" si="2"/>
        <v/>
      </c>
      <c r="P21" s="15" t="str">
        <f t="shared" si="3"/>
        <v/>
      </c>
      <c r="Q21" s="14"/>
      <c r="R21" s="17" t="str">
        <f t="shared" si="4"/>
        <v/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/>
      <c r="B22" s="13" t="str">
        <f>IF(A22="","",IFERROR(INT((A22-C3)/7)+I4,""))</f>
        <v/>
      </c>
      <c r="C22" s="14"/>
      <c r="D22" s="14"/>
      <c r="E22" s="14"/>
      <c r="F22" s="14"/>
      <c r="G22" s="15" t="str">
        <f>IF(A22="","",IFERROR(SUM(E$7:E22)/C4*100,""))</f>
        <v/>
      </c>
      <c r="H22" s="14"/>
      <c r="I22" s="14"/>
      <c r="J22" s="15" t="str">
        <f t="shared" si="0"/>
        <v/>
      </c>
      <c r="K22" s="15" t="str">
        <f t="shared" si="1"/>
        <v/>
      </c>
      <c r="L22" s="16"/>
      <c r="M22" s="14"/>
      <c r="N22" s="14"/>
      <c r="O22" s="15" t="str">
        <f t="shared" si="2"/>
        <v/>
      </c>
      <c r="P22" s="15" t="str">
        <f t="shared" si="3"/>
        <v/>
      </c>
      <c r="Q22" s="14"/>
      <c r="R22" s="17" t="str">
        <f t="shared" si="4"/>
        <v/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/>
      <c r="B23" s="13" t="str">
        <f>IF(A23="","",IFERROR(INT((A23-C3)/7)+I4,""))</f>
        <v/>
      </c>
      <c r="C23" s="14"/>
      <c r="D23" s="14"/>
      <c r="E23" s="14"/>
      <c r="F23" s="14"/>
      <c r="G23" s="15" t="str">
        <f>IF(A23="","",IFERROR(SUM(E$7:E23)/C4*100,""))</f>
        <v/>
      </c>
      <c r="H23" s="14"/>
      <c r="I23" s="14"/>
      <c r="J23" s="15" t="str">
        <f t="shared" si="0"/>
        <v/>
      </c>
      <c r="K23" s="15" t="str">
        <f t="shared" si="1"/>
        <v/>
      </c>
      <c r="L23" s="16"/>
      <c r="M23" s="14"/>
      <c r="N23" s="14"/>
      <c r="O23" s="15" t="str">
        <f t="shared" si="2"/>
        <v/>
      </c>
      <c r="P23" s="15" t="str">
        <f t="shared" si="3"/>
        <v/>
      </c>
      <c r="Q23" s="14"/>
      <c r="R23" s="17" t="str">
        <f t="shared" si="4"/>
        <v/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/>
      <c r="B24" s="13" t="str">
        <f>IF(A24="","",IFERROR(INT((A24-C3)/7)+I4,""))</f>
        <v/>
      </c>
      <c r="C24" s="14"/>
      <c r="D24" s="14"/>
      <c r="E24" s="14"/>
      <c r="F24" s="14"/>
      <c r="G24" s="15" t="str">
        <f>IF(A24="","",IFERROR(SUM(E$7:E24)/C4*100,""))</f>
        <v/>
      </c>
      <c r="H24" s="14"/>
      <c r="I24" s="14"/>
      <c r="J24" s="15" t="str">
        <f t="shared" si="0"/>
        <v/>
      </c>
      <c r="K24" s="15" t="str">
        <f t="shared" si="1"/>
        <v/>
      </c>
      <c r="L24" s="16"/>
      <c r="M24" s="14"/>
      <c r="N24" s="14"/>
      <c r="O24" s="15" t="str">
        <f t="shared" si="2"/>
        <v/>
      </c>
      <c r="P24" s="15" t="str">
        <f t="shared" si="3"/>
        <v/>
      </c>
      <c r="Q24" s="14"/>
      <c r="R24" s="17" t="str">
        <f t="shared" si="4"/>
        <v/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/>
      <c r="B25" s="13" t="str">
        <f>IF(A25="","",IFERROR(INT((A25-C3)/7)+I4,""))</f>
        <v/>
      </c>
      <c r="C25" s="14"/>
      <c r="D25" s="14"/>
      <c r="E25" s="14"/>
      <c r="F25" s="14"/>
      <c r="G25" s="15" t="str">
        <f>IF(A25="","",IFERROR(SUM(E$7:E25)/C4*100,""))</f>
        <v/>
      </c>
      <c r="H25" s="14"/>
      <c r="I25" s="14"/>
      <c r="J25" s="15" t="str">
        <f t="shared" si="0"/>
        <v/>
      </c>
      <c r="K25" s="15" t="str">
        <f t="shared" si="1"/>
        <v/>
      </c>
      <c r="L25" s="16"/>
      <c r="M25" s="14"/>
      <c r="N25" s="14"/>
      <c r="O25" s="15" t="str">
        <f t="shared" si="2"/>
        <v/>
      </c>
      <c r="P25" s="15" t="str">
        <f t="shared" si="3"/>
        <v/>
      </c>
      <c r="Q25" s="14"/>
      <c r="R25" s="17" t="str">
        <f t="shared" si="4"/>
        <v/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/>
      <c r="B26" s="13" t="str">
        <f>IF(A26="","",IFERROR(INT((A26-C3)/7)+I4,""))</f>
        <v/>
      </c>
      <c r="C26" s="14"/>
      <c r="D26" s="14"/>
      <c r="E26" s="14"/>
      <c r="F26" s="14"/>
      <c r="G26" s="15" t="str">
        <f>IF(A26="","",IFERROR(SUM(E$7:E26)/C4*100,""))</f>
        <v/>
      </c>
      <c r="H26" s="14"/>
      <c r="I26" s="14"/>
      <c r="J26" s="15" t="str">
        <f t="shared" si="0"/>
        <v/>
      </c>
      <c r="K26" s="15" t="str">
        <f t="shared" si="1"/>
        <v/>
      </c>
      <c r="L26" s="16"/>
      <c r="M26" s="14"/>
      <c r="N26" s="14"/>
      <c r="O26" s="15" t="str">
        <f t="shared" si="2"/>
        <v/>
      </c>
      <c r="P26" s="15" t="str">
        <f t="shared" si="3"/>
        <v/>
      </c>
      <c r="Q26" s="14"/>
      <c r="R26" s="17" t="str">
        <f t="shared" si="4"/>
        <v/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/>
      <c r="B27" s="13" t="str">
        <f>IF(A27="","",IFERROR(INT((A27-C3)/7)+I4,""))</f>
        <v/>
      </c>
      <c r="C27" s="14"/>
      <c r="D27" s="14"/>
      <c r="E27" s="14"/>
      <c r="F27" s="14"/>
      <c r="G27" s="15" t="str">
        <f>IF(A27="","",IFERROR(SUM(E$7:E27)/C4*100,""))</f>
        <v/>
      </c>
      <c r="H27" s="14"/>
      <c r="I27" s="14"/>
      <c r="J27" s="15" t="str">
        <f t="shared" si="0"/>
        <v/>
      </c>
      <c r="K27" s="15" t="str">
        <f t="shared" si="1"/>
        <v/>
      </c>
      <c r="L27" s="16"/>
      <c r="M27" s="14"/>
      <c r="N27" s="14"/>
      <c r="O27" s="15" t="str">
        <f t="shared" si="2"/>
        <v/>
      </c>
      <c r="P27" s="15" t="str">
        <f t="shared" si="3"/>
        <v/>
      </c>
      <c r="Q27" s="14"/>
      <c r="R27" s="17" t="str">
        <f t="shared" si="4"/>
        <v/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/>
      <c r="B28" s="13" t="str">
        <f>IF(A28="","",IFERROR(INT((A28-C3)/7)+I4,""))</f>
        <v/>
      </c>
      <c r="C28" s="14"/>
      <c r="D28" s="14"/>
      <c r="E28" s="14"/>
      <c r="F28" s="14"/>
      <c r="G28" s="15" t="str">
        <f>IF(A28="","",IFERROR(SUM(E$7:E28)/C4*100,""))</f>
        <v/>
      </c>
      <c r="H28" s="14"/>
      <c r="I28" s="14"/>
      <c r="J28" s="15" t="str">
        <f t="shared" si="0"/>
        <v/>
      </c>
      <c r="K28" s="15" t="str">
        <f t="shared" si="1"/>
        <v/>
      </c>
      <c r="L28" s="16"/>
      <c r="M28" s="14"/>
      <c r="N28" s="14"/>
      <c r="O28" s="15" t="str">
        <f t="shared" si="2"/>
        <v/>
      </c>
      <c r="P28" s="15" t="str">
        <f t="shared" si="3"/>
        <v/>
      </c>
      <c r="Q28" s="14"/>
      <c r="R28" s="17" t="str">
        <f t="shared" si="4"/>
        <v/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/>
      <c r="B29" s="13" t="str">
        <f>IF(A29="","",IFERROR(INT((A29-C3)/7)+I4,""))</f>
        <v/>
      </c>
      <c r="C29" s="14"/>
      <c r="D29" s="14"/>
      <c r="E29" s="14"/>
      <c r="F29" s="14"/>
      <c r="G29" s="15" t="str">
        <f>IF(A29="","",IFERROR(SUM(E$7:E29)/C4*100,""))</f>
        <v/>
      </c>
      <c r="H29" s="14"/>
      <c r="I29" s="14"/>
      <c r="J29" s="15" t="str">
        <f t="shared" si="0"/>
        <v/>
      </c>
      <c r="K29" s="15" t="str">
        <f t="shared" si="1"/>
        <v/>
      </c>
      <c r="L29" s="16"/>
      <c r="M29" s="14"/>
      <c r="N29" s="14"/>
      <c r="O29" s="15" t="str">
        <f t="shared" si="2"/>
        <v/>
      </c>
      <c r="P29" s="15" t="str">
        <f t="shared" si="3"/>
        <v/>
      </c>
      <c r="Q29" s="14"/>
      <c r="R29" s="17" t="str">
        <f t="shared" si="4"/>
        <v/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/>
      <c r="B30" s="13" t="str">
        <f>IF(A30="","",IFERROR(INT((A30-C3)/7)+I4,""))</f>
        <v/>
      </c>
      <c r="C30" s="14"/>
      <c r="D30" s="14"/>
      <c r="E30" s="14"/>
      <c r="F30" s="14"/>
      <c r="G30" s="15" t="str">
        <f>IF(A30="","",IFERROR(SUM(E$7:E30)/C4*100,""))</f>
        <v/>
      </c>
      <c r="H30" s="14"/>
      <c r="I30" s="14"/>
      <c r="J30" s="15" t="str">
        <f t="shared" si="0"/>
        <v/>
      </c>
      <c r="K30" s="15" t="str">
        <f t="shared" si="1"/>
        <v/>
      </c>
      <c r="L30" s="16"/>
      <c r="M30" s="14"/>
      <c r="N30" s="14"/>
      <c r="O30" s="15" t="str">
        <f t="shared" si="2"/>
        <v/>
      </c>
      <c r="P30" s="15" t="str">
        <f t="shared" si="3"/>
        <v/>
      </c>
      <c r="Q30" s="14"/>
      <c r="R30" s="17" t="str">
        <f t="shared" si="4"/>
        <v/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/>
      <c r="B31" s="13" t="str">
        <f>IF(A31="","",IFERROR(INT((A31-C3)/7)+I4,""))</f>
        <v/>
      </c>
      <c r="C31" s="14"/>
      <c r="D31" s="14"/>
      <c r="E31" s="14"/>
      <c r="F31" s="14"/>
      <c r="G31" s="15" t="str">
        <f>IF(A31="","",IFERROR(SUM(E$7:E31)/C4*100,""))</f>
        <v/>
      </c>
      <c r="H31" s="14"/>
      <c r="I31" s="14"/>
      <c r="J31" s="15" t="str">
        <f t="shared" si="0"/>
        <v/>
      </c>
      <c r="K31" s="15" t="str">
        <f t="shared" si="1"/>
        <v/>
      </c>
      <c r="L31" s="16"/>
      <c r="M31" s="14"/>
      <c r="N31" s="14"/>
      <c r="O31" s="15" t="str">
        <f t="shared" si="2"/>
        <v/>
      </c>
      <c r="P31" s="15" t="str">
        <f t="shared" si="3"/>
        <v/>
      </c>
      <c r="Q31" s="14"/>
      <c r="R31" s="17" t="str">
        <f t="shared" si="4"/>
        <v/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/>
      <c r="B32" s="13" t="str">
        <f>IF(A32="","",IFERROR(INT((A32-C3)/7)+I4,""))</f>
        <v/>
      </c>
      <c r="C32" s="14"/>
      <c r="D32" s="14"/>
      <c r="E32" s="14"/>
      <c r="F32" s="14"/>
      <c r="G32" s="15" t="str">
        <f>IF(A32="","",IFERROR(SUM(E$7:E32)/C4*100,""))</f>
        <v/>
      </c>
      <c r="H32" s="14"/>
      <c r="I32" s="14"/>
      <c r="J32" s="15" t="str">
        <f t="shared" si="0"/>
        <v/>
      </c>
      <c r="K32" s="15" t="str">
        <f t="shared" si="1"/>
        <v/>
      </c>
      <c r="L32" s="16"/>
      <c r="M32" s="14"/>
      <c r="N32" s="14"/>
      <c r="O32" s="15" t="str">
        <f t="shared" si="2"/>
        <v/>
      </c>
      <c r="P32" s="15" t="str">
        <f t="shared" si="3"/>
        <v/>
      </c>
      <c r="Q32" s="14"/>
      <c r="R32" s="17" t="str">
        <f t="shared" si="4"/>
        <v/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/>
      <c r="B33" s="13" t="str">
        <f>IF(A33="","",IFERROR(INT((A33-C3)/7)+I4,""))</f>
        <v/>
      </c>
      <c r="C33" s="14"/>
      <c r="D33" s="14"/>
      <c r="E33" s="14"/>
      <c r="F33" s="14"/>
      <c r="G33" s="15" t="str">
        <f>IF(A33="","",IFERROR(SUM(E$7:E33)/C4*100,""))</f>
        <v/>
      </c>
      <c r="H33" s="14"/>
      <c r="I33" s="14"/>
      <c r="J33" s="15" t="str">
        <f t="shared" si="0"/>
        <v/>
      </c>
      <c r="K33" s="15" t="str">
        <f t="shared" si="1"/>
        <v/>
      </c>
      <c r="L33" s="16"/>
      <c r="M33" s="14"/>
      <c r="N33" s="14"/>
      <c r="O33" s="15" t="str">
        <f t="shared" si="2"/>
        <v/>
      </c>
      <c r="P33" s="15" t="str">
        <f t="shared" si="3"/>
        <v/>
      </c>
      <c r="Q33" s="14"/>
      <c r="R33" s="17" t="str">
        <f t="shared" si="4"/>
        <v/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/>
      <c r="B34" s="13" t="str">
        <f>IF(A34="","",IFERROR(INT((A34-C3)/7)+I4,""))</f>
        <v/>
      </c>
      <c r="C34" s="14"/>
      <c r="D34" s="14"/>
      <c r="E34" s="14"/>
      <c r="F34" s="14"/>
      <c r="G34" s="15" t="str">
        <f>IF(A34="","",IFERROR(SUM(E$7:E34)/C4*100,""))</f>
        <v/>
      </c>
      <c r="H34" s="14"/>
      <c r="I34" s="14"/>
      <c r="J34" s="15" t="str">
        <f t="shared" si="0"/>
        <v/>
      </c>
      <c r="K34" s="15" t="str">
        <f t="shared" si="1"/>
        <v/>
      </c>
      <c r="L34" s="16"/>
      <c r="M34" s="14"/>
      <c r="N34" s="14"/>
      <c r="O34" s="15" t="str">
        <f t="shared" si="2"/>
        <v/>
      </c>
      <c r="P34" s="15" t="str">
        <f t="shared" si="3"/>
        <v/>
      </c>
      <c r="Q34" s="14"/>
      <c r="R34" s="17" t="str">
        <f t="shared" si="4"/>
        <v/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/>
      <c r="B35" s="13" t="str">
        <f>IF(A35="","",IFERROR(INT((A35-C3)/7)+I4,""))</f>
        <v/>
      </c>
      <c r="C35" s="14"/>
      <c r="D35" s="14"/>
      <c r="E35" s="14"/>
      <c r="F35" s="14"/>
      <c r="G35" s="15" t="str">
        <f>IF(A35="","",IFERROR(SUM(E$7:E35)/C4*100,""))</f>
        <v/>
      </c>
      <c r="H35" s="14"/>
      <c r="I35" s="14"/>
      <c r="J35" s="15" t="str">
        <f t="shared" si="0"/>
        <v/>
      </c>
      <c r="K35" s="15" t="str">
        <f t="shared" si="1"/>
        <v/>
      </c>
      <c r="L35" s="16"/>
      <c r="M35" s="14"/>
      <c r="N35" s="14"/>
      <c r="O35" s="15" t="str">
        <f t="shared" si="2"/>
        <v/>
      </c>
      <c r="P35" s="15" t="str">
        <f t="shared" si="3"/>
        <v/>
      </c>
      <c r="Q35" s="14"/>
      <c r="R35" s="17" t="str">
        <f t="shared" si="4"/>
        <v/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/>
      <c r="B36" s="13" t="str">
        <f>IF(A36="","",IFERROR(INT((A36-C3)/7)+I4,""))</f>
        <v/>
      </c>
      <c r="C36" s="14"/>
      <c r="D36" s="14"/>
      <c r="E36" s="14"/>
      <c r="F36" s="14"/>
      <c r="G36" s="15" t="str">
        <f>IF(A36="","",IFERROR(SUM(E$7:E36)/C4*100,""))</f>
        <v/>
      </c>
      <c r="H36" s="14"/>
      <c r="I36" s="14"/>
      <c r="J36" s="15" t="str">
        <f t="shared" si="0"/>
        <v/>
      </c>
      <c r="K36" s="15" t="str">
        <f t="shared" si="1"/>
        <v/>
      </c>
      <c r="L36" s="16"/>
      <c r="M36" s="14"/>
      <c r="N36" s="14"/>
      <c r="O36" s="15" t="str">
        <f t="shared" si="2"/>
        <v/>
      </c>
      <c r="P36" s="15" t="str">
        <f t="shared" si="3"/>
        <v/>
      </c>
      <c r="Q36" s="14"/>
      <c r="R36" s="17" t="str">
        <f t="shared" si="4"/>
        <v/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/>
      <c r="B37" s="13" t="str">
        <f>IF(A37="","",IFERROR(INT((A37-C3)/7)+I4,""))</f>
        <v/>
      </c>
      <c r="C37" s="14"/>
      <c r="D37" s="14"/>
      <c r="E37" s="14"/>
      <c r="F37" s="14"/>
      <c r="G37" s="15" t="str">
        <f>IF(A37="","",IFERROR(SUM(E$7:E37)/C4*100,""))</f>
        <v/>
      </c>
      <c r="H37" s="14"/>
      <c r="I37" s="14"/>
      <c r="J37" s="15" t="str">
        <f t="shared" si="0"/>
        <v/>
      </c>
      <c r="K37" s="15" t="str">
        <f t="shared" si="1"/>
        <v/>
      </c>
      <c r="L37" s="16"/>
      <c r="M37" s="14"/>
      <c r="N37" s="14"/>
      <c r="O37" s="15" t="str">
        <f t="shared" si="2"/>
        <v/>
      </c>
      <c r="P37" s="15" t="str">
        <f t="shared" si="3"/>
        <v/>
      </c>
      <c r="Q37" s="14"/>
      <c r="R37" s="17" t="str">
        <f t="shared" si="4"/>
        <v/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/>
      <c r="B38" s="13" t="str">
        <f>IF(A38="","",IFERROR(INT((A38-C3)/7)+I4,""))</f>
        <v/>
      </c>
      <c r="C38" s="14"/>
      <c r="D38" s="14"/>
      <c r="E38" s="14"/>
      <c r="F38" s="14"/>
      <c r="G38" s="15" t="str">
        <f>IF(A38="","",IFERROR(SUM(E$7:E38)/C4*100,""))</f>
        <v/>
      </c>
      <c r="H38" s="14"/>
      <c r="I38" s="14"/>
      <c r="J38" s="15" t="str">
        <f t="shared" si="0"/>
        <v/>
      </c>
      <c r="K38" s="15" t="str">
        <f t="shared" si="1"/>
        <v/>
      </c>
      <c r="L38" s="16"/>
      <c r="M38" s="14"/>
      <c r="N38" s="14"/>
      <c r="O38" s="15" t="str">
        <f t="shared" si="2"/>
        <v/>
      </c>
      <c r="P38" s="15" t="str">
        <f t="shared" si="3"/>
        <v/>
      </c>
      <c r="Q38" s="14"/>
      <c r="R38" s="17" t="str">
        <f t="shared" si="4"/>
        <v/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/>
      <c r="B39" s="13" t="str">
        <f>IF(A39="","",IFERROR(INT((A39-C3)/7)+I4,""))</f>
        <v/>
      </c>
      <c r="C39" s="14"/>
      <c r="D39" s="14"/>
      <c r="E39" s="14"/>
      <c r="F39" s="14"/>
      <c r="G39" s="15" t="str">
        <f>IF(A39="","",IFERROR(SUM(E$7:E39)/C4*100,""))</f>
        <v/>
      </c>
      <c r="H39" s="14"/>
      <c r="I39" s="14"/>
      <c r="J39" s="15" t="str">
        <f t="shared" si="0"/>
        <v/>
      </c>
      <c r="K39" s="15" t="str">
        <f t="shared" si="1"/>
        <v/>
      </c>
      <c r="L39" s="16"/>
      <c r="M39" s="14"/>
      <c r="N39" s="14"/>
      <c r="O39" s="15" t="str">
        <f t="shared" si="2"/>
        <v/>
      </c>
      <c r="P39" s="15" t="str">
        <f t="shared" si="3"/>
        <v/>
      </c>
      <c r="Q39" s="14"/>
      <c r="R39" s="17" t="str">
        <f t="shared" si="4"/>
        <v/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/>
      <c r="B40" s="13" t="str">
        <f>IF(A40="","",IFERROR(INT((A40-C3)/7)+I4,""))</f>
        <v/>
      </c>
      <c r="C40" s="14"/>
      <c r="D40" s="14"/>
      <c r="E40" s="14"/>
      <c r="F40" s="14"/>
      <c r="G40" s="15" t="str">
        <f>IF(A40="","",IFERROR(SUM(E$7:E40)/C4*100,""))</f>
        <v/>
      </c>
      <c r="H40" s="14"/>
      <c r="I40" s="14"/>
      <c r="J40" s="15" t="str">
        <f t="shared" si="0"/>
        <v/>
      </c>
      <c r="K40" s="15" t="str">
        <f t="shared" si="1"/>
        <v/>
      </c>
      <c r="L40" s="16"/>
      <c r="M40" s="14"/>
      <c r="N40" s="14"/>
      <c r="O40" s="15" t="str">
        <f t="shared" si="2"/>
        <v/>
      </c>
      <c r="P40" s="15" t="str">
        <f t="shared" si="3"/>
        <v/>
      </c>
      <c r="Q40" s="14"/>
      <c r="R40" s="17" t="str">
        <f t="shared" si="4"/>
        <v/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/>
      <c r="B41" s="13" t="str">
        <f>IF(A41="","",IFERROR(INT((A41-C3)/7)+I4,""))</f>
        <v/>
      </c>
      <c r="C41" s="14"/>
      <c r="D41" s="14"/>
      <c r="E41" s="14"/>
      <c r="F41" s="14"/>
      <c r="G41" s="15" t="str">
        <f>IF(A41="","",IFERROR(SUM(E$7:E41)/C4*100,""))</f>
        <v/>
      </c>
      <c r="H41" s="14"/>
      <c r="I41" s="14"/>
      <c r="J41" s="15" t="str">
        <f t="shared" si="0"/>
        <v/>
      </c>
      <c r="K41" s="15" t="str">
        <f t="shared" si="1"/>
        <v/>
      </c>
      <c r="L41" s="16"/>
      <c r="M41" s="14"/>
      <c r="N41" s="14"/>
      <c r="O41" s="15" t="str">
        <f t="shared" si="2"/>
        <v/>
      </c>
      <c r="P41" s="15" t="str">
        <f t="shared" si="3"/>
        <v/>
      </c>
      <c r="Q41" s="14"/>
      <c r="R41" s="17" t="str">
        <f t="shared" si="4"/>
        <v/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/>
      <c r="B42" s="13" t="str">
        <f>IF(A42="","",IFERROR(INT((A42-C3)/7)+I4,""))</f>
        <v/>
      </c>
      <c r="C42" s="14"/>
      <c r="D42" s="14"/>
      <c r="E42" s="14"/>
      <c r="F42" s="14"/>
      <c r="G42" s="15" t="str">
        <f>IF(A42="","",IFERROR(SUM(E$7:E42)/C4*100,""))</f>
        <v/>
      </c>
      <c r="H42" s="14"/>
      <c r="I42" s="14"/>
      <c r="J42" s="15" t="str">
        <f t="shared" si="0"/>
        <v/>
      </c>
      <c r="K42" s="15" t="str">
        <f t="shared" si="1"/>
        <v/>
      </c>
      <c r="L42" s="16"/>
      <c r="M42" s="14"/>
      <c r="N42" s="14"/>
      <c r="O42" s="15" t="str">
        <f t="shared" si="2"/>
        <v/>
      </c>
      <c r="P42" s="15" t="str">
        <f t="shared" si="3"/>
        <v/>
      </c>
      <c r="Q42" s="14"/>
      <c r="R42" s="17" t="str">
        <f t="shared" si="4"/>
        <v/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/>
      <c r="B43" s="13" t="str">
        <f>IF(A43="","",IFERROR(INT((A43-C3)/7)+I4,""))</f>
        <v/>
      </c>
      <c r="C43" s="14"/>
      <c r="D43" s="14"/>
      <c r="E43" s="14"/>
      <c r="F43" s="14"/>
      <c r="G43" s="15" t="str">
        <f>IF(A43="","",IFERROR(SUM(E$7:E43)/C4*100,""))</f>
        <v/>
      </c>
      <c r="H43" s="14"/>
      <c r="I43" s="14"/>
      <c r="J43" s="15" t="str">
        <f t="shared" si="0"/>
        <v/>
      </c>
      <c r="K43" s="15" t="str">
        <f t="shared" si="1"/>
        <v/>
      </c>
      <c r="L43" s="16"/>
      <c r="M43" s="14"/>
      <c r="N43" s="14"/>
      <c r="O43" s="15" t="str">
        <f t="shared" si="2"/>
        <v/>
      </c>
      <c r="P43" s="15" t="str">
        <f t="shared" si="3"/>
        <v/>
      </c>
      <c r="Q43" s="14"/>
      <c r="R43" s="17" t="str">
        <f t="shared" si="4"/>
        <v/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/>
      <c r="B44" s="13" t="str">
        <f>IF(A44="","",IFERROR(INT((A44-C3)/7)+I4,""))</f>
        <v/>
      </c>
      <c r="C44" s="14"/>
      <c r="D44" s="14"/>
      <c r="E44" s="14"/>
      <c r="F44" s="14"/>
      <c r="G44" s="15" t="str">
        <f>IF(A44="","",IFERROR(SUM(E$7:E44)/C4*100,""))</f>
        <v/>
      </c>
      <c r="H44" s="14"/>
      <c r="I44" s="14"/>
      <c r="J44" s="15" t="str">
        <f t="shared" si="0"/>
        <v/>
      </c>
      <c r="K44" s="15" t="str">
        <f t="shared" si="1"/>
        <v/>
      </c>
      <c r="L44" s="16"/>
      <c r="M44" s="14"/>
      <c r="N44" s="14"/>
      <c r="O44" s="15" t="str">
        <f t="shared" si="2"/>
        <v/>
      </c>
      <c r="P44" s="15" t="str">
        <f t="shared" si="3"/>
        <v/>
      </c>
      <c r="Q44" s="14"/>
      <c r="R44" s="17" t="str">
        <f t="shared" si="4"/>
        <v/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/>
      <c r="B45" s="13" t="str">
        <f>IF(A45="","",IFERROR(INT((A45-C3)/7)+I4,""))</f>
        <v/>
      </c>
      <c r="C45" s="14"/>
      <c r="D45" s="14"/>
      <c r="E45" s="14"/>
      <c r="F45" s="14"/>
      <c r="G45" s="15" t="str">
        <f>IF(A45="","",IFERROR(SUM(E$7:E45)/C4*100,""))</f>
        <v/>
      </c>
      <c r="H45" s="14"/>
      <c r="I45" s="14"/>
      <c r="J45" s="15" t="str">
        <f t="shared" si="0"/>
        <v/>
      </c>
      <c r="K45" s="15" t="str">
        <f t="shared" si="1"/>
        <v/>
      </c>
      <c r="L45" s="16"/>
      <c r="M45" s="14"/>
      <c r="N45" s="14"/>
      <c r="O45" s="15" t="str">
        <f t="shared" si="2"/>
        <v/>
      </c>
      <c r="P45" s="15" t="str">
        <f t="shared" si="3"/>
        <v/>
      </c>
      <c r="Q45" s="14"/>
      <c r="R45" s="17" t="str">
        <f t="shared" si="4"/>
        <v/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/>
      <c r="B46" s="13" t="str">
        <f>IF(A46="","",IFERROR(INT((A46-C3)/7)+I4,""))</f>
        <v/>
      </c>
      <c r="C46" s="14"/>
      <c r="D46" s="14"/>
      <c r="E46" s="14"/>
      <c r="F46" s="14"/>
      <c r="G46" s="15" t="str">
        <f>IF(A46="","",IFERROR(SUM(E$7:E46)/C4*100,""))</f>
        <v/>
      </c>
      <c r="H46" s="14"/>
      <c r="I46" s="14"/>
      <c r="J46" s="15" t="str">
        <f t="shared" si="0"/>
        <v/>
      </c>
      <c r="K46" s="15" t="str">
        <f t="shared" si="1"/>
        <v/>
      </c>
      <c r="L46" s="16"/>
      <c r="M46" s="14"/>
      <c r="N46" s="14"/>
      <c r="O46" s="15" t="str">
        <f t="shared" si="2"/>
        <v/>
      </c>
      <c r="P46" s="15" t="str">
        <f t="shared" si="3"/>
        <v/>
      </c>
      <c r="Q46" s="14"/>
      <c r="R46" s="17" t="str">
        <f t="shared" si="4"/>
        <v/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/>
      <c r="B47" s="13" t="str">
        <f>IF(A47="","",IFERROR(INT((A47-C3)/7)+I4,""))</f>
        <v/>
      </c>
      <c r="C47" s="14"/>
      <c r="D47" s="14"/>
      <c r="E47" s="14"/>
      <c r="F47" s="14"/>
      <c r="G47" s="15" t="str">
        <f>IF(A47="","",IFERROR(SUM(E$7:E47)/C4*100,""))</f>
        <v/>
      </c>
      <c r="H47" s="14"/>
      <c r="I47" s="14"/>
      <c r="J47" s="15" t="str">
        <f t="shared" si="0"/>
        <v/>
      </c>
      <c r="K47" s="15" t="str">
        <f t="shared" si="1"/>
        <v/>
      </c>
      <c r="L47" s="16"/>
      <c r="M47" s="14"/>
      <c r="N47" s="14"/>
      <c r="O47" s="15" t="str">
        <f t="shared" si="2"/>
        <v/>
      </c>
      <c r="P47" s="15" t="str">
        <f t="shared" si="3"/>
        <v/>
      </c>
      <c r="Q47" s="14"/>
      <c r="R47" s="17" t="str">
        <f t="shared" si="4"/>
        <v/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/>
      <c r="B48" s="13" t="str">
        <f>IF(A48="","",IFERROR(INT((A48-C3)/7)+I4,""))</f>
        <v/>
      </c>
      <c r="C48" s="14"/>
      <c r="D48" s="14"/>
      <c r="E48" s="14"/>
      <c r="F48" s="14"/>
      <c r="G48" s="15" t="str">
        <f>IF(A48="","",IFERROR(SUM(E$7:E48)/C4*100,""))</f>
        <v/>
      </c>
      <c r="H48" s="14"/>
      <c r="I48" s="14"/>
      <c r="J48" s="15" t="str">
        <f t="shared" si="0"/>
        <v/>
      </c>
      <c r="K48" s="15" t="str">
        <f t="shared" si="1"/>
        <v/>
      </c>
      <c r="L48" s="16"/>
      <c r="M48" s="14"/>
      <c r="N48" s="14"/>
      <c r="O48" s="15" t="str">
        <f t="shared" si="2"/>
        <v/>
      </c>
      <c r="P48" s="15" t="str">
        <f t="shared" si="3"/>
        <v/>
      </c>
      <c r="Q48" s="14"/>
      <c r="R48" s="17" t="str">
        <f t="shared" si="4"/>
        <v/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/>
      <c r="B49" s="13" t="str">
        <f>IF(A49="","",IFERROR(INT((A49-C3)/7)+I4,""))</f>
        <v/>
      </c>
      <c r="C49" s="14"/>
      <c r="D49" s="14"/>
      <c r="E49" s="14"/>
      <c r="F49" s="14"/>
      <c r="G49" s="15" t="str">
        <f>IF(A49="","",IFERROR(SUM(E$7:E49)/C4*100,""))</f>
        <v/>
      </c>
      <c r="H49" s="14"/>
      <c r="I49" s="14"/>
      <c r="J49" s="15" t="str">
        <f t="shared" si="0"/>
        <v/>
      </c>
      <c r="K49" s="15" t="str">
        <f t="shared" si="1"/>
        <v/>
      </c>
      <c r="L49" s="16"/>
      <c r="M49" s="14"/>
      <c r="N49" s="14"/>
      <c r="O49" s="15" t="str">
        <f t="shared" si="2"/>
        <v/>
      </c>
      <c r="P49" s="15" t="str">
        <f t="shared" si="3"/>
        <v/>
      </c>
      <c r="Q49" s="14"/>
      <c r="R49" s="17" t="str">
        <f t="shared" si="4"/>
        <v/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/>
      <c r="B50" s="13" t="str">
        <f>IF(A50="","",IFERROR(INT((A50-C3)/7)+I4,""))</f>
        <v/>
      </c>
      <c r="C50" s="14"/>
      <c r="D50" s="14"/>
      <c r="E50" s="14"/>
      <c r="F50" s="14"/>
      <c r="G50" s="15" t="str">
        <f>IF(A50="","",IFERROR(SUM(E$7:E50)/C4*100,""))</f>
        <v/>
      </c>
      <c r="H50" s="14"/>
      <c r="I50" s="14"/>
      <c r="J50" s="15" t="str">
        <f t="shared" si="0"/>
        <v/>
      </c>
      <c r="K50" s="15" t="str">
        <f t="shared" si="1"/>
        <v/>
      </c>
      <c r="L50" s="16"/>
      <c r="M50" s="14"/>
      <c r="N50" s="14"/>
      <c r="O50" s="15" t="str">
        <f t="shared" si="2"/>
        <v/>
      </c>
      <c r="P50" s="15" t="str">
        <f t="shared" si="3"/>
        <v/>
      </c>
      <c r="Q50" s="14"/>
      <c r="R50" s="17" t="str">
        <f t="shared" si="4"/>
        <v/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/>
      <c r="B51" s="13" t="str">
        <f>IF(A51="","",IFERROR(INT((A51-C3)/7)+I4,""))</f>
        <v/>
      </c>
      <c r="C51" s="14"/>
      <c r="D51" s="14"/>
      <c r="E51" s="14"/>
      <c r="F51" s="14"/>
      <c r="G51" s="15" t="str">
        <f>IF(A51="","",IFERROR(SUM(E$7:E51)/C4*100,""))</f>
        <v/>
      </c>
      <c r="H51" s="14"/>
      <c r="I51" s="14"/>
      <c r="J51" s="15" t="str">
        <f t="shared" si="0"/>
        <v/>
      </c>
      <c r="K51" s="15" t="str">
        <f t="shared" si="1"/>
        <v/>
      </c>
      <c r="L51" s="16"/>
      <c r="M51" s="14"/>
      <c r="N51" s="14"/>
      <c r="O51" s="15" t="str">
        <f t="shared" si="2"/>
        <v/>
      </c>
      <c r="P51" s="15" t="str">
        <f t="shared" si="3"/>
        <v/>
      </c>
      <c r="Q51" s="14"/>
      <c r="R51" s="17" t="str">
        <f t="shared" si="4"/>
        <v/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/>
      <c r="B52" s="13" t="str">
        <f>IF(A52="","",IFERROR(INT((A52-C3)/7)+I4,""))</f>
        <v/>
      </c>
      <c r="C52" s="14"/>
      <c r="D52" s="14"/>
      <c r="E52" s="14"/>
      <c r="F52" s="14"/>
      <c r="G52" s="15" t="str">
        <f>IF(A52="","",IFERROR(SUM(E$7:E52)/C4*100,""))</f>
        <v/>
      </c>
      <c r="H52" s="14"/>
      <c r="I52" s="14"/>
      <c r="J52" s="15" t="str">
        <f t="shared" si="0"/>
        <v/>
      </c>
      <c r="K52" s="15" t="str">
        <f t="shared" si="1"/>
        <v/>
      </c>
      <c r="L52" s="16"/>
      <c r="M52" s="14"/>
      <c r="N52" s="14"/>
      <c r="O52" s="15" t="str">
        <f t="shared" si="2"/>
        <v/>
      </c>
      <c r="P52" s="15" t="str">
        <f t="shared" si="3"/>
        <v/>
      </c>
      <c r="Q52" s="14"/>
      <c r="R52" s="17" t="str">
        <f t="shared" si="4"/>
        <v/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/>
      <c r="B53" s="13" t="str">
        <f>IF(A53="","",IFERROR(INT((A53-C3)/7)+I4,""))</f>
        <v/>
      </c>
      <c r="C53" s="14"/>
      <c r="D53" s="14"/>
      <c r="E53" s="14"/>
      <c r="F53" s="14"/>
      <c r="G53" s="15" t="str">
        <f>IF(A53="","",IFERROR(SUM(E$7:E53)/C4*100,""))</f>
        <v/>
      </c>
      <c r="H53" s="14"/>
      <c r="I53" s="14"/>
      <c r="J53" s="15" t="str">
        <f t="shared" si="0"/>
        <v/>
      </c>
      <c r="K53" s="15" t="str">
        <f t="shared" si="1"/>
        <v/>
      </c>
      <c r="L53" s="16"/>
      <c r="M53" s="14"/>
      <c r="N53" s="14"/>
      <c r="O53" s="15" t="str">
        <f t="shared" si="2"/>
        <v/>
      </c>
      <c r="P53" s="15" t="str">
        <f t="shared" si="3"/>
        <v/>
      </c>
      <c r="Q53" s="14"/>
      <c r="R53" s="17" t="str">
        <f t="shared" si="4"/>
        <v/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/>
      <c r="B54" s="13" t="str">
        <f>IF(A54="","",IFERROR(INT((A54-C3)/7)+I4,""))</f>
        <v/>
      </c>
      <c r="C54" s="14"/>
      <c r="D54" s="14"/>
      <c r="E54" s="14"/>
      <c r="F54" s="14"/>
      <c r="G54" s="15" t="str">
        <f>IF(A54="","",IFERROR(SUM(E$7:E54)/C4*100,""))</f>
        <v/>
      </c>
      <c r="H54" s="14"/>
      <c r="I54" s="14"/>
      <c r="J54" s="15" t="str">
        <f t="shared" si="0"/>
        <v/>
      </c>
      <c r="K54" s="15" t="str">
        <f t="shared" si="1"/>
        <v/>
      </c>
      <c r="L54" s="16"/>
      <c r="M54" s="14"/>
      <c r="N54" s="14"/>
      <c r="O54" s="15" t="str">
        <f t="shared" si="2"/>
        <v/>
      </c>
      <c r="P54" s="15" t="str">
        <f t="shared" si="3"/>
        <v/>
      </c>
      <c r="Q54" s="14"/>
      <c r="R54" s="17" t="str">
        <f t="shared" si="4"/>
        <v/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/>
      <c r="B55" s="13" t="str">
        <f>IF(A55="","",IFERROR(INT((A55-C3)/7)+I4,""))</f>
        <v/>
      </c>
      <c r="C55" s="14"/>
      <c r="D55" s="14"/>
      <c r="E55" s="14"/>
      <c r="F55" s="14"/>
      <c r="G55" s="15" t="str">
        <f>IF(A55="","",IFERROR(SUM(E$7:E55)/C4*100,""))</f>
        <v/>
      </c>
      <c r="H55" s="14"/>
      <c r="I55" s="14"/>
      <c r="J55" s="15" t="str">
        <f t="shared" si="0"/>
        <v/>
      </c>
      <c r="K55" s="15" t="str">
        <f t="shared" si="1"/>
        <v/>
      </c>
      <c r="L55" s="16"/>
      <c r="M55" s="14"/>
      <c r="N55" s="14"/>
      <c r="O55" s="15" t="str">
        <f t="shared" si="2"/>
        <v/>
      </c>
      <c r="P55" s="15" t="str">
        <f t="shared" si="3"/>
        <v/>
      </c>
      <c r="Q55" s="14"/>
      <c r="R55" s="17" t="str">
        <f t="shared" si="4"/>
        <v/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/>
      <c r="B56" s="13" t="str">
        <f>IF(A56="","",IFERROR(INT((A56-C3)/7)+I4,""))</f>
        <v/>
      </c>
      <c r="C56" s="14"/>
      <c r="D56" s="14"/>
      <c r="E56" s="14"/>
      <c r="F56" s="14"/>
      <c r="G56" s="15" t="str">
        <f>IF(A56="","",IFERROR(SUM(E$7:E56)/C4*100,""))</f>
        <v/>
      </c>
      <c r="H56" s="14"/>
      <c r="I56" s="14"/>
      <c r="J56" s="15" t="str">
        <f t="shared" si="0"/>
        <v/>
      </c>
      <c r="K56" s="15" t="str">
        <f t="shared" si="1"/>
        <v/>
      </c>
      <c r="L56" s="16"/>
      <c r="M56" s="14"/>
      <c r="N56" s="14"/>
      <c r="O56" s="15" t="str">
        <f t="shared" si="2"/>
        <v/>
      </c>
      <c r="P56" s="15" t="str">
        <f t="shared" si="3"/>
        <v/>
      </c>
      <c r="Q56" s="14"/>
      <c r="R56" s="17" t="str">
        <f t="shared" si="4"/>
        <v/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/>
      <c r="B57" s="13" t="str">
        <f>IF(A57="","",IFERROR(INT((A57-C3)/7)+I4,""))</f>
        <v/>
      </c>
      <c r="C57" s="14"/>
      <c r="D57" s="14"/>
      <c r="E57" s="14"/>
      <c r="F57" s="14"/>
      <c r="G57" s="15" t="str">
        <f>IF(A57="","",IFERROR(SUM(E$7:E57)/C4*100,""))</f>
        <v/>
      </c>
      <c r="H57" s="14"/>
      <c r="I57" s="14"/>
      <c r="J57" s="15" t="str">
        <f t="shared" si="0"/>
        <v/>
      </c>
      <c r="K57" s="15" t="str">
        <f t="shared" si="1"/>
        <v/>
      </c>
      <c r="L57" s="16"/>
      <c r="M57" s="14"/>
      <c r="N57" s="14"/>
      <c r="O57" s="15" t="str">
        <f t="shared" si="2"/>
        <v/>
      </c>
      <c r="P57" s="15" t="str">
        <f t="shared" si="3"/>
        <v/>
      </c>
      <c r="Q57" s="14"/>
      <c r="R57" s="17" t="str">
        <f t="shared" si="4"/>
        <v/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/>
      <c r="B58" s="13" t="str">
        <f>IF(A58="","",IFERROR(INT((A58-C3)/7)+I4,""))</f>
        <v/>
      </c>
      <c r="C58" s="14"/>
      <c r="D58" s="14"/>
      <c r="E58" s="14"/>
      <c r="F58" s="14"/>
      <c r="G58" s="15" t="str">
        <f>IF(A58="","",IFERROR(SUM(E$7:E58)/C4*100,""))</f>
        <v/>
      </c>
      <c r="H58" s="14"/>
      <c r="I58" s="14"/>
      <c r="J58" s="15" t="str">
        <f t="shared" si="0"/>
        <v/>
      </c>
      <c r="K58" s="15" t="str">
        <f t="shared" si="1"/>
        <v/>
      </c>
      <c r="L58" s="16"/>
      <c r="M58" s="14"/>
      <c r="N58" s="14"/>
      <c r="O58" s="15" t="str">
        <f t="shared" si="2"/>
        <v/>
      </c>
      <c r="P58" s="15" t="str">
        <f t="shared" si="3"/>
        <v/>
      </c>
      <c r="Q58" s="14"/>
      <c r="R58" s="17" t="str">
        <f t="shared" si="4"/>
        <v/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/>
      <c r="B59" s="13" t="str">
        <f>IF(A59="","",IFERROR(INT((A59-C3)/7)+I4,""))</f>
        <v/>
      </c>
      <c r="C59" s="14"/>
      <c r="D59" s="14"/>
      <c r="E59" s="14"/>
      <c r="F59" s="14"/>
      <c r="G59" s="15" t="str">
        <f>IF(A59="","",IFERROR(SUM(E$7:E59)/C4*100,""))</f>
        <v/>
      </c>
      <c r="H59" s="14"/>
      <c r="I59" s="14"/>
      <c r="J59" s="15" t="str">
        <f t="shared" si="0"/>
        <v/>
      </c>
      <c r="K59" s="15" t="str">
        <f t="shared" si="1"/>
        <v/>
      </c>
      <c r="L59" s="16"/>
      <c r="M59" s="14"/>
      <c r="N59" s="14"/>
      <c r="O59" s="15" t="str">
        <f t="shared" si="2"/>
        <v/>
      </c>
      <c r="P59" s="15" t="str">
        <f t="shared" si="3"/>
        <v/>
      </c>
      <c r="Q59" s="14"/>
      <c r="R59" s="17" t="str">
        <f t="shared" si="4"/>
        <v/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/>
      <c r="B60" s="13" t="str">
        <f>IF(A60="","",IFERROR(INT((A60-C3)/7)+I4,""))</f>
        <v/>
      </c>
      <c r="C60" s="14"/>
      <c r="D60" s="14"/>
      <c r="E60" s="14"/>
      <c r="F60" s="14"/>
      <c r="G60" s="15" t="str">
        <f>IF(A60="","",IFERROR(SUM(E$7:E60)/C4*100,""))</f>
        <v/>
      </c>
      <c r="H60" s="14"/>
      <c r="I60" s="14"/>
      <c r="J60" s="15" t="str">
        <f t="shared" si="0"/>
        <v/>
      </c>
      <c r="K60" s="15" t="str">
        <f t="shared" si="1"/>
        <v/>
      </c>
      <c r="L60" s="16"/>
      <c r="M60" s="14"/>
      <c r="N60" s="14"/>
      <c r="O60" s="15" t="str">
        <f t="shared" si="2"/>
        <v/>
      </c>
      <c r="P60" s="15" t="str">
        <f t="shared" si="3"/>
        <v/>
      </c>
      <c r="Q60" s="14"/>
      <c r="R60" s="17" t="str">
        <f t="shared" si="4"/>
        <v/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/>
      <c r="B61" s="13" t="str">
        <f>IF(A61="","",IFERROR(INT((A61-C3)/7)+I4,""))</f>
        <v/>
      </c>
      <c r="C61" s="14"/>
      <c r="D61" s="14"/>
      <c r="E61" s="14"/>
      <c r="F61" s="14"/>
      <c r="G61" s="15" t="str">
        <f>IF(A61="","",IFERROR(SUM(E$7:E61)/C4*100,""))</f>
        <v/>
      </c>
      <c r="H61" s="14"/>
      <c r="I61" s="14"/>
      <c r="J61" s="15" t="str">
        <f t="shared" si="0"/>
        <v/>
      </c>
      <c r="K61" s="15" t="str">
        <f t="shared" si="1"/>
        <v/>
      </c>
      <c r="L61" s="16"/>
      <c r="M61" s="14"/>
      <c r="N61" s="14"/>
      <c r="O61" s="15" t="str">
        <f t="shared" si="2"/>
        <v/>
      </c>
      <c r="P61" s="15" t="str">
        <f t="shared" si="3"/>
        <v/>
      </c>
      <c r="Q61" s="14"/>
      <c r="R61" s="17" t="str">
        <f t="shared" si="4"/>
        <v/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/>
      <c r="B62" s="13" t="str">
        <f>IF(A62="","",IFERROR(INT((A62-C3)/7)+I4,""))</f>
        <v/>
      </c>
      <c r="C62" s="14"/>
      <c r="D62" s="14"/>
      <c r="E62" s="14"/>
      <c r="F62" s="14"/>
      <c r="G62" s="15" t="str">
        <f>IF(A62="","",IFERROR(SUM(E$7:E62)/C4*100,""))</f>
        <v/>
      </c>
      <c r="H62" s="14"/>
      <c r="I62" s="14"/>
      <c r="J62" s="15" t="str">
        <f t="shared" si="0"/>
        <v/>
      </c>
      <c r="K62" s="15" t="str">
        <f t="shared" si="1"/>
        <v/>
      </c>
      <c r="L62" s="16"/>
      <c r="M62" s="14"/>
      <c r="N62" s="14"/>
      <c r="O62" s="15" t="str">
        <f t="shared" si="2"/>
        <v/>
      </c>
      <c r="P62" s="15" t="str">
        <f t="shared" si="3"/>
        <v/>
      </c>
      <c r="Q62" s="14"/>
      <c r="R62" s="17" t="str">
        <f t="shared" si="4"/>
        <v/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/>
      <c r="B63" s="13" t="str">
        <f>IF(A63="","",IFERROR(INT((A63-C3)/7)+I4,""))</f>
        <v/>
      </c>
      <c r="C63" s="14"/>
      <c r="D63" s="14"/>
      <c r="E63" s="14"/>
      <c r="F63" s="14"/>
      <c r="G63" s="15" t="str">
        <f>IF(A63="","",IFERROR(SUM(E$7:E63)/C4*100,""))</f>
        <v/>
      </c>
      <c r="H63" s="14"/>
      <c r="I63" s="14"/>
      <c r="J63" s="15" t="str">
        <f t="shared" si="0"/>
        <v/>
      </c>
      <c r="K63" s="15" t="str">
        <f t="shared" si="1"/>
        <v/>
      </c>
      <c r="L63" s="16"/>
      <c r="M63" s="14"/>
      <c r="N63" s="14"/>
      <c r="O63" s="15" t="str">
        <f t="shared" si="2"/>
        <v/>
      </c>
      <c r="P63" s="15" t="str">
        <f t="shared" si="3"/>
        <v/>
      </c>
      <c r="Q63" s="14"/>
      <c r="R63" s="17" t="str">
        <f t="shared" si="4"/>
        <v/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/>
      <c r="B64" s="13" t="str">
        <f>IF(A64="","",IFERROR(INT((A64-C3)/7)+I4,""))</f>
        <v/>
      </c>
      <c r="C64" s="14"/>
      <c r="D64" s="14"/>
      <c r="E64" s="14"/>
      <c r="F64" s="14"/>
      <c r="G64" s="15" t="str">
        <f>IF(A64="","",IFERROR(SUM(E$7:E64)/C4*100,""))</f>
        <v/>
      </c>
      <c r="H64" s="14"/>
      <c r="I64" s="14"/>
      <c r="J64" s="15" t="str">
        <f t="shared" si="0"/>
        <v/>
      </c>
      <c r="K64" s="15" t="str">
        <f t="shared" si="1"/>
        <v/>
      </c>
      <c r="L64" s="16"/>
      <c r="M64" s="14"/>
      <c r="N64" s="14"/>
      <c r="O64" s="15" t="str">
        <f t="shared" si="2"/>
        <v/>
      </c>
      <c r="P64" s="15" t="str">
        <f t="shared" si="3"/>
        <v/>
      </c>
      <c r="Q64" s="14"/>
      <c r="R64" s="17" t="str">
        <f t="shared" si="4"/>
        <v/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/>
      <c r="B65" s="13" t="str">
        <f>IF(A65="","",IFERROR(INT((A65-C3)/7)+I4,""))</f>
        <v/>
      </c>
      <c r="C65" s="14"/>
      <c r="D65" s="14"/>
      <c r="E65" s="14"/>
      <c r="F65" s="14"/>
      <c r="G65" s="15" t="str">
        <f>IF(A65="","",IFERROR(SUM(E$7:E65)/C4*100,""))</f>
        <v/>
      </c>
      <c r="H65" s="14"/>
      <c r="I65" s="14"/>
      <c r="J65" s="15" t="str">
        <f t="shared" si="0"/>
        <v/>
      </c>
      <c r="K65" s="15" t="str">
        <f t="shared" si="1"/>
        <v/>
      </c>
      <c r="L65" s="16"/>
      <c r="M65" s="14"/>
      <c r="N65" s="14"/>
      <c r="O65" s="15" t="str">
        <f t="shared" si="2"/>
        <v/>
      </c>
      <c r="P65" s="15" t="str">
        <f t="shared" si="3"/>
        <v/>
      </c>
      <c r="Q65" s="14"/>
      <c r="R65" s="17" t="str">
        <f t="shared" si="4"/>
        <v/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/>
      <c r="B66" s="13" t="str">
        <f>IF(A66="","",IFERROR(INT((A66-C3)/7)+I4,""))</f>
        <v/>
      </c>
      <c r="C66" s="14"/>
      <c r="D66" s="14"/>
      <c r="E66" s="14"/>
      <c r="F66" s="14"/>
      <c r="G66" s="15" t="str">
        <f>IF(A66="","",IFERROR(SUM(E$7:E66)/C4*100,""))</f>
        <v/>
      </c>
      <c r="H66" s="14"/>
      <c r="I66" s="14"/>
      <c r="J66" s="15" t="str">
        <f t="shared" si="0"/>
        <v/>
      </c>
      <c r="K66" s="15" t="str">
        <f t="shared" si="1"/>
        <v/>
      </c>
      <c r="L66" s="16"/>
      <c r="M66" s="14"/>
      <c r="N66" s="14"/>
      <c r="O66" s="15" t="str">
        <f t="shared" si="2"/>
        <v/>
      </c>
      <c r="P66" s="15" t="str">
        <f t="shared" si="3"/>
        <v/>
      </c>
      <c r="Q66" s="14"/>
      <c r="R66" s="17" t="str">
        <f t="shared" si="4"/>
        <v/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/>
      <c r="B67" s="13" t="str">
        <f>IF(A67="","",IFERROR(INT((A67-C3)/7)+I4,""))</f>
        <v/>
      </c>
      <c r="C67" s="14"/>
      <c r="D67" s="14"/>
      <c r="E67" s="14"/>
      <c r="F67" s="14"/>
      <c r="G67" s="15" t="str">
        <f>IF(A67="","",IFERROR(SUM(E$7:E67)/C4*100,""))</f>
        <v/>
      </c>
      <c r="H67" s="14"/>
      <c r="I67" s="14"/>
      <c r="J67" s="15" t="str">
        <f t="shared" si="0"/>
        <v/>
      </c>
      <c r="K67" s="15" t="str">
        <f t="shared" si="1"/>
        <v/>
      </c>
      <c r="L67" s="16"/>
      <c r="M67" s="14"/>
      <c r="N67" s="14"/>
      <c r="O67" s="15" t="str">
        <f t="shared" si="2"/>
        <v/>
      </c>
      <c r="P67" s="15" t="str">
        <f t="shared" si="3"/>
        <v/>
      </c>
      <c r="Q67" s="14"/>
      <c r="R67" s="17" t="str">
        <f t="shared" si="4"/>
        <v/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/>
      <c r="B68" s="13" t="str">
        <f>IF(A68="","",IFERROR(INT((A68-C3)/7)+I4,""))</f>
        <v/>
      </c>
      <c r="C68" s="14"/>
      <c r="D68" s="14"/>
      <c r="E68" s="14"/>
      <c r="F68" s="14"/>
      <c r="G68" s="15" t="str">
        <f>IF(A68="","",IFERROR(SUM(E$7:E68)/C4*100,""))</f>
        <v/>
      </c>
      <c r="H68" s="14"/>
      <c r="I68" s="14"/>
      <c r="J68" s="15" t="str">
        <f t="shared" si="0"/>
        <v/>
      </c>
      <c r="K68" s="15" t="str">
        <f t="shared" si="1"/>
        <v/>
      </c>
      <c r="L68" s="16"/>
      <c r="M68" s="14"/>
      <c r="N68" s="14"/>
      <c r="O68" s="15" t="str">
        <f t="shared" si="2"/>
        <v/>
      </c>
      <c r="P68" s="15" t="str">
        <f t="shared" si="3"/>
        <v/>
      </c>
      <c r="Q68" s="14"/>
      <c r="R68" s="17" t="str">
        <f t="shared" si="4"/>
        <v/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/>
      <c r="B69" s="13" t="str">
        <f>IF(A69="","",IFERROR(INT((A69-C3)/7)+I4,""))</f>
        <v/>
      </c>
      <c r="C69" s="14"/>
      <c r="D69" s="14"/>
      <c r="E69" s="14"/>
      <c r="F69" s="14"/>
      <c r="G69" s="15" t="str">
        <f>IF(A69="","",IFERROR(SUM(E$7:E69)/C4*100,""))</f>
        <v/>
      </c>
      <c r="H69" s="14"/>
      <c r="I69" s="14"/>
      <c r="J69" s="15" t="str">
        <f t="shared" si="0"/>
        <v/>
      </c>
      <c r="K69" s="15" t="str">
        <f t="shared" si="1"/>
        <v/>
      </c>
      <c r="L69" s="16"/>
      <c r="M69" s="14"/>
      <c r="N69" s="14"/>
      <c r="O69" s="15" t="str">
        <f t="shared" si="2"/>
        <v/>
      </c>
      <c r="P69" s="15" t="str">
        <f t="shared" si="3"/>
        <v/>
      </c>
      <c r="Q69" s="14"/>
      <c r="R69" s="17" t="str">
        <f t="shared" si="4"/>
        <v/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/>
      <c r="B70" s="13" t="str">
        <f>IF(A70="","",IFERROR(INT((A70-C3)/7)+I4,""))</f>
        <v/>
      </c>
      <c r="C70" s="14"/>
      <c r="D70" s="14"/>
      <c r="E70" s="14"/>
      <c r="F70" s="14"/>
      <c r="G70" s="15" t="str">
        <f>IF(A70="","",IFERROR(SUM(E$7:E70)/C4*100,""))</f>
        <v/>
      </c>
      <c r="H70" s="14"/>
      <c r="I70" s="14"/>
      <c r="J70" s="15" t="str">
        <f t="shared" si="0"/>
        <v/>
      </c>
      <c r="K70" s="15" t="str">
        <f t="shared" si="1"/>
        <v/>
      </c>
      <c r="L70" s="16"/>
      <c r="M70" s="14"/>
      <c r="N70" s="14"/>
      <c r="O70" s="15" t="str">
        <f t="shared" si="2"/>
        <v/>
      </c>
      <c r="P70" s="15" t="str">
        <f t="shared" si="3"/>
        <v/>
      </c>
      <c r="Q70" s="14"/>
      <c r="R70" s="17" t="str">
        <f t="shared" si="4"/>
        <v/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/>
      <c r="B71" s="13" t="str">
        <f>IF(A71="","",IFERROR(INT((A71-C3)/7)+I4,""))</f>
        <v/>
      </c>
      <c r="C71" s="14"/>
      <c r="D71" s="14"/>
      <c r="E71" s="14"/>
      <c r="F71" s="14"/>
      <c r="G71" s="15" t="str">
        <f>IF(A71="","",IFERROR(SUM(E$7:E71)/C4*100,""))</f>
        <v/>
      </c>
      <c r="H71" s="14"/>
      <c r="I71" s="14"/>
      <c r="J71" s="15" t="str">
        <f t="shared" ref="J71:J134" si="5">IF(OR(A71="",H71="",H71=0),"",I71/H71*100)</f>
        <v/>
      </c>
      <c r="K71" s="15" t="str">
        <f t="shared" ref="K71:K134" si="6">IF(OR(A71="",C71="",C71=0),"",H71/C71*100)</f>
        <v/>
      </c>
      <c r="L71" s="16"/>
      <c r="M71" s="14"/>
      <c r="N71" s="14"/>
      <c r="O71" s="15" t="str">
        <f t="shared" ref="O71:O134" si="7">IF(OR(A71="",C71="",C71=0),"",M71/C71*1000)</f>
        <v/>
      </c>
      <c r="P71" s="15" t="str">
        <f t="shared" ref="P71:P134" si="8">IF(OR(A71="",D71="",D71=0),"",N71/D71*1000)</f>
        <v/>
      </c>
      <c r="Q71" s="14"/>
      <c r="R71" s="17" t="str">
        <f t="shared" ref="R71:R134" si="9">IF(OR(A71="",M71="",M71+N71=0),"",Q71/(M71+N71))</f>
        <v/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/>
      <c r="B72" s="13" t="str">
        <f>IF(A72="","",IFERROR(INT((A72-C3)/7)+I4,""))</f>
        <v/>
      </c>
      <c r="C72" s="14"/>
      <c r="D72" s="14"/>
      <c r="E72" s="14"/>
      <c r="F72" s="14"/>
      <c r="G72" s="15" t="str">
        <f>IF(A72="","",IFERROR(SUM(E$7:E72)/C4*100,""))</f>
        <v/>
      </c>
      <c r="H72" s="14"/>
      <c r="I72" s="14"/>
      <c r="J72" s="15" t="str">
        <f t="shared" si="5"/>
        <v/>
      </c>
      <c r="K72" s="15" t="str">
        <f t="shared" si="6"/>
        <v/>
      </c>
      <c r="L72" s="16"/>
      <c r="M72" s="14"/>
      <c r="N72" s="14"/>
      <c r="O72" s="15" t="str">
        <f t="shared" si="7"/>
        <v/>
      </c>
      <c r="P72" s="15" t="str">
        <f t="shared" si="8"/>
        <v/>
      </c>
      <c r="Q72" s="14"/>
      <c r="R72" s="17" t="str">
        <f t="shared" si="9"/>
        <v/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/>
      <c r="B73" s="13" t="str">
        <f>IF(A73="","",IFERROR(INT((A73-C3)/7)+I4,""))</f>
        <v/>
      </c>
      <c r="C73" s="14"/>
      <c r="D73" s="14"/>
      <c r="E73" s="14"/>
      <c r="F73" s="14"/>
      <c r="G73" s="15" t="str">
        <f>IF(A73="","",IFERROR(SUM(E$7:E73)/C4*100,""))</f>
        <v/>
      </c>
      <c r="H73" s="14"/>
      <c r="I73" s="14"/>
      <c r="J73" s="15" t="str">
        <f t="shared" si="5"/>
        <v/>
      </c>
      <c r="K73" s="15" t="str">
        <f t="shared" si="6"/>
        <v/>
      </c>
      <c r="L73" s="16"/>
      <c r="M73" s="14"/>
      <c r="N73" s="14"/>
      <c r="O73" s="15" t="str">
        <f t="shared" si="7"/>
        <v/>
      </c>
      <c r="P73" s="15" t="str">
        <f t="shared" si="8"/>
        <v/>
      </c>
      <c r="Q73" s="14"/>
      <c r="R73" s="17" t="str">
        <f t="shared" si="9"/>
        <v/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/>
      <c r="B74" s="13" t="str">
        <f>IF(A74="","",IFERROR(INT((A74-C3)/7)+I4,""))</f>
        <v/>
      </c>
      <c r="C74" s="14"/>
      <c r="D74" s="14"/>
      <c r="E74" s="14"/>
      <c r="F74" s="14"/>
      <c r="G74" s="15" t="str">
        <f>IF(A74="","",IFERROR(SUM(E$7:E74)/C4*100,""))</f>
        <v/>
      </c>
      <c r="H74" s="14"/>
      <c r="I74" s="14"/>
      <c r="J74" s="15" t="str">
        <f t="shared" si="5"/>
        <v/>
      </c>
      <c r="K74" s="15" t="str">
        <f t="shared" si="6"/>
        <v/>
      </c>
      <c r="L74" s="16"/>
      <c r="M74" s="14"/>
      <c r="N74" s="14"/>
      <c r="O74" s="15" t="str">
        <f t="shared" si="7"/>
        <v/>
      </c>
      <c r="P74" s="15" t="str">
        <f t="shared" si="8"/>
        <v/>
      </c>
      <c r="Q74" s="14"/>
      <c r="R74" s="17" t="str">
        <f t="shared" si="9"/>
        <v/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/>
      <c r="B75" s="13" t="str">
        <f>IF(A75="","",IFERROR(INT((A75-C3)/7)+I4,""))</f>
        <v/>
      </c>
      <c r="C75" s="14"/>
      <c r="D75" s="14"/>
      <c r="E75" s="14"/>
      <c r="F75" s="14"/>
      <c r="G75" s="15" t="str">
        <f>IF(A75="","",IFERROR(SUM(E$7:E75)/C4*100,""))</f>
        <v/>
      </c>
      <c r="H75" s="14"/>
      <c r="I75" s="14"/>
      <c r="J75" s="15" t="str">
        <f t="shared" si="5"/>
        <v/>
      </c>
      <c r="K75" s="15" t="str">
        <f t="shared" si="6"/>
        <v/>
      </c>
      <c r="L75" s="16"/>
      <c r="M75" s="14"/>
      <c r="N75" s="14"/>
      <c r="O75" s="15" t="str">
        <f t="shared" si="7"/>
        <v/>
      </c>
      <c r="P75" s="15" t="str">
        <f t="shared" si="8"/>
        <v/>
      </c>
      <c r="Q75" s="14"/>
      <c r="R75" s="17" t="str">
        <f t="shared" si="9"/>
        <v/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/>
      <c r="B76" s="13" t="str">
        <f>IF(A76="","",IFERROR(INT((A76-C3)/7)+I4,""))</f>
        <v/>
      </c>
      <c r="C76" s="14"/>
      <c r="D76" s="14"/>
      <c r="E76" s="14"/>
      <c r="F76" s="14"/>
      <c r="G76" s="15" t="str">
        <f>IF(A76="","",IFERROR(SUM(E$7:E76)/C4*100,""))</f>
        <v/>
      </c>
      <c r="H76" s="14"/>
      <c r="I76" s="14"/>
      <c r="J76" s="15" t="str">
        <f t="shared" si="5"/>
        <v/>
      </c>
      <c r="K76" s="15" t="str">
        <f t="shared" si="6"/>
        <v/>
      </c>
      <c r="L76" s="16"/>
      <c r="M76" s="14"/>
      <c r="N76" s="14"/>
      <c r="O76" s="15" t="str">
        <f t="shared" si="7"/>
        <v/>
      </c>
      <c r="P76" s="15" t="str">
        <f t="shared" si="8"/>
        <v/>
      </c>
      <c r="Q76" s="14"/>
      <c r="R76" s="17" t="str">
        <f t="shared" si="9"/>
        <v/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/>
      <c r="D77" s="14"/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5"/>
        <v/>
      </c>
      <c r="K77" s="15" t="str">
        <f t="shared" si="6"/>
        <v/>
      </c>
      <c r="L77" s="16"/>
      <c r="M77" s="14"/>
      <c r="N77" s="14"/>
      <c r="O77" s="15" t="str">
        <f t="shared" si="7"/>
        <v/>
      </c>
      <c r="P77" s="15" t="str">
        <f t="shared" si="8"/>
        <v/>
      </c>
      <c r="Q77" s="14"/>
      <c r="R77" s="17" t="str">
        <f t="shared" si="9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/>
      <c r="D78" s="14"/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5"/>
        <v/>
      </c>
      <c r="K78" s="15" t="str">
        <f t="shared" si="6"/>
        <v/>
      </c>
      <c r="L78" s="16"/>
      <c r="M78" s="14"/>
      <c r="N78" s="14"/>
      <c r="O78" s="15" t="str">
        <f t="shared" si="7"/>
        <v/>
      </c>
      <c r="P78" s="15" t="str">
        <f t="shared" si="8"/>
        <v/>
      </c>
      <c r="Q78" s="14"/>
      <c r="R78" s="17" t="str">
        <f t="shared" si="9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/>
      <c r="D79" s="14"/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5"/>
        <v/>
      </c>
      <c r="K79" s="15" t="str">
        <f t="shared" si="6"/>
        <v/>
      </c>
      <c r="L79" s="16"/>
      <c r="M79" s="14"/>
      <c r="N79" s="14"/>
      <c r="O79" s="15" t="str">
        <f t="shared" si="7"/>
        <v/>
      </c>
      <c r="P79" s="15" t="str">
        <f t="shared" si="8"/>
        <v/>
      </c>
      <c r="Q79" s="14"/>
      <c r="R79" s="17" t="str">
        <f t="shared" si="9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/>
      <c r="D80" s="14"/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5"/>
        <v/>
      </c>
      <c r="K80" s="15" t="str">
        <f t="shared" si="6"/>
        <v/>
      </c>
      <c r="L80" s="16"/>
      <c r="M80" s="14"/>
      <c r="N80" s="14"/>
      <c r="O80" s="15" t="str">
        <f t="shared" si="7"/>
        <v/>
      </c>
      <c r="P80" s="15" t="str">
        <f t="shared" si="8"/>
        <v/>
      </c>
      <c r="Q80" s="14"/>
      <c r="R80" s="17" t="str">
        <f t="shared" si="9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/>
      <c r="D81" s="14"/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5"/>
        <v/>
      </c>
      <c r="K81" s="15" t="str">
        <f t="shared" si="6"/>
        <v/>
      </c>
      <c r="L81" s="16"/>
      <c r="M81" s="14"/>
      <c r="N81" s="14"/>
      <c r="O81" s="15" t="str">
        <f t="shared" si="7"/>
        <v/>
      </c>
      <c r="P81" s="15" t="str">
        <f t="shared" si="8"/>
        <v/>
      </c>
      <c r="Q81" s="14"/>
      <c r="R81" s="17" t="str">
        <f t="shared" si="9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/>
      <c r="D82" s="14"/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5"/>
        <v/>
      </c>
      <c r="K82" s="15" t="str">
        <f t="shared" si="6"/>
        <v/>
      </c>
      <c r="L82" s="16"/>
      <c r="M82" s="14"/>
      <c r="N82" s="14"/>
      <c r="O82" s="15" t="str">
        <f t="shared" si="7"/>
        <v/>
      </c>
      <c r="P82" s="15" t="str">
        <f t="shared" si="8"/>
        <v/>
      </c>
      <c r="Q82" s="14"/>
      <c r="R82" s="17" t="str">
        <f t="shared" si="9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/>
      <c r="D83" s="14"/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5"/>
        <v/>
      </c>
      <c r="K83" s="15" t="str">
        <f t="shared" si="6"/>
        <v/>
      </c>
      <c r="L83" s="16"/>
      <c r="M83" s="14"/>
      <c r="N83" s="14"/>
      <c r="O83" s="15" t="str">
        <f t="shared" si="7"/>
        <v/>
      </c>
      <c r="P83" s="15" t="str">
        <f t="shared" si="8"/>
        <v/>
      </c>
      <c r="Q83" s="14"/>
      <c r="R83" s="17" t="str">
        <f t="shared" si="9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/>
      <c r="D84" s="14"/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5"/>
        <v/>
      </c>
      <c r="K84" s="15" t="str">
        <f t="shared" si="6"/>
        <v/>
      </c>
      <c r="L84" s="16"/>
      <c r="M84" s="14"/>
      <c r="N84" s="14"/>
      <c r="O84" s="15" t="str">
        <f t="shared" si="7"/>
        <v/>
      </c>
      <c r="P84" s="15" t="str">
        <f t="shared" si="8"/>
        <v/>
      </c>
      <c r="Q84" s="14"/>
      <c r="R84" s="17" t="str">
        <f t="shared" si="9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/>
      <c r="D85" s="14"/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5"/>
        <v/>
      </c>
      <c r="K85" s="15" t="str">
        <f t="shared" si="6"/>
        <v/>
      </c>
      <c r="L85" s="16"/>
      <c r="M85" s="14"/>
      <c r="N85" s="14"/>
      <c r="O85" s="15" t="str">
        <f t="shared" si="7"/>
        <v/>
      </c>
      <c r="P85" s="15" t="str">
        <f t="shared" si="8"/>
        <v/>
      </c>
      <c r="Q85" s="14"/>
      <c r="R85" s="17" t="str">
        <f t="shared" si="9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/>
      <c r="D86" s="14"/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5"/>
        <v/>
      </c>
      <c r="K86" s="15" t="str">
        <f t="shared" si="6"/>
        <v/>
      </c>
      <c r="L86" s="16"/>
      <c r="M86" s="14"/>
      <c r="N86" s="14"/>
      <c r="O86" s="15" t="str">
        <f t="shared" si="7"/>
        <v/>
      </c>
      <c r="P86" s="15" t="str">
        <f t="shared" si="8"/>
        <v/>
      </c>
      <c r="Q86" s="14"/>
      <c r="R86" s="17" t="str">
        <f t="shared" si="9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/>
      <c r="D87" s="14"/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5"/>
        <v/>
      </c>
      <c r="K87" s="15" t="str">
        <f t="shared" si="6"/>
        <v/>
      </c>
      <c r="L87" s="16"/>
      <c r="M87" s="14"/>
      <c r="N87" s="14"/>
      <c r="O87" s="15" t="str">
        <f t="shared" si="7"/>
        <v/>
      </c>
      <c r="P87" s="15" t="str">
        <f t="shared" si="8"/>
        <v/>
      </c>
      <c r="Q87" s="14"/>
      <c r="R87" s="17" t="str">
        <f t="shared" si="9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/>
      <c r="D88" s="14"/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5"/>
        <v/>
      </c>
      <c r="K88" s="15" t="str">
        <f t="shared" si="6"/>
        <v/>
      </c>
      <c r="L88" s="16"/>
      <c r="M88" s="14"/>
      <c r="N88" s="14"/>
      <c r="O88" s="15" t="str">
        <f t="shared" si="7"/>
        <v/>
      </c>
      <c r="P88" s="15" t="str">
        <f t="shared" si="8"/>
        <v/>
      </c>
      <c r="Q88" s="14"/>
      <c r="R88" s="17" t="str">
        <f t="shared" si="9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/>
      <c r="D89" s="14"/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5"/>
        <v/>
      </c>
      <c r="K89" s="15" t="str">
        <f t="shared" si="6"/>
        <v/>
      </c>
      <c r="L89" s="16"/>
      <c r="M89" s="14"/>
      <c r="N89" s="14"/>
      <c r="O89" s="15" t="str">
        <f t="shared" si="7"/>
        <v/>
      </c>
      <c r="P89" s="15" t="str">
        <f t="shared" si="8"/>
        <v/>
      </c>
      <c r="Q89" s="14"/>
      <c r="R89" s="17" t="str">
        <f t="shared" si="9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/>
      <c r="D90" s="14"/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5"/>
        <v/>
      </c>
      <c r="K90" s="15" t="str">
        <f t="shared" si="6"/>
        <v/>
      </c>
      <c r="L90" s="16"/>
      <c r="M90" s="14"/>
      <c r="N90" s="14"/>
      <c r="O90" s="15" t="str">
        <f t="shared" si="7"/>
        <v/>
      </c>
      <c r="P90" s="15" t="str">
        <f t="shared" si="8"/>
        <v/>
      </c>
      <c r="Q90" s="14"/>
      <c r="R90" s="17" t="str">
        <f t="shared" si="9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/>
      <c r="D91" s="14"/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5"/>
        <v/>
      </c>
      <c r="K91" s="15" t="str">
        <f t="shared" si="6"/>
        <v/>
      </c>
      <c r="L91" s="16"/>
      <c r="M91" s="14"/>
      <c r="N91" s="14"/>
      <c r="O91" s="15" t="str">
        <f t="shared" si="7"/>
        <v/>
      </c>
      <c r="P91" s="15" t="str">
        <f t="shared" si="8"/>
        <v/>
      </c>
      <c r="Q91" s="14"/>
      <c r="R91" s="17" t="str">
        <f t="shared" si="9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/>
      <c r="D92" s="14"/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5"/>
        <v/>
      </c>
      <c r="K92" s="15" t="str">
        <f t="shared" si="6"/>
        <v/>
      </c>
      <c r="L92" s="16"/>
      <c r="M92" s="14"/>
      <c r="N92" s="14"/>
      <c r="O92" s="15" t="str">
        <f t="shared" si="7"/>
        <v/>
      </c>
      <c r="P92" s="15" t="str">
        <f t="shared" si="8"/>
        <v/>
      </c>
      <c r="Q92" s="14"/>
      <c r="R92" s="17" t="str">
        <f t="shared" si="9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/>
      <c r="D93" s="14"/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5"/>
        <v/>
      </c>
      <c r="K93" s="15" t="str">
        <f t="shared" si="6"/>
        <v/>
      </c>
      <c r="L93" s="16"/>
      <c r="M93" s="14"/>
      <c r="N93" s="14"/>
      <c r="O93" s="15" t="str">
        <f t="shared" si="7"/>
        <v/>
      </c>
      <c r="P93" s="15" t="str">
        <f t="shared" si="8"/>
        <v/>
      </c>
      <c r="Q93" s="14"/>
      <c r="R93" s="17" t="str">
        <f t="shared" si="9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/>
      <c r="D94" s="14"/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5"/>
        <v/>
      </c>
      <c r="K94" s="15" t="str">
        <f t="shared" si="6"/>
        <v/>
      </c>
      <c r="L94" s="16"/>
      <c r="M94" s="14"/>
      <c r="N94" s="14"/>
      <c r="O94" s="15" t="str">
        <f t="shared" si="7"/>
        <v/>
      </c>
      <c r="P94" s="15" t="str">
        <f t="shared" si="8"/>
        <v/>
      </c>
      <c r="Q94" s="14"/>
      <c r="R94" s="17" t="str">
        <f t="shared" si="9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/>
      <c r="D95" s="14"/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5"/>
        <v/>
      </c>
      <c r="K95" s="15" t="str">
        <f t="shared" si="6"/>
        <v/>
      </c>
      <c r="L95" s="16"/>
      <c r="M95" s="14"/>
      <c r="N95" s="14"/>
      <c r="O95" s="15" t="str">
        <f t="shared" si="7"/>
        <v/>
      </c>
      <c r="P95" s="15" t="str">
        <f t="shared" si="8"/>
        <v/>
      </c>
      <c r="Q95" s="14"/>
      <c r="R95" s="17" t="str">
        <f t="shared" si="9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/>
      <c r="D96" s="14"/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5"/>
        <v/>
      </c>
      <c r="K96" s="15" t="str">
        <f t="shared" si="6"/>
        <v/>
      </c>
      <c r="L96" s="16"/>
      <c r="M96" s="14"/>
      <c r="N96" s="14"/>
      <c r="O96" s="15" t="str">
        <f t="shared" si="7"/>
        <v/>
      </c>
      <c r="P96" s="15" t="str">
        <f t="shared" si="8"/>
        <v/>
      </c>
      <c r="Q96" s="14"/>
      <c r="R96" s="17" t="str">
        <f t="shared" si="9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/>
      <c r="D97" s="14"/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5"/>
        <v/>
      </c>
      <c r="K97" s="15" t="str">
        <f t="shared" si="6"/>
        <v/>
      </c>
      <c r="L97" s="16"/>
      <c r="M97" s="14"/>
      <c r="N97" s="14"/>
      <c r="O97" s="15" t="str">
        <f t="shared" si="7"/>
        <v/>
      </c>
      <c r="P97" s="15" t="str">
        <f t="shared" si="8"/>
        <v/>
      </c>
      <c r="Q97" s="14"/>
      <c r="R97" s="17" t="str">
        <f t="shared" si="9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/>
      <c r="D98" s="14"/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5"/>
        <v/>
      </c>
      <c r="K98" s="15" t="str">
        <f t="shared" si="6"/>
        <v/>
      </c>
      <c r="L98" s="16"/>
      <c r="M98" s="14"/>
      <c r="N98" s="14"/>
      <c r="O98" s="15" t="str">
        <f t="shared" si="7"/>
        <v/>
      </c>
      <c r="P98" s="15" t="str">
        <f t="shared" si="8"/>
        <v/>
      </c>
      <c r="Q98" s="14"/>
      <c r="R98" s="17" t="str">
        <f t="shared" si="9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/>
      <c r="D99" s="14"/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5"/>
        <v/>
      </c>
      <c r="K99" s="15" t="str">
        <f t="shared" si="6"/>
        <v/>
      </c>
      <c r="L99" s="16"/>
      <c r="M99" s="14"/>
      <c r="N99" s="14"/>
      <c r="O99" s="15" t="str">
        <f t="shared" si="7"/>
        <v/>
      </c>
      <c r="P99" s="15" t="str">
        <f t="shared" si="8"/>
        <v/>
      </c>
      <c r="Q99" s="14"/>
      <c r="R99" s="17" t="str">
        <f t="shared" si="9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5"/>
        <v/>
      </c>
      <c r="K100" s="15" t="str">
        <f t="shared" si="6"/>
        <v/>
      </c>
      <c r="L100" s="16"/>
      <c r="M100" s="14"/>
      <c r="N100" s="14"/>
      <c r="O100" s="15" t="str">
        <f t="shared" si="7"/>
        <v/>
      </c>
      <c r="P100" s="15" t="str">
        <f t="shared" si="8"/>
        <v/>
      </c>
      <c r="Q100" s="14"/>
      <c r="R100" s="17" t="str">
        <f t="shared" si="9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5"/>
        <v/>
      </c>
      <c r="K101" s="15" t="str">
        <f t="shared" si="6"/>
        <v/>
      </c>
      <c r="L101" s="16"/>
      <c r="M101" s="14"/>
      <c r="N101" s="14"/>
      <c r="O101" s="15" t="str">
        <f t="shared" si="7"/>
        <v/>
      </c>
      <c r="P101" s="15" t="str">
        <f t="shared" si="8"/>
        <v/>
      </c>
      <c r="Q101" s="14"/>
      <c r="R101" s="17" t="str">
        <f t="shared" si="9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5"/>
        <v/>
      </c>
      <c r="K102" s="15" t="str">
        <f t="shared" si="6"/>
        <v/>
      </c>
      <c r="L102" s="16"/>
      <c r="M102" s="14"/>
      <c r="N102" s="14"/>
      <c r="O102" s="15" t="str">
        <f t="shared" si="7"/>
        <v/>
      </c>
      <c r="P102" s="15" t="str">
        <f t="shared" si="8"/>
        <v/>
      </c>
      <c r="Q102" s="14"/>
      <c r="R102" s="17" t="str">
        <f t="shared" si="9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5"/>
        <v/>
      </c>
      <c r="K103" s="15" t="str">
        <f t="shared" si="6"/>
        <v/>
      </c>
      <c r="L103" s="16"/>
      <c r="M103" s="14"/>
      <c r="N103" s="14"/>
      <c r="O103" s="15" t="str">
        <f t="shared" si="7"/>
        <v/>
      </c>
      <c r="P103" s="15" t="str">
        <f t="shared" si="8"/>
        <v/>
      </c>
      <c r="Q103" s="14"/>
      <c r="R103" s="17" t="str">
        <f t="shared" si="9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5"/>
        <v/>
      </c>
      <c r="K104" s="15" t="str">
        <f t="shared" si="6"/>
        <v/>
      </c>
      <c r="L104" s="16"/>
      <c r="M104" s="14"/>
      <c r="N104" s="14"/>
      <c r="O104" s="15" t="str">
        <f t="shared" si="7"/>
        <v/>
      </c>
      <c r="P104" s="15" t="str">
        <f t="shared" si="8"/>
        <v/>
      </c>
      <c r="Q104" s="14"/>
      <c r="R104" s="17" t="str">
        <f t="shared" si="9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5"/>
        <v/>
      </c>
      <c r="K105" s="15" t="str">
        <f t="shared" si="6"/>
        <v/>
      </c>
      <c r="L105" s="16"/>
      <c r="M105" s="14"/>
      <c r="N105" s="14"/>
      <c r="O105" s="15" t="str">
        <f t="shared" si="7"/>
        <v/>
      </c>
      <c r="P105" s="15" t="str">
        <f t="shared" si="8"/>
        <v/>
      </c>
      <c r="Q105" s="14"/>
      <c r="R105" s="17" t="str">
        <f t="shared" si="9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5"/>
        <v/>
      </c>
      <c r="K106" s="15" t="str">
        <f t="shared" si="6"/>
        <v/>
      </c>
      <c r="L106" s="16"/>
      <c r="M106" s="14"/>
      <c r="N106" s="14"/>
      <c r="O106" s="15" t="str">
        <f t="shared" si="7"/>
        <v/>
      </c>
      <c r="P106" s="15" t="str">
        <f t="shared" si="8"/>
        <v/>
      </c>
      <c r="Q106" s="14"/>
      <c r="R106" s="17" t="str">
        <f t="shared" si="9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5"/>
        <v/>
      </c>
      <c r="K107" s="15" t="str">
        <f t="shared" si="6"/>
        <v/>
      </c>
      <c r="L107" s="16"/>
      <c r="M107" s="14"/>
      <c r="N107" s="14"/>
      <c r="O107" s="15" t="str">
        <f t="shared" si="7"/>
        <v/>
      </c>
      <c r="P107" s="15" t="str">
        <f t="shared" si="8"/>
        <v/>
      </c>
      <c r="Q107" s="14"/>
      <c r="R107" s="17" t="str">
        <f t="shared" si="9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5"/>
        <v/>
      </c>
      <c r="K108" s="15" t="str">
        <f t="shared" si="6"/>
        <v/>
      </c>
      <c r="L108" s="16"/>
      <c r="M108" s="14"/>
      <c r="N108" s="14"/>
      <c r="O108" s="15" t="str">
        <f t="shared" si="7"/>
        <v/>
      </c>
      <c r="P108" s="15" t="str">
        <f t="shared" si="8"/>
        <v/>
      </c>
      <c r="Q108" s="14"/>
      <c r="R108" s="17" t="str">
        <f t="shared" si="9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5"/>
        <v/>
      </c>
      <c r="K109" s="15" t="str">
        <f t="shared" si="6"/>
        <v/>
      </c>
      <c r="L109" s="16"/>
      <c r="M109" s="14"/>
      <c r="N109" s="14"/>
      <c r="O109" s="15" t="str">
        <f t="shared" si="7"/>
        <v/>
      </c>
      <c r="P109" s="15" t="str">
        <f t="shared" si="8"/>
        <v/>
      </c>
      <c r="Q109" s="14"/>
      <c r="R109" s="17" t="str">
        <f t="shared" si="9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5"/>
        <v/>
      </c>
      <c r="K110" s="15" t="str">
        <f t="shared" si="6"/>
        <v/>
      </c>
      <c r="L110" s="16"/>
      <c r="M110" s="14"/>
      <c r="N110" s="14"/>
      <c r="O110" s="15" t="str">
        <f t="shared" si="7"/>
        <v/>
      </c>
      <c r="P110" s="15" t="str">
        <f t="shared" si="8"/>
        <v/>
      </c>
      <c r="Q110" s="14"/>
      <c r="R110" s="17" t="str">
        <f t="shared" si="9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5"/>
        <v/>
      </c>
      <c r="K111" s="15" t="str">
        <f t="shared" si="6"/>
        <v/>
      </c>
      <c r="L111" s="16"/>
      <c r="M111" s="14"/>
      <c r="N111" s="14"/>
      <c r="O111" s="15" t="str">
        <f t="shared" si="7"/>
        <v/>
      </c>
      <c r="P111" s="15" t="str">
        <f t="shared" si="8"/>
        <v/>
      </c>
      <c r="Q111" s="14"/>
      <c r="R111" s="17" t="str">
        <f t="shared" si="9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5"/>
        <v/>
      </c>
      <c r="K112" s="15" t="str">
        <f t="shared" si="6"/>
        <v/>
      </c>
      <c r="L112" s="16"/>
      <c r="M112" s="14"/>
      <c r="N112" s="14"/>
      <c r="O112" s="15" t="str">
        <f t="shared" si="7"/>
        <v/>
      </c>
      <c r="P112" s="15" t="str">
        <f t="shared" si="8"/>
        <v/>
      </c>
      <c r="Q112" s="14"/>
      <c r="R112" s="17" t="str">
        <f t="shared" si="9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5"/>
        <v/>
      </c>
      <c r="K113" s="15" t="str">
        <f t="shared" si="6"/>
        <v/>
      </c>
      <c r="L113" s="16"/>
      <c r="M113" s="14"/>
      <c r="N113" s="14"/>
      <c r="O113" s="15" t="str">
        <f t="shared" si="7"/>
        <v/>
      </c>
      <c r="P113" s="15" t="str">
        <f t="shared" si="8"/>
        <v/>
      </c>
      <c r="Q113" s="14"/>
      <c r="R113" s="17" t="str">
        <f t="shared" si="9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5"/>
        <v/>
      </c>
      <c r="K114" s="15" t="str">
        <f t="shared" si="6"/>
        <v/>
      </c>
      <c r="L114" s="16"/>
      <c r="M114" s="14"/>
      <c r="N114" s="14"/>
      <c r="O114" s="15" t="str">
        <f t="shared" si="7"/>
        <v/>
      </c>
      <c r="P114" s="15" t="str">
        <f t="shared" si="8"/>
        <v/>
      </c>
      <c r="Q114" s="14"/>
      <c r="R114" s="17" t="str">
        <f t="shared" si="9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5"/>
        <v/>
      </c>
      <c r="K115" s="15" t="str">
        <f t="shared" si="6"/>
        <v/>
      </c>
      <c r="L115" s="16"/>
      <c r="M115" s="14"/>
      <c r="N115" s="14"/>
      <c r="O115" s="15" t="str">
        <f t="shared" si="7"/>
        <v/>
      </c>
      <c r="P115" s="15" t="str">
        <f t="shared" si="8"/>
        <v/>
      </c>
      <c r="Q115" s="14"/>
      <c r="R115" s="17" t="str">
        <f t="shared" si="9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5"/>
        <v/>
      </c>
      <c r="K116" s="15" t="str">
        <f t="shared" si="6"/>
        <v/>
      </c>
      <c r="L116" s="16"/>
      <c r="M116" s="14"/>
      <c r="N116" s="14"/>
      <c r="O116" s="15" t="str">
        <f t="shared" si="7"/>
        <v/>
      </c>
      <c r="P116" s="15" t="str">
        <f t="shared" si="8"/>
        <v/>
      </c>
      <c r="Q116" s="14"/>
      <c r="R116" s="17" t="str">
        <f t="shared" si="9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5"/>
        <v/>
      </c>
      <c r="K117" s="15" t="str">
        <f t="shared" si="6"/>
        <v/>
      </c>
      <c r="L117" s="16"/>
      <c r="M117" s="14"/>
      <c r="N117" s="14"/>
      <c r="O117" s="15" t="str">
        <f t="shared" si="7"/>
        <v/>
      </c>
      <c r="P117" s="15" t="str">
        <f t="shared" si="8"/>
        <v/>
      </c>
      <c r="Q117" s="14"/>
      <c r="R117" s="17" t="str">
        <f t="shared" si="9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5"/>
        <v/>
      </c>
      <c r="K118" s="15" t="str">
        <f t="shared" si="6"/>
        <v/>
      </c>
      <c r="L118" s="16"/>
      <c r="M118" s="14"/>
      <c r="N118" s="14"/>
      <c r="O118" s="15" t="str">
        <f t="shared" si="7"/>
        <v/>
      </c>
      <c r="P118" s="15" t="str">
        <f t="shared" si="8"/>
        <v/>
      </c>
      <c r="Q118" s="14"/>
      <c r="R118" s="17" t="str">
        <f t="shared" si="9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5"/>
        <v/>
      </c>
      <c r="K119" s="15" t="str">
        <f t="shared" si="6"/>
        <v/>
      </c>
      <c r="L119" s="16"/>
      <c r="M119" s="14"/>
      <c r="N119" s="14"/>
      <c r="O119" s="15" t="str">
        <f t="shared" si="7"/>
        <v/>
      </c>
      <c r="P119" s="15" t="str">
        <f t="shared" si="8"/>
        <v/>
      </c>
      <c r="Q119" s="14"/>
      <c r="R119" s="17" t="str">
        <f t="shared" si="9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5"/>
        <v/>
      </c>
      <c r="K120" s="15" t="str">
        <f t="shared" si="6"/>
        <v/>
      </c>
      <c r="L120" s="16"/>
      <c r="M120" s="14"/>
      <c r="N120" s="14"/>
      <c r="O120" s="15" t="str">
        <f t="shared" si="7"/>
        <v/>
      </c>
      <c r="P120" s="15" t="str">
        <f t="shared" si="8"/>
        <v/>
      </c>
      <c r="Q120" s="14"/>
      <c r="R120" s="17" t="str">
        <f t="shared" si="9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5"/>
        <v/>
      </c>
      <c r="K121" s="15" t="str">
        <f t="shared" si="6"/>
        <v/>
      </c>
      <c r="L121" s="16"/>
      <c r="M121" s="14"/>
      <c r="N121" s="14"/>
      <c r="O121" s="15" t="str">
        <f t="shared" si="7"/>
        <v/>
      </c>
      <c r="P121" s="15" t="str">
        <f t="shared" si="8"/>
        <v/>
      </c>
      <c r="Q121" s="14"/>
      <c r="R121" s="17" t="str">
        <f t="shared" si="9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5"/>
        <v/>
      </c>
      <c r="K122" s="15" t="str">
        <f t="shared" si="6"/>
        <v/>
      </c>
      <c r="L122" s="16"/>
      <c r="M122" s="14"/>
      <c r="N122" s="14"/>
      <c r="O122" s="15" t="str">
        <f t="shared" si="7"/>
        <v/>
      </c>
      <c r="P122" s="15" t="str">
        <f t="shared" si="8"/>
        <v/>
      </c>
      <c r="Q122" s="14"/>
      <c r="R122" s="17" t="str">
        <f t="shared" si="9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5"/>
        <v/>
      </c>
      <c r="K123" s="15" t="str">
        <f t="shared" si="6"/>
        <v/>
      </c>
      <c r="L123" s="16"/>
      <c r="M123" s="14"/>
      <c r="N123" s="14"/>
      <c r="O123" s="15" t="str">
        <f t="shared" si="7"/>
        <v/>
      </c>
      <c r="P123" s="15" t="str">
        <f t="shared" si="8"/>
        <v/>
      </c>
      <c r="Q123" s="14"/>
      <c r="R123" s="17" t="str">
        <f t="shared" si="9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5"/>
        <v/>
      </c>
      <c r="K124" s="15" t="str">
        <f t="shared" si="6"/>
        <v/>
      </c>
      <c r="L124" s="16"/>
      <c r="M124" s="14"/>
      <c r="N124" s="14"/>
      <c r="O124" s="15" t="str">
        <f t="shared" si="7"/>
        <v/>
      </c>
      <c r="P124" s="15" t="str">
        <f t="shared" si="8"/>
        <v/>
      </c>
      <c r="Q124" s="14"/>
      <c r="R124" s="17" t="str">
        <f t="shared" si="9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5"/>
        <v/>
      </c>
      <c r="K125" s="15" t="str">
        <f t="shared" si="6"/>
        <v/>
      </c>
      <c r="L125" s="16"/>
      <c r="M125" s="14"/>
      <c r="N125" s="14"/>
      <c r="O125" s="15" t="str">
        <f t="shared" si="7"/>
        <v/>
      </c>
      <c r="P125" s="15" t="str">
        <f t="shared" si="8"/>
        <v/>
      </c>
      <c r="Q125" s="14"/>
      <c r="R125" s="17" t="str">
        <f t="shared" si="9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5"/>
        <v/>
      </c>
      <c r="K126" s="15" t="str">
        <f t="shared" si="6"/>
        <v/>
      </c>
      <c r="L126" s="16"/>
      <c r="M126" s="14"/>
      <c r="N126" s="14"/>
      <c r="O126" s="15" t="str">
        <f t="shared" si="7"/>
        <v/>
      </c>
      <c r="P126" s="15" t="str">
        <f t="shared" si="8"/>
        <v/>
      </c>
      <c r="Q126" s="14"/>
      <c r="R126" s="17" t="str">
        <f t="shared" si="9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5"/>
        <v/>
      </c>
      <c r="K127" s="15" t="str">
        <f t="shared" si="6"/>
        <v/>
      </c>
      <c r="L127" s="16"/>
      <c r="M127" s="14"/>
      <c r="N127" s="14"/>
      <c r="O127" s="15" t="str">
        <f t="shared" si="7"/>
        <v/>
      </c>
      <c r="P127" s="15" t="str">
        <f t="shared" si="8"/>
        <v/>
      </c>
      <c r="Q127" s="14"/>
      <c r="R127" s="17" t="str">
        <f t="shared" si="9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5"/>
        <v/>
      </c>
      <c r="K128" s="15" t="str">
        <f t="shared" si="6"/>
        <v/>
      </c>
      <c r="L128" s="16"/>
      <c r="M128" s="14"/>
      <c r="N128" s="14"/>
      <c r="O128" s="15" t="str">
        <f t="shared" si="7"/>
        <v/>
      </c>
      <c r="P128" s="15" t="str">
        <f t="shared" si="8"/>
        <v/>
      </c>
      <c r="Q128" s="14"/>
      <c r="R128" s="17" t="str">
        <f t="shared" si="9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5"/>
        <v/>
      </c>
      <c r="K129" s="15" t="str">
        <f t="shared" si="6"/>
        <v/>
      </c>
      <c r="L129" s="16"/>
      <c r="M129" s="14"/>
      <c r="N129" s="14"/>
      <c r="O129" s="15" t="str">
        <f t="shared" si="7"/>
        <v/>
      </c>
      <c r="P129" s="15" t="str">
        <f t="shared" si="8"/>
        <v/>
      </c>
      <c r="Q129" s="14"/>
      <c r="R129" s="17" t="str">
        <f t="shared" si="9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5"/>
        <v/>
      </c>
      <c r="K130" s="15" t="str">
        <f t="shared" si="6"/>
        <v/>
      </c>
      <c r="L130" s="16"/>
      <c r="M130" s="14"/>
      <c r="N130" s="14"/>
      <c r="O130" s="15" t="str">
        <f t="shared" si="7"/>
        <v/>
      </c>
      <c r="P130" s="15" t="str">
        <f t="shared" si="8"/>
        <v/>
      </c>
      <c r="Q130" s="14"/>
      <c r="R130" s="17" t="str">
        <f t="shared" si="9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5"/>
        <v/>
      </c>
      <c r="K131" s="15" t="str">
        <f t="shared" si="6"/>
        <v/>
      </c>
      <c r="L131" s="16"/>
      <c r="M131" s="14"/>
      <c r="N131" s="14"/>
      <c r="O131" s="15" t="str">
        <f t="shared" si="7"/>
        <v/>
      </c>
      <c r="P131" s="15" t="str">
        <f t="shared" si="8"/>
        <v/>
      </c>
      <c r="Q131" s="14"/>
      <c r="R131" s="17" t="str">
        <f t="shared" si="9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5"/>
        <v/>
      </c>
      <c r="K132" s="15" t="str">
        <f t="shared" si="6"/>
        <v/>
      </c>
      <c r="L132" s="16"/>
      <c r="M132" s="14"/>
      <c r="N132" s="14"/>
      <c r="O132" s="15" t="str">
        <f t="shared" si="7"/>
        <v/>
      </c>
      <c r="P132" s="15" t="str">
        <f t="shared" si="8"/>
        <v/>
      </c>
      <c r="Q132" s="14"/>
      <c r="R132" s="17" t="str">
        <f t="shared" si="9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5"/>
        <v/>
      </c>
      <c r="K133" s="15" t="str">
        <f t="shared" si="6"/>
        <v/>
      </c>
      <c r="L133" s="16"/>
      <c r="M133" s="14"/>
      <c r="N133" s="14"/>
      <c r="O133" s="15" t="str">
        <f t="shared" si="7"/>
        <v/>
      </c>
      <c r="P133" s="15" t="str">
        <f t="shared" si="8"/>
        <v/>
      </c>
      <c r="Q133" s="14"/>
      <c r="R133" s="17" t="str">
        <f t="shared" si="9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5"/>
        <v/>
      </c>
      <c r="K134" s="15" t="str">
        <f t="shared" si="6"/>
        <v/>
      </c>
      <c r="L134" s="16"/>
      <c r="M134" s="14"/>
      <c r="N134" s="14"/>
      <c r="O134" s="15" t="str">
        <f t="shared" si="7"/>
        <v/>
      </c>
      <c r="P134" s="15" t="str">
        <f t="shared" si="8"/>
        <v/>
      </c>
      <c r="Q134" s="14"/>
      <c r="R134" s="17" t="str">
        <f t="shared" si="9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0">IF(OR(A135="",H135="",H135=0),"",I135/H135*100)</f>
        <v/>
      </c>
      <c r="K135" s="15" t="str">
        <f t="shared" ref="K135:K198" si="11">IF(OR(A135="",C135="",C135=0),"",H135/C135*100)</f>
        <v/>
      </c>
      <c r="L135" s="16"/>
      <c r="M135" s="14"/>
      <c r="N135" s="14"/>
      <c r="O135" s="15" t="str">
        <f t="shared" ref="O135:O198" si="12">IF(OR(A135="",C135="",C135=0),"",M135/C135*1000)</f>
        <v/>
      </c>
      <c r="P135" s="15" t="str">
        <f t="shared" ref="P135:P198" si="13">IF(OR(A135="",D135="",D135=0),"",N135/D135*1000)</f>
        <v/>
      </c>
      <c r="Q135" s="14"/>
      <c r="R135" s="17" t="str">
        <f t="shared" ref="R135:R198" si="14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0"/>
        <v/>
      </c>
      <c r="K136" s="15" t="str">
        <f t="shared" si="11"/>
        <v/>
      </c>
      <c r="L136" s="16"/>
      <c r="M136" s="14"/>
      <c r="N136" s="14"/>
      <c r="O136" s="15" t="str">
        <f t="shared" si="12"/>
        <v/>
      </c>
      <c r="P136" s="15" t="str">
        <f t="shared" si="13"/>
        <v/>
      </c>
      <c r="Q136" s="14"/>
      <c r="R136" s="17" t="str">
        <f t="shared" si="14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0"/>
        <v/>
      </c>
      <c r="K137" s="15" t="str">
        <f t="shared" si="11"/>
        <v/>
      </c>
      <c r="L137" s="16"/>
      <c r="M137" s="14"/>
      <c r="N137" s="14"/>
      <c r="O137" s="15" t="str">
        <f t="shared" si="12"/>
        <v/>
      </c>
      <c r="P137" s="15" t="str">
        <f t="shared" si="13"/>
        <v/>
      </c>
      <c r="Q137" s="14"/>
      <c r="R137" s="17" t="str">
        <f t="shared" si="14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0"/>
        <v/>
      </c>
      <c r="K138" s="15" t="str">
        <f t="shared" si="11"/>
        <v/>
      </c>
      <c r="L138" s="16"/>
      <c r="M138" s="14"/>
      <c r="N138" s="14"/>
      <c r="O138" s="15" t="str">
        <f t="shared" si="12"/>
        <v/>
      </c>
      <c r="P138" s="15" t="str">
        <f t="shared" si="13"/>
        <v/>
      </c>
      <c r="Q138" s="14"/>
      <c r="R138" s="17" t="str">
        <f t="shared" si="14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0"/>
        <v/>
      </c>
      <c r="K139" s="15" t="str">
        <f t="shared" si="11"/>
        <v/>
      </c>
      <c r="L139" s="16"/>
      <c r="M139" s="14"/>
      <c r="N139" s="14"/>
      <c r="O139" s="15" t="str">
        <f t="shared" si="12"/>
        <v/>
      </c>
      <c r="P139" s="15" t="str">
        <f t="shared" si="13"/>
        <v/>
      </c>
      <c r="Q139" s="14"/>
      <c r="R139" s="17" t="str">
        <f t="shared" si="14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0"/>
        <v/>
      </c>
      <c r="K140" s="15" t="str">
        <f t="shared" si="11"/>
        <v/>
      </c>
      <c r="L140" s="16"/>
      <c r="M140" s="14"/>
      <c r="N140" s="14"/>
      <c r="O140" s="15" t="str">
        <f t="shared" si="12"/>
        <v/>
      </c>
      <c r="P140" s="15" t="str">
        <f t="shared" si="13"/>
        <v/>
      </c>
      <c r="Q140" s="14"/>
      <c r="R140" s="17" t="str">
        <f t="shared" si="14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0"/>
        <v/>
      </c>
      <c r="K141" s="15" t="str">
        <f t="shared" si="11"/>
        <v/>
      </c>
      <c r="L141" s="16"/>
      <c r="M141" s="14"/>
      <c r="N141" s="14"/>
      <c r="O141" s="15" t="str">
        <f t="shared" si="12"/>
        <v/>
      </c>
      <c r="P141" s="15" t="str">
        <f t="shared" si="13"/>
        <v/>
      </c>
      <c r="Q141" s="14"/>
      <c r="R141" s="17" t="str">
        <f t="shared" si="14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0"/>
        <v/>
      </c>
      <c r="K142" s="15" t="str">
        <f t="shared" si="11"/>
        <v/>
      </c>
      <c r="L142" s="16"/>
      <c r="M142" s="14"/>
      <c r="N142" s="14"/>
      <c r="O142" s="15" t="str">
        <f t="shared" si="12"/>
        <v/>
      </c>
      <c r="P142" s="15" t="str">
        <f t="shared" si="13"/>
        <v/>
      </c>
      <c r="Q142" s="14"/>
      <c r="R142" s="17" t="str">
        <f t="shared" si="14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0"/>
        <v/>
      </c>
      <c r="K143" s="15" t="str">
        <f t="shared" si="11"/>
        <v/>
      </c>
      <c r="L143" s="16"/>
      <c r="M143" s="14"/>
      <c r="N143" s="14"/>
      <c r="O143" s="15" t="str">
        <f t="shared" si="12"/>
        <v/>
      </c>
      <c r="P143" s="15" t="str">
        <f t="shared" si="13"/>
        <v/>
      </c>
      <c r="Q143" s="14"/>
      <c r="R143" s="17" t="str">
        <f t="shared" si="14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0"/>
        <v/>
      </c>
      <c r="K144" s="15" t="str">
        <f t="shared" si="11"/>
        <v/>
      </c>
      <c r="L144" s="16"/>
      <c r="M144" s="14"/>
      <c r="N144" s="14"/>
      <c r="O144" s="15" t="str">
        <f t="shared" si="12"/>
        <v/>
      </c>
      <c r="P144" s="15" t="str">
        <f t="shared" si="13"/>
        <v/>
      </c>
      <c r="Q144" s="14"/>
      <c r="R144" s="17" t="str">
        <f t="shared" si="14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0"/>
        <v/>
      </c>
      <c r="K145" s="15" t="str">
        <f t="shared" si="11"/>
        <v/>
      </c>
      <c r="L145" s="16"/>
      <c r="M145" s="14"/>
      <c r="N145" s="14"/>
      <c r="O145" s="15" t="str">
        <f t="shared" si="12"/>
        <v/>
      </c>
      <c r="P145" s="15" t="str">
        <f t="shared" si="13"/>
        <v/>
      </c>
      <c r="Q145" s="14"/>
      <c r="R145" s="17" t="str">
        <f t="shared" si="14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0"/>
        <v/>
      </c>
      <c r="K146" s="15" t="str">
        <f t="shared" si="11"/>
        <v/>
      </c>
      <c r="L146" s="16"/>
      <c r="M146" s="14"/>
      <c r="N146" s="14"/>
      <c r="O146" s="15" t="str">
        <f t="shared" si="12"/>
        <v/>
      </c>
      <c r="P146" s="15" t="str">
        <f t="shared" si="13"/>
        <v/>
      </c>
      <c r="Q146" s="14"/>
      <c r="R146" s="17" t="str">
        <f t="shared" si="14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0"/>
        <v/>
      </c>
      <c r="K147" s="15" t="str">
        <f t="shared" si="11"/>
        <v/>
      </c>
      <c r="L147" s="16"/>
      <c r="M147" s="14"/>
      <c r="N147" s="14"/>
      <c r="O147" s="15" t="str">
        <f t="shared" si="12"/>
        <v/>
      </c>
      <c r="P147" s="15" t="str">
        <f t="shared" si="13"/>
        <v/>
      </c>
      <c r="Q147" s="14"/>
      <c r="R147" s="17" t="str">
        <f t="shared" si="14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0"/>
        <v/>
      </c>
      <c r="K148" s="15" t="str">
        <f t="shared" si="11"/>
        <v/>
      </c>
      <c r="L148" s="16"/>
      <c r="M148" s="14"/>
      <c r="N148" s="14"/>
      <c r="O148" s="15" t="str">
        <f t="shared" si="12"/>
        <v/>
      </c>
      <c r="P148" s="15" t="str">
        <f t="shared" si="13"/>
        <v/>
      </c>
      <c r="Q148" s="14"/>
      <c r="R148" s="17" t="str">
        <f t="shared" si="14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0"/>
        <v/>
      </c>
      <c r="K149" s="15" t="str">
        <f t="shared" si="11"/>
        <v/>
      </c>
      <c r="L149" s="16"/>
      <c r="M149" s="14"/>
      <c r="N149" s="14"/>
      <c r="O149" s="15" t="str">
        <f t="shared" si="12"/>
        <v/>
      </c>
      <c r="P149" s="15" t="str">
        <f t="shared" si="13"/>
        <v/>
      </c>
      <c r="Q149" s="14"/>
      <c r="R149" s="17" t="str">
        <f t="shared" si="14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0"/>
        <v/>
      </c>
      <c r="K150" s="15" t="str">
        <f t="shared" si="11"/>
        <v/>
      </c>
      <c r="L150" s="16"/>
      <c r="M150" s="14"/>
      <c r="N150" s="14"/>
      <c r="O150" s="15" t="str">
        <f t="shared" si="12"/>
        <v/>
      </c>
      <c r="P150" s="15" t="str">
        <f t="shared" si="13"/>
        <v/>
      </c>
      <c r="Q150" s="14"/>
      <c r="R150" s="17" t="str">
        <f t="shared" si="14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0"/>
        <v/>
      </c>
      <c r="K151" s="15" t="str">
        <f t="shared" si="11"/>
        <v/>
      </c>
      <c r="L151" s="16"/>
      <c r="M151" s="14"/>
      <c r="N151" s="14"/>
      <c r="O151" s="15" t="str">
        <f t="shared" si="12"/>
        <v/>
      </c>
      <c r="P151" s="15" t="str">
        <f t="shared" si="13"/>
        <v/>
      </c>
      <c r="Q151" s="14"/>
      <c r="R151" s="17" t="str">
        <f t="shared" si="14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0"/>
        <v/>
      </c>
      <c r="K152" s="15" t="str">
        <f t="shared" si="11"/>
        <v/>
      </c>
      <c r="L152" s="16"/>
      <c r="M152" s="14"/>
      <c r="N152" s="14"/>
      <c r="O152" s="15" t="str">
        <f t="shared" si="12"/>
        <v/>
      </c>
      <c r="P152" s="15" t="str">
        <f t="shared" si="13"/>
        <v/>
      </c>
      <c r="Q152" s="14"/>
      <c r="R152" s="17" t="str">
        <f t="shared" si="14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0"/>
        <v/>
      </c>
      <c r="K153" s="15" t="str">
        <f t="shared" si="11"/>
        <v/>
      </c>
      <c r="L153" s="16"/>
      <c r="M153" s="14"/>
      <c r="N153" s="14"/>
      <c r="O153" s="15" t="str">
        <f t="shared" si="12"/>
        <v/>
      </c>
      <c r="P153" s="15" t="str">
        <f t="shared" si="13"/>
        <v/>
      </c>
      <c r="Q153" s="14"/>
      <c r="R153" s="17" t="str">
        <f t="shared" si="14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0"/>
        <v/>
      </c>
      <c r="K154" s="15" t="str">
        <f t="shared" si="11"/>
        <v/>
      </c>
      <c r="L154" s="16"/>
      <c r="M154" s="14"/>
      <c r="N154" s="14"/>
      <c r="O154" s="15" t="str">
        <f t="shared" si="12"/>
        <v/>
      </c>
      <c r="P154" s="15" t="str">
        <f t="shared" si="13"/>
        <v/>
      </c>
      <c r="Q154" s="14"/>
      <c r="R154" s="17" t="str">
        <f t="shared" si="14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0"/>
        <v/>
      </c>
      <c r="K155" s="15" t="str">
        <f t="shared" si="11"/>
        <v/>
      </c>
      <c r="L155" s="16"/>
      <c r="M155" s="14"/>
      <c r="N155" s="14"/>
      <c r="O155" s="15" t="str">
        <f t="shared" si="12"/>
        <v/>
      </c>
      <c r="P155" s="15" t="str">
        <f t="shared" si="13"/>
        <v/>
      </c>
      <c r="Q155" s="14"/>
      <c r="R155" s="17" t="str">
        <f t="shared" si="14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0"/>
        <v/>
      </c>
      <c r="K156" s="15" t="str">
        <f t="shared" si="11"/>
        <v/>
      </c>
      <c r="L156" s="16"/>
      <c r="M156" s="14"/>
      <c r="N156" s="14"/>
      <c r="O156" s="15" t="str">
        <f t="shared" si="12"/>
        <v/>
      </c>
      <c r="P156" s="15" t="str">
        <f t="shared" si="13"/>
        <v/>
      </c>
      <c r="Q156" s="14"/>
      <c r="R156" s="17" t="str">
        <f t="shared" si="14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0"/>
        <v/>
      </c>
      <c r="K157" s="15" t="str">
        <f t="shared" si="11"/>
        <v/>
      </c>
      <c r="L157" s="16"/>
      <c r="M157" s="14"/>
      <c r="N157" s="14"/>
      <c r="O157" s="15" t="str">
        <f t="shared" si="12"/>
        <v/>
      </c>
      <c r="P157" s="15" t="str">
        <f t="shared" si="13"/>
        <v/>
      </c>
      <c r="Q157" s="14"/>
      <c r="R157" s="17" t="str">
        <f t="shared" si="14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0"/>
        <v/>
      </c>
      <c r="K158" s="15" t="str">
        <f t="shared" si="11"/>
        <v/>
      </c>
      <c r="L158" s="16"/>
      <c r="M158" s="14"/>
      <c r="N158" s="14"/>
      <c r="O158" s="15" t="str">
        <f t="shared" si="12"/>
        <v/>
      </c>
      <c r="P158" s="15" t="str">
        <f t="shared" si="13"/>
        <v/>
      </c>
      <c r="Q158" s="14"/>
      <c r="R158" s="17" t="str">
        <f t="shared" si="14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0"/>
        <v/>
      </c>
      <c r="K159" s="15" t="str">
        <f t="shared" si="11"/>
        <v/>
      </c>
      <c r="L159" s="16"/>
      <c r="M159" s="14"/>
      <c r="N159" s="14"/>
      <c r="O159" s="15" t="str">
        <f t="shared" si="12"/>
        <v/>
      </c>
      <c r="P159" s="15" t="str">
        <f t="shared" si="13"/>
        <v/>
      </c>
      <c r="Q159" s="14"/>
      <c r="R159" s="17" t="str">
        <f t="shared" si="14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0"/>
        <v/>
      </c>
      <c r="K160" s="15" t="str">
        <f t="shared" si="11"/>
        <v/>
      </c>
      <c r="L160" s="16"/>
      <c r="M160" s="14"/>
      <c r="N160" s="14"/>
      <c r="O160" s="15" t="str">
        <f t="shared" si="12"/>
        <v/>
      </c>
      <c r="P160" s="15" t="str">
        <f t="shared" si="13"/>
        <v/>
      </c>
      <c r="Q160" s="14"/>
      <c r="R160" s="17" t="str">
        <f t="shared" si="14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0"/>
        <v/>
      </c>
      <c r="K161" s="15" t="str">
        <f t="shared" si="11"/>
        <v/>
      </c>
      <c r="L161" s="16"/>
      <c r="M161" s="14"/>
      <c r="N161" s="14"/>
      <c r="O161" s="15" t="str">
        <f t="shared" si="12"/>
        <v/>
      </c>
      <c r="P161" s="15" t="str">
        <f t="shared" si="13"/>
        <v/>
      </c>
      <c r="Q161" s="14"/>
      <c r="R161" s="17" t="str">
        <f t="shared" si="14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0"/>
        <v/>
      </c>
      <c r="K162" s="15" t="str">
        <f t="shared" si="11"/>
        <v/>
      </c>
      <c r="L162" s="16"/>
      <c r="M162" s="14"/>
      <c r="N162" s="14"/>
      <c r="O162" s="15" t="str">
        <f t="shared" si="12"/>
        <v/>
      </c>
      <c r="P162" s="15" t="str">
        <f t="shared" si="13"/>
        <v/>
      </c>
      <c r="Q162" s="14"/>
      <c r="R162" s="17" t="str">
        <f t="shared" si="14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0"/>
        <v/>
      </c>
      <c r="K163" s="15" t="str">
        <f t="shared" si="11"/>
        <v/>
      </c>
      <c r="L163" s="16"/>
      <c r="M163" s="14"/>
      <c r="N163" s="14"/>
      <c r="O163" s="15" t="str">
        <f t="shared" si="12"/>
        <v/>
      </c>
      <c r="P163" s="15" t="str">
        <f t="shared" si="13"/>
        <v/>
      </c>
      <c r="Q163" s="14"/>
      <c r="R163" s="17" t="str">
        <f t="shared" si="14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0"/>
        <v/>
      </c>
      <c r="K164" s="15" t="str">
        <f t="shared" si="11"/>
        <v/>
      </c>
      <c r="L164" s="16"/>
      <c r="M164" s="14"/>
      <c r="N164" s="14"/>
      <c r="O164" s="15" t="str">
        <f t="shared" si="12"/>
        <v/>
      </c>
      <c r="P164" s="15" t="str">
        <f t="shared" si="13"/>
        <v/>
      </c>
      <c r="Q164" s="14"/>
      <c r="R164" s="17" t="str">
        <f t="shared" si="14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0"/>
        <v/>
      </c>
      <c r="K165" s="15" t="str">
        <f t="shared" si="11"/>
        <v/>
      </c>
      <c r="L165" s="16"/>
      <c r="M165" s="14"/>
      <c r="N165" s="14"/>
      <c r="O165" s="15" t="str">
        <f t="shared" si="12"/>
        <v/>
      </c>
      <c r="P165" s="15" t="str">
        <f t="shared" si="13"/>
        <v/>
      </c>
      <c r="Q165" s="14"/>
      <c r="R165" s="17" t="str">
        <f t="shared" si="14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0"/>
        <v/>
      </c>
      <c r="K166" s="15" t="str">
        <f t="shared" si="11"/>
        <v/>
      </c>
      <c r="L166" s="16"/>
      <c r="M166" s="14"/>
      <c r="N166" s="14"/>
      <c r="O166" s="15" t="str">
        <f t="shared" si="12"/>
        <v/>
      </c>
      <c r="P166" s="15" t="str">
        <f t="shared" si="13"/>
        <v/>
      </c>
      <c r="Q166" s="14"/>
      <c r="R166" s="17" t="str">
        <f t="shared" si="14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0"/>
        <v/>
      </c>
      <c r="K167" s="15" t="str">
        <f t="shared" si="11"/>
        <v/>
      </c>
      <c r="L167" s="16"/>
      <c r="M167" s="14"/>
      <c r="N167" s="14"/>
      <c r="O167" s="15" t="str">
        <f t="shared" si="12"/>
        <v/>
      </c>
      <c r="P167" s="15" t="str">
        <f t="shared" si="13"/>
        <v/>
      </c>
      <c r="Q167" s="14"/>
      <c r="R167" s="17" t="str">
        <f t="shared" si="14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0"/>
        <v/>
      </c>
      <c r="K168" s="15" t="str">
        <f t="shared" si="11"/>
        <v/>
      </c>
      <c r="L168" s="16"/>
      <c r="M168" s="14"/>
      <c r="N168" s="14"/>
      <c r="O168" s="15" t="str">
        <f t="shared" si="12"/>
        <v/>
      </c>
      <c r="P168" s="15" t="str">
        <f t="shared" si="13"/>
        <v/>
      </c>
      <c r="Q168" s="14"/>
      <c r="R168" s="17" t="str">
        <f t="shared" si="14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0"/>
        <v/>
      </c>
      <c r="K169" s="15" t="str">
        <f t="shared" si="11"/>
        <v/>
      </c>
      <c r="L169" s="16"/>
      <c r="M169" s="14"/>
      <c r="N169" s="14"/>
      <c r="O169" s="15" t="str">
        <f t="shared" si="12"/>
        <v/>
      </c>
      <c r="P169" s="15" t="str">
        <f t="shared" si="13"/>
        <v/>
      </c>
      <c r="Q169" s="14"/>
      <c r="R169" s="17" t="str">
        <f t="shared" si="14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0"/>
        <v/>
      </c>
      <c r="K170" s="15" t="str">
        <f t="shared" si="11"/>
        <v/>
      </c>
      <c r="L170" s="16"/>
      <c r="M170" s="14"/>
      <c r="N170" s="14"/>
      <c r="O170" s="15" t="str">
        <f t="shared" si="12"/>
        <v/>
      </c>
      <c r="P170" s="15" t="str">
        <f t="shared" si="13"/>
        <v/>
      </c>
      <c r="Q170" s="14"/>
      <c r="R170" s="17" t="str">
        <f t="shared" si="14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0"/>
        <v/>
      </c>
      <c r="K171" s="15" t="str">
        <f t="shared" si="11"/>
        <v/>
      </c>
      <c r="L171" s="16"/>
      <c r="M171" s="14"/>
      <c r="N171" s="14"/>
      <c r="O171" s="15" t="str">
        <f t="shared" si="12"/>
        <v/>
      </c>
      <c r="P171" s="15" t="str">
        <f t="shared" si="13"/>
        <v/>
      </c>
      <c r="Q171" s="14"/>
      <c r="R171" s="17" t="str">
        <f t="shared" si="14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0"/>
        <v/>
      </c>
      <c r="K172" s="15" t="str">
        <f t="shared" si="11"/>
        <v/>
      </c>
      <c r="L172" s="16"/>
      <c r="M172" s="14"/>
      <c r="N172" s="14"/>
      <c r="O172" s="15" t="str">
        <f t="shared" si="12"/>
        <v/>
      </c>
      <c r="P172" s="15" t="str">
        <f t="shared" si="13"/>
        <v/>
      </c>
      <c r="Q172" s="14"/>
      <c r="R172" s="17" t="str">
        <f t="shared" si="14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0"/>
        <v/>
      </c>
      <c r="K173" s="15" t="str">
        <f t="shared" si="11"/>
        <v/>
      </c>
      <c r="L173" s="16"/>
      <c r="M173" s="14"/>
      <c r="N173" s="14"/>
      <c r="O173" s="15" t="str">
        <f t="shared" si="12"/>
        <v/>
      </c>
      <c r="P173" s="15" t="str">
        <f t="shared" si="13"/>
        <v/>
      </c>
      <c r="Q173" s="14"/>
      <c r="R173" s="17" t="str">
        <f t="shared" si="14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0"/>
        <v/>
      </c>
      <c r="K174" s="15" t="str">
        <f t="shared" si="11"/>
        <v/>
      </c>
      <c r="L174" s="16"/>
      <c r="M174" s="14"/>
      <c r="N174" s="14"/>
      <c r="O174" s="15" t="str">
        <f t="shared" si="12"/>
        <v/>
      </c>
      <c r="P174" s="15" t="str">
        <f t="shared" si="13"/>
        <v/>
      </c>
      <c r="Q174" s="14"/>
      <c r="R174" s="17" t="str">
        <f t="shared" si="14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0"/>
        <v/>
      </c>
      <c r="K175" s="15" t="str">
        <f t="shared" si="11"/>
        <v/>
      </c>
      <c r="L175" s="16"/>
      <c r="M175" s="14"/>
      <c r="N175" s="14"/>
      <c r="O175" s="15" t="str">
        <f t="shared" si="12"/>
        <v/>
      </c>
      <c r="P175" s="15" t="str">
        <f t="shared" si="13"/>
        <v/>
      </c>
      <c r="Q175" s="14"/>
      <c r="R175" s="17" t="str">
        <f t="shared" si="14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0"/>
        <v/>
      </c>
      <c r="K176" s="15" t="str">
        <f t="shared" si="11"/>
        <v/>
      </c>
      <c r="L176" s="16"/>
      <c r="M176" s="14"/>
      <c r="N176" s="14"/>
      <c r="O176" s="15" t="str">
        <f t="shared" si="12"/>
        <v/>
      </c>
      <c r="P176" s="15" t="str">
        <f t="shared" si="13"/>
        <v/>
      </c>
      <c r="Q176" s="14"/>
      <c r="R176" s="17" t="str">
        <f t="shared" si="14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0"/>
        <v/>
      </c>
      <c r="K177" s="15" t="str">
        <f t="shared" si="11"/>
        <v/>
      </c>
      <c r="L177" s="16"/>
      <c r="M177" s="14"/>
      <c r="N177" s="14"/>
      <c r="O177" s="15" t="str">
        <f t="shared" si="12"/>
        <v/>
      </c>
      <c r="P177" s="15" t="str">
        <f t="shared" si="13"/>
        <v/>
      </c>
      <c r="Q177" s="14"/>
      <c r="R177" s="17" t="str">
        <f t="shared" si="14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0"/>
        <v/>
      </c>
      <c r="K178" s="15" t="str">
        <f t="shared" si="11"/>
        <v/>
      </c>
      <c r="L178" s="16"/>
      <c r="M178" s="14"/>
      <c r="N178" s="14"/>
      <c r="O178" s="15" t="str">
        <f t="shared" si="12"/>
        <v/>
      </c>
      <c r="P178" s="15" t="str">
        <f t="shared" si="13"/>
        <v/>
      </c>
      <c r="Q178" s="14"/>
      <c r="R178" s="17" t="str">
        <f t="shared" si="14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0"/>
        <v/>
      </c>
      <c r="K179" s="15" t="str">
        <f t="shared" si="11"/>
        <v/>
      </c>
      <c r="L179" s="16"/>
      <c r="M179" s="14"/>
      <c r="N179" s="14"/>
      <c r="O179" s="15" t="str">
        <f t="shared" si="12"/>
        <v/>
      </c>
      <c r="P179" s="15" t="str">
        <f t="shared" si="13"/>
        <v/>
      </c>
      <c r="Q179" s="14"/>
      <c r="R179" s="17" t="str">
        <f t="shared" si="14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0"/>
        <v/>
      </c>
      <c r="K180" s="15" t="str">
        <f t="shared" si="11"/>
        <v/>
      </c>
      <c r="L180" s="16"/>
      <c r="M180" s="14"/>
      <c r="N180" s="14"/>
      <c r="O180" s="15" t="str">
        <f t="shared" si="12"/>
        <v/>
      </c>
      <c r="P180" s="15" t="str">
        <f t="shared" si="13"/>
        <v/>
      </c>
      <c r="Q180" s="14"/>
      <c r="R180" s="17" t="str">
        <f t="shared" si="14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0"/>
        <v/>
      </c>
      <c r="K181" s="15" t="str">
        <f t="shared" si="11"/>
        <v/>
      </c>
      <c r="L181" s="16"/>
      <c r="M181" s="14"/>
      <c r="N181" s="14"/>
      <c r="O181" s="15" t="str">
        <f t="shared" si="12"/>
        <v/>
      </c>
      <c r="P181" s="15" t="str">
        <f t="shared" si="13"/>
        <v/>
      </c>
      <c r="Q181" s="14"/>
      <c r="R181" s="17" t="str">
        <f t="shared" si="14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0"/>
        <v/>
      </c>
      <c r="K182" s="15" t="str">
        <f t="shared" si="11"/>
        <v/>
      </c>
      <c r="L182" s="16"/>
      <c r="M182" s="14"/>
      <c r="N182" s="14"/>
      <c r="O182" s="15" t="str">
        <f t="shared" si="12"/>
        <v/>
      </c>
      <c r="P182" s="15" t="str">
        <f t="shared" si="13"/>
        <v/>
      </c>
      <c r="Q182" s="14"/>
      <c r="R182" s="17" t="str">
        <f t="shared" si="14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0"/>
        <v/>
      </c>
      <c r="K183" s="15" t="str">
        <f t="shared" si="11"/>
        <v/>
      </c>
      <c r="L183" s="16"/>
      <c r="M183" s="14"/>
      <c r="N183" s="14"/>
      <c r="O183" s="15" t="str">
        <f t="shared" si="12"/>
        <v/>
      </c>
      <c r="P183" s="15" t="str">
        <f t="shared" si="13"/>
        <v/>
      </c>
      <c r="Q183" s="14"/>
      <c r="R183" s="17" t="str">
        <f t="shared" si="14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0"/>
        <v/>
      </c>
      <c r="K184" s="15" t="str">
        <f t="shared" si="11"/>
        <v/>
      </c>
      <c r="L184" s="16"/>
      <c r="M184" s="14"/>
      <c r="N184" s="14"/>
      <c r="O184" s="15" t="str">
        <f t="shared" si="12"/>
        <v/>
      </c>
      <c r="P184" s="15" t="str">
        <f t="shared" si="13"/>
        <v/>
      </c>
      <c r="Q184" s="14"/>
      <c r="R184" s="17" t="str">
        <f t="shared" si="14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0"/>
        <v/>
      </c>
      <c r="K185" s="15" t="str">
        <f t="shared" si="11"/>
        <v/>
      </c>
      <c r="L185" s="16"/>
      <c r="M185" s="14"/>
      <c r="N185" s="14"/>
      <c r="O185" s="15" t="str">
        <f t="shared" si="12"/>
        <v/>
      </c>
      <c r="P185" s="15" t="str">
        <f t="shared" si="13"/>
        <v/>
      </c>
      <c r="Q185" s="14"/>
      <c r="R185" s="17" t="str">
        <f t="shared" si="14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0"/>
        <v/>
      </c>
      <c r="K186" s="15" t="str">
        <f t="shared" si="11"/>
        <v/>
      </c>
      <c r="L186" s="16"/>
      <c r="M186" s="14"/>
      <c r="N186" s="14"/>
      <c r="O186" s="15" t="str">
        <f t="shared" si="12"/>
        <v/>
      </c>
      <c r="P186" s="15" t="str">
        <f t="shared" si="13"/>
        <v/>
      </c>
      <c r="Q186" s="14"/>
      <c r="R186" s="17" t="str">
        <f t="shared" si="14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0"/>
        <v/>
      </c>
      <c r="K187" s="15" t="str">
        <f t="shared" si="11"/>
        <v/>
      </c>
      <c r="L187" s="16"/>
      <c r="M187" s="14"/>
      <c r="N187" s="14"/>
      <c r="O187" s="15" t="str">
        <f t="shared" si="12"/>
        <v/>
      </c>
      <c r="P187" s="15" t="str">
        <f t="shared" si="13"/>
        <v/>
      </c>
      <c r="Q187" s="14"/>
      <c r="R187" s="17" t="str">
        <f t="shared" si="14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0"/>
        <v/>
      </c>
      <c r="K188" s="15" t="str">
        <f t="shared" si="11"/>
        <v/>
      </c>
      <c r="L188" s="16"/>
      <c r="M188" s="14"/>
      <c r="N188" s="14"/>
      <c r="O188" s="15" t="str">
        <f t="shared" si="12"/>
        <v/>
      </c>
      <c r="P188" s="15" t="str">
        <f t="shared" si="13"/>
        <v/>
      </c>
      <c r="Q188" s="14"/>
      <c r="R188" s="17" t="str">
        <f t="shared" si="14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0"/>
        <v/>
      </c>
      <c r="K189" s="15" t="str">
        <f t="shared" si="11"/>
        <v/>
      </c>
      <c r="L189" s="16"/>
      <c r="M189" s="14"/>
      <c r="N189" s="14"/>
      <c r="O189" s="15" t="str">
        <f t="shared" si="12"/>
        <v/>
      </c>
      <c r="P189" s="15" t="str">
        <f t="shared" si="13"/>
        <v/>
      </c>
      <c r="Q189" s="14"/>
      <c r="R189" s="17" t="str">
        <f t="shared" si="14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0"/>
        <v/>
      </c>
      <c r="K190" s="15" t="str">
        <f t="shared" si="11"/>
        <v/>
      </c>
      <c r="L190" s="16"/>
      <c r="M190" s="14"/>
      <c r="N190" s="14"/>
      <c r="O190" s="15" t="str">
        <f t="shared" si="12"/>
        <v/>
      </c>
      <c r="P190" s="15" t="str">
        <f t="shared" si="13"/>
        <v/>
      </c>
      <c r="Q190" s="14"/>
      <c r="R190" s="17" t="str">
        <f t="shared" si="14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0"/>
        <v/>
      </c>
      <c r="K191" s="15" t="str">
        <f t="shared" si="11"/>
        <v/>
      </c>
      <c r="L191" s="16"/>
      <c r="M191" s="14"/>
      <c r="N191" s="14"/>
      <c r="O191" s="15" t="str">
        <f t="shared" si="12"/>
        <v/>
      </c>
      <c r="P191" s="15" t="str">
        <f t="shared" si="13"/>
        <v/>
      </c>
      <c r="Q191" s="14"/>
      <c r="R191" s="17" t="str">
        <f t="shared" si="14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0"/>
        <v/>
      </c>
      <c r="K192" s="15" t="str">
        <f t="shared" si="11"/>
        <v/>
      </c>
      <c r="L192" s="16"/>
      <c r="M192" s="14"/>
      <c r="N192" s="14"/>
      <c r="O192" s="15" t="str">
        <f t="shared" si="12"/>
        <v/>
      </c>
      <c r="P192" s="15" t="str">
        <f t="shared" si="13"/>
        <v/>
      </c>
      <c r="Q192" s="14"/>
      <c r="R192" s="17" t="str">
        <f t="shared" si="14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0"/>
        <v/>
      </c>
      <c r="K193" s="15" t="str">
        <f t="shared" si="11"/>
        <v/>
      </c>
      <c r="L193" s="16"/>
      <c r="M193" s="14"/>
      <c r="N193" s="14"/>
      <c r="O193" s="15" t="str">
        <f t="shared" si="12"/>
        <v/>
      </c>
      <c r="P193" s="15" t="str">
        <f t="shared" si="13"/>
        <v/>
      </c>
      <c r="Q193" s="14"/>
      <c r="R193" s="17" t="str">
        <f t="shared" si="14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0"/>
        <v/>
      </c>
      <c r="K194" s="15" t="str">
        <f t="shared" si="11"/>
        <v/>
      </c>
      <c r="L194" s="16"/>
      <c r="M194" s="14"/>
      <c r="N194" s="14"/>
      <c r="O194" s="15" t="str">
        <f t="shared" si="12"/>
        <v/>
      </c>
      <c r="P194" s="15" t="str">
        <f t="shared" si="13"/>
        <v/>
      </c>
      <c r="Q194" s="14"/>
      <c r="R194" s="17" t="str">
        <f t="shared" si="14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0"/>
        <v/>
      </c>
      <c r="K195" s="15" t="str">
        <f t="shared" si="11"/>
        <v/>
      </c>
      <c r="L195" s="16"/>
      <c r="M195" s="14"/>
      <c r="N195" s="14"/>
      <c r="O195" s="15" t="str">
        <f t="shared" si="12"/>
        <v/>
      </c>
      <c r="P195" s="15" t="str">
        <f t="shared" si="13"/>
        <v/>
      </c>
      <c r="Q195" s="14"/>
      <c r="R195" s="17" t="str">
        <f t="shared" si="14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0"/>
        <v/>
      </c>
      <c r="K196" s="15" t="str">
        <f t="shared" si="11"/>
        <v/>
      </c>
      <c r="L196" s="16"/>
      <c r="M196" s="14"/>
      <c r="N196" s="14"/>
      <c r="O196" s="15" t="str">
        <f t="shared" si="12"/>
        <v/>
      </c>
      <c r="P196" s="15" t="str">
        <f t="shared" si="13"/>
        <v/>
      </c>
      <c r="Q196" s="14"/>
      <c r="R196" s="17" t="str">
        <f t="shared" si="14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0"/>
        <v/>
      </c>
      <c r="K197" s="15" t="str">
        <f t="shared" si="11"/>
        <v/>
      </c>
      <c r="L197" s="16"/>
      <c r="M197" s="14"/>
      <c r="N197" s="14"/>
      <c r="O197" s="15" t="str">
        <f t="shared" si="12"/>
        <v/>
      </c>
      <c r="P197" s="15" t="str">
        <f t="shared" si="13"/>
        <v/>
      </c>
      <c r="Q197" s="14"/>
      <c r="R197" s="17" t="str">
        <f t="shared" si="14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0"/>
        <v/>
      </c>
      <c r="K198" s="15" t="str">
        <f t="shared" si="11"/>
        <v/>
      </c>
      <c r="L198" s="16"/>
      <c r="M198" s="14"/>
      <c r="N198" s="14"/>
      <c r="O198" s="15" t="str">
        <f t="shared" si="12"/>
        <v/>
      </c>
      <c r="P198" s="15" t="str">
        <f t="shared" si="13"/>
        <v/>
      </c>
      <c r="Q198" s="14"/>
      <c r="R198" s="17" t="str">
        <f t="shared" si="14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15">IF(OR(A199="",H199="",H199=0),"",I199/H199*100)</f>
        <v/>
      </c>
      <c r="K199" s="15" t="str">
        <f t="shared" ref="K199:K262" si="16">IF(OR(A199="",C199="",C199=0),"",H199/C199*100)</f>
        <v/>
      </c>
      <c r="L199" s="16"/>
      <c r="M199" s="14"/>
      <c r="N199" s="14"/>
      <c r="O199" s="15" t="str">
        <f t="shared" ref="O199:O262" si="17">IF(OR(A199="",C199="",C199=0),"",M199/C199*1000)</f>
        <v/>
      </c>
      <c r="P199" s="15" t="str">
        <f t="shared" ref="P199:P262" si="18">IF(OR(A199="",D199="",D199=0),"",N199/D199*1000)</f>
        <v/>
      </c>
      <c r="Q199" s="14"/>
      <c r="R199" s="17" t="str">
        <f t="shared" ref="R199:R262" si="19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15"/>
        <v/>
      </c>
      <c r="K200" s="15" t="str">
        <f t="shared" si="16"/>
        <v/>
      </c>
      <c r="L200" s="16"/>
      <c r="M200" s="14"/>
      <c r="N200" s="14"/>
      <c r="O200" s="15" t="str">
        <f t="shared" si="17"/>
        <v/>
      </c>
      <c r="P200" s="15" t="str">
        <f t="shared" si="18"/>
        <v/>
      </c>
      <c r="Q200" s="14"/>
      <c r="R200" s="17" t="str">
        <f t="shared" si="19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15"/>
        <v/>
      </c>
      <c r="K201" s="15" t="str">
        <f t="shared" si="16"/>
        <v/>
      </c>
      <c r="L201" s="16"/>
      <c r="M201" s="14"/>
      <c r="N201" s="14"/>
      <c r="O201" s="15" t="str">
        <f t="shared" si="17"/>
        <v/>
      </c>
      <c r="P201" s="15" t="str">
        <f t="shared" si="18"/>
        <v/>
      </c>
      <c r="Q201" s="14"/>
      <c r="R201" s="17" t="str">
        <f t="shared" si="19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15"/>
        <v/>
      </c>
      <c r="K202" s="15" t="str">
        <f t="shared" si="16"/>
        <v/>
      </c>
      <c r="L202" s="16"/>
      <c r="M202" s="14"/>
      <c r="N202" s="14"/>
      <c r="O202" s="15" t="str">
        <f t="shared" si="17"/>
        <v/>
      </c>
      <c r="P202" s="15" t="str">
        <f t="shared" si="18"/>
        <v/>
      </c>
      <c r="Q202" s="14"/>
      <c r="R202" s="17" t="str">
        <f t="shared" si="19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15"/>
        <v/>
      </c>
      <c r="K203" s="15" t="str">
        <f t="shared" si="16"/>
        <v/>
      </c>
      <c r="L203" s="16"/>
      <c r="M203" s="14"/>
      <c r="N203" s="14"/>
      <c r="O203" s="15" t="str">
        <f t="shared" si="17"/>
        <v/>
      </c>
      <c r="P203" s="15" t="str">
        <f t="shared" si="18"/>
        <v/>
      </c>
      <c r="Q203" s="14"/>
      <c r="R203" s="17" t="str">
        <f t="shared" si="19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15"/>
        <v/>
      </c>
      <c r="K204" s="15" t="str">
        <f t="shared" si="16"/>
        <v/>
      </c>
      <c r="L204" s="16"/>
      <c r="M204" s="14"/>
      <c r="N204" s="14"/>
      <c r="O204" s="15" t="str">
        <f t="shared" si="17"/>
        <v/>
      </c>
      <c r="P204" s="15" t="str">
        <f t="shared" si="18"/>
        <v/>
      </c>
      <c r="Q204" s="14"/>
      <c r="R204" s="17" t="str">
        <f t="shared" si="19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15"/>
        <v/>
      </c>
      <c r="K205" s="15" t="str">
        <f t="shared" si="16"/>
        <v/>
      </c>
      <c r="L205" s="16"/>
      <c r="M205" s="14"/>
      <c r="N205" s="14"/>
      <c r="O205" s="15" t="str">
        <f t="shared" si="17"/>
        <v/>
      </c>
      <c r="P205" s="15" t="str">
        <f t="shared" si="18"/>
        <v/>
      </c>
      <c r="Q205" s="14"/>
      <c r="R205" s="17" t="str">
        <f t="shared" si="19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15"/>
        <v/>
      </c>
      <c r="K206" s="15" t="str">
        <f t="shared" si="16"/>
        <v/>
      </c>
      <c r="L206" s="16"/>
      <c r="M206" s="14"/>
      <c r="N206" s="14"/>
      <c r="O206" s="15" t="str">
        <f t="shared" si="17"/>
        <v/>
      </c>
      <c r="P206" s="15" t="str">
        <f t="shared" si="18"/>
        <v/>
      </c>
      <c r="Q206" s="14"/>
      <c r="R206" s="17" t="str">
        <f t="shared" si="19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15"/>
        <v/>
      </c>
      <c r="K207" s="15" t="str">
        <f t="shared" si="16"/>
        <v/>
      </c>
      <c r="L207" s="16"/>
      <c r="M207" s="14"/>
      <c r="N207" s="14"/>
      <c r="O207" s="15" t="str">
        <f t="shared" si="17"/>
        <v/>
      </c>
      <c r="P207" s="15" t="str">
        <f t="shared" si="18"/>
        <v/>
      </c>
      <c r="Q207" s="14"/>
      <c r="R207" s="17" t="str">
        <f t="shared" si="19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15"/>
        <v/>
      </c>
      <c r="K208" s="15" t="str">
        <f t="shared" si="16"/>
        <v/>
      </c>
      <c r="L208" s="16"/>
      <c r="M208" s="14"/>
      <c r="N208" s="14"/>
      <c r="O208" s="15" t="str">
        <f t="shared" si="17"/>
        <v/>
      </c>
      <c r="P208" s="15" t="str">
        <f t="shared" si="18"/>
        <v/>
      </c>
      <c r="Q208" s="14"/>
      <c r="R208" s="17" t="str">
        <f t="shared" si="19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15"/>
        <v/>
      </c>
      <c r="K209" s="15" t="str">
        <f t="shared" si="16"/>
        <v/>
      </c>
      <c r="L209" s="16"/>
      <c r="M209" s="14"/>
      <c r="N209" s="14"/>
      <c r="O209" s="15" t="str">
        <f t="shared" si="17"/>
        <v/>
      </c>
      <c r="P209" s="15" t="str">
        <f t="shared" si="18"/>
        <v/>
      </c>
      <c r="Q209" s="14"/>
      <c r="R209" s="17" t="str">
        <f t="shared" si="19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15"/>
        <v/>
      </c>
      <c r="K210" s="15" t="str">
        <f t="shared" si="16"/>
        <v/>
      </c>
      <c r="L210" s="16"/>
      <c r="M210" s="14"/>
      <c r="N210" s="14"/>
      <c r="O210" s="15" t="str">
        <f t="shared" si="17"/>
        <v/>
      </c>
      <c r="P210" s="15" t="str">
        <f t="shared" si="18"/>
        <v/>
      </c>
      <c r="Q210" s="14"/>
      <c r="R210" s="17" t="str">
        <f t="shared" si="19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15"/>
        <v/>
      </c>
      <c r="K211" s="15" t="str">
        <f t="shared" si="16"/>
        <v/>
      </c>
      <c r="L211" s="16"/>
      <c r="M211" s="14"/>
      <c r="N211" s="14"/>
      <c r="O211" s="15" t="str">
        <f t="shared" si="17"/>
        <v/>
      </c>
      <c r="P211" s="15" t="str">
        <f t="shared" si="18"/>
        <v/>
      </c>
      <c r="Q211" s="14"/>
      <c r="R211" s="17" t="str">
        <f t="shared" si="19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15"/>
        <v/>
      </c>
      <c r="K212" s="15" t="str">
        <f t="shared" si="16"/>
        <v/>
      </c>
      <c r="L212" s="16"/>
      <c r="M212" s="14"/>
      <c r="N212" s="14"/>
      <c r="O212" s="15" t="str">
        <f t="shared" si="17"/>
        <v/>
      </c>
      <c r="P212" s="15" t="str">
        <f t="shared" si="18"/>
        <v/>
      </c>
      <c r="Q212" s="14"/>
      <c r="R212" s="17" t="str">
        <f t="shared" si="19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15"/>
        <v/>
      </c>
      <c r="K213" s="15" t="str">
        <f t="shared" si="16"/>
        <v/>
      </c>
      <c r="L213" s="16"/>
      <c r="M213" s="14"/>
      <c r="N213" s="14"/>
      <c r="O213" s="15" t="str">
        <f t="shared" si="17"/>
        <v/>
      </c>
      <c r="P213" s="15" t="str">
        <f t="shared" si="18"/>
        <v/>
      </c>
      <c r="Q213" s="14"/>
      <c r="R213" s="17" t="str">
        <f t="shared" si="19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15"/>
        <v/>
      </c>
      <c r="K214" s="15" t="str">
        <f t="shared" si="16"/>
        <v/>
      </c>
      <c r="L214" s="16"/>
      <c r="M214" s="14"/>
      <c r="N214" s="14"/>
      <c r="O214" s="15" t="str">
        <f t="shared" si="17"/>
        <v/>
      </c>
      <c r="P214" s="15" t="str">
        <f t="shared" si="18"/>
        <v/>
      </c>
      <c r="Q214" s="14"/>
      <c r="R214" s="17" t="str">
        <f t="shared" si="19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15"/>
        <v/>
      </c>
      <c r="K215" s="15" t="str">
        <f t="shared" si="16"/>
        <v/>
      </c>
      <c r="L215" s="16"/>
      <c r="M215" s="14"/>
      <c r="N215" s="14"/>
      <c r="O215" s="15" t="str">
        <f t="shared" si="17"/>
        <v/>
      </c>
      <c r="P215" s="15" t="str">
        <f t="shared" si="18"/>
        <v/>
      </c>
      <c r="Q215" s="14"/>
      <c r="R215" s="17" t="str">
        <f t="shared" si="19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15"/>
        <v/>
      </c>
      <c r="K216" s="15" t="str">
        <f t="shared" si="16"/>
        <v/>
      </c>
      <c r="L216" s="16"/>
      <c r="M216" s="14"/>
      <c r="N216" s="14"/>
      <c r="O216" s="15" t="str">
        <f t="shared" si="17"/>
        <v/>
      </c>
      <c r="P216" s="15" t="str">
        <f t="shared" si="18"/>
        <v/>
      </c>
      <c r="Q216" s="14"/>
      <c r="R216" s="17" t="str">
        <f t="shared" si="19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15"/>
        <v/>
      </c>
      <c r="K217" s="15" t="str">
        <f t="shared" si="16"/>
        <v/>
      </c>
      <c r="L217" s="16"/>
      <c r="M217" s="14"/>
      <c r="N217" s="14"/>
      <c r="O217" s="15" t="str">
        <f t="shared" si="17"/>
        <v/>
      </c>
      <c r="P217" s="15" t="str">
        <f t="shared" si="18"/>
        <v/>
      </c>
      <c r="Q217" s="14"/>
      <c r="R217" s="17" t="str">
        <f t="shared" si="19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15"/>
        <v/>
      </c>
      <c r="K218" s="15" t="str">
        <f t="shared" si="16"/>
        <v/>
      </c>
      <c r="L218" s="16"/>
      <c r="M218" s="14"/>
      <c r="N218" s="14"/>
      <c r="O218" s="15" t="str">
        <f t="shared" si="17"/>
        <v/>
      </c>
      <c r="P218" s="15" t="str">
        <f t="shared" si="18"/>
        <v/>
      </c>
      <c r="Q218" s="14"/>
      <c r="R218" s="17" t="str">
        <f t="shared" si="19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15"/>
        <v/>
      </c>
      <c r="K219" s="15" t="str">
        <f t="shared" si="16"/>
        <v/>
      </c>
      <c r="L219" s="16"/>
      <c r="M219" s="14"/>
      <c r="N219" s="14"/>
      <c r="O219" s="15" t="str">
        <f t="shared" si="17"/>
        <v/>
      </c>
      <c r="P219" s="15" t="str">
        <f t="shared" si="18"/>
        <v/>
      </c>
      <c r="Q219" s="14"/>
      <c r="R219" s="17" t="str">
        <f t="shared" si="19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15"/>
        <v/>
      </c>
      <c r="K220" s="15" t="str">
        <f t="shared" si="16"/>
        <v/>
      </c>
      <c r="L220" s="16"/>
      <c r="M220" s="14"/>
      <c r="N220" s="14"/>
      <c r="O220" s="15" t="str">
        <f t="shared" si="17"/>
        <v/>
      </c>
      <c r="P220" s="15" t="str">
        <f t="shared" si="18"/>
        <v/>
      </c>
      <c r="Q220" s="14"/>
      <c r="R220" s="17" t="str">
        <f t="shared" si="19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15"/>
        <v/>
      </c>
      <c r="K221" s="15" t="str">
        <f t="shared" si="16"/>
        <v/>
      </c>
      <c r="L221" s="16"/>
      <c r="M221" s="14"/>
      <c r="N221" s="14"/>
      <c r="O221" s="15" t="str">
        <f t="shared" si="17"/>
        <v/>
      </c>
      <c r="P221" s="15" t="str">
        <f t="shared" si="18"/>
        <v/>
      </c>
      <c r="Q221" s="14"/>
      <c r="R221" s="17" t="str">
        <f t="shared" si="19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15"/>
        <v/>
      </c>
      <c r="K222" s="15" t="str">
        <f t="shared" si="16"/>
        <v/>
      </c>
      <c r="L222" s="16"/>
      <c r="M222" s="14"/>
      <c r="N222" s="14"/>
      <c r="O222" s="15" t="str">
        <f t="shared" si="17"/>
        <v/>
      </c>
      <c r="P222" s="15" t="str">
        <f t="shared" si="18"/>
        <v/>
      </c>
      <c r="Q222" s="14"/>
      <c r="R222" s="17" t="str">
        <f t="shared" si="19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15"/>
        <v/>
      </c>
      <c r="K223" s="15" t="str">
        <f t="shared" si="16"/>
        <v/>
      </c>
      <c r="L223" s="16"/>
      <c r="M223" s="14"/>
      <c r="N223" s="14"/>
      <c r="O223" s="15" t="str">
        <f t="shared" si="17"/>
        <v/>
      </c>
      <c r="P223" s="15" t="str">
        <f t="shared" si="18"/>
        <v/>
      </c>
      <c r="Q223" s="14"/>
      <c r="R223" s="17" t="str">
        <f t="shared" si="19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15"/>
        <v/>
      </c>
      <c r="K224" s="15" t="str">
        <f t="shared" si="16"/>
        <v/>
      </c>
      <c r="L224" s="16"/>
      <c r="M224" s="14"/>
      <c r="N224" s="14"/>
      <c r="O224" s="15" t="str">
        <f t="shared" si="17"/>
        <v/>
      </c>
      <c r="P224" s="15" t="str">
        <f t="shared" si="18"/>
        <v/>
      </c>
      <c r="Q224" s="14"/>
      <c r="R224" s="17" t="str">
        <f t="shared" si="19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15"/>
        <v/>
      </c>
      <c r="K225" s="15" t="str">
        <f t="shared" si="16"/>
        <v/>
      </c>
      <c r="L225" s="16"/>
      <c r="M225" s="14"/>
      <c r="N225" s="14"/>
      <c r="O225" s="15" t="str">
        <f t="shared" si="17"/>
        <v/>
      </c>
      <c r="P225" s="15" t="str">
        <f t="shared" si="18"/>
        <v/>
      </c>
      <c r="Q225" s="14"/>
      <c r="R225" s="17" t="str">
        <f t="shared" si="19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15"/>
        <v/>
      </c>
      <c r="K226" s="15" t="str">
        <f t="shared" si="16"/>
        <v/>
      </c>
      <c r="L226" s="16"/>
      <c r="M226" s="14"/>
      <c r="N226" s="14"/>
      <c r="O226" s="15" t="str">
        <f t="shared" si="17"/>
        <v/>
      </c>
      <c r="P226" s="15" t="str">
        <f t="shared" si="18"/>
        <v/>
      </c>
      <c r="Q226" s="14"/>
      <c r="R226" s="17" t="str">
        <f t="shared" si="19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15"/>
        <v/>
      </c>
      <c r="K227" s="15" t="str">
        <f t="shared" si="16"/>
        <v/>
      </c>
      <c r="L227" s="16"/>
      <c r="M227" s="14"/>
      <c r="N227" s="14"/>
      <c r="O227" s="15" t="str">
        <f t="shared" si="17"/>
        <v/>
      </c>
      <c r="P227" s="15" t="str">
        <f t="shared" si="18"/>
        <v/>
      </c>
      <c r="Q227" s="14"/>
      <c r="R227" s="17" t="str">
        <f t="shared" si="19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15"/>
        <v/>
      </c>
      <c r="K228" s="15" t="str">
        <f t="shared" si="16"/>
        <v/>
      </c>
      <c r="L228" s="16"/>
      <c r="M228" s="14"/>
      <c r="N228" s="14"/>
      <c r="O228" s="15" t="str">
        <f t="shared" si="17"/>
        <v/>
      </c>
      <c r="P228" s="15" t="str">
        <f t="shared" si="18"/>
        <v/>
      </c>
      <c r="Q228" s="14"/>
      <c r="R228" s="17" t="str">
        <f t="shared" si="19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15"/>
        <v/>
      </c>
      <c r="K229" s="15" t="str">
        <f t="shared" si="16"/>
        <v/>
      </c>
      <c r="L229" s="16"/>
      <c r="M229" s="14"/>
      <c r="N229" s="14"/>
      <c r="O229" s="15" t="str">
        <f t="shared" si="17"/>
        <v/>
      </c>
      <c r="P229" s="15" t="str">
        <f t="shared" si="18"/>
        <v/>
      </c>
      <c r="Q229" s="14"/>
      <c r="R229" s="17" t="str">
        <f t="shared" si="19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15"/>
        <v/>
      </c>
      <c r="K230" s="15" t="str">
        <f t="shared" si="16"/>
        <v/>
      </c>
      <c r="L230" s="16"/>
      <c r="M230" s="14"/>
      <c r="N230" s="14"/>
      <c r="O230" s="15" t="str">
        <f t="shared" si="17"/>
        <v/>
      </c>
      <c r="P230" s="15" t="str">
        <f t="shared" si="18"/>
        <v/>
      </c>
      <c r="Q230" s="14"/>
      <c r="R230" s="17" t="str">
        <f t="shared" si="19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15"/>
        <v/>
      </c>
      <c r="K231" s="15" t="str">
        <f t="shared" si="16"/>
        <v/>
      </c>
      <c r="L231" s="16"/>
      <c r="M231" s="14"/>
      <c r="N231" s="14"/>
      <c r="O231" s="15" t="str">
        <f t="shared" si="17"/>
        <v/>
      </c>
      <c r="P231" s="15" t="str">
        <f t="shared" si="18"/>
        <v/>
      </c>
      <c r="Q231" s="14"/>
      <c r="R231" s="17" t="str">
        <f t="shared" si="19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15"/>
        <v/>
      </c>
      <c r="K232" s="15" t="str">
        <f t="shared" si="16"/>
        <v/>
      </c>
      <c r="L232" s="16"/>
      <c r="M232" s="14"/>
      <c r="N232" s="14"/>
      <c r="O232" s="15" t="str">
        <f t="shared" si="17"/>
        <v/>
      </c>
      <c r="P232" s="15" t="str">
        <f t="shared" si="18"/>
        <v/>
      </c>
      <c r="Q232" s="14"/>
      <c r="R232" s="17" t="str">
        <f t="shared" si="19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15"/>
        <v/>
      </c>
      <c r="K233" s="15" t="str">
        <f t="shared" si="16"/>
        <v/>
      </c>
      <c r="L233" s="16"/>
      <c r="M233" s="14"/>
      <c r="N233" s="14"/>
      <c r="O233" s="15" t="str">
        <f t="shared" si="17"/>
        <v/>
      </c>
      <c r="P233" s="15" t="str">
        <f t="shared" si="18"/>
        <v/>
      </c>
      <c r="Q233" s="14"/>
      <c r="R233" s="17" t="str">
        <f t="shared" si="19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15"/>
        <v/>
      </c>
      <c r="K234" s="15" t="str">
        <f t="shared" si="16"/>
        <v/>
      </c>
      <c r="L234" s="16"/>
      <c r="M234" s="14"/>
      <c r="N234" s="14"/>
      <c r="O234" s="15" t="str">
        <f t="shared" si="17"/>
        <v/>
      </c>
      <c r="P234" s="15" t="str">
        <f t="shared" si="18"/>
        <v/>
      </c>
      <c r="Q234" s="14"/>
      <c r="R234" s="17" t="str">
        <f t="shared" si="19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15"/>
        <v/>
      </c>
      <c r="K235" s="15" t="str">
        <f t="shared" si="16"/>
        <v/>
      </c>
      <c r="L235" s="16"/>
      <c r="M235" s="14"/>
      <c r="N235" s="14"/>
      <c r="O235" s="15" t="str">
        <f t="shared" si="17"/>
        <v/>
      </c>
      <c r="P235" s="15" t="str">
        <f t="shared" si="18"/>
        <v/>
      </c>
      <c r="Q235" s="14"/>
      <c r="R235" s="17" t="str">
        <f t="shared" si="19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15"/>
        <v/>
      </c>
      <c r="K236" s="15" t="str">
        <f t="shared" si="16"/>
        <v/>
      </c>
      <c r="L236" s="16"/>
      <c r="M236" s="14"/>
      <c r="N236" s="14"/>
      <c r="O236" s="15" t="str">
        <f t="shared" si="17"/>
        <v/>
      </c>
      <c r="P236" s="15" t="str">
        <f t="shared" si="18"/>
        <v/>
      </c>
      <c r="Q236" s="14"/>
      <c r="R236" s="17" t="str">
        <f t="shared" si="19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15"/>
        <v/>
      </c>
      <c r="K237" s="15" t="str">
        <f t="shared" si="16"/>
        <v/>
      </c>
      <c r="L237" s="16"/>
      <c r="M237" s="14"/>
      <c r="N237" s="14"/>
      <c r="O237" s="15" t="str">
        <f t="shared" si="17"/>
        <v/>
      </c>
      <c r="P237" s="15" t="str">
        <f t="shared" si="18"/>
        <v/>
      </c>
      <c r="Q237" s="14"/>
      <c r="R237" s="17" t="str">
        <f t="shared" si="19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15"/>
        <v/>
      </c>
      <c r="K238" s="15" t="str">
        <f t="shared" si="16"/>
        <v/>
      </c>
      <c r="L238" s="16"/>
      <c r="M238" s="14"/>
      <c r="N238" s="14"/>
      <c r="O238" s="15" t="str">
        <f t="shared" si="17"/>
        <v/>
      </c>
      <c r="P238" s="15" t="str">
        <f t="shared" si="18"/>
        <v/>
      </c>
      <c r="Q238" s="14"/>
      <c r="R238" s="17" t="str">
        <f t="shared" si="19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15"/>
        <v/>
      </c>
      <c r="K239" s="15" t="str">
        <f t="shared" si="16"/>
        <v/>
      </c>
      <c r="L239" s="16"/>
      <c r="M239" s="14"/>
      <c r="N239" s="14"/>
      <c r="O239" s="15" t="str">
        <f t="shared" si="17"/>
        <v/>
      </c>
      <c r="P239" s="15" t="str">
        <f t="shared" si="18"/>
        <v/>
      </c>
      <c r="Q239" s="14"/>
      <c r="R239" s="17" t="str">
        <f t="shared" si="19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15"/>
        <v/>
      </c>
      <c r="K240" s="15" t="str">
        <f t="shared" si="16"/>
        <v/>
      </c>
      <c r="L240" s="16"/>
      <c r="M240" s="14"/>
      <c r="N240" s="14"/>
      <c r="O240" s="15" t="str">
        <f t="shared" si="17"/>
        <v/>
      </c>
      <c r="P240" s="15" t="str">
        <f t="shared" si="18"/>
        <v/>
      </c>
      <c r="Q240" s="14"/>
      <c r="R240" s="17" t="str">
        <f t="shared" si="19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15"/>
        <v/>
      </c>
      <c r="K241" s="15" t="str">
        <f t="shared" si="16"/>
        <v/>
      </c>
      <c r="L241" s="16"/>
      <c r="M241" s="14"/>
      <c r="N241" s="14"/>
      <c r="O241" s="15" t="str">
        <f t="shared" si="17"/>
        <v/>
      </c>
      <c r="P241" s="15" t="str">
        <f t="shared" si="18"/>
        <v/>
      </c>
      <c r="Q241" s="14"/>
      <c r="R241" s="17" t="str">
        <f t="shared" si="19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15"/>
        <v/>
      </c>
      <c r="K242" s="15" t="str">
        <f t="shared" si="16"/>
        <v/>
      </c>
      <c r="L242" s="16"/>
      <c r="M242" s="14"/>
      <c r="N242" s="14"/>
      <c r="O242" s="15" t="str">
        <f t="shared" si="17"/>
        <v/>
      </c>
      <c r="P242" s="15" t="str">
        <f t="shared" si="18"/>
        <v/>
      </c>
      <c r="Q242" s="14"/>
      <c r="R242" s="17" t="str">
        <f t="shared" si="19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15"/>
        <v/>
      </c>
      <c r="K243" s="15" t="str">
        <f t="shared" si="16"/>
        <v/>
      </c>
      <c r="L243" s="16"/>
      <c r="M243" s="14"/>
      <c r="N243" s="14"/>
      <c r="O243" s="15" t="str">
        <f t="shared" si="17"/>
        <v/>
      </c>
      <c r="P243" s="15" t="str">
        <f t="shared" si="18"/>
        <v/>
      </c>
      <c r="Q243" s="14"/>
      <c r="R243" s="17" t="str">
        <f t="shared" si="19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15"/>
        <v/>
      </c>
      <c r="K244" s="15" t="str">
        <f t="shared" si="16"/>
        <v/>
      </c>
      <c r="L244" s="16"/>
      <c r="M244" s="14"/>
      <c r="N244" s="14"/>
      <c r="O244" s="15" t="str">
        <f t="shared" si="17"/>
        <v/>
      </c>
      <c r="P244" s="15" t="str">
        <f t="shared" si="18"/>
        <v/>
      </c>
      <c r="Q244" s="14"/>
      <c r="R244" s="17" t="str">
        <f t="shared" si="19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15"/>
        <v/>
      </c>
      <c r="K245" s="15" t="str">
        <f t="shared" si="16"/>
        <v/>
      </c>
      <c r="L245" s="16"/>
      <c r="M245" s="14"/>
      <c r="N245" s="14"/>
      <c r="O245" s="15" t="str">
        <f t="shared" si="17"/>
        <v/>
      </c>
      <c r="P245" s="15" t="str">
        <f t="shared" si="18"/>
        <v/>
      </c>
      <c r="Q245" s="14"/>
      <c r="R245" s="17" t="str">
        <f t="shared" si="19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15"/>
        <v/>
      </c>
      <c r="K246" s="15" t="str">
        <f t="shared" si="16"/>
        <v/>
      </c>
      <c r="L246" s="16"/>
      <c r="M246" s="14"/>
      <c r="N246" s="14"/>
      <c r="O246" s="15" t="str">
        <f t="shared" si="17"/>
        <v/>
      </c>
      <c r="P246" s="15" t="str">
        <f t="shared" si="18"/>
        <v/>
      </c>
      <c r="Q246" s="14"/>
      <c r="R246" s="17" t="str">
        <f t="shared" si="19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15"/>
        <v/>
      </c>
      <c r="K247" s="15" t="str">
        <f t="shared" si="16"/>
        <v/>
      </c>
      <c r="L247" s="16"/>
      <c r="M247" s="14"/>
      <c r="N247" s="14"/>
      <c r="O247" s="15" t="str">
        <f t="shared" si="17"/>
        <v/>
      </c>
      <c r="P247" s="15" t="str">
        <f t="shared" si="18"/>
        <v/>
      </c>
      <c r="Q247" s="14"/>
      <c r="R247" s="17" t="str">
        <f t="shared" si="19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15"/>
        <v/>
      </c>
      <c r="K248" s="15" t="str">
        <f t="shared" si="16"/>
        <v/>
      </c>
      <c r="L248" s="16"/>
      <c r="M248" s="14"/>
      <c r="N248" s="14"/>
      <c r="O248" s="15" t="str">
        <f t="shared" si="17"/>
        <v/>
      </c>
      <c r="P248" s="15" t="str">
        <f t="shared" si="18"/>
        <v/>
      </c>
      <c r="Q248" s="14"/>
      <c r="R248" s="17" t="str">
        <f t="shared" si="19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15"/>
        <v/>
      </c>
      <c r="K249" s="15" t="str">
        <f t="shared" si="16"/>
        <v/>
      </c>
      <c r="L249" s="16"/>
      <c r="M249" s="14"/>
      <c r="N249" s="14"/>
      <c r="O249" s="15" t="str">
        <f t="shared" si="17"/>
        <v/>
      </c>
      <c r="P249" s="15" t="str">
        <f t="shared" si="18"/>
        <v/>
      </c>
      <c r="Q249" s="14"/>
      <c r="R249" s="17" t="str">
        <f t="shared" si="19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15"/>
        <v/>
      </c>
      <c r="K250" s="15" t="str">
        <f t="shared" si="16"/>
        <v/>
      </c>
      <c r="L250" s="16"/>
      <c r="M250" s="14"/>
      <c r="N250" s="14"/>
      <c r="O250" s="15" t="str">
        <f t="shared" si="17"/>
        <v/>
      </c>
      <c r="P250" s="15" t="str">
        <f t="shared" si="18"/>
        <v/>
      </c>
      <c r="Q250" s="14"/>
      <c r="R250" s="17" t="str">
        <f t="shared" si="19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15"/>
        <v/>
      </c>
      <c r="K251" s="15" t="str">
        <f t="shared" si="16"/>
        <v/>
      </c>
      <c r="L251" s="16"/>
      <c r="M251" s="14"/>
      <c r="N251" s="14"/>
      <c r="O251" s="15" t="str">
        <f t="shared" si="17"/>
        <v/>
      </c>
      <c r="P251" s="15" t="str">
        <f t="shared" si="18"/>
        <v/>
      </c>
      <c r="Q251" s="14"/>
      <c r="R251" s="17" t="str">
        <f t="shared" si="19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15"/>
        <v/>
      </c>
      <c r="K252" s="15" t="str">
        <f t="shared" si="16"/>
        <v/>
      </c>
      <c r="L252" s="16"/>
      <c r="M252" s="14"/>
      <c r="N252" s="14"/>
      <c r="O252" s="15" t="str">
        <f t="shared" si="17"/>
        <v/>
      </c>
      <c r="P252" s="15" t="str">
        <f t="shared" si="18"/>
        <v/>
      </c>
      <c r="Q252" s="14"/>
      <c r="R252" s="17" t="str">
        <f t="shared" si="19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15"/>
        <v/>
      </c>
      <c r="K253" s="15" t="str">
        <f t="shared" si="16"/>
        <v/>
      </c>
      <c r="L253" s="16"/>
      <c r="M253" s="14"/>
      <c r="N253" s="14"/>
      <c r="O253" s="15" t="str">
        <f t="shared" si="17"/>
        <v/>
      </c>
      <c r="P253" s="15" t="str">
        <f t="shared" si="18"/>
        <v/>
      </c>
      <c r="Q253" s="14"/>
      <c r="R253" s="17" t="str">
        <f t="shared" si="19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15"/>
        <v/>
      </c>
      <c r="K254" s="15" t="str">
        <f t="shared" si="16"/>
        <v/>
      </c>
      <c r="L254" s="16"/>
      <c r="M254" s="14"/>
      <c r="N254" s="14"/>
      <c r="O254" s="15" t="str">
        <f t="shared" si="17"/>
        <v/>
      </c>
      <c r="P254" s="15" t="str">
        <f t="shared" si="18"/>
        <v/>
      </c>
      <c r="Q254" s="14"/>
      <c r="R254" s="17" t="str">
        <f t="shared" si="19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15"/>
        <v/>
      </c>
      <c r="K255" s="15" t="str">
        <f t="shared" si="16"/>
        <v/>
      </c>
      <c r="L255" s="16"/>
      <c r="M255" s="14"/>
      <c r="N255" s="14"/>
      <c r="O255" s="15" t="str">
        <f t="shared" si="17"/>
        <v/>
      </c>
      <c r="P255" s="15" t="str">
        <f t="shared" si="18"/>
        <v/>
      </c>
      <c r="Q255" s="14"/>
      <c r="R255" s="17" t="str">
        <f t="shared" si="19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15"/>
        <v/>
      </c>
      <c r="K256" s="15" t="str">
        <f t="shared" si="16"/>
        <v/>
      </c>
      <c r="L256" s="16"/>
      <c r="M256" s="14"/>
      <c r="N256" s="14"/>
      <c r="O256" s="15" t="str">
        <f t="shared" si="17"/>
        <v/>
      </c>
      <c r="P256" s="15" t="str">
        <f t="shared" si="18"/>
        <v/>
      </c>
      <c r="Q256" s="14"/>
      <c r="R256" s="17" t="str">
        <f t="shared" si="19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15"/>
        <v/>
      </c>
      <c r="K257" s="15" t="str">
        <f t="shared" si="16"/>
        <v/>
      </c>
      <c r="L257" s="16"/>
      <c r="M257" s="14"/>
      <c r="N257" s="14"/>
      <c r="O257" s="15" t="str">
        <f t="shared" si="17"/>
        <v/>
      </c>
      <c r="P257" s="15" t="str">
        <f t="shared" si="18"/>
        <v/>
      </c>
      <c r="Q257" s="14"/>
      <c r="R257" s="17" t="str">
        <f t="shared" si="19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15"/>
        <v/>
      </c>
      <c r="K258" s="15" t="str">
        <f t="shared" si="16"/>
        <v/>
      </c>
      <c r="L258" s="16"/>
      <c r="M258" s="14"/>
      <c r="N258" s="14"/>
      <c r="O258" s="15" t="str">
        <f t="shared" si="17"/>
        <v/>
      </c>
      <c r="P258" s="15" t="str">
        <f t="shared" si="18"/>
        <v/>
      </c>
      <c r="Q258" s="14"/>
      <c r="R258" s="17" t="str">
        <f t="shared" si="19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15"/>
        <v/>
      </c>
      <c r="K259" s="15" t="str">
        <f t="shared" si="16"/>
        <v/>
      </c>
      <c r="L259" s="16"/>
      <c r="M259" s="14"/>
      <c r="N259" s="14"/>
      <c r="O259" s="15" t="str">
        <f t="shared" si="17"/>
        <v/>
      </c>
      <c r="P259" s="15" t="str">
        <f t="shared" si="18"/>
        <v/>
      </c>
      <c r="Q259" s="14"/>
      <c r="R259" s="17" t="str">
        <f t="shared" si="19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15"/>
        <v/>
      </c>
      <c r="K260" s="15" t="str">
        <f t="shared" si="16"/>
        <v/>
      </c>
      <c r="L260" s="16"/>
      <c r="M260" s="14"/>
      <c r="N260" s="14"/>
      <c r="O260" s="15" t="str">
        <f t="shared" si="17"/>
        <v/>
      </c>
      <c r="P260" s="15" t="str">
        <f t="shared" si="18"/>
        <v/>
      </c>
      <c r="Q260" s="14"/>
      <c r="R260" s="17" t="str">
        <f t="shared" si="19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15"/>
        <v/>
      </c>
      <c r="K261" s="15" t="str">
        <f t="shared" si="16"/>
        <v/>
      </c>
      <c r="L261" s="16"/>
      <c r="M261" s="14"/>
      <c r="N261" s="14"/>
      <c r="O261" s="15" t="str">
        <f t="shared" si="17"/>
        <v/>
      </c>
      <c r="P261" s="15" t="str">
        <f t="shared" si="18"/>
        <v/>
      </c>
      <c r="Q261" s="14"/>
      <c r="R261" s="17" t="str">
        <f t="shared" si="19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15"/>
        <v/>
      </c>
      <c r="K262" s="15" t="str">
        <f t="shared" si="16"/>
        <v/>
      </c>
      <c r="L262" s="16"/>
      <c r="M262" s="14"/>
      <c r="N262" s="14"/>
      <c r="O262" s="15" t="str">
        <f t="shared" si="17"/>
        <v/>
      </c>
      <c r="P262" s="15" t="str">
        <f t="shared" si="18"/>
        <v/>
      </c>
      <c r="Q262" s="14"/>
      <c r="R262" s="17" t="str">
        <f t="shared" si="19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0">IF(OR(A263="",H263="",H263=0),"",I263/H263*100)</f>
        <v/>
      </c>
      <c r="K263" s="15" t="str">
        <f t="shared" ref="K263:K306" si="21">IF(OR(A263="",C263="",C263=0),"",H263/C263*100)</f>
        <v/>
      </c>
      <c r="L263" s="16"/>
      <c r="M263" s="14"/>
      <c r="N263" s="14"/>
      <c r="O263" s="15" t="str">
        <f t="shared" ref="O263:O306" si="22">IF(OR(A263="",C263="",C263=0),"",M263/C263*1000)</f>
        <v/>
      </c>
      <c r="P263" s="15" t="str">
        <f t="shared" ref="P263:P306" si="23">IF(OR(A263="",D263="",D263=0),"",N263/D263*1000)</f>
        <v/>
      </c>
      <c r="Q263" s="14"/>
      <c r="R263" s="17" t="str">
        <f t="shared" ref="R263:R306" si="24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0"/>
        <v/>
      </c>
      <c r="K264" s="15" t="str">
        <f t="shared" si="21"/>
        <v/>
      </c>
      <c r="L264" s="16"/>
      <c r="M264" s="14"/>
      <c r="N264" s="14"/>
      <c r="O264" s="15" t="str">
        <f t="shared" si="22"/>
        <v/>
      </c>
      <c r="P264" s="15" t="str">
        <f t="shared" si="23"/>
        <v/>
      </c>
      <c r="Q264" s="14"/>
      <c r="R264" s="17" t="str">
        <f t="shared" si="24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0"/>
        <v/>
      </c>
      <c r="K265" s="15" t="str">
        <f t="shared" si="21"/>
        <v/>
      </c>
      <c r="L265" s="16"/>
      <c r="M265" s="14"/>
      <c r="N265" s="14"/>
      <c r="O265" s="15" t="str">
        <f t="shared" si="22"/>
        <v/>
      </c>
      <c r="P265" s="15" t="str">
        <f t="shared" si="23"/>
        <v/>
      </c>
      <c r="Q265" s="14"/>
      <c r="R265" s="17" t="str">
        <f t="shared" si="24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0"/>
        <v/>
      </c>
      <c r="K266" s="15" t="str">
        <f t="shared" si="21"/>
        <v/>
      </c>
      <c r="L266" s="16"/>
      <c r="M266" s="14"/>
      <c r="N266" s="14"/>
      <c r="O266" s="15" t="str">
        <f t="shared" si="22"/>
        <v/>
      </c>
      <c r="P266" s="15" t="str">
        <f t="shared" si="23"/>
        <v/>
      </c>
      <c r="Q266" s="14"/>
      <c r="R266" s="17" t="str">
        <f t="shared" si="24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0"/>
        <v/>
      </c>
      <c r="K267" s="15" t="str">
        <f t="shared" si="21"/>
        <v/>
      </c>
      <c r="L267" s="16"/>
      <c r="M267" s="14"/>
      <c r="N267" s="14"/>
      <c r="O267" s="15" t="str">
        <f t="shared" si="22"/>
        <v/>
      </c>
      <c r="P267" s="15" t="str">
        <f t="shared" si="23"/>
        <v/>
      </c>
      <c r="Q267" s="14"/>
      <c r="R267" s="17" t="str">
        <f t="shared" si="24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0"/>
        <v/>
      </c>
      <c r="K268" s="15" t="str">
        <f t="shared" si="21"/>
        <v/>
      </c>
      <c r="L268" s="16"/>
      <c r="M268" s="14"/>
      <c r="N268" s="14"/>
      <c r="O268" s="15" t="str">
        <f t="shared" si="22"/>
        <v/>
      </c>
      <c r="P268" s="15" t="str">
        <f t="shared" si="23"/>
        <v/>
      </c>
      <c r="Q268" s="14"/>
      <c r="R268" s="17" t="str">
        <f t="shared" si="24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0"/>
        <v/>
      </c>
      <c r="K269" s="15" t="str">
        <f t="shared" si="21"/>
        <v/>
      </c>
      <c r="L269" s="16"/>
      <c r="M269" s="14"/>
      <c r="N269" s="14"/>
      <c r="O269" s="15" t="str">
        <f t="shared" si="22"/>
        <v/>
      </c>
      <c r="P269" s="15" t="str">
        <f t="shared" si="23"/>
        <v/>
      </c>
      <c r="Q269" s="14"/>
      <c r="R269" s="17" t="str">
        <f t="shared" si="24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0"/>
        <v/>
      </c>
      <c r="K270" s="15" t="str">
        <f t="shared" si="21"/>
        <v/>
      </c>
      <c r="L270" s="16"/>
      <c r="M270" s="14"/>
      <c r="N270" s="14"/>
      <c r="O270" s="15" t="str">
        <f t="shared" si="22"/>
        <v/>
      </c>
      <c r="P270" s="15" t="str">
        <f t="shared" si="23"/>
        <v/>
      </c>
      <c r="Q270" s="14"/>
      <c r="R270" s="17" t="str">
        <f t="shared" si="24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0"/>
        <v/>
      </c>
      <c r="K271" s="15" t="str">
        <f t="shared" si="21"/>
        <v/>
      </c>
      <c r="L271" s="16"/>
      <c r="M271" s="14"/>
      <c r="N271" s="14"/>
      <c r="O271" s="15" t="str">
        <f t="shared" si="22"/>
        <v/>
      </c>
      <c r="P271" s="15" t="str">
        <f t="shared" si="23"/>
        <v/>
      </c>
      <c r="Q271" s="14"/>
      <c r="R271" s="17" t="str">
        <f t="shared" si="24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0"/>
        <v/>
      </c>
      <c r="K272" s="15" t="str">
        <f t="shared" si="21"/>
        <v/>
      </c>
      <c r="L272" s="16"/>
      <c r="M272" s="14"/>
      <c r="N272" s="14"/>
      <c r="O272" s="15" t="str">
        <f t="shared" si="22"/>
        <v/>
      </c>
      <c r="P272" s="15" t="str">
        <f t="shared" si="23"/>
        <v/>
      </c>
      <c r="Q272" s="14"/>
      <c r="R272" s="17" t="str">
        <f t="shared" si="24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0"/>
        <v/>
      </c>
      <c r="K273" s="15" t="str">
        <f t="shared" si="21"/>
        <v/>
      </c>
      <c r="L273" s="16"/>
      <c r="M273" s="14"/>
      <c r="N273" s="14"/>
      <c r="O273" s="15" t="str">
        <f t="shared" si="22"/>
        <v/>
      </c>
      <c r="P273" s="15" t="str">
        <f t="shared" si="23"/>
        <v/>
      </c>
      <c r="Q273" s="14"/>
      <c r="R273" s="17" t="str">
        <f t="shared" si="24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0"/>
        <v/>
      </c>
      <c r="K274" s="15" t="str">
        <f t="shared" si="21"/>
        <v/>
      </c>
      <c r="L274" s="16"/>
      <c r="M274" s="14"/>
      <c r="N274" s="14"/>
      <c r="O274" s="15" t="str">
        <f t="shared" si="22"/>
        <v/>
      </c>
      <c r="P274" s="15" t="str">
        <f t="shared" si="23"/>
        <v/>
      </c>
      <c r="Q274" s="14"/>
      <c r="R274" s="17" t="str">
        <f t="shared" si="24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0"/>
        <v/>
      </c>
      <c r="K275" s="15" t="str">
        <f t="shared" si="21"/>
        <v/>
      </c>
      <c r="L275" s="16"/>
      <c r="M275" s="14"/>
      <c r="N275" s="14"/>
      <c r="O275" s="15" t="str">
        <f t="shared" si="22"/>
        <v/>
      </c>
      <c r="P275" s="15" t="str">
        <f t="shared" si="23"/>
        <v/>
      </c>
      <c r="Q275" s="14"/>
      <c r="R275" s="17" t="str">
        <f t="shared" si="24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0"/>
        <v/>
      </c>
      <c r="K276" s="15" t="str">
        <f t="shared" si="21"/>
        <v/>
      </c>
      <c r="L276" s="16"/>
      <c r="M276" s="14"/>
      <c r="N276" s="14"/>
      <c r="O276" s="15" t="str">
        <f t="shared" si="22"/>
        <v/>
      </c>
      <c r="P276" s="15" t="str">
        <f t="shared" si="23"/>
        <v/>
      </c>
      <c r="Q276" s="14"/>
      <c r="R276" s="17" t="str">
        <f t="shared" si="24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0"/>
        <v/>
      </c>
      <c r="K277" s="15" t="str">
        <f t="shared" si="21"/>
        <v/>
      </c>
      <c r="L277" s="16"/>
      <c r="M277" s="14"/>
      <c r="N277" s="14"/>
      <c r="O277" s="15" t="str">
        <f t="shared" si="22"/>
        <v/>
      </c>
      <c r="P277" s="15" t="str">
        <f t="shared" si="23"/>
        <v/>
      </c>
      <c r="Q277" s="14"/>
      <c r="R277" s="17" t="str">
        <f t="shared" si="24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0"/>
        <v/>
      </c>
      <c r="K278" s="15" t="str">
        <f t="shared" si="21"/>
        <v/>
      </c>
      <c r="L278" s="16"/>
      <c r="M278" s="14"/>
      <c r="N278" s="14"/>
      <c r="O278" s="15" t="str">
        <f t="shared" si="22"/>
        <v/>
      </c>
      <c r="P278" s="15" t="str">
        <f t="shared" si="23"/>
        <v/>
      </c>
      <c r="Q278" s="14"/>
      <c r="R278" s="17" t="str">
        <f t="shared" si="24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0"/>
        <v/>
      </c>
      <c r="K279" s="15" t="str">
        <f t="shared" si="21"/>
        <v/>
      </c>
      <c r="L279" s="16"/>
      <c r="M279" s="14"/>
      <c r="N279" s="14"/>
      <c r="O279" s="15" t="str">
        <f t="shared" si="22"/>
        <v/>
      </c>
      <c r="P279" s="15" t="str">
        <f t="shared" si="23"/>
        <v/>
      </c>
      <c r="Q279" s="14"/>
      <c r="R279" s="17" t="str">
        <f t="shared" si="24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0"/>
        <v/>
      </c>
      <c r="K280" s="15" t="str">
        <f t="shared" si="21"/>
        <v/>
      </c>
      <c r="L280" s="16"/>
      <c r="M280" s="14"/>
      <c r="N280" s="14"/>
      <c r="O280" s="15" t="str">
        <f t="shared" si="22"/>
        <v/>
      </c>
      <c r="P280" s="15" t="str">
        <f t="shared" si="23"/>
        <v/>
      </c>
      <c r="Q280" s="14"/>
      <c r="R280" s="17" t="str">
        <f t="shared" si="24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0"/>
        <v/>
      </c>
      <c r="K281" s="15" t="str">
        <f t="shared" si="21"/>
        <v/>
      </c>
      <c r="L281" s="16"/>
      <c r="M281" s="14"/>
      <c r="N281" s="14"/>
      <c r="O281" s="15" t="str">
        <f t="shared" si="22"/>
        <v/>
      </c>
      <c r="P281" s="15" t="str">
        <f t="shared" si="23"/>
        <v/>
      </c>
      <c r="Q281" s="14"/>
      <c r="R281" s="17" t="str">
        <f t="shared" si="24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0"/>
        <v/>
      </c>
      <c r="K282" s="15" t="str">
        <f t="shared" si="21"/>
        <v/>
      </c>
      <c r="L282" s="16"/>
      <c r="M282" s="14"/>
      <c r="N282" s="14"/>
      <c r="O282" s="15" t="str">
        <f t="shared" si="22"/>
        <v/>
      </c>
      <c r="P282" s="15" t="str">
        <f t="shared" si="23"/>
        <v/>
      </c>
      <c r="Q282" s="14"/>
      <c r="R282" s="17" t="str">
        <f t="shared" si="24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0"/>
        <v/>
      </c>
      <c r="K283" s="15" t="str">
        <f t="shared" si="21"/>
        <v/>
      </c>
      <c r="L283" s="16"/>
      <c r="M283" s="14"/>
      <c r="N283" s="14"/>
      <c r="O283" s="15" t="str">
        <f t="shared" si="22"/>
        <v/>
      </c>
      <c r="P283" s="15" t="str">
        <f t="shared" si="23"/>
        <v/>
      </c>
      <c r="Q283" s="14"/>
      <c r="R283" s="17" t="str">
        <f t="shared" si="24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0"/>
        <v/>
      </c>
      <c r="K284" s="15" t="str">
        <f t="shared" si="21"/>
        <v/>
      </c>
      <c r="L284" s="16"/>
      <c r="M284" s="14"/>
      <c r="N284" s="14"/>
      <c r="O284" s="15" t="str">
        <f t="shared" si="22"/>
        <v/>
      </c>
      <c r="P284" s="15" t="str">
        <f t="shared" si="23"/>
        <v/>
      </c>
      <c r="Q284" s="14"/>
      <c r="R284" s="17" t="str">
        <f t="shared" si="24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0"/>
        <v/>
      </c>
      <c r="K285" s="15" t="str">
        <f t="shared" si="21"/>
        <v/>
      </c>
      <c r="L285" s="16"/>
      <c r="M285" s="14"/>
      <c r="N285" s="14"/>
      <c r="O285" s="15" t="str">
        <f t="shared" si="22"/>
        <v/>
      </c>
      <c r="P285" s="15" t="str">
        <f t="shared" si="23"/>
        <v/>
      </c>
      <c r="Q285" s="14"/>
      <c r="R285" s="17" t="str">
        <f t="shared" si="24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0"/>
        <v/>
      </c>
      <c r="K286" s="15" t="str">
        <f t="shared" si="21"/>
        <v/>
      </c>
      <c r="L286" s="16"/>
      <c r="M286" s="14"/>
      <c r="N286" s="14"/>
      <c r="O286" s="15" t="str">
        <f t="shared" si="22"/>
        <v/>
      </c>
      <c r="P286" s="15" t="str">
        <f t="shared" si="23"/>
        <v/>
      </c>
      <c r="Q286" s="14"/>
      <c r="R286" s="17" t="str">
        <f t="shared" si="24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0"/>
        <v/>
      </c>
      <c r="K287" s="15" t="str">
        <f t="shared" si="21"/>
        <v/>
      </c>
      <c r="L287" s="16"/>
      <c r="M287" s="14"/>
      <c r="N287" s="14"/>
      <c r="O287" s="15" t="str">
        <f t="shared" si="22"/>
        <v/>
      </c>
      <c r="P287" s="15" t="str">
        <f t="shared" si="23"/>
        <v/>
      </c>
      <c r="Q287" s="14"/>
      <c r="R287" s="17" t="str">
        <f t="shared" si="24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0"/>
        <v/>
      </c>
      <c r="K288" s="15" t="str">
        <f t="shared" si="21"/>
        <v/>
      </c>
      <c r="L288" s="16"/>
      <c r="M288" s="14"/>
      <c r="N288" s="14"/>
      <c r="O288" s="15" t="str">
        <f t="shared" si="22"/>
        <v/>
      </c>
      <c r="P288" s="15" t="str">
        <f t="shared" si="23"/>
        <v/>
      </c>
      <c r="Q288" s="14"/>
      <c r="R288" s="17" t="str">
        <f t="shared" si="24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0"/>
        <v/>
      </c>
      <c r="K289" s="15" t="str">
        <f t="shared" si="21"/>
        <v/>
      </c>
      <c r="L289" s="16"/>
      <c r="M289" s="14"/>
      <c r="N289" s="14"/>
      <c r="O289" s="15" t="str">
        <f t="shared" si="22"/>
        <v/>
      </c>
      <c r="P289" s="15" t="str">
        <f t="shared" si="23"/>
        <v/>
      </c>
      <c r="Q289" s="14"/>
      <c r="R289" s="17" t="str">
        <f t="shared" si="24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0"/>
        <v/>
      </c>
      <c r="K290" s="15" t="str">
        <f t="shared" si="21"/>
        <v/>
      </c>
      <c r="L290" s="16"/>
      <c r="M290" s="14"/>
      <c r="N290" s="14"/>
      <c r="O290" s="15" t="str">
        <f t="shared" si="22"/>
        <v/>
      </c>
      <c r="P290" s="15" t="str">
        <f t="shared" si="23"/>
        <v/>
      </c>
      <c r="Q290" s="14"/>
      <c r="R290" s="17" t="str">
        <f t="shared" si="24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0"/>
        <v/>
      </c>
      <c r="K291" s="15" t="str">
        <f t="shared" si="21"/>
        <v/>
      </c>
      <c r="L291" s="16"/>
      <c r="M291" s="14"/>
      <c r="N291" s="14"/>
      <c r="O291" s="15" t="str">
        <f t="shared" si="22"/>
        <v/>
      </c>
      <c r="P291" s="15" t="str">
        <f t="shared" si="23"/>
        <v/>
      </c>
      <c r="Q291" s="14"/>
      <c r="R291" s="17" t="str">
        <f t="shared" si="24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0"/>
        <v/>
      </c>
      <c r="K292" s="15" t="str">
        <f t="shared" si="21"/>
        <v/>
      </c>
      <c r="L292" s="16"/>
      <c r="M292" s="14"/>
      <c r="N292" s="14"/>
      <c r="O292" s="15" t="str">
        <f t="shared" si="22"/>
        <v/>
      </c>
      <c r="P292" s="15" t="str">
        <f t="shared" si="23"/>
        <v/>
      </c>
      <c r="Q292" s="14"/>
      <c r="R292" s="17" t="str">
        <f t="shared" si="24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0"/>
        <v/>
      </c>
      <c r="K293" s="15" t="str">
        <f t="shared" si="21"/>
        <v/>
      </c>
      <c r="L293" s="16"/>
      <c r="M293" s="14"/>
      <c r="N293" s="14"/>
      <c r="O293" s="15" t="str">
        <f t="shared" si="22"/>
        <v/>
      </c>
      <c r="P293" s="15" t="str">
        <f t="shared" si="23"/>
        <v/>
      </c>
      <c r="Q293" s="14"/>
      <c r="R293" s="17" t="str">
        <f t="shared" si="24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0"/>
        <v/>
      </c>
      <c r="K294" s="15" t="str">
        <f t="shared" si="21"/>
        <v/>
      </c>
      <c r="L294" s="16"/>
      <c r="M294" s="14"/>
      <c r="N294" s="14"/>
      <c r="O294" s="15" t="str">
        <f t="shared" si="22"/>
        <v/>
      </c>
      <c r="P294" s="15" t="str">
        <f t="shared" si="23"/>
        <v/>
      </c>
      <c r="Q294" s="14"/>
      <c r="R294" s="17" t="str">
        <f t="shared" si="24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0"/>
        <v/>
      </c>
      <c r="K295" s="15" t="str">
        <f t="shared" si="21"/>
        <v/>
      </c>
      <c r="L295" s="16"/>
      <c r="M295" s="14"/>
      <c r="N295" s="14"/>
      <c r="O295" s="15" t="str">
        <f t="shared" si="22"/>
        <v/>
      </c>
      <c r="P295" s="15" t="str">
        <f t="shared" si="23"/>
        <v/>
      </c>
      <c r="Q295" s="14"/>
      <c r="R295" s="17" t="str">
        <f t="shared" si="24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0"/>
        <v/>
      </c>
      <c r="K296" s="15" t="str">
        <f t="shared" si="21"/>
        <v/>
      </c>
      <c r="L296" s="16"/>
      <c r="M296" s="14"/>
      <c r="N296" s="14"/>
      <c r="O296" s="15" t="str">
        <f t="shared" si="22"/>
        <v/>
      </c>
      <c r="P296" s="15" t="str">
        <f t="shared" si="23"/>
        <v/>
      </c>
      <c r="Q296" s="14"/>
      <c r="R296" s="17" t="str">
        <f t="shared" si="24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0"/>
        <v/>
      </c>
      <c r="K297" s="15" t="str">
        <f t="shared" si="21"/>
        <v/>
      </c>
      <c r="L297" s="16"/>
      <c r="M297" s="14"/>
      <c r="N297" s="14"/>
      <c r="O297" s="15" t="str">
        <f t="shared" si="22"/>
        <v/>
      </c>
      <c r="P297" s="15" t="str">
        <f t="shared" si="23"/>
        <v/>
      </c>
      <c r="Q297" s="14"/>
      <c r="R297" s="17" t="str">
        <f t="shared" si="24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0"/>
        <v/>
      </c>
      <c r="K298" s="15" t="str">
        <f t="shared" si="21"/>
        <v/>
      </c>
      <c r="L298" s="16"/>
      <c r="M298" s="14"/>
      <c r="N298" s="14"/>
      <c r="O298" s="15" t="str">
        <f t="shared" si="22"/>
        <v/>
      </c>
      <c r="P298" s="15" t="str">
        <f t="shared" si="23"/>
        <v/>
      </c>
      <c r="Q298" s="14"/>
      <c r="R298" s="17" t="str">
        <f t="shared" si="24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0"/>
        <v/>
      </c>
      <c r="K299" s="15" t="str">
        <f t="shared" si="21"/>
        <v/>
      </c>
      <c r="L299" s="16"/>
      <c r="M299" s="14"/>
      <c r="N299" s="14"/>
      <c r="O299" s="15" t="str">
        <f t="shared" si="22"/>
        <v/>
      </c>
      <c r="P299" s="15" t="str">
        <f t="shared" si="23"/>
        <v/>
      </c>
      <c r="Q299" s="14"/>
      <c r="R299" s="17" t="str">
        <f t="shared" si="24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0"/>
        <v/>
      </c>
      <c r="K300" s="15" t="str">
        <f t="shared" si="21"/>
        <v/>
      </c>
      <c r="L300" s="16"/>
      <c r="M300" s="14"/>
      <c r="N300" s="14"/>
      <c r="O300" s="15" t="str">
        <f t="shared" si="22"/>
        <v/>
      </c>
      <c r="P300" s="15" t="str">
        <f t="shared" si="23"/>
        <v/>
      </c>
      <c r="Q300" s="14"/>
      <c r="R300" s="17" t="str">
        <f t="shared" si="24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0"/>
        <v/>
      </c>
      <c r="K301" s="15" t="str">
        <f t="shared" si="21"/>
        <v/>
      </c>
      <c r="L301" s="16"/>
      <c r="M301" s="14"/>
      <c r="N301" s="14"/>
      <c r="O301" s="15" t="str">
        <f t="shared" si="22"/>
        <v/>
      </c>
      <c r="P301" s="15" t="str">
        <f t="shared" si="23"/>
        <v/>
      </c>
      <c r="Q301" s="14"/>
      <c r="R301" s="17" t="str">
        <f t="shared" si="24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0"/>
        <v/>
      </c>
      <c r="K302" s="15" t="str">
        <f t="shared" si="21"/>
        <v/>
      </c>
      <c r="L302" s="16"/>
      <c r="M302" s="14"/>
      <c r="N302" s="14"/>
      <c r="O302" s="15" t="str">
        <f t="shared" si="22"/>
        <v/>
      </c>
      <c r="P302" s="15" t="str">
        <f t="shared" si="23"/>
        <v/>
      </c>
      <c r="Q302" s="14"/>
      <c r="R302" s="17" t="str">
        <f t="shared" si="24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0"/>
        <v/>
      </c>
      <c r="K303" s="15" t="str">
        <f t="shared" si="21"/>
        <v/>
      </c>
      <c r="L303" s="16"/>
      <c r="M303" s="14"/>
      <c r="N303" s="14"/>
      <c r="O303" s="15" t="str">
        <f t="shared" si="22"/>
        <v/>
      </c>
      <c r="P303" s="15" t="str">
        <f t="shared" si="23"/>
        <v/>
      </c>
      <c r="Q303" s="14"/>
      <c r="R303" s="17" t="str">
        <f t="shared" si="24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0"/>
        <v/>
      </c>
      <c r="K304" s="15" t="str">
        <f t="shared" si="21"/>
        <v/>
      </c>
      <c r="L304" s="16"/>
      <c r="M304" s="14"/>
      <c r="N304" s="14"/>
      <c r="O304" s="15" t="str">
        <f t="shared" si="22"/>
        <v/>
      </c>
      <c r="P304" s="15" t="str">
        <f t="shared" si="23"/>
        <v/>
      </c>
      <c r="Q304" s="14"/>
      <c r="R304" s="17" t="str">
        <f t="shared" si="24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0"/>
        <v/>
      </c>
      <c r="K305" s="15" t="str">
        <f t="shared" si="21"/>
        <v/>
      </c>
      <c r="L305" s="16"/>
      <c r="M305" s="14"/>
      <c r="N305" s="14"/>
      <c r="O305" s="15" t="str">
        <f t="shared" si="22"/>
        <v/>
      </c>
      <c r="P305" s="15" t="str">
        <f t="shared" si="23"/>
        <v/>
      </c>
      <c r="Q305" s="14"/>
      <c r="R305" s="17" t="str">
        <f t="shared" si="24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0"/>
        <v/>
      </c>
      <c r="K306" s="15" t="str">
        <f t="shared" si="21"/>
        <v/>
      </c>
      <c r="L306" s="16"/>
      <c r="M306" s="14"/>
      <c r="N306" s="14"/>
      <c r="O306" s="15" t="str">
        <f t="shared" si="22"/>
        <v/>
      </c>
      <c r="P306" s="15" t="str">
        <f t="shared" si="23"/>
        <v/>
      </c>
      <c r="Q306" s="14"/>
      <c r="R306" s="17" t="str">
        <f t="shared" si="24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/>
      <c r="D1" s="45"/>
    </row>
    <row r="2" spans="1:24" ht="15" customHeight="1" x14ac:dyDescent="0.25">
      <c r="A2" s="9" t="s">
        <v>2</v>
      </c>
      <c r="B2" s="10"/>
      <c r="C2" s="44"/>
      <c r="D2" s="45"/>
    </row>
    <row r="3" spans="1:24" ht="15" customHeight="1" x14ac:dyDescent="0.25">
      <c r="A3" s="9" t="s">
        <v>4</v>
      </c>
      <c r="B3" s="10"/>
      <c r="C3" s="46"/>
      <c r="D3" s="45"/>
    </row>
    <row r="4" spans="1:24" ht="15" customHeight="1" x14ac:dyDescent="0.25">
      <c r="A4" s="9" t="s">
        <v>5</v>
      </c>
      <c r="B4" s="10"/>
      <c r="C4" s="1"/>
      <c r="E4" s="9" t="s">
        <v>6</v>
      </c>
      <c r="F4" s="10"/>
      <c r="G4" s="1"/>
      <c r="H4" s="9" t="s">
        <v>7</v>
      </c>
      <c r="I4" s="1"/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/>
      <c r="B7" s="13" t="str">
        <f>IF(A7="","",IFERROR(INT((A7-C3)/7)+I4,""))</f>
        <v/>
      </c>
      <c r="C7" s="14"/>
      <c r="D7" s="14"/>
      <c r="E7" s="14"/>
      <c r="F7" s="14"/>
      <c r="G7" s="15" t="str">
        <f>IF(A7="","",IFERROR(SUM(E$7:E7)/C4*100,""))</f>
        <v/>
      </c>
      <c r="H7" s="14"/>
      <c r="I7" s="14"/>
      <c r="J7" s="15" t="str">
        <f t="shared" ref="J7:J70" si="0">IF(OR(A7="",H7="",H7=0),"",I7/H7*100)</f>
        <v/>
      </c>
      <c r="K7" s="15" t="str">
        <f t="shared" ref="K7:K70" si="1">IF(OR(A7="",C7="",C7=0),"",H7/C7*100)</f>
        <v/>
      </c>
      <c r="L7" s="16"/>
      <c r="M7" s="14"/>
      <c r="N7" s="14"/>
      <c r="O7" s="15" t="str">
        <f t="shared" ref="O7:O70" si="2">IF(OR(A7="",C7="",C7=0),"",M7/C7*1000)</f>
        <v/>
      </c>
      <c r="P7" s="15" t="str">
        <f t="shared" ref="P7:P70" si="3">IF(OR(A7="",D7="",D7=0),"",N7/D7*1000)</f>
        <v/>
      </c>
      <c r="Q7" s="14"/>
      <c r="R7" s="17" t="str">
        <f t="shared" ref="R7:R70" si="4">IF(OR(A7="",M7="",M7+N7=0),"",Q7/(M7+N7))</f>
        <v/>
      </c>
      <c r="S7" s="14"/>
      <c r="T7" s="14"/>
      <c r="U7" s="14"/>
      <c r="V7" s="14"/>
      <c r="W7" s="14"/>
      <c r="X7" s="14"/>
    </row>
    <row r="8" spans="1:24" ht="15" customHeight="1" x14ac:dyDescent="0.25">
      <c r="A8" s="12"/>
      <c r="B8" s="13" t="str">
        <f>IF(A8="","",IFERROR(INT((A8-C3)/7)+I4,""))</f>
        <v/>
      </c>
      <c r="C8" s="14"/>
      <c r="D8" s="14"/>
      <c r="E8" s="14"/>
      <c r="F8" s="14"/>
      <c r="G8" s="15" t="str">
        <f>IF(A8="","",IFERROR(SUM(E$7:E8)/C4*100,""))</f>
        <v/>
      </c>
      <c r="H8" s="14"/>
      <c r="I8" s="14"/>
      <c r="J8" s="15" t="str">
        <f t="shared" si="0"/>
        <v/>
      </c>
      <c r="K8" s="15" t="str">
        <f t="shared" si="1"/>
        <v/>
      </c>
      <c r="L8" s="16"/>
      <c r="M8" s="14"/>
      <c r="N8" s="14"/>
      <c r="O8" s="15" t="str">
        <f t="shared" si="2"/>
        <v/>
      </c>
      <c r="P8" s="15" t="str">
        <f t="shared" si="3"/>
        <v/>
      </c>
      <c r="Q8" s="14"/>
      <c r="R8" s="17" t="str">
        <f t="shared" si="4"/>
        <v/>
      </c>
      <c r="S8" s="14"/>
      <c r="T8" s="14"/>
      <c r="U8" s="14"/>
      <c r="V8" s="14"/>
      <c r="W8" s="14"/>
      <c r="X8" s="14"/>
    </row>
    <row r="9" spans="1:24" ht="15" customHeight="1" x14ac:dyDescent="0.25">
      <c r="A9" s="12"/>
      <c r="B9" s="13" t="str">
        <f>IF(A9="","",IFERROR(INT((A9-C3)/7)+I4,""))</f>
        <v/>
      </c>
      <c r="C9" s="14"/>
      <c r="D9" s="14"/>
      <c r="E9" s="14"/>
      <c r="F9" s="14"/>
      <c r="G9" s="15" t="str">
        <f>IF(A9="","",IFERROR(SUM(E$7:E9)/C4*100,""))</f>
        <v/>
      </c>
      <c r="H9" s="14"/>
      <c r="I9" s="14"/>
      <c r="J9" s="15" t="str">
        <f t="shared" si="0"/>
        <v/>
      </c>
      <c r="K9" s="15" t="str">
        <f t="shared" si="1"/>
        <v/>
      </c>
      <c r="L9" s="16"/>
      <c r="M9" s="14"/>
      <c r="N9" s="14"/>
      <c r="O9" s="15" t="str">
        <f t="shared" si="2"/>
        <v/>
      </c>
      <c r="P9" s="15" t="str">
        <f t="shared" si="3"/>
        <v/>
      </c>
      <c r="Q9" s="14"/>
      <c r="R9" s="17" t="str">
        <f t="shared" si="4"/>
        <v/>
      </c>
      <c r="S9" s="14"/>
      <c r="T9" s="14"/>
      <c r="U9" s="14"/>
      <c r="V9" s="14"/>
      <c r="W9" s="14"/>
      <c r="X9" s="14"/>
    </row>
    <row r="10" spans="1:24" ht="15" customHeight="1" x14ac:dyDescent="0.25">
      <c r="A10" s="12"/>
      <c r="B10" s="13" t="str">
        <f>IF(A10="","",IFERROR(INT((A10-C3)/7)+I4,""))</f>
        <v/>
      </c>
      <c r="C10" s="14"/>
      <c r="D10" s="14"/>
      <c r="E10" s="14"/>
      <c r="F10" s="14"/>
      <c r="G10" s="15" t="str">
        <f>IF(A10="","",IFERROR(SUM(E$7:E10)/C4*100,""))</f>
        <v/>
      </c>
      <c r="H10" s="14"/>
      <c r="I10" s="14"/>
      <c r="J10" s="15" t="str">
        <f t="shared" si="0"/>
        <v/>
      </c>
      <c r="K10" s="15" t="str">
        <f t="shared" si="1"/>
        <v/>
      </c>
      <c r="L10" s="16"/>
      <c r="M10" s="14"/>
      <c r="N10" s="14"/>
      <c r="O10" s="15" t="str">
        <f t="shared" si="2"/>
        <v/>
      </c>
      <c r="P10" s="15" t="str">
        <f t="shared" si="3"/>
        <v/>
      </c>
      <c r="Q10" s="14"/>
      <c r="R10" s="17" t="str">
        <f t="shared" si="4"/>
        <v/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/>
      <c r="B11" s="13" t="str">
        <f>IF(A11="","",IFERROR(INT((A11-C3)/7)+I4,""))</f>
        <v/>
      </c>
      <c r="C11" s="14"/>
      <c r="D11" s="14"/>
      <c r="E11" s="14"/>
      <c r="F11" s="14"/>
      <c r="G11" s="15" t="str">
        <f>IF(A11="","",IFERROR(SUM(E$7:E11)/C4*100,""))</f>
        <v/>
      </c>
      <c r="H11" s="14"/>
      <c r="I11" s="14"/>
      <c r="J11" s="15" t="str">
        <f t="shared" si="0"/>
        <v/>
      </c>
      <c r="K11" s="15" t="str">
        <f t="shared" si="1"/>
        <v/>
      </c>
      <c r="L11" s="16"/>
      <c r="M11" s="14"/>
      <c r="N11" s="14"/>
      <c r="O11" s="15" t="str">
        <f t="shared" si="2"/>
        <v/>
      </c>
      <c r="P11" s="15" t="str">
        <f t="shared" si="3"/>
        <v/>
      </c>
      <c r="Q11" s="14"/>
      <c r="R11" s="17" t="str">
        <f t="shared" si="4"/>
        <v/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/>
      <c r="B12" s="13" t="str">
        <f>IF(A12="","",IFERROR(INT((A12-C3)/7)+I4,""))</f>
        <v/>
      </c>
      <c r="C12" s="14"/>
      <c r="D12" s="14"/>
      <c r="E12" s="14"/>
      <c r="F12" s="14"/>
      <c r="G12" s="15" t="str">
        <f>IF(A12="","",IFERROR(SUM(E$7:E12)/C4*100,""))</f>
        <v/>
      </c>
      <c r="H12" s="14"/>
      <c r="I12" s="14"/>
      <c r="J12" s="15" t="str">
        <f t="shared" si="0"/>
        <v/>
      </c>
      <c r="K12" s="15" t="str">
        <f t="shared" si="1"/>
        <v/>
      </c>
      <c r="L12" s="16"/>
      <c r="M12" s="14"/>
      <c r="N12" s="14"/>
      <c r="O12" s="15" t="str">
        <f t="shared" si="2"/>
        <v/>
      </c>
      <c r="P12" s="15" t="str">
        <f t="shared" si="3"/>
        <v/>
      </c>
      <c r="Q12" s="14"/>
      <c r="R12" s="17" t="str">
        <f t="shared" si="4"/>
        <v/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/>
      <c r="B13" s="13" t="str">
        <f>IF(A13="","",IFERROR(INT((A13-C3)/7)+I4,""))</f>
        <v/>
      </c>
      <c r="C13" s="14"/>
      <c r="D13" s="14"/>
      <c r="E13" s="14"/>
      <c r="F13" s="14"/>
      <c r="G13" s="15" t="str">
        <f>IF(A13="","",IFERROR(SUM(E$7:E13)/C4*100,""))</f>
        <v/>
      </c>
      <c r="H13" s="14"/>
      <c r="I13" s="14"/>
      <c r="J13" s="15" t="str">
        <f t="shared" si="0"/>
        <v/>
      </c>
      <c r="K13" s="15" t="str">
        <f t="shared" si="1"/>
        <v/>
      </c>
      <c r="L13" s="16"/>
      <c r="M13" s="14"/>
      <c r="N13" s="14"/>
      <c r="O13" s="15" t="str">
        <f t="shared" si="2"/>
        <v/>
      </c>
      <c r="P13" s="15" t="str">
        <f t="shared" si="3"/>
        <v/>
      </c>
      <c r="Q13" s="14"/>
      <c r="R13" s="17" t="str">
        <f t="shared" si="4"/>
        <v/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/>
      <c r="B14" s="13" t="str">
        <f>IF(A14="","",IFERROR(INT((A14-C3)/7)+I4,""))</f>
        <v/>
      </c>
      <c r="C14" s="14"/>
      <c r="D14" s="14"/>
      <c r="E14" s="14"/>
      <c r="F14" s="14"/>
      <c r="G14" s="15" t="str">
        <f>IF(A14="","",IFERROR(SUM(E$7:E14)/C4*100,""))</f>
        <v/>
      </c>
      <c r="H14" s="14"/>
      <c r="I14" s="14"/>
      <c r="J14" s="15" t="str">
        <f t="shared" si="0"/>
        <v/>
      </c>
      <c r="K14" s="15" t="str">
        <f t="shared" si="1"/>
        <v/>
      </c>
      <c r="L14" s="16"/>
      <c r="M14" s="14"/>
      <c r="N14" s="14"/>
      <c r="O14" s="15" t="str">
        <f t="shared" si="2"/>
        <v/>
      </c>
      <c r="P14" s="15" t="str">
        <f t="shared" si="3"/>
        <v/>
      </c>
      <c r="Q14" s="14"/>
      <c r="R14" s="17" t="str">
        <f t="shared" si="4"/>
        <v/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/>
      <c r="B15" s="13" t="str">
        <f>IF(A15="","",IFERROR(INT((A15-C3)/7)+I4,""))</f>
        <v/>
      </c>
      <c r="C15" s="14"/>
      <c r="D15" s="14"/>
      <c r="E15" s="14"/>
      <c r="F15" s="14"/>
      <c r="G15" s="15" t="str">
        <f>IF(A15="","",IFERROR(SUM(E$7:E15)/C4*100,""))</f>
        <v/>
      </c>
      <c r="H15" s="14"/>
      <c r="I15" s="14"/>
      <c r="J15" s="15" t="str">
        <f t="shared" si="0"/>
        <v/>
      </c>
      <c r="K15" s="15" t="str">
        <f t="shared" si="1"/>
        <v/>
      </c>
      <c r="L15" s="16"/>
      <c r="M15" s="14"/>
      <c r="N15" s="14"/>
      <c r="O15" s="15" t="str">
        <f t="shared" si="2"/>
        <v/>
      </c>
      <c r="P15" s="15" t="str">
        <f t="shared" si="3"/>
        <v/>
      </c>
      <c r="Q15" s="14"/>
      <c r="R15" s="17" t="str">
        <f t="shared" si="4"/>
        <v/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/>
      <c r="B16" s="13" t="str">
        <f>IF(A16="","",IFERROR(INT((A16-C3)/7)+I4,""))</f>
        <v/>
      </c>
      <c r="C16" s="14"/>
      <c r="D16" s="14"/>
      <c r="E16" s="14"/>
      <c r="F16" s="14"/>
      <c r="G16" s="15" t="str">
        <f>IF(A16="","",IFERROR(SUM(E$7:E16)/C4*100,""))</f>
        <v/>
      </c>
      <c r="H16" s="14"/>
      <c r="I16" s="14"/>
      <c r="J16" s="15" t="str">
        <f t="shared" si="0"/>
        <v/>
      </c>
      <c r="K16" s="15" t="str">
        <f t="shared" si="1"/>
        <v/>
      </c>
      <c r="L16" s="16"/>
      <c r="M16" s="14"/>
      <c r="N16" s="14"/>
      <c r="O16" s="15" t="str">
        <f t="shared" si="2"/>
        <v/>
      </c>
      <c r="P16" s="15" t="str">
        <f t="shared" si="3"/>
        <v/>
      </c>
      <c r="Q16" s="14"/>
      <c r="R16" s="17" t="str">
        <f t="shared" si="4"/>
        <v/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/>
      <c r="B17" s="13" t="str">
        <f>IF(A17="","",IFERROR(INT((A17-C3)/7)+I4,""))</f>
        <v/>
      </c>
      <c r="C17" s="14"/>
      <c r="D17" s="14"/>
      <c r="E17" s="14"/>
      <c r="F17" s="14"/>
      <c r="G17" s="15" t="str">
        <f>IF(A17="","",IFERROR(SUM(E$7:E17)/C4*100,""))</f>
        <v/>
      </c>
      <c r="H17" s="14"/>
      <c r="I17" s="14"/>
      <c r="J17" s="15" t="str">
        <f t="shared" si="0"/>
        <v/>
      </c>
      <c r="K17" s="15" t="str">
        <f t="shared" si="1"/>
        <v/>
      </c>
      <c r="L17" s="16"/>
      <c r="M17" s="14"/>
      <c r="N17" s="14"/>
      <c r="O17" s="15" t="str">
        <f t="shared" si="2"/>
        <v/>
      </c>
      <c r="P17" s="15" t="str">
        <f t="shared" si="3"/>
        <v/>
      </c>
      <c r="Q17" s="14"/>
      <c r="R17" s="17" t="str">
        <f t="shared" si="4"/>
        <v/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/>
      <c r="B18" s="13" t="str">
        <f>IF(A18="","",IFERROR(INT((A18-C3)/7)+I4,""))</f>
        <v/>
      </c>
      <c r="C18" s="14"/>
      <c r="D18" s="14"/>
      <c r="E18" s="14"/>
      <c r="F18" s="14"/>
      <c r="G18" s="15" t="str">
        <f>IF(A18="","",IFERROR(SUM(E$7:E18)/C4*100,""))</f>
        <v/>
      </c>
      <c r="H18" s="14"/>
      <c r="I18" s="14"/>
      <c r="J18" s="15" t="str">
        <f t="shared" si="0"/>
        <v/>
      </c>
      <c r="K18" s="15" t="str">
        <f t="shared" si="1"/>
        <v/>
      </c>
      <c r="L18" s="16"/>
      <c r="M18" s="14"/>
      <c r="N18" s="14"/>
      <c r="O18" s="15" t="str">
        <f t="shared" si="2"/>
        <v/>
      </c>
      <c r="P18" s="15" t="str">
        <f t="shared" si="3"/>
        <v/>
      </c>
      <c r="Q18" s="14"/>
      <c r="R18" s="17" t="str">
        <f t="shared" si="4"/>
        <v/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/>
      <c r="B19" s="13" t="str">
        <f>IF(A19="","",IFERROR(INT((A19-C3)/7)+I4,""))</f>
        <v/>
      </c>
      <c r="C19" s="14"/>
      <c r="D19" s="14"/>
      <c r="E19" s="14"/>
      <c r="F19" s="14"/>
      <c r="G19" s="15" t="str">
        <f>IF(A19="","",IFERROR(SUM(E$7:E19)/C4*100,""))</f>
        <v/>
      </c>
      <c r="H19" s="14"/>
      <c r="I19" s="14"/>
      <c r="J19" s="15" t="str">
        <f t="shared" si="0"/>
        <v/>
      </c>
      <c r="K19" s="15" t="str">
        <f t="shared" si="1"/>
        <v/>
      </c>
      <c r="L19" s="16"/>
      <c r="M19" s="14"/>
      <c r="N19" s="14"/>
      <c r="O19" s="15" t="str">
        <f t="shared" si="2"/>
        <v/>
      </c>
      <c r="P19" s="15" t="str">
        <f t="shared" si="3"/>
        <v/>
      </c>
      <c r="Q19" s="14"/>
      <c r="R19" s="17" t="str">
        <f t="shared" si="4"/>
        <v/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/>
      <c r="B20" s="13" t="str">
        <f>IF(A20="","",IFERROR(INT((A20-C3)/7)+I4,""))</f>
        <v/>
      </c>
      <c r="C20" s="14"/>
      <c r="D20" s="14"/>
      <c r="E20" s="14"/>
      <c r="F20" s="14"/>
      <c r="G20" s="15" t="str">
        <f>IF(A20="","",IFERROR(SUM(E$7:E20)/C4*100,""))</f>
        <v/>
      </c>
      <c r="H20" s="14"/>
      <c r="I20" s="14"/>
      <c r="J20" s="15" t="str">
        <f t="shared" si="0"/>
        <v/>
      </c>
      <c r="K20" s="15" t="str">
        <f t="shared" si="1"/>
        <v/>
      </c>
      <c r="L20" s="16"/>
      <c r="M20" s="14"/>
      <c r="N20" s="14"/>
      <c r="O20" s="15" t="str">
        <f t="shared" si="2"/>
        <v/>
      </c>
      <c r="P20" s="15" t="str">
        <f t="shared" si="3"/>
        <v/>
      </c>
      <c r="Q20" s="14"/>
      <c r="R20" s="17" t="str">
        <f t="shared" si="4"/>
        <v/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/>
      <c r="B21" s="13" t="str">
        <f>IF(A21="","",IFERROR(INT((A21-C3)/7)+I4,""))</f>
        <v/>
      </c>
      <c r="C21" s="14"/>
      <c r="D21" s="14"/>
      <c r="E21" s="14"/>
      <c r="F21" s="14"/>
      <c r="G21" s="15" t="str">
        <f>IF(A21="","",IFERROR(SUM(E$7:E21)/C4*100,""))</f>
        <v/>
      </c>
      <c r="H21" s="14"/>
      <c r="I21" s="14"/>
      <c r="J21" s="15" t="str">
        <f t="shared" si="0"/>
        <v/>
      </c>
      <c r="K21" s="15" t="str">
        <f t="shared" si="1"/>
        <v/>
      </c>
      <c r="L21" s="16"/>
      <c r="M21" s="14"/>
      <c r="N21" s="14"/>
      <c r="O21" s="15" t="str">
        <f t="shared" si="2"/>
        <v/>
      </c>
      <c r="P21" s="15" t="str">
        <f t="shared" si="3"/>
        <v/>
      </c>
      <c r="Q21" s="14"/>
      <c r="R21" s="17" t="str">
        <f t="shared" si="4"/>
        <v/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/>
      <c r="B22" s="13" t="str">
        <f>IF(A22="","",IFERROR(INT((A22-C3)/7)+I4,""))</f>
        <v/>
      </c>
      <c r="C22" s="14"/>
      <c r="D22" s="14"/>
      <c r="E22" s="14"/>
      <c r="F22" s="14"/>
      <c r="G22" s="15" t="str">
        <f>IF(A22="","",IFERROR(SUM(E$7:E22)/C4*100,""))</f>
        <v/>
      </c>
      <c r="H22" s="14"/>
      <c r="I22" s="14"/>
      <c r="J22" s="15" t="str">
        <f t="shared" si="0"/>
        <v/>
      </c>
      <c r="K22" s="15" t="str">
        <f t="shared" si="1"/>
        <v/>
      </c>
      <c r="L22" s="16"/>
      <c r="M22" s="14"/>
      <c r="N22" s="14"/>
      <c r="O22" s="15" t="str">
        <f t="shared" si="2"/>
        <v/>
      </c>
      <c r="P22" s="15" t="str">
        <f t="shared" si="3"/>
        <v/>
      </c>
      <c r="Q22" s="14"/>
      <c r="R22" s="17" t="str">
        <f t="shared" si="4"/>
        <v/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/>
      <c r="B23" s="13" t="str">
        <f>IF(A23="","",IFERROR(INT((A23-C3)/7)+I4,""))</f>
        <v/>
      </c>
      <c r="C23" s="14"/>
      <c r="D23" s="14"/>
      <c r="E23" s="14"/>
      <c r="F23" s="14"/>
      <c r="G23" s="15" t="str">
        <f>IF(A23="","",IFERROR(SUM(E$7:E23)/C4*100,""))</f>
        <v/>
      </c>
      <c r="H23" s="14"/>
      <c r="I23" s="14"/>
      <c r="J23" s="15" t="str">
        <f t="shared" si="0"/>
        <v/>
      </c>
      <c r="K23" s="15" t="str">
        <f t="shared" si="1"/>
        <v/>
      </c>
      <c r="L23" s="16"/>
      <c r="M23" s="14"/>
      <c r="N23" s="14"/>
      <c r="O23" s="15" t="str">
        <f t="shared" si="2"/>
        <v/>
      </c>
      <c r="P23" s="15" t="str">
        <f t="shared" si="3"/>
        <v/>
      </c>
      <c r="Q23" s="14"/>
      <c r="R23" s="17" t="str">
        <f t="shared" si="4"/>
        <v/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/>
      <c r="B24" s="13" t="str">
        <f>IF(A24="","",IFERROR(INT((A24-C3)/7)+I4,""))</f>
        <v/>
      </c>
      <c r="C24" s="14"/>
      <c r="D24" s="14"/>
      <c r="E24" s="14"/>
      <c r="F24" s="14"/>
      <c r="G24" s="15" t="str">
        <f>IF(A24="","",IFERROR(SUM(E$7:E24)/C4*100,""))</f>
        <v/>
      </c>
      <c r="H24" s="14"/>
      <c r="I24" s="14"/>
      <c r="J24" s="15" t="str">
        <f t="shared" si="0"/>
        <v/>
      </c>
      <c r="K24" s="15" t="str">
        <f t="shared" si="1"/>
        <v/>
      </c>
      <c r="L24" s="16"/>
      <c r="M24" s="14"/>
      <c r="N24" s="14"/>
      <c r="O24" s="15" t="str">
        <f t="shared" si="2"/>
        <v/>
      </c>
      <c r="P24" s="15" t="str">
        <f t="shared" si="3"/>
        <v/>
      </c>
      <c r="Q24" s="14"/>
      <c r="R24" s="17" t="str">
        <f t="shared" si="4"/>
        <v/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/>
      <c r="B25" s="13" t="str">
        <f>IF(A25="","",IFERROR(INT((A25-C3)/7)+I4,""))</f>
        <v/>
      </c>
      <c r="C25" s="14"/>
      <c r="D25" s="14"/>
      <c r="E25" s="14"/>
      <c r="F25" s="14"/>
      <c r="G25" s="15" t="str">
        <f>IF(A25="","",IFERROR(SUM(E$7:E25)/C4*100,""))</f>
        <v/>
      </c>
      <c r="H25" s="14"/>
      <c r="I25" s="14"/>
      <c r="J25" s="15" t="str">
        <f t="shared" si="0"/>
        <v/>
      </c>
      <c r="K25" s="15" t="str">
        <f t="shared" si="1"/>
        <v/>
      </c>
      <c r="L25" s="16"/>
      <c r="M25" s="14"/>
      <c r="N25" s="14"/>
      <c r="O25" s="15" t="str">
        <f t="shared" si="2"/>
        <v/>
      </c>
      <c r="P25" s="15" t="str">
        <f t="shared" si="3"/>
        <v/>
      </c>
      <c r="Q25" s="14"/>
      <c r="R25" s="17" t="str">
        <f t="shared" si="4"/>
        <v/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/>
      <c r="B26" s="13" t="str">
        <f>IF(A26="","",IFERROR(INT((A26-C3)/7)+I4,""))</f>
        <v/>
      </c>
      <c r="C26" s="14"/>
      <c r="D26" s="14"/>
      <c r="E26" s="14"/>
      <c r="F26" s="14"/>
      <c r="G26" s="15" t="str">
        <f>IF(A26="","",IFERROR(SUM(E$7:E26)/C4*100,""))</f>
        <v/>
      </c>
      <c r="H26" s="14"/>
      <c r="I26" s="14"/>
      <c r="J26" s="15" t="str">
        <f t="shared" si="0"/>
        <v/>
      </c>
      <c r="K26" s="15" t="str">
        <f t="shared" si="1"/>
        <v/>
      </c>
      <c r="L26" s="16"/>
      <c r="M26" s="14"/>
      <c r="N26" s="14"/>
      <c r="O26" s="15" t="str">
        <f t="shared" si="2"/>
        <v/>
      </c>
      <c r="P26" s="15" t="str">
        <f t="shared" si="3"/>
        <v/>
      </c>
      <c r="Q26" s="14"/>
      <c r="R26" s="17" t="str">
        <f t="shared" si="4"/>
        <v/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/>
      <c r="B27" s="13" t="str">
        <f>IF(A27="","",IFERROR(INT((A27-C3)/7)+I4,""))</f>
        <v/>
      </c>
      <c r="C27" s="14"/>
      <c r="D27" s="14"/>
      <c r="E27" s="14"/>
      <c r="F27" s="14"/>
      <c r="G27" s="15" t="str">
        <f>IF(A27="","",IFERROR(SUM(E$7:E27)/C4*100,""))</f>
        <v/>
      </c>
      <c r="H27" s="14"/>
      <c r="I27" s="14"/>
      <c r="J27" s="15" t="str">
        <f t="shared" si="0"/>
        <v/>
      </c>
      <c r="K27" s="15" t="str">
        <f t="shared" si="1"/>
        <v/>
      </c>
      <c r="L27" s="16"/>
      <c r="M27" s="14"/>
      <c r="N27" s="14"/>
      <c r="O27" s="15" t="str">
        <f t="shared" si="2"/>
        <v/>
      </c>
      <c r="P27" s="15" t="str">
        <f t="shared" si="3"/>
        <v/>
      </c>
      <c r="Q27" s="14"/>
      <c r="R27" s="17" t="str">
        <f t="shared" si="4"/>
        <v/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/>
      <c r="B28" s="13" t="str">
        <f>IF(A28="","",IFERROR(INT((A28-C3)/7)+I4,""))</f>
        <v/>
      </c>
      <c r="C28" s="14"/>
      <c r="D28" s="14"/>
      <c r="E28" s="14"/>
      <c r="F28" s="14"/>
      <c r="G28" s="15" t="str">
        <f>IF(A28="","",IFERROR(SUM(E$7:E28)/C4*100,""))</f>
        <v/>
      </c>
      <c r="H28" s="14"/>
      <c r="I28" s="14"/>
      <c r="J28" s="15" t="str">
        <f t="shared" si="0"/>
        <v/>
      </c>
      <c r="K28" s="15" t="str">
        <f t="shared" si="1"/>
        <v/>
      </c>
      <c r="L28" s="16"/>
      <c r="M28" s="14"/>
      <c r="N28" s="14"/>
      <c r="O28" s="15" t="str">
        <f t="shared" si="2"/>
        <v/>
      </c>
      <c r="P28" s="15" t="str">
        <f t="shared" si="3"/>
        <v/>
      </c>
      <c r="Q28" s="14"/>
      <c r="R28" s="17" t="str">
        <f t="shared" si="4"/>
        <v/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/>
      <c r="B29" s="13" t="str">
        <f>IF(A29="","",IFERROR(INT((A29-C3)/7)+I4,""))</f>
        <v/>
      </c>
      <c r="C29" s="14"/>
      <c r="D29" s="14"/>
      <c r="E29" s="14"/>
      <c r="F29" s="14"/>
      <c r="G29" s="15" t="str">
        <f>IF(A29="","",IFERROR(SUM(E$7:E29)/C4*100,""))</f>
        <v/>
      </c>
      <c r="H29" s="14"/>
      <c r="I29" s="14"/>
      <c r="J29" s="15" t="str">
        <f t="shared" si="0"/>
        <v/>
      </c>
      <c r="K29" s="15" t="str">
        <f t="shared" si="1"/>
        <v/>
      </c>
      <c r="L29" s="16"/>
      <c r="M29" s="14"/>
      <c r="N29" s="14"/>
      <c r="O29" s="15" t="str">
        <f t="shared" si="2"/>
        <v/>
      </c>
      <c r="P29" s="15" t="str">
        <f t="shared" si="3"/>
        <v/>
      </c>
      <c r="Q29" s="14"/>
      <c r="R29" s="17" t="str">
        <f t="shared" si="4"/>
        <v/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/>
      <c r="B30" s="13" t="str">
        <f>IF(A30="","",IFERROR(INT((A30-C3)/7)+I4,""))</f>
        <v/>
      </c>
      <c r="C30" s="14"/>
      <c r="D30" s="14"/>
      <c r="E30" s="14"/>
      <c r="F30" s="14"/>
      <c r="G30" s="15" t="str">
        <f>IF(A30="","",IFERROR(SUM(E$7:E30)/C4*100,""))</f>
        <v/>
      </c>
      <c r="H30" s="14"/>
      <c r="I30" s="14"/>
      <c r="J30" s="15" t="str">
        <f t="shared" si="0"/>
        <v/>
      </c>
      <c r="K30" s="15" t="str">
        <f t="shared" si="1"/>
        <v/>
      </c>
      <c r="L30" s="16"/>
      <c r="M30" s="14"/>
      <c r="N30" s="14"/>
      <c r="O30" s="15" t="str">
        <f t="shared" si="2"/>
        <v/>
      </c>
      <c r="P30" s="15" t="str">
        <f t="shared" si="3"/>
        <v/>
      </c>
      <c r="Q30" s="14"/>
      <c r="R30" s="17" t="str">
        <f t="shared" si="4"/>
        <v/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/>
      <c r="B31" s="13" t="str">
        <f>IF(A31="","",IFERROR(INT((A31-C3)/7)+I4,""))</f>
        <v/>
      </c>
      <c r="C31" s="14"/>
      <c r="D31" s="14"/>
      <c r="E31" s="14"/>
      <c r="F31" s="14"/>
      <c r="G31" s="15" t="str">
        <f>IF(A31="","",IFERROR(SUM(E$7:E31)/C4*100,""))</f>
        <v/>
      </c>
      <c r="H31" s="14"/>
      <c r="I31" s="14"/>
      <c r="J31" s="15" t="str">
        <f t="shared" si="0"/>
        <v/>
      </c>
      <c r="K31" s="15" t="str">
        <f t="shared" si="1"/>
        <v/>
      </c>
      <c r="L31" s="16"/>
      <c r="M31" s="14"/>
      <c r="N31" s="14"/>
      <c r="O31" s="15" t="str">
        <f t="shared" si="2"/>
        <v/>
      </c>
      <c r="P31" s="15" t="str">
        <f t="shared" si="3"/>
        <v/>
      </c>
      <c r="Q31" s="14"/>
      <c r="R31" s="17" t="str">
        <f t="shared" si="4"/>
        <v/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/>
      <c r="B32" s="13" t="str">
        <f>IF(A32="","",IFERROR(INT((A32-C3)/7)+I4,""))</f>
        <v/>
      </c>
      <c r="C32" s="14"/>
      <c r="D32" s="14"/>
      <c r="E32" s="14"/>
      <c r="F32" s="14"/>
      <c r="G32" s="15" t="str">
        <f>IF(A32="","",IFERROR(SUM(E$7:E32)/C4*100,""))</f>
        <v/>
      </c>
      <c r="H32" s="14"/>
      <c r="I32" s="14"/>
      <c r="J32" s="15" t="str">
        <f t="shared" si="0"/>
        <v/>
      </c>
      <c r="K32" s="15" t="str">
        <f t="shared" si="1"/>
        <v/>
      </c>
      <c r="L32" s="16"/>
      <c r="M32" s="14"/>
      <c r="N32" s="14"/>
      <c r="O32" s="15" t="str">
        <f t="shared" si="2"/>
        <v/>
      </c>
      <c r="P32" s="15" t="str">
        <f t="shared" si="3"/>
        <v/>
      </c>
      <c r="Q32" s="14"/>
      <c r="R32" s="17" t="str">
        <f t="shared" si="4"/>
        <v/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/>
      <c r="B33" s="13" t="str">
        <f>IF(A33="","",IFERROR(INT((A33-C3)/7)+I4,""))</f>
        <v/>
      </c>
      <c r="C33" s="14"/>
      <c r="D33" s="14"/>
      <c r="E33" s="14"/>
      <c r="F33" s="14"/>
      <c r="G33" s="15" t="str">
        <f>IF(A33="","",IFERROR(SUM(E$7:E33)/C4*100,""))</f>
        <v/>
      </c>
      <c r="H33" s="14"/>
      <c r="I33" s="14"/>
      <c r="J33" s="15" t="str">
        <f t="shared" si="0"/>
        <v/>
      </c>
      <c r="K33" s="15" t="str">
        <f t="shared" si="1"/>
        <v/>
      </c>
      <c r="L33" s="16"/>
      <c r="M33" s="14"/>
      <c r="N33" s="14"/>
      <c r="O33" s="15" t="str">
        <f t="shared" si="2"/>
        <v/>
      </c>
      <c r="P33" s="15" t="str">
        <f t="shared" si="3"/>
        <v/>
      </c>
      <c r="Q33" s="14"/>
      <c r="R33" s="17" t="str">
        <f t="shared" si="4"/>
        <v/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/>
      <c r="B34" s="13" t="str">
        <f>IF(A34="","",IFERROR(INT((A34-C3)/7)+I4,""))</f>
        <v/>
      </c>
      <c r="C34" s="14"/>
      <c r="D34" s="14"/>
      <c r="E34" s="14"/>
      <c r="F34" s="14"/>
      <c r="G34" s="15" t="str">
        <f>IF(A34="","",IFERROR(SUM(E$7:E34)/C4*100,""))</f>
        <v/>
      </c>
      <c r="H34" s="14"/>
      <c r="I34" s="14"/>
      <c r="J34" s="15" t="str">
        <f t="shared" si="0"/>
        <v/>
      </c>
      <c r="K34" s="15" t="str">
        <f t="shared" si="1"/>
        <v/>
      </c>
      <c r="L34" s="16"/>
      <c r="M34" s="14"/>
      <c r="N34" s="14"/>
      <c r="O34" s="15" t="str">
        <f t="shared" si="2"/>
        <v/>
      </c>
      <c r="P34" s="15" t="str">
        <f t="shared" si="3"/>
        <v/>
      </c>
      <c r="Q34" s="14"/>
      <c r="R34" s="17" t="str">
        <f t="shared" si="4"/>
        <v/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/>
      <c r="B35" s="13" t="str">
        <f>IF(A35="","",IFERROR(INT((A35-C3)/7)+I4,""))</f>
        <v/>
      </c>
      <c r="C35" s="14"/>
      <c r="D35" s="14"/>
      <c r="E35" s="14"/>
      <c r="F35" s="14"/>
      <c r="G35" s="15" t="str">
        <f>IF(A35="","",IFERROR(SUM(E$7:E35)/C4*100,""))</f>
        <v/>
      </c>
      <c r="H35" s="14"/>
      <c r="I35" s="14"/>
      <c r="J35" s="15" t="str">
        <f t="shared" si="0"/>
        <v/>
      </c>
      <c r="K35" s="15" t="str">
        <f t="shared" si="1"/>
        <v/>
      </c>
      <c r="L35" s="16"/>
      <c r="M35" s="14"/>
      <c r="N35" s="14"/>
      <c r="O35" s="15" t="str">
        <f t="shared" si="2"/>
        <v/>
      </c>
      <c r="P35" s="15" t="str">
        <f t="shared" si="3"/>
        <v/>
      </c>
      <c r="Q35" s="14"/>
      <c r="R35" s="17" t="str">
        <f t="shared" si="4"/>
        <v/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/>
      <c r="B36" s="13" t="str">
        <f>IF(A36="","",IFERROR(INT((A36-C3)/7)+I4,""))</f>
        <v/>
      </c>
      <c r="C36" s="14"/>
      <c r="D36" s="14"/>
      <c r="E36" s="14"/>
      <c r="F36" s="14"/>
      <c r="G36" s="15" t="str">
        <f>IF(A36="","",IFERROR(SUM(E$7:E36)/C4*100,""))</f>
        <v/>
      </c>
      <c r="H36" s="14"/>
      <c r="I36" s="14"/>
      <c r="J36" s="15" t="str">
        <f t="shared" si="0"/>
        <v/>
      </c>
      <c r="K36" s="15" t="str">
        <f t="shared" si="1"/>
        <v/>
      </c>
      <c r="L36" s="16"/>
      <c r="M36" s="14"/>
      <c r="N36" s="14"/>
      <c r="O36" s="15" t="str">
        <f t="shared" si="2"/>
        <v/>
      </c>
      <c r="P36" s="15" t="str">
        <f t="shared" si="3"/>
        <v/>
      </c>
      <c r="Q36" s="14"/>
      <c r="R36" s="17" t="str">
        <f t="shared" si="4"/>
        <v/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/>
      <c r="B37" s="13" t="str">
        <f>IF(A37="","",IFERROR(INT((A37-C3)/7)+I4,""))</f>
        <v/>
      </c>
      <c r="C37" s="14"/>
      <c r="D37" s="14"/>
      <c r="E37" s="14"/>
      <c r="F37" s="14"/>
      <c r="G37" s="15" t="str">
        <f>IF(A37="","",IFERROR(SUM(E$7:E37)/C4*100,""))</f>
        <v/>
      </c>
      <c r="H37" s="14"/>
      <c r="I37" s="14"/>
      <c r="J37" s="15" t="str">
        <f t="shared" si="0"/>
        <v/>
      </c>
      <c r="K37" s="15" t="str">
        <f t="shared" si="1"/>
        <v/>
      </c>
      <c r="L37" s="16"/>
      <c r="M37" s="14"/>
      <c r="N37" s="14"/>
      <c r="O37" s="15" t="str">
        <f t="shared" si="2"/>
        <v/>
      </c>
      <c r="P37" s="15" t="str">
        <f t="shared" si="3"/>
        <v/>
      </c>
      <c r="Q37" s="14"/>
      <c r="R37" s="17" t="str">
        <f t="shared" si="4"/>
        <v/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/>
      <c r="B38" s="13" t="str">
        <f>IF(A38="","",IFERROR(INT((A38-C3)/7)+I4,""))</f>
        <v/>
      </c>
      <c r="C38" s="14"/>
      <c r="D38" s="14"/>
      <c r="E38" s="14"/>
      <c r="F38" s="14"/>
      <c r="G38" s="15" t="str">
        <f>IF(A38="","",IFERROR(SUM(E$7:E38)/C4*100,""))</f>
        <v/>
      </c>
      <c r="H38" s="14"/>
      <c r="I38" s="14"/>
      <c r="J38" s="15" t="str">
        <f t="shared" si="0"/>
        <v/>
      </c>
      <c r="K38" s="15" t="str">
        <f t="shared" si="1"/>
        <v/>
      </c>
      <c r="L38" s="16"/>
      <c r="M38" s="14"/>
      <c r="N38" s="14"/>
      <c r="O38" s="15" t="str">
        <f t="shared" si="2"/>
        <v/>
      </c>
      <c r="P38" s="15" t="str">
        <f t="shared" si="3"/>
        <v/>
      </c>
      <c r="Q38" s="14"/>
      <c r="R38" s="17" t="str">
        <f t="shared" si="4"/>
        <v/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/>
      <c r="B39" s="13" t="str">
        <f>IF(A39="","",IFERROR(INT((A39-C3)/7)+I4,""))</f>
        <v/>
      </c>
      <c r="C39" s="14"/>
      <c r="D39" s="14"/>
      <c r="E39" s="14"/>
      <c r="F39" s="14"/>
      <c r="G39" s="15" t="str">
        <f>IF(A39="","",IFERROR(SUM(E$7:E39)/C4*100,""))</f>
        <v/>
      </c>
      <c r="H39" s="14"/>
      <c r="I39" s="14"/>
      <c r="J39" s="15" t="str">
        <f t="shared" si="0"/>
        <v/>
      </c>
      <c r="K39" s="15" t="str">
        <f t="shared" si="1"/>
        <v/>
      </c>
      <c r="L39" s="16"/>
      <c r="M39" s="14"/>
      <c r="N39" s="14"/>
      <c r="O39" s="15" t="str">
        <f t="shared" si="2"/>
        <v/>
      </c>
      <c r="P39" s="15" t="str">
        <f t="shared" si="3"/>
        <v/>
      </c>
      <c r="Q39" s="14"/>
      <c r="R39" s="17" t="str">
        <f t="shared" si="4"/>
        <v/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/>
      <c r="B40" s="13" t="str">
        <f>IF(A40="","",IFERROR(INT((A40-C3)/7)+I4,""))</f>
        <v/>
      </c>
      <c r="C40" s="14"/>
      <c r="D40" s="14"/>
      <c r="E40" s="14"/>
      <c r="F40" s="14"/>
      <c r="G40" s="15" t="str">
        <f>IF(A40="","",IFERROR(SUM(E$7:E40)/C4*100,""))</f>
        <v/>
      </c>
      <c r="H40" s="14"/>
      <c r="I40" s="14"/>
      <c r="J40" s="15" t="str">
        <f t="shared" si="0"/>
        <v/>
      </c>
      <c r="K40" s="15" t="str">
        <f t="shared" si="1"/>
        <v/>
      </c>
      <c r="L40" s="16"/>
      <c r="M40" s="14"/>
      <c r="N40" s="14"/>
      <c r="O40" s="15" t="str">
        <f t="shared" si="2"/>
        <v/>
      </c>
      <c r="P40" s="15" t="str">
        <f t="shared" si="3"/>
        <v/>
      </c>
      <c r="Q40" s="14"/>
      <c r="R40" s="17" t="str">
        <f t="shared" si="4"/>
        <v/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/>
      <c r="B41" s="13" t="str">
        <f>IF(A41="","",IFERROR(INT((A41-C3)/7)+I4,""))</f>
        <v/>
      </c>
      <c r="C41" s="14"/>
      <c r="D41" s="14"/>
      <c r="E41" s="14"/>
      <c r="F41" s="14"/>
      <c r="G41" s="15" t="str">
        <f>IF(A41="","",IFERROR(SUM(E$7:E41)/C4*100,""))</f>
        <v/>
      </c>
      <c r="H41" s="14"/>
      <c r="I41" s="14"/>
      <c r="J41" s="15" t="str">
        <f t="shared" si="0"/>
        <v/>
      </c>
      <c r="K41" s="15" t="str">
        <f t="shared" si="1"/>
        <v/>
      </c>
      <c r="L41" s="16"/>
      <c r="M41" s="14"/>
      <c r="N41" s="14"/>
      <c r="O41" s="15" t="str">
        <f t="shared" si="2"/>
        <v/>
      </c>
      <c r="P41" s="15" t="str">
        <f t="shared" si="3"/>
        <v/>
      </c>
      <c r="Q41" s="14"/>
      <c r="R41" s="17" t="str">
        <f t="shared" si="4"/>
        <v/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/>
      <c r="B42" s="13" t="str">
        <f>IF(A42="","",IFERROR(INT((A42-C3)/7)+I4,""))</f>
        <v/>
      </c>
      <c r="C42" s="14"/>
      <c r="D42" s="14"/>
      <c r="E42" s="14"/>
      <c r="F42" s="14"/>
      <c r="G42" s="15" t="str">
        <f>IF(A42="","",IFERROR(SUM(E$7:E42)/C4*100,""))</f>
        <v/>
      </c>
      <c r="H42" s="14"/>
      <c r="I42" s="14"/>
      <c r="J42" s="15" t="str">
        <f t="shared" si="0"/>
        <v/>
      </c>
      <c r="K42" s="15" t="str">
        <f t="shared" si="1"/>
        <v/>
      </c>
      <c r="L42" s="16"/>
      <c r="M42" s="14"/>
      <c r="N42" s="14"/>
      <c r="O42" s="15" t="str">
        <f t="shared" si="2"/>
        <v/>
      </c>
      <c r="P42" s="15" t="str">
        <f t="shared" si="3"/>
        <v/>
      </c>
      <c r="Q42" s="14"/>
      <c r="R42" s="17" t="str">
        <f t="shared" si="4"/>
        <v/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/>
      <c r="B43" s="13" t="str">
        <f>IF(A43="","",IFERROR(INT((A43-C3)/7)+I4,""))</f>
        <v/>
      </c>
      <c r="C43" s="14"/>
      <c r="D43" s="14"/>
      <c r="E43" s="14"/>
      <c r="F43" s="14"/>
      <c r="G43" s="15" t="str">
        <f>IF(A43="","",IFERROR(SUM(E$7:E43)/C4*100,""))</f>
        <v/>
      </c>
      <c r="H43" s="14"/>
      <c r="I43" s="14"/>
      <c r="J43" s="15" t="str">
        <f t="shared" si="0"/>
        <v/>
      </c>
      <c r="K43" s="15" t="str">
        <f t="shared" si="1"/>
        <v/>
      </c>
      <c r="L43" s="16"/>
      <c r="M43" s="14"/>
      <c r="N43" s="14"/>
      <c r="O43" s="15" t="str">
        <f t="shared" si="2"/>
        <v/>
      </c>
      <c r="P43" s="15" t="str">
        <f t="shared" si="3"/>
        <v/>
      </c>
      <c r="Q43" s="14"/>
      <c r="R43" s="17" t="str">
        <f t="shared" si="4"/>
        <v/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/>
      <c r="B44" s="13" t="str">
        <f>IF(A44="","",IFERROR(INT((A44-C3)/7)+I4,""))</f>
        <v/>
      </c>
      <c r="C44" s="14"/>
      <c r="D44" s="14"/>
      <c r="E44" s="14"/>
      <c r="F44" s="14"/>
      <c r="G44" s="15" t="str">
        <f>IF(A44="","",IFERROR(SUM(E$7:E44)/C4*100,""))</f>
        <v/>
      </c>
      <c r="H44" s="14"/>
      <c r="I44" s="14"/>
      <c r="J44" s="15" t="str">
        <f t="shared" si="0"/>
        <v/>
      </c>
      <c r="K44" s="15" t="str">
        <f t="shared" si="1"/>
        <v/>
      </c>
      <c r="L44" s="16"/>
      <c r="M44" s="14"/>
      <c r="N44" s="14"/>
      <c r="O44" s="15" t="str">
        <f t="shared" si="2"/>
        <v/>
      </c>
      <c r="P44" s="15" t="str">
        <f t="shared" si="3"/>
        <v/>
      </c>
      <c r="Q44" s="14"/>
      <c r="R44" s="17" t="str">
        <f t="shared" si="4"/>
        <v/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/>
      <c r="B45" s="13" t="str">
        <f>IF(A45="","",IFERROR(INT((A45-C3)/7)+I4,""))</f>
        <v/>
      </c>
      <c r="C45" s="14"/>
      <c r="D45" s="14"/>
      <c r="E45" s="14"/>
      <c r="F45" s="14"/>
      <c r="G45" s="15" t="str">
        <f>IF(A45="","",IFERROR(SUM(E$7:E45)/C4*100,""))</f>
        <v/>
      </c>
      <c r="H45" s="14"/>
      <c r="I45" s="14"/>
      <c r="J45" s="15" t="str">
        <f t="shared" si="0"/>
        <v/>
      </c>
      <c r="K45" s="15" t="str">
        <f t="shared" si="1"/>
        <v/>
      </c>
      <c r="L45" s="16"/>
      <c r="M45" s="14"/>
      <c r="N45" s="14"/>
      <c r="O45" s="15" t="str">
        <f t="shared" si="2"/>
        <v/>
      </c>
      <c r="P45" s="15" t="str">
        <f t="shared" si="3"/>
        <v/>
      </c>
      <c r="Q45" s="14"/>
      <c r="R45" s="17" t="str">
        <f t="shared" si="4"/>
        <v/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/>
      <c r="B46" s="13" t="str">
        <f>IF(A46="","",IFERROR(INT((A46-C3)/7)+I4,""))</f>
        <v/>
      </c>
      <c r="C46" s="14"/>
      <c r="D46" s="14"/>
      <c r="E46" s="14"/>
      <c r="F46" s="14"/>
      <c r="G46" s="15" t="str">
        <f>IF(A46="","",IFERROR(SUM(E$7:E46)/C4*100,""))</f>
        <v/>
      </c>
      <c r="H46" s="14"/>
      <c r="I46" s="14"/>
      <c r="J46" s="15" t="str">
        <f t="shared" si="0"/>
        <v/>
      </c>
      <c r="K46" s="15" t="str">
        <f t="shared" si="1"/>
        <v/>
      </c>
      <c r="L46" s="16"/>
      <c r="M46" s="14"/>
      <c r="N46" s="14"/>
      <c r="O46" s="15" t="str">
        <f t="shared" si="2"/>
        <v/>
      </c>
      <c r="P46" s="15" t="str">
        <f t="shared" si="3"/>
        <v/>
      </c>
      <c r="Q46" s="14"/>
      <c r="R46" s="17" t="str">
        <f t="shared" si="4"/>
        <v/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/>
      <c r="B47" s="13" t="str">
        <f>IF(A47="","",IFERROR(INT((A47-C3)/7)+I4,""))</f>
        <v/>
      </c>
      <c r="C47" s="14"/>
      <c r="D47" s="14"/>
      <c r="E47" s="14"/>
      <c r="F47" s="14"/>
      <c r="G47" s="15" t="str">
        <f>IF(A47="","",IFERROR(SUM(E$7:E47)/C4*100,""))</f>
        <v/>
      </c>
      <c r="H47" s="14"/>
      <c r="I47" s="14"/>
      <c r="J47" s="15" t="str">
        <f t="shared" si="0"/>
        <v/>
      </c>
      <c r="K47" s="15" t="str">
        <f t="shared" si="1"/>
        <v/>
      </c>
      <c r="L47" s="16"/>
      <c r="M47" s="14"/>
      <c r="N47" s="14"/>
      <c r="O47" s="15" t="str">
        <f t="shared" si="2"/>
        <v/>
      </c>
      <c r="P47" s="15" t="str">
        <f t="shared" si="3"/>
        <v/>
      </c>
      <c r="Q47" s="14"/>
      <c r="R47" s="17" t="str">
        <f t="shared" si="4"/>
        <v/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/>
      <c r="B48" s="13" t="str">
        <f>IF(A48="","",IFERROR(INT((A48-C3)/7)+I4,""))</f>
        <v/>
      </c>
      <c r="C48" s="14"/>
      <c r="D48" s="14"/>
      <c r="E48" s="14"/>
      <c r="F48" s="14"/>
      <c r="G48" s="15" t="str">
        <f>IF(A48="","",IFERROR(SUM(E$7:E48)/C4*100,""))</f>
        <v/>
      </c>
      <c r="H48" s="14"/>
      <c r="I48" s="14"/>
      <c r="J48" s="15" t="str">
        <f t="shared" si="0"/>
        <v/>
      </c>
      <c r="K48" s="15" t="str">
        <f t="shared" si="1"/>
        <v/>
      </c>
      <c r="L48" s="16"/>
      <c r="M48" s="14"/>
      <c r="N48" s="14"/>
      <c r="O48" s="15" t="str">
        <f t="shared" si="2"/>
        <v/>
      </c>
      <c r="P48" s="15" t="str">
        <f t="shared" si="3"/>
        <v/>
      </c>
      <c r="Q48" s="14"/>
      <c r="R48" s="17" t="str">
        <f t="shared" si="4"/>
        <v/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/>
      <c r="B49" s="13" t="str">
        <f>IF(A49="","",IFERROR(INT((A49-C3)/7)+I4,""))</f>
        <v/>
      </c>
      <c r="C49" s="14"/>
      <c r="D49" s="14"/>
      <c r="E49" s="14"/>
      <c r="F49" s="14"/>
      <c r="G49" s="15" t="str">
        <f>IF(A49="","",IFERROR(SUM(E$7:E49)/C4*100,""))</f>
        <v/>
      </c>
      <c r="H49" s="14"/>
      <c r="I49" s="14"/>
      <c r="J49" s="15" t="str">
        <f t="shared" si="0"/>
        <v/>
      </c>
      <c r="K49" s="15" t="str">
        <f t="shared" si="1"/>
        <v/>
      </c>
      <c r="L49" s="16"/>
      <c r="M49" s="14"/>
      <c r="N49" s="14"/>
      <c r="O49" s="15" t="str">
        <f t="shared" si="2"/>
        <v/>
      </c>
      <c r="P49" s="15" t="str">
        <f t="shared" si="3"/>
        <v/>
      </c>
      <c r="Q49" s="14"/>
      <c r="R49" s="17" t="str">
        <f t="shared" si="4"/>
        <v/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/>
      <c r="B50" s="13" t="str">
        <f>IF(A50="","",IFERROR(INT((A50-C3)/7)+I4,""))</f>
        <v/>
      </c>
      <c r="C50" s="14"/>
      <c r="D50" s="14"/>
      <c r="E50" s="14"/>
      <c r="F50" s="14"/>
      <c r="G50" s="15" t="str">
        <f>IF(A50="","",IFERROR(SUM(E$7:E50)/C4*100,""))</f>
        <v/>
      </c>
      <c r="H50" s="14"/>
      <c r="I50" s="14"/>
      <c r="J50" s="15" t="str">
        <f t="shared" si="0"/>
        <v/>
      </c>
      <c r="K50" s="15" t="str">
        <f t="shared" si="1"/>
        <v/>
      </c>
      <c r="L50" s="16"/>
      <c r="M50" s="14"/>
      <c r="N50" s="14"/>
      <c r="O50" s="15" t="str">
        <f t="shared" si="2"/>
        <v/>
      </c>
      <c r="P50" s="15" t="str">
        <f t="shared" si="3"/>
        <v/>
      </c>
      <c r="Q50" s="14"/>
      <c r="R50" s="17" t="str">
        <f t="shared" si="4"/>
        <v/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/>
      <c r="B51" s="13" t="str">
        <f>IF(A51="","",IFERROR(INT((A51-C3)/7)+I4,""))</f>
        <v/>
      </c>
      <c r="C51" s="14"/>
      <c r="D51" s="14"/>
      <c r="E51" s="14"/>
      <c r="F51" s="14"/>
      <c r="G51" s="15" t="str">
        <f>IF(A51="","",IFERROR(SUM(E$7:E51)/C4*100,""))</f>
        <v/>
      </c>
      <c r="H51" s="14"/>
      <c r="I51" s="14"/>
      <c r="J51" s="15" t="str">
        <f t="shared" si="0"/>
        <v/>
      </c>
      <c r="K51" s="15" t="str">
        <f t="shared" si="1"/>
        <v/>
      </c>
      <c r="L51" s="16"/>
      <c r="M51" s="14"/>
      <c r="N51" s="14"/>
      <c r="O51" s="15" t="str">
        <f t="shared" si="2"/>
        <v/>
      </c>
      <c r="P51" s="15" t="str">
        <f t="shared" si="3"/>
        <v/>
      </c>
      <c r="Q51" s="14"/>
      <c r="R51" s="17" t="str">
        <f t="shared" si="4"/>
        <v/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/>
      <c r="B52" s="13" t="str">
        <f>IF(A52="","",IFERROR(INT((A52-C3)/7)+I4,""))</f>
        <v/>
      </c>
      <c r="C52" s="14"/>
      <c r="D52" s="14"/>
      <c r="E52" s="14"/>
      <c r="F52" s="14"/>
      <c r="G52" s="15" t="str">
        <f>IF(A52="","",IFERROR(SUM(E$7:E52)/C4*100,""))</f>
        <v/>
      </c>
      <c r="H52" s="14"/>
      <c r="I52" s="14"/>
      <c r="J52" s="15" t="str">
        <f t="shared" si="0"/>
        <v/>
      </c>
      <c r="K52" s="15" t="str">
        <f t="shared" si="1"/>
        <v/>
      </c>
      <c r="L52" s="16"/>
      <c r="M52" s="14"/>
      <c r="N52" s="14"/>
      <c r="O52" s="15" t="str">
        <f t="shared" si="2"/>
        <v/>
      </c>
      <c r="P52" s="15" t="str">
        <f t="shared" si="3"/>
        <v/>
      </c>
      <c r="Q52" s="14"/>
      <c r="R52" s="17" t="str">
        <f t="shared" si="4"/>
        <v/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/>
      <c r="B53" s="13" t="str">
        <f>IF(A53="","",IFERROR(INT((A53-C3)/7)+I4,""))</f>
        <v/>
      </c>
      <c r="C53" s="14"/>
      <c r="D53" s="14"/>
      <c r="E53" s="14"/>
      <c r="F53" s="14"/>
      <c r="G53" s="15" t="str">
        <f>IF(A53="","",IFERROR(SUM(E$7:E53)/C4*100,""))</f>
        <v/>
      </c>
      <c r="H53" s="14"/>
      <c r="I53" s="14"/>
      <c r="J53" s="15" t="str">
        <f t="shared" si="0"/>
        <v/>
      </c>
      <c r="K53" s="15" t="str">
        <f t="shared" si="1"/>
        <v/>
      </c>
      <c r="L53" s="16"/>
      <c r="M53" s="14"/>
      <c r="N53" s="14"/>
      <c r="O53" s="15" t="str">
        <f t="shared" si="2"/>
        <v/>
      </c>
      <c r="P53" s="15" t="str">
        <f t="shared" si="3"/>
        <v/>
      </c>
      <c r="Q53" s="14"/>
      <c r="R53" s="17" t="str">
        <f t="shared" si="4"/>
        <v/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/>
      <c r="B54" s="13" t="str">
        <f>IF(A54="","",IFERROR(INT((A54-C3)/7)+I4,""))</f>
        <v/>
      </c>
      <c r="C54" s="14"/>
      <c r="D54" s="14"/>
      <c r="E54" s="14"/>
      <c r="F54" s="14"/>
      <c r="G54" s="15" t="str">
        <f>IF(A54="","",IFERROR(SUM(E$7:E54)/C4*100,""))</f>
        <v/>
      </c>
      <c r="H54" s="14"/>
      <c r="I54" s="14"/>
      <c r="J54" s="15" t="str">
        <f t="shared" si="0"/>
        <v/>
      </c>
      <c r="K54" s="15" t="str">
        <f t="shared" si="1"/>
        <v/>
      </c>
      <c r="L54" s="16"/>
      <c r="M54" s="14"/>
      <c r="N54" s="14"/>
      <c r="O54" s="15" t="str">
        <f t="shared" si="2"/>
        <v/>
      </c>
      <c r="P54" s="15" t="str">
        <f t="shared" si="3"/>
        <v/>
      </c>
      <c r="Q54" s="14"/>
      <c r="R54" s="17" t="str">
        <f t="shared" si="4"/>
        <v/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/>
      <c r="B55" s="13" t="str">
        <f>IF(A55="","",IFERROR(INT((A55-C3)/7)+I4,""))</f>
        <v/>
      </c>
      <c r="C55" s="14"/>
      <c r="D55" s="14"/>
      <c r="E55" s="14"/>
      <c r="F55" s="14"/>
      <c r="G55" s="15" t="str">
        <f>IF(A55="","",IFERROR(SUM(E$7:E55)/C4*100,""))</f>
        <v/>
      </c>
      <c r="H55" s="14"/>
      <c r="I55" s="14"/>
      <c r="J55" s="15" t="str">
        <f t="shared" si="0"/>
        <v/>
      </c>
      <c r="K55" s="15" t="str">
        <f t="shared" si="1"/>
        <v/>
      </c>
      <c r="L55" s="16"/>
      <c r="M55" s="14"/>
      <c r="N55" s="14"/>
      <c r="O55" s="15" t="str">
        <f t="shared" si="2"/>
        <v/>
      </c>
      <c r="P55" s="15" t="str">
        <f t="shared" si="3"/>
        <v/>
      </c>
      <c r="Q55" s="14"/>
      <c r="R55" s="17" t="str">
        <f t="shared" si="4"/>
        <v/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/>
      <c r="B56" s="13" t="str">
        <f>IF(A56="","",IFERROR(INT((A56-C3)/7)+I4,""))</f>
        <v/>
      </c>
      <c r="C56" s="14"/>
      <c r="D56" s="14"/>
      <c r="E56" s="14"/>
      <c r="F56" s="14"/>
      <c r="G56" s="15" t="str">
        <f>IF(A56="","",IFERROR(SUM(E$7:E56)/C4*100,""))</f>
        <v/>
      </c>
      <c r="H56" s="14"/>
      <c r="I56" s="14"/>
      <c r="J56" s="15" t="str">
        <f t="shared" si="0"/>
        <v/>
      </c>
      <c r="K56" s="15" t="str">
        <f t="shared" si="1"/>
        <v/>
      </c>
      <c r="L56" s="16"/>
      <c r="M56" s="14"/>
      <c r="N56" s="14"/>
      <c r="O56" s="15" t="str">
        <f t="shared" si="2"/>
        <v/>
      </c>
      <c r="P56" s="15" t="str">
        <f t="shared" si="3"/>
        <v/>
      </c>
      <c r="Q56" s="14"/>
      <c r="R56" s="17" t="str">
        <f t="shared" si="4"/>
        <v/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/>
      <c r="B57" s="13" t="str">
        <f>IF(A57="","",IFERROR(INT((A57-C3)/7)+I4,""))</f>
        <v/>
      </c>
      <c r="C57" s="14"/>
      <c r="D57" s="14"/>
      <c r="E57" s="14"/>
      <c r="F57" s="14"/>
      <c r="G57" s="15" t="str">
        <f>IF(A57="","",IFERROR(SUM(E$7:E57)/C4*100,""))</f>
        <v/>
      </c>
      <c r="H57" s="14"/>
      <c r="I57" s="14"/>
      <c r="J57" s="15" t="str">
        <f t="shared" si="0"/>
        <v/>
      </c>
      <c r="K57" s="15" t="str">
        <f t="shared" si="1"/>
        <v/>
      </c>
      <c r="L57" s="16"/>
      <c r="M57" s="14"/>
      <c r="N57" s="14"/>
      <c r="O57" s="15" t="str">
        <f t="shared" si="2"/>
        <v/>
      </c>
      <c r="P57" s="15" t="str">
        <f t="shared" si="3"/>
        <v/>
      </c>
      <c r="Q57" s="14"/>
      <c r="R57" s="17" t="str">
        <f t="shared" si="4"/>
        <v/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/>
      <c r="B58" s="13" t="str">
        <f>IF(A58="","",IFERROR(INT((A58-C3)/7)+I4,""))</f>
        <v/>
      </c>
      <c r="C58" s="14"/>
      <c r="D58" s="14"/>
      <c r="E58" s="14"/>
      <c r="F58" s="14"/>
      <c r="G58" s="15" t="str">
        <f>IF(A58="","",IFERROR(SUM(E$7:E58)/C4*100,""))</f>
        <v/>
      </c>
      <c r="H58" s="14"/>
      <c r="I58" s="14"/>
      <c r="J58" s="15" t="str">
        <f t="shared" si="0"/>
        <v/>
      </c>
      <c r="K58" s="15" t="str">
        <f t="shared" si="1"/>
        <v/>
      </c>
      <c r="L58" s="16"/>
      <c r="M58" s="14"/>
      <c r="N58" s="14"/>
      <c r="O58" s="15" t="str">
        <f t="shared" si="2"/>
        <v/>
      </c>
      <c r="P58" s="15" t="str">
        <f t="shared" si="3"/>
        <v/>
      </c>
      <c r="Q58" s="14"/>
      <c r="R58" s="17" t="str">
        <f t="shared" si="4"/>
        <v/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/>
      <c r="B59" s="13" t="str">
        <f>IF(A59="","",IFERROR(INT((A59-C3)/7)+I4,""))</f>
        <v/>
      </c>
      <c r="C59" s="14"/>
      <c r="D59" s="14"/>
      <c r="E59" s="14"/>
      <c r="F59" s="14"/>
      <c r="G59" s="15" t="str">
        <f>IF(A59="","",IFERROR(SUM(E$7:E59)/C4*100,""))</f>
        <v/>
      </c>
      <c r="H59" s="14"/>
      <c r="I59" s="14"/>
      <c r="J59" s="15" t="str">
        <f t="shared" si="0"/>
        <v/>
      </c>
      <c r="K59" s="15" t="str">
        <f t="shared" si="1"/>
        <v/>
      </c>
      <c r="L59" s="16"/>
      <c r="M59" s="14"/>
      <c r="N59" s="14"/>
      <c r="O59" s="15" t="str">
        <f t="shared" si="2"/>
        <v/>
      </c>
      <c r="P59" s="15" t="str">
        <f t="shared" si="3"/>
        <v/>
      </c>
      <c r="Q59" s="14"/>
      <c r="R59" s="17" t="str">
        <f t="shared" si="4"/>
        <v/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/>
      <c r="B60" s="13" t="str">
        <f>IF(A60="","",IFERROR(INT((A60-C3)/7)+I4,""))</f>
        <v/>
      </c>
      <c r="C60" s="14"/>
      <c r="D60" s="14"/>
      <c r="E60" s="14"/>
      <c r="F60" s="14"/>
      <c r="G60" s="15" t="str">
        <f>IF(A60="","",IFERROR(SUM(E$7:E60)/C4*100,""))</f>
        <v/>
      </c>
      <c r="H60" s="14"/>
      <c r="I60" s="14"/>
      <c r="J60" s="15" t="str">
        <f t="shared" si="0"/>
        <v/>
      </c>
      <c r="K60" s="15" t="str">
        <f t="shared" si="1"/>
        <v/>
      </c>
      <c r="L60" s="16"/>
      <c r="M60" s="14"/>
      <c r="N60" s="14"/>
      <c r="O60" s="15" t="str">
        <f t="shared" si="2"/>
        <v/>
      </c>
      <c r="P60" s="15" t="str">
        <f t="shared" si="3"/>
        <v/>
      </c>
      <c r="Q60" s="14"/>
      <c r="R60" s="17" t="str">
        <f t="shared" si="4"/>
        <v/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/>
      <c r="B61" s="13" t="str">
        <f>IF(A61="","",IFERROR(INT((A61-C3)/7)+I4,""))</f>
        <v/>
      </c>
      <c r="C61" s="14"/>
      <c r="D61" s="14"/>
      <c r="E61" s="14"/>
      <c r="F61" s="14"/>
      <c r="G61" s="15" t="str">
        <f>IF(A61="","",IFERROR(SUM(E$7:E61)/C4*100,""))</f>
        <v/>
      </c>
      <c r="H61" s="14"/>
      <c r="I61" s="14"/>
      <c r="J61" s="15" t="str">
        <f t="shared" si="0"/>
        <v/>
      </c>
      <c r="K61" s="15" t="str">
        <f t="shared" si="1"/>
        <v/>
      </c>
      <c r="L61" s="16"/>
      <c r="M61" s="14"/>
      <c r="N61" s="14"/>
      <c r="O61" s="15" t="str">
        <f t="shared" si="2"/>
        <v/>
      </c>
      <c r="P61" s="15" t="str">
        <f t="shared" si="3"/>
        <v/>
      </c>
      <c r="Q61" s="14"/>
      <c r="R61" s="17" t="str">
        <f t="shared" si="4"/>
        <v/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/>
      <c r="B62" s="13" t="str">
        <f>IF(A62="","",IFERROR(INT((A62-C3)/7)+I4,""))</f>
        <v/>
      </c>
      <c r="C62" s="14"/>
      <c r="D62" s="14"/>
      <c r="E62" s="14"/>
      <c r="F62" s="14"/>
      <c r="G62" s="15" t="str">
        <f>IF(A62="","",IFERROR(SUM(E$7:E62)/C4*100,""))</f>
        <v/>
      </c>
      <c r="H62" s="14"/>
      <c r="I62" s="14"/>
      <c r="J62" s="15" t="str">
        <f t="shared" si="0"/>
        <v/>
      </c>
      <c r="K62" s="15" t="str">
        <f t="shared" si="1"/>
        <v/>
      </c>
      <c r="L62" s="16"/>
      <c r="M62" s="14"/>
      <c r="N62" s="14"/>
      <c r="O62" s="15" t="str">
        <f t="shared" si="2"/>
        <v/>
      </c>
      <c r="P62" s="15" t="str">
        <f t="shared" si="3"/>
        <v/>
      </c>
      <c r="Q62" s="14"/>
      <c r="R62" s="17" t="str">
        <f t="shared" si="4"/>
        <v/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/>
      <c r="B63" s="13" t="str">
        <f>IF(A63="","",IFERROR(INT((A63-C3)/7)+I4,""))</f>
        <v/>
      </c>
      <c r="C63" s="14"/>
      <c r="D63" s="14"/>
      <c r="E63" s="14"/>
      <c r="F63" s="14"/>
      <c r="G63" s="15" t="str">
        <f>IF(A63="","",IFERROR(SUM(E$7:E63)/C4*100,""))</f>
        <v/>
      </c>
      <c r="H63" s="14"/>
      <c r="I63" s="14"/>
      <c r="J63" s="15" t="str">
        <f t="shared" si="0"/>
        <v/>
      </c>
      <c r="K63" s="15" t="str">
        <f t="shared" si="1"/>
        <v/>
      </c>
      <c r="L63" s="16"/>
      <c r="M63" s="14"/>
      <c r="N63" s="14"/>
      <c r="O63" s="15" t="str">
        <f t="shared" si="2"/>
        <v/>
      </c>
      <c r="P63" s="15" t="str">
        <f t="shared" si="3"/>
        <v/>
      </c>
      <c r="Q63" s="14"/>
      <c r="R63" s="17" t="str">
        <f t="shared" si="4"/>
        <v/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/>
      <c r="B64" s="13" t="str">
        <f>IF(A64="","",IFERROR(INT((A64-C3)/7)+I4,""))</f>
        <v/>
      </c>
      <c r="C64" s="14"/>
      <c r="D64" s="14"/>
      <c r="E64" s="14"/>
      <c r="F64" s="14"/>
      <c r="G64" s="15" t="str">
        <f>IF(A64="","",IFERROR(SUM(E$7:E64)/C4*100,""))</f>
        <v/>
      </c>
      <c r="H64" s="14"/>
      <c r="I64" s="14"/>
      <c r="J64" s="15" t="str">
        <f t="shared" si="0"/>
        <v/>
      </c>
      <c r="K64" s="15" t="str">
        <f t="shared" si="1"/>
        <v/>
      </c>
      <c r="L64" s="16"/>
      <c r="M64" s="14"/>
      <c r="N64" s="14"/>
      <c r="O64" s="15" t="str">
        <f t="shared" si="2"/>
        <v/>
      </c>
      <c r="P64" s="15" t="str">
        <f t="shared" si="3"/>
        <v/>
      </c>
      <c r="Q64" s="14"/>
      <c r="R64" s="17" t="str">
        <f t="shared" si="4"/>
        <v/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/>
      <c r="B65" s="13" t="str">
        <f>IF(A65="","",IFERROR(INT((A65-C3)/7)+I4,""))</f>
        <v/>
      </c>
      <c r="C65" s="14"/>
      <c r="D65" s="14"/>
      <c r="E65" s="14"/>
      <c r="F65" s="14"/>
      <c r="G65" s="15" t="str">
        <f>IF(A65="","",IFERROR(SUM(E$7:E65)/C4*100,""))</f>
        <v/>
      </c>
      <c r="H65" s="14"/>
      <c r="I65" s="14"/>
      <c r="J65" s="15" t="str">
        <f t="shared" si="0"/>
        <v/>
      </c>
      <c r="K65" s="15" t="str">
        <f t="shared" si="1"/>
        <v/>
      </c>
      <c r="L65" s="16"/>
      <c r="M65" s="14"/>
      <c r="N65" s="14"/>
      <c r="O65" s="15" t="str">
        <f t="shared" si="2"/>
        <v/>
      </c>
      <c r="P65" s="15" t="str">
        <f t="shared" si="3"/>
        <v/>
      </c>
      <c r="Q65" s="14"/>
      <c r="R65" s="17" t="str">
        <f t="shared" si="4"/>
        <v/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/>
      <c r="B66" s="13" t="str">
        <f>IF(A66="","",IFERROR(INT((A66-C3)/7)+I4,""))</f>
        <v/>
      </c>
      <c r="C66" s="14"/>
      <c r="D66" s="14"/>
      <c r="E66" s="14"/>
      <c r="F66" s="14"/>
      <c r="G66" s="15" t="str">
        <f>IF(A66="","",IFERROR(SUM(E$7:E66)/C4*100,""))</f>
        <v/>
      </c>
      <c r="H66" s="14"/>
      <c r="I66" s="14"/>
      <c r="J66" s="15" t="str">
        <f t="shared" si="0"/>
        <v/>
      </c>
      <c r="K66" s="15" t="str">
        <f t="shared" si="1"/>
        <v/>
      </c>
      <c r="L66" s="16"/>
      <c r="M66" s="14"/>
      <c r="N66" s="14"/>
      <c r="O66" s="15" t="str">
        <f t="shared" si="2"/>
        <v/>
      </c>
      <c r="P66" s="15" t="str">
        <f t="shared" si="3"/>
        <v/>
      </c>
      <c r="Q66" s="14"/>
      <c r="R66" s="17" t="str">
        <f t="shared" si="4"/>
        <v/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/>
      <c r="B67" s="13" t="str">
        <f>IF(A67="","",IFERROR(INT((A67-C3)/7)+I4,""))</f>
        <v/>
      </c>
      <c r="C67" s="14"/>
      <c r="D67" s="14"/>
      <c r="E67" s="14"/>
      <c r="F67" s="14"/>
      <c r="G67" s="15" t="str">
        <f>IF(A67="","",IFERROR(SUM(E$7:E67)/C4*100,""))</f>
        <v/>
      </c>
      <c r="H67" s="14"/>
      <c r="I67" s="14"/>
      <c r="J67" s="15" t="str">
        <f t="shared" si="0"/>
        <v/>
      </c>
      <c r="K67" s="15" t="str">
        <f t="shared" si="1"/>
        <v/>
      </c>
      <c r="L67" s="16"/>
      <c r="M67" s="14"/>
      <c r="N67" s="14"/>
      <c r="O67" s="15" t="str">
        <f t="shared" si="2"/>
        <v/>
      </c>
      <c r="P67" s="15" t="str">
        <f t="shared" si="3"/>
        <v/>
      </c>
      <c r="Q67" s="14"/>
      <c r="R67" s="17" t="str">
        <f t="shared" si="4"/>
        <v/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/>
      <c r="B68" s="13" t="str">
        <f>IF(A68="","",IFERROR(INT((A68-C3)/7)+I4,""))</f>
        <v/>
      </c>
      <c r="C68" s="14"/>
      <c r="D68" s="14"/>
      <c r="E68" s="14"/>
      <c r="F68" s="14"/>
      <c r="G68" s="15" t="str">
        <f>IF(A68="","",IFERROR(SUM(E$7:E68)/C4*100,""))</f>
        <v/>
      </c>
      <c r="H68" s="14"/>
      <c r="I68" s="14"/>
      <c r="J68" s="15" t="str">
        <f t="shared" si="0"/>
        <v/>
      </c>
      <c r="K68" s="15" t="str">
        <f t="shared" si="1"/>
        <v/>
      </c>
      <c r="L68" s="16"/>
      <c r="M68" s="14"/>
      <c r="N68" s="14"/>
      <c r="O68" s="15" t="str">
        <f t="shared" si="2"/>
        <v/>
      </c>
      <c r="P68" s="15" t="str">
        <f t="shared" si="3"/>
        <v/>
      </c>
      <c r="Q68" s="14"/>
      <c r="R68" s="17" t="str">
        <f t="shared" si="4"/>
        <v/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/>
      <c r="B69" s="13" t="str">
        <f>IF(A69="","",IFERROR(INT((A69-C3)/7)+I4,""))</f>
        <v/>
      </c>
      <c r="C69" s="14"/>
      <c r="D69" s="14"/>
      <c r="E69" s="14"/>
      <c r="F69" s="14"/>
      <c r="G69" s="15" t="str">
        <f>IF(A69="","",IFERROR(SUM(E$7:E69)/C4*100,""))</f>
        <v/>
      </c>
      <c r="H69" s="14"/>
      <c r="I69" s="14"/>
      <c r="J69" s="15" t="str">
        <f t="shared" si="0"/>
        <v/>
      </c>
      <c r="K69" s="15" t="str">
        <f t="shared" si="1"/>
        <v/>
      </c>
      <c r="L69" s="16"/>
      <c r="M69" s="14"/>
      <c r="N69" s="14"/>
      <c r="O69" s="15" t="str">
        <f t="shared" si="2"/>
        <v/>
      </c>
      <c r="P69" s="15" t="str">
        <f t="shared" si="3"/>
        <v/>
      </c>
      <c r="Q69" s="14"/>
      <c r="R69" s="17" t="str">
        <f t="shared" si="4"/>
        <v/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/>
      <c r="B70" s="13" t="str">
        <f>IF(A70="","",IFERROR(INT((A70-C3)/7)+I4,""))</f>
        <v/>
      </c>
      <c r="C70" s="14"/>
      <c r="D70" s="14"/>
      <c r="E70" s="14"/>
      <c r="F70" s="14"/>
      <c r="G70" s="15" t="str">
        <f>IF(A70="","",IFERROR(SUM(E$7:E70)/C4*100,""))</f>
        <v/>
      </c>
      <c r="H70" s="14"/>
      <c r="I70" s="14"/>
      <c r="J70" s="15" t="str">
        <f t="shared" si="0"/>
        <v/>
      </c>
      <c r="K70" s="15" t="str">
        <f t="shared" si="1"/>
        <v/>
      </c>
      <c r="L70" s="16"/>
      <c r="M70" s="14"/>
      <c r="N70" s="14"/>
      <c r="O70" s="15" t="str">
        <f t="shared" si="2"/>
        <v/>
      </c>
      <c r="P70" s="15" t="str">
        <f t="shared" si="3"/>
        <v/>
      </c>
      <c r="Q70" s="14"/>
      <c r="R70" s="17" t="str">
        <f t="shared" si="4"/>
        <v/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/>
      <c r="B71" s="13" t="str">
        <f>IF(A71="","",IFERROR(INT((A71-C3)/7)+I4,""))</f>
        <v/>
      </c>
      <c r="C71" s="14"/>
      <c r="D71" s="14"/>
      <c r="E71" s="14"/>
      <c r="F71" s="14"/>
      <c r="G71" s="15" t="str">
        <f>IF(A71="","",IFERROR(SUM(E$7:E71)/C4*100,""))</f>
        <v/>
      </c>
      <c r="H71" s="14"/>
      <c r="I71" s="14"/>
      <c r="J71" s="15" t="str">
        <f t="shared" ref="J71:J134" si="5">IF(OR(A71="",H71="",H71=0),"",I71/H71*100)</f>
        <v/>
      </c>
      <c r="K71" s="15" t="str">
        <f t="shared" ref="K71:K134" si="6">IF(OR(A71="",C71="",C71=0),"",H71/C71*100)</f>
        <v/>
      </c>
      <c r="L71" s="16"/>
      <c r="M71" s="14"/>
      <c r="N71" s="14"/>
      <c r="O71" s="15" t="str">
        <f t="shared" ref="O71:O134" si="7">IF(OR(A71="",C71="",C71=0),"",M71/C71*1000)</f>
        <v/>
      </c>
      <c r="P71" s="15" t="str">
        <f t="shared" ref="P71:P134" si="8">IF(OR(A71="",D71="",D71=0),"",N71/D71*1000)</f>
        <v/>
      </c>
      <c r="Q71" s="14"/>
      <c r="R71" s="17" t="str">
        <f t="shared" ref="R71:R134" si="9">IF(OR(A71="",M71="",M71+N71=0),"",Q71/(M71+N71))</f>
        <v/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/>
      <c r="B72" s="13" t="str">
        <f>IF(A72="","",IFERROR(INT((A72-C3)/7)+I4,""))</f>
        <v/>
      </c>
      <c r="C72" s="14"/>
      <c r="D72" s="14"/>
      <c r="E72" s="14"/>
      <c r="F72" s="14"/>
      <c r="G72" s="15" t="str">
        <f>IF(A72="","",IFERROR(SUM(E$7:E72)/C4*100,""))</f>
        <v/>
      </c>
      <c r="H72" s="14"/>
      <c r="I72" s="14"/>
      <c r="J72" s="15" t="str">
        <f t="shared" si="5"/>
        <v/>
      </c>
      <c r="K72" s="15" t="str">
        <f t="shared" si="6"/>
        <v/>
      </c>
      <c r="L72" s="16"/>
      <c r="M72" s="14"/>
      <c r="N72" s="14"/>
      <c r="O72" s="15" t="str">
        <f t="shared" si="7"/>
        <v/>
      </c>
      <c r="P72" s="15" t="str">
        <f t="shared" si="8"/>
        <v/>
      </c>
      <c r="Q72" s="14"/>
      <c r="R72" s="17" t="str">
        <f t="shared" si="9"/>
        <v/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/>
      <c r="B73" s="13" t="str">
        <f>IF(A73="","",IFERROR(INT((A73-C3)/7)+I4,""))</f>
        <v/>
      </c>
      <c r="C73" s="14"/>
      <c r="D73" s="14"/>
      <c r="E73" s="14"/>
      <c r="F73" s="14"/>
      <c r="G73" s="15" t="str">
        <f>IF(A73="","",IFERROR(SUM(E$7:E73)/C4*100,""))</f>
        <v/>
      </c>
      <c r="H73" s="14"/>
      <c r="I73" s="14"/>
      <c r="J73" s="15" t="str">
        <f t="shared" si="5"/>
        <v/>
      </c>
      <c r="K73" s="15" t="str">
        <f t="shared" si="6"/>
        <v/>
      </c>
      <c r="L73" s="16"/>
      <c r="M73" s="14"/>
      <c r="N73" s="14"/>
      <c r="O73" s="15" t="str">
        <f t="shared" si="7"/>
        <v/>
      </c>
      <c r="P73" s="15" t="str">
        <f t="shared" si="8"/>
        <v/>
      </c>
      <c r="Q73" s="14"/>
      <c r="R73" s="17" t="str">
        <f t="shared" si="9"/>
        <v/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/>
      <c r="B74" s="13" t="str">
        <f>IF(A74="","",IFERROR(INT((A74-C3)/7)+I4,""))</f>
        <v/>
      </c>
      <c r="C74" s="14"/>
      <c r="D74" s="14"/>
      <c r="E74" s="14"/>
      <c r="F74" s="14"/>
      <c r="G74" s="15" t="str">
        <f>IF(A74="","",IFERROR(SUM(E$7:E74)/C4*100,""))</f>
        <v/>
      </c>
      <c r="H74" s="14"/>
      <c r="I74" s="14"/>
      <c r="J74" s="15" t="str">
        <f t="shared" si="5"/>
        <v/>
      </c>
      <c r="K74" s="15" t="str">
        <f t="shared" si="6"/>
        <v/>
      </c>
      <c r="L74" s="16"/>
      <c r="M74" s="14"/>
      <c r="N74" s="14"/>
      <c r="O74" s="15" t="str">
        <f t="shared" si="7"/>
        <v/>
      </c>
      <c r="P74" s="15" t="str">
        <f t="shared" si="8"/>
        <v/>
      </c>
      <c r="Q74" s="14"/>
      <c r="R74" s="17" t="str">
        <f t="shared" si="9"/>
        <v/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/>
      <c r="B75" s="13" t="str">
        <f>IF(A75="","",IFERROR(INT((A75-C3)/7)+I4,""))</f>
        <v/>
      </c>
      <c r="C75" s="14"/>
      <c r="D75" s="14"/>
      <c r="E75" s="14"/>
      <c r="F75" s="14"/>
      <c r="G75" s="15" t="str">
        <f>IF(A75="","",IFERROR(SUM(E$7:E75)/C4*100,""))</f>
        <v/>
      </c>
      <c r="H75" s="14"/>
      <c r="I75" s="14"/>
      <c r="J75" s="15" t="str">
        <f t="shared" si="5"/>
        <v/>
      </c>
      <c r="K75" s="15" t="str">
        <f t="shared" si="6"/>
        <v/>
      </c>
      <c r="L75" s="16"/>
      <c r="M75" s="14"/>
      <c r="N75" s="14"/>
      <c r="O75" s="15" t="str">
        <f t="shared" si="7"/>
        <v/>
      </c>
      <c r="P75" s="15" t="str">
        <f t="shared" si="8"/>
        <v/>
      </c>
      <c r="Q75" s="14"/>
      <c r="R75" s="17" t="str">
        <f t="shared" si="9"/>
        <v/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/>
      <c r="B76" s="13" t="str">
        <f>IF(A76="","",IFERROR(INT((A76-C3)/7)+I4,""))</f>
        <v/>
      </c>
      <c r="C76" s="14"/>
      <c r="D76" s="14"/>
      <c r="E76" s="14"/>
      <c r="F76" s="14"/>
      <c r="G76" s="15" t="str">
        <f>IF(A76="","",IFERROR(SUM(E$7:E76)/C4*100,""))</f>
        <v/>
      </c>
      <c r="H76" s="14"/>
      <c r="I76" s="14"/>
      <c r="J76" s="15" t="str">
        <f t="shared" si="5"/>
        <v/>
      </c>
      <c r="K76" s="15" t="str">
        <f t="shared" si="6"/>
        <v/>
      </c>
      <c r="L76" s="16"/>
      <c r="M76" s="14"/>
      <c r="N76" s="14"/>
      <c r="O76" s="15" t="str">
        <f t="shared" si="7"/>
        <v/>
      </c>
      <c r="P76" s="15" t="str">
        <f t="shared" si="8"/>
        <v/>
      </c>
      <c r="Q76" s="14"/>
      <c r="R76" s="17" t="str">
        <f t="shared" si="9"/>
        <v/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/>
      <c r="D77" s="14"/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5"/>
        <v/>
      </c>
      <c r="K77" s="15" t="str">
        <f t="shared" si="6"/>
        <v/>
      </c>
      <c r="L77" s="16"/>
      <c r="M77" s="14"/>
      <c r="N77" s="14"/>
      <c r="O77" s="15" t="str">
        <f t="shared" si="7"/>
        <v/>
      </c>
      <c r="P77" s="15" t="str">
        <f t="shared" si="8"/>
        <v/>
      </c>
      <c r="Q77" s="14"/>
      <c r="R77" s="17" t="str">
        <f t="shared" si="9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/>
      <c r="D78" s="14"/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5"/>
        <v/>
      </c>
      <c r="K78" s="15" t="str">
        <f t="shared" si="6"/>
        <v/>
      </c>
      <c r="L78" s="16"/>
      <c r="M78" s="14"/>
      <c r="N78" s="14"/>
      <c r="O78" s="15" t="str">
        <f t="shared" si="7"/>
        <v/>
      </c>
      <c r="P78" s="15" t="str">
        <f t="shared" si="8"/>
        <v/>
      </c>
      <c r="Q78" s="14"/>
      <c r="R78" s="17" t="str">
        <f t="shared" si="9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/>
      <c r="D79" s="14"/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5"/>
        <v/>
      </c>
      <c r="K79" s="15" t="str">
        <f t="shared" si="6"/>
        <v/>
      </c>
      <c r="L79" s="16"/>
      <c r="M79" s="14"/>
      <c r="N79" s="14"/>
      <c r="O79" s="15" t="str">
        <f t="shared" si="7"/>
        <v/>
      </c>
      <c r="P79" s="15" t="str">
        <f t="shared" si="8"/>
        <v/>
      </c>
      <c r="Q79" s="14"/>
      <c r="R79" s="17" t="str">
        <f t="shared" si="9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/>
      <c r="D80" s="14"/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5"/>
        <v/>
      </c>
      <c r="K80" s="15" t="str">
        <f t="shared" si="6"/>
        <v/>
      </c>
      <c r="L80" s="16"/>
      <c r="M80" s="14"/>
      <c r="N80" s="14"/>
      <c r="O80" s="15" t="str">
        <f t="shared" si="7"/>
        <v/>
      </c>
      <c r="P80" s="15" t="str">
        <f t="shared" si="8"/>
        <v/>
      </c>
      <c r="Q80" s="14"/>
      <c r="R80" s="17" t="str">
        <f t="shared" si="9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/>
      <c r="D81" s="14"/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5"/>
        <v/>
      </c>
      <c r="K81" s="15" t="str">
        <f t="shared" si="6"/>
        <v/>
      </c>
      <c r="L81" s="16"/>
      <c r="M81" s="14"/>
      <c r="N81" s="14"/>
      <c r="O81" s="15" t="str">
        <f t="shared" si="7"/>
        <v/>
      </c>
      <c r="P81" s="15" t="str">
        <f t="shared" si="8"/>
        <v/>
      </c>
      <c r="Q81" s="14"/>
      <c r="R81" s="17" t="str">
        <f t="shared" si="9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/>
      <c r="D82" s="14"/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5"/>
        <v/>
      </c>
      <c r="K82" s="15" t="str">
        <f t="shared" si="6"/>
        <v/>
      </c>
      <c r="L82" s="16"/>
      <c r="M82" s="14"/>
      <c r="N82" s="14"/>
      <c r="O82" s="15" t="str">
        <f t="shared" si="7"/>
        <v/>
      </c>
      <c r="P82" s="15" t="str">
        <f t="shared" si="8"/>
        <v/>
      </c>
      <c r="Q82" s="14"/>
      <c r="R82" s="17" t="str">
        <f t="shared" si="9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/>
      <c r="D83" s="14"/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5"/>
        <v/>
      </c>
      <c r="K83" s="15" t="str">
        <f t="shared" si="6"/>
        <v/>
      </c>
      <c r="L83" s="16"/>
      <c r="M83" s="14"/>
      <c r="N83" s="14"/>
      <c r="O83" s="15" t="str">
        <f t="shared" si="7"/>
        <v/>
      </c>
      <c r="P83" s="15" t="str">
        <f t="shared" si="8"/>
        <v/>
      </c>
      <c r="Q83" s="14"/>
      <c r="R83" s="17" t="str">
        <f t="shared" si="9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/>
      <c r="D84" s="14"/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5"/>
        <v/>
      </c>
      <c r="K84" s="15" t="str">
        <f t="shared" si="6"/>
        <v/>
      </c>
      <c r="L84" s="16"/>
      <c r="M84" s="14"/>
      <c r="N84" s="14"/>
      <c r="O84" s="15" t="str">
        <f t="shared" si="7"/>
        <v/>
      </c>
      <c r="P84" s="15" t="str">
        <f t="shared" si="8"/>
        <v/>
      </c>
      <c r="Q84" s="14"/>
      <c r="R84" s="17" t="str">
        <f t="shared" si="9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/>
      <c r="D85" s="14"/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5"/>
        <v/>
      </c>
      <c r="K85" s="15" t="str">
        <f t="shared" si="6"/>
        <v/>
      </c>
      <c r="L85" s="16"/>
      <c r="M85" s="14"/>
      <c r="N85" s="14"/>
      <c r="O85" s="15" t="str">
        <f t="shared" si="7"/>
        <v/>
      </c>
      <c r="P85" s="15" t="str">
        <f t="shared" si="8"/>
        <v/>
      </c>
      <c r="Q85" s="14"/>
      <c r="R85" s="17" t="str">
        <f t="shared" si="9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/>
      <c r="D86" s="14"/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5"/>
        <v/>
      </c>
      <c r="K86" s="15" t="str">
        <f t="shared" si="6"/>
        <v/>
      </c>
      <c r="L86" s="16"/>
      <c r="M86" s="14"/>
      <c r="N86" s="14"/>
      <c r="O86" s="15" t="str">
        <f t="shared" si="7"/>
        <v/>
      </c>
      <c r="P86" s="15" t="str">
        <f t="shared" si="8"/>
        <v/>
      </c>
      <c r="Q86" s="14"/>
      <c r="R86" s="17" t="str">
        <f t="shared" si="9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/>
      <c r="D87" s="14"/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5"/>
        <v/>
      </c>
      <c r="K87" s="15" t="str">
        <f t="shared" si="6"/>
        <v/>
      </c>
      <c r="L87" s="16"/>
      <c r="M87" s="14"/>
      <c r="N87" s="14"/>
      <c r="O87" s="15" t="str">
        <f t="shared" si="7"/>
        <v/>
      </c>
      <c r="P87" s="15" t="str">
        <f t="shared" si="8"/>
        <v/>
      </c>
      <c r="Q87" s="14"/>
      <c r="R87" s="17" t="str">
        <f t="shared" si="9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/>
      <c r="D88" s="14"/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5"/>
        <v/>
      </c>
      <c r="K88" s="15" t="str">
        <f t="shared" si="6"/>
        <v/>
      </c>
      <c r="L88" s="16"/>
      <c r="M88" s="14"/>
      <c r="N88" s="14"/>
      <c r="O88" s="15" t="str">
        <f t="shared" si="7"/>
        <v/>
      </c>
      <c r="P88" s="15" t="str">
        <f t="shared" si="8"/>
        <v/>
      </c>
      <c r="Q88" s="14"/>
      <c r="R88" s="17" t="str">
        <f t="shared" si="9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/>
      <c r="D89" s="14"/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5"/>
        <v/>
      </c>
      <c r="K89" s="15" t="str">
        <f t="shared" si="6"/>
        <v/>
      </c>
      <c r="L89" s="16"/>
      <c r="M89" s="14"/>
      <c r="N89" s="14"/>
      <c r="O89" s="15" t="str">
        <f t="shared" si="7"/>
        <v/>
      </c>
      <c r="P89" s="15" t="str">
        <f t="shared" si="8"/>
        <v/>
      </c>
      <c r="Q89" s="14"/>
      <c r="R89" s="17" t="str">
        <f t="shared" si="9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/>
      <c r="D90" s="14"/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5"/>
        <v/>
      </c>
      <c r="K90" s="15" t="str">
        <f t="shared" si="6"/>
        <v/>
      </c>
      <c r="L90" s="16"/>
      <c r="M90" s="14"/>
      <c r="N90" s="14"/>
      <c r="O90" s="15" t="str">
        <f t="shared" si="7"/>
        <v/>
      </c>
      <c r="P90" s="15" t="str">
        <f t="shared" si="8"/>
        <v/>
      </c>
      <c r="Q90" s="14"/>
      <c r="R90" s="17" t="str">
        <f t="shared" si="9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/>
      <c r="D91" s="14"/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5"/>
        <v/>
      </c>
      <c r="K91" s="15" t="str">
        <f t="shared" si="6"/>
        <v/>
      </c>
      <c r="L91" s="16"/>
      <c r="M91" s="14"/>
      <c r="N91" s="14"/>
      <c r="O91" s="15" t="str">
        <f t="shared" si="7"/>
        <v/>
      </c>
      <c r="P91" s="15" t="str">
        <f t="shared" si="8"/>
        <v/>
      </c>
      <c r="Q91" s="14"/>
      <c r="R91" s="17" t="str">
        <f t="shared" si="9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/>
      <c r="D92" s="14"/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5"/>
        <v/>
      </c>
      <c r="K92" s="15" t="str">
        <f t="shared" si="6"/>
        <v/>
      </c>
      <c r="L92" s="16"/>
      <c r="M92" s="14"/>
      <c r="N92" s="14"/>
      <c r="O92" s="15" t="str">
        <f t="shared" si="7"/>
        <v/>
      </c>
      <c r="P92" s="15" t="str">
        <f t="shared" si="8"/>
        <v/>
      </c>
      <c r="Q92" s="14"/>
      <c r="R92" s="17" t="str">
        <f t="shared" si="9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/>
      <c r="D93" s="14"/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5"/>
        <v/>
      </c>
      <c r="K93" s="15" t="str">
        <f t="shared" si="6"/>
        <v/>
      </c>
      <c r="L93" s="16"/>
      <c r="M93" s="14"/>
      <c r="N93" s="14"/>
      <c r="O93" s="15" t="str">
        <f t="shared" si="7"/>
        <v/>
      </c>
      <c r="P93" s="15" t="str">
        <f t="shared" si="8"/>
        <v/>
      </c>
      <c r="Q93" s="14"/>
      <c r="R93" s="17" t="str">
        <f t="shared" si="9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/>
      <c r="D94" s="14"/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5"/>
        <v/>
      </c>
      <c r="K94" s="15" t="str">
        <f t="shared" si="6"/>
        <v/>
      </c>
      <c r="L94" s="16"/>
      <c r="M94" s="14"/>
      <c r="N94" s="14"/>
      <c r="O94" s="15" t="str">
        <f t="shared" si="7"/>
        <v/>
      </c>
      <c r="P94" s="15" t="str">
        <f t="shared" si="8"/>
        <v/>
      </c>
      <c r="Q94" s="14"/>
      <c r="R94" s="17" t="str">
        <f t="shared" si="9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/>
      <c r="D95" s="14"/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5"/>
        <v/>
      </c>
      <c r="K95" s="15" t="str">
        <f t="shared" si="6"/>
        <v/>
      </c>
      <c r="L95" s="16"/>
      <c r="M95" s="14"/>
      <c r="N95" s="14"/>
      <c r="O95" s="15" t="str">
        <f t="shared" si="7"/>
        <v/>
      </c>
      <c r="P95" s="15" t="str">
        <f t="shared" si="8"/>
        <v/>
      </c>
      <c r="Q95" s="14"/>
      <c r="R95" s="17" t="str">
        <f t="shared" si="9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/>
      <c r="D96" s="14"/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5"/>
        <v/>
      </c>
      <c r="K96" s="15" t="str">
        <f t="shared" si="6"/>
        <v/>
      </c>
      <c r="L96" s="16"/>
      <c r="M96" s="14"/>
      <c r="N96" s="14"/>
      <c r="O96" s="15" t="str">
        <f t="shared" si="7"/>
        <v/>
      </c>
      <c r="P96" s="15" t="str">
        <f t="shared" si="8"/>
        <v/>
      </c>
      <c r="Q96" s="14"/>
      <c r="R96" s="17" t="str">
        <f t="shared" si="9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/>
      <c r="D97" s="14"/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5"/>
        <v/>
      </c>
      <c r="K97" s="15" t="str">
        <f t="shared" si="6"/>
        <v/>
      </c>
      <c r="L97" s="16"/>
      <c r="M97" s="14"/>
      <c r="N97" s="14"/>
      <c r="O97" s="15" t="str">
        <f t="shared" si="7"/>
        <v/>
      </c>
      <c r="P97" s="15" t="str">
        <f t="shared" si="8"/>
        <v/>
      </c>
      <c r="Q97" s="14"/>
      <c r="R97" s="17" t="str">
        <f t="shared" si="9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/>
      <c r="D98" s="14"/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5"/>
        <v/>
      </c>
      <c r="K98" s="15" t="str">
        <f t="shared" si="6"/>
        <v/>
      </c>
      <c r="L98" s="16"/>
      <c r="M98" s="14"/>
      <c r="N98" s="14"/>
      <c r="O98" s="15" t="str">
        <f t="shared" si="7"/>
        <v/>
      </c>
      <c r="P98" s="15" t="str">
        <f t="shared" si="8"/>
        <v/>
      </c>
      <c r="Q98" s="14"/>
      <c r="R98" s="17" t="str">
        <f t="shared" si="9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/>
      <c r="D99" s="14"/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5"/>
        <v/>
      </c>
      <c r="K99" s="15" t="str">
        <f t="shared" si="6"/>
        <v/>
      </c>
      <c r="L99" s="16"/>
      <c r="M99" s="14"/>
      <c r="N99" s="14"/>
      <c r="O99" s="15" t="str">
        <f t="shared" si="7"/>
        <v/>
      </c>
      <c r="P99" s="15" t="str">
        <f t="shared" si="8"/>
        <v/>
      </c>
      <c r="Q99" s="14"/>
      <c r="R99" s="17" t="str">
        <f t="shared" si="9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5"/>
        <v/>
      </c>
      <c r="K100" s="15" t="str">
        <f t="shared" si="6"/>
        <v/>
      </c>
      <c r="L100" s="16"/>
      <c r="M100" s="14"/>
      <c r="N100" s="14"/>
      <c r="O100" s="15" t="str">
        <f t="shared" si="7"/>
        <v/>
      </c>
      <c r="P100" s="15" t="str">
        <f t="shared" si="8"/>
        <v/>
      </c>
      <c r="Q100" s="14"/>
      <c r="R100" s="17" t="str">
        <f t="shared" si="9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5"/>
        <v/>
      </c>
      <c r="K101" s="15" t="str">
        <f t="shared" si="6"/>
        <v/>
      </c>
      <c r="L101" s="16"/>
      <c r="M101" s="14"/>
      <c r="N101" s="14"/>
      <c r="O101" s="15" t="str">
        <f t="shared" si="7"/>
        <v/>
      </c>
      <c r="P101" s="15" t="str">
        <f t="shared" si="8"/>
        <v/>
      </c>
      <c r="Q101" s="14"/>
      <c r="R101" s="17" t="str">
        <f t="shared" si="9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5"/>
        <v/>
      </c>
      <c r="K102" s="15" t="str">
        <f t="shared" si="6"/>
        <v/>
      </c>
      <c r="L102" s="16"/>
      <c r="M102" s="14"/>
      <c r="N102" s="14"/>
      <c r="O102" s="15" t="str">
        <f t="shared" si="7"/>
        <v/>
      </c>
      <c r="P102" s="15" t="str">
        <f t="shared" si="8"/>
        <v/>
      </c>
      <c r="Q102" s="14"/>
      <c r="R102" s="17" t="str">
        <f t="shared" si="9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5"/>
        <v/>
      </c>
      <c r="K103" s="15" t="str">
        <f t="shared" si="6"/>
        <v/>
      </c>
      <c r="L103" s="16"/>
      <c r="M103" s="14"/>
      <c r="N103" s="14"/>
      <c r="O103" s="15" t="str">
        <f t="shared" si="7"/>
        <v/>
      </c>
      <c r="P103" s="15" t="str">
        <f t="shared" si="8"/>
        <v/>
      </c>
      <c r="Q103" s="14"/>
      <c r="R103" s="17" t="str">
        <f t="shared" si="9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5"/>
        <v/>
      </c>
      <c r="K104" s="15" t="str">
        <f t="shared" si="6"/>
        <v/>
      </c>
      <c r="L104" s="16"/>
      <c r="M104" s="14"/>
      <c r="N104" s="14"/>
      <c r="O104" s="15" t="str">
        <f t="shared" si="7"/>
        <v/>
      </c>
      <c r="P104" s="15" t="str">
        <f t="shared" si="8"/>
        <v/>
      </c>
      <c r="Q104" s="14"/>
      <c r="R104" s="17" t="str">
        <f t="shared" si="9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5"/>
        <v/>
      </c>
      <c r="K105" s="15" t="str">
        <f t="shared" si="6"/>
        <v/>
      </c>
      <c r="L105" s="16"/>
      <c r="M105" s="14"/>
      <c r="N105" s="14"/>
      <c r="O105" s="15" t="str">
        <f t="shared" si="7"/>
        <v/>
      </c>
      <c r="P105" s="15" t="str">
        <f t="shared" si="8"/>
        <v/>
      </c>
      <c r="Q105" s="14"/>
      <c r="R105" s="17" t="str">
        <f t="shared" si="9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5"/>
        <v/>
      </c>
      <c r="K106" s="15" t="str">
        <f t="shared" si="6"/>
        <v/>
      </c>
      <c r="L106" s="16"/>
      <c r="M106" s="14"/>
      <c r="N106" s="14"/>
      <c r="O106" s="15" t="str">
        <f t="shared" si="7"/>
        <v/>
      </c>
      <c r="P106" s="15" t="str">
        <f t="shared" si="8"/>
        <v/>
      </c>
      <c r="Q106" s="14"/>
      <c r="R106" s="17" t="str">
        <f t="shared" si="9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5"/>
        <v/>
      </c>
      <c r="K107" s="15" t="str">
        <f t="shared" si="6"/>
        <v/>
      </c>
      <c r="L107" s="16"/>
      <c r="M107" s="14"/>
      <c r="N107" s="14"/>
      <c r="O107" s="15" t="str">
        <f t="shared" si="7"/>
        <v/>
      </c>
      <c r="P107" s="15" t="str">
        <f t="shared" si="8"/>
        <v/>
      </c>
      <c r="Q107" s="14"/>
      <c r="R107" s="17" t="str">
        <f t="shared" si="9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5"/>
        <v/>
      </c>
      <c r="K108" s="15" t="str">
        <f t="shared" si="6"/>
        <v/>
      </c>
      <c r="L108" s="16"/>
      <c r="M108" s="14"/>
      <c r="N108" s="14"/>
      <c r="O108" s="15" t="str">
        <f t="shared" si="7"/>
        <v/>
      </c>
      <c r="P108" s="15" t="str">
        <f t="shared" si="8"/>
        <v/>
      </c>
      <c r="Q108" s="14"/>
      <c r="R108" s="17" t="str">
        <f t="shared" si="9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5"/>
        <v/>
      </c>
      <c r="K109" s="15" t="str">
        <f t="shared" si="6"/>
        <v/>
      </c>
      <c r="L109" s="16"/>
      <c r="M109" s="14"/>
      <c r="N109" s="14"/>
      <c r="O109" s="15" t="str">
        <f t="shared" si="7"/>
        <v/>
      </c>
      <c r="P109" s="15" t="str">
        <f t="shared" si="8"/>
        <v/>
      </c>
      <c r="Q109" s="14"/>
      <c r="R109" s="17" t="str">
        <f t="shared" si="9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5"/>
        <v/>
      </c>
      <c r="K110" s="15" t="str">
        <f t="shared" si="6"/>
        <v/>
      </c>
      <c r="L110" s="16"/>
      <c r="M110" s="14"/>
      <c r="N110" s="14"/>
      <c r="O110" s="15" t="str">
        <f t="shared" si="7"/>
        <v/>
      </c>
      <c r="P110" s="15" t="str">
        <f t="shared" si="8"/>
        <v/>
      </c>
      <c r="Q110" s="14"/>
      <c r="R110" s="17" t="str">
        <f t="shared" si="9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5"/>
        <v/>
      </c>
      <c r="K111" s="15" t="str">
        <f t="shared" si="6"/>
        <v/>
      </c>
      <c r="L111" s="16"/>
      <c r="M111" s="14"/>
      <c r="N111" s="14"/>
      <c r="O111" s="15" t="str">
        <f t="shared" si="7"/>
        <v/>
      </c>
      <c r="P111" s="15" t="str">
        <f t="shared" si="8"/>
        <v/>
      </c>
      <c r="Q111" s="14"/>
      <c r="R111" s="17" t="str">
        <f t="shared" si="9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5"/>
        <v/>
      </c>
      <c r="K112" s="15" t="str">
        <f t="shared" si="6"/>
        <v/>
      </c>
      <c r="L112" s="16"/>
      <c r="M112" s="14"/>
      <c r="N112" s="14"/>
      <c r="O112" s="15" t="str">
        <f t="shared" si="7"/>
        <v/>
      </c>
      <c r="P112" s="15" t="str">
        <f t="shared" si="8"/>
        <v/>
      </c>
      <c r="Q112" s="14"/>
      <c r="R112" s="17" t="str">
        <f t="shared" si="9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5"/>
        <v/>
      </c>
      <c r="K113" s="15" t="str">
        <f t="shared" si="6"/>
        <v/>
      </c>
      <c r="L113" s="16"/>
      <c r="M113" s="14"/>
      <c r="N113" s="14"/>
      <c r="O113" s="15" t="str">
        <f t="shared" si="7"/>
        <v/>
      </c>
      <c r="P113" s="15" t="str">
        <f t="shared" si="8"/>
        <v/>
      </c>
      <c r="Q113" s="14"/>
      <c r="R113" s="17" t="str">
        <f t="shared" si="9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5"/>
        <v/>
      </c>
      <c r="K114" s="15" t="str">
        <f t="shared" si="6"/>
        <v/>
      </c>
      <c r="L114" s="16"/>
      <c r="M114" s="14"/>
      <c r="N114" s="14"/>
      <c r="O114" s="15" t="str">
        <f t="shared" si="7"/>
        <v/>
      </c>
      <c r="P114" s="15" t="str">
        <f t="shared" si="8"/>
        <v/>
      </c>
      <c r="Q114" s="14"/>
      <c r="R114" s="17" t="str">
        <f t="shared" si="9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5"/>
        <v/>
      </c>
      <c r="K115" s="15" t="str">
        <f t="shared" si="6"/>
        <v/>
      </c>
      <c r="L115" s="16"/>
      <c r="M115" s="14"/>
      <c r="N115" s="14"/>
      <c r="O115" s="15" t="str">
        <f t="shared" si="7"/>
        <v/>
      </c>
      <c r="P115" s="15" t="str">
        <f t="shared" si="8"/>
        <v/>
      </c>
      <c r="Q115" s="14"/>
      <c r="R115" s="17" t="str">
        <f t="shared" si="9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5"/>
        <v/>
      </c>
      <c r="K116" s="15" t="str">
        <f t="shared" si="6"/>
        <v/>
      </c>
      <c r="L116" s="16"/>
      <c r="M116" s="14"/>
      <c r="N116" s="14"/>
      <c r="O116" s="15" t="str">
        <f t="shared" si="7"/>
        <v/>
      </c>
      <c r="P116" s="15" t="str">
        <f t="shared" si="8"/>
        <v/>
      </c>
      <c r="Q116" s="14"/>
      <c r="R116" s="17" t="str">
        <f t="shared" si="9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5"/>
        <v/>
      </c>
      <c r="K117" s="15" t="str">
        <f t="shared" si="6"/>
        <v/>
      </c>
      <c r="L117" s="16"/>
      <c r="M117" s="14"/>
      <c r="N117" s="14"/>
      <c r="O117" s="15" t="str">
        <f t="shared" si="7"/>
        <v/>
      </c>
      <c r="P117" s="15" t="str">
        <f t="shared" si="8"/>
        <v/>
      </c>
      <c r="Q117" s="14"/>
      <c r="R117" s="17" t="str">
        <f t="shared" si="9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5"/>
        <v/>
      </c>
      <c r="K118" s="15" t="str">
        <f t="shared" si="6"/>
        <v/>
      </c>
      <c r="L118" s="16"/>
      <c r="M118" s="14"/>
      <c r="N118" s="14"/>
      <c r="O118" s="15" t="str">
        <f t="shared" si="7"/>
        <v/>
      </c>
      <c r="P118" s="15" t="str">
        <f t="shared" si="8"/>
        <v/>
      </c>
      <c r="Q118" s="14"/>
      <c r="R118" s="17" t="str">
        <f t="shared" si="9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5"/>
        <v/>
      </c>
      <c r="K119" s="15" t="str">
        <f t="shared" si="6"/>
        <v/>
      </c>
      <c r="L119" s="16"/>
      <c r="M119" s="14"/>
      <c r="N119" s="14"/>
      <c r="O119" s="15" t="str">
        <f t="shared" si="7"/>
        <v/>
      </c>
      <c r="P119" s="15" t="str">
        <f t="shared" si="8"/>
        <v/>
      </c>
      <c r="Q119" s="14"/>
      <c r="R119" s="17" t="str">
        <f t="shared" si="9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5"/>
        <v/>
      </c>
      <c r="K120" s="15" t="str">
        <f t="shared" si="6"/>
        <v/>
      </c>
      <c r="L120" s="16"/>
      <c r="M120" s="14"/>
      <c r="N120" s="14"/>
      <c r="O120" s="15" t="str">
        <f t="shared" si="7"/>
        <v/>
      </c>
      <c r="P120" s="15" t="str">
        <f t="shared" si="8"/>
        <v/>
      </c>
      <c r="Q120" s="14"/>
      <c r="R120" s="17" t="str">
        <f t="shared" si="9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5"/>
        <v/>
      </c>
      <c r="K121" s="15" t="str">
        <f t="shared" si="6"/>
        <v/>
      </c>
      <c r="L121" s="16"/>
      <c r="M121" s="14"/>
      <c r="N121" s="14"/>
      <c r="O121" s="15" t="str">
        <f t="shared" si="7"/>
        <v/>
      </c>
      <c r="P121" s="15" t="str">
        <f t="shared" si="8"/>
        <v/>
      </c>
      <c r="Q121" s="14"/>
      <c r="R121" s="17" t="str">
        <f t="shared" si="9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5"/>
        <v/>
      </c>
      <c r="K122" s="15" t="str">
        <f t="shared" si="6"/>
        <v/>
      </c>
      <c r="L122" s="16"/>
      <c r="M122" s="14"/>
      <c r="N122" s="14"/>
      <c r="O122" s="15" t="str">
        <f t="shared" si="7"/>
        <v/>
      </c>
      <c r="P122" s="15" t="str">
        <f t="shared" si="8"/>
        <v/>
      </c>
      <c r="Q122" s="14"/>
      <c r="R122" s="17" t="str">
        <f t="shared" si="9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5"/>
        <v/>
      </c>
      <c r="K123" s="15" t="str">
        <f t="shared" si="6"/>
        <v/>
      </c>
      <c r="L123" s="16"/>
      <c r="M123" s="14"/>
      <c r="N123" s="14"/>
      <c r="O123" s="15" t="str">
        <f t="shared" si="7"/>
        <v/>
      </c>
      <c r="P123" s="15" t="str">
        <f t="shared" si="8"/>
        <v/>
      </c>
      <c r="Q123" s="14"/>
      <c r="R123" s="17" t="str">
        <f t="shared" si="9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5"/>
        <v/>
      </c>
      <c r="K124" s="15" t="str">
        <f t="shared" si="6"/>
        <v/>
      </c>
      <c r="L124" s="16"/>
      <c r="M124" s="14"/>
      <c r="N124" s="14"/>
      <c r="O124" s="15" t="str">
        <f t="shared" si="7"/>
        <v/>
      </c>
      <c r="P124" s="15" t="str">
        <f t="shared" si="8"/>
        <v/>
      </c>
      <c r="Q124" s="14"/>
      <c r="R124" s="17" t="str">
        <f t="shared" si="9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5"/>
        <v/>
      </c>
      <c r="K125" s="15" t="str">
        <f t="shared" si="6"/>
        <v/>
      </c>
      <c r="L125" s="16"/>
      <c r="M125" s="14"/>
      <c r="N125" s="14"/>
      <c r="O125" s="15" t="str">
        <f t="shared" si="7"/>
        <v/>
      </c>
      <c r="P125" s="15" t="str">
        <f t="shared" si="8"/>
        <v/>
      </c>
      <c r="Q125" s="14"/>
      <c r="R125" s="17" t="str">
        <f t="shared" si="9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5"/>
        <v/>
      </c>
      <c r="K126" s="15" t="str">
        <f t="shared" si="6"/>
        <v/>
      </c>
      <c r="L126" s="16"/>
      <c r="M126" s="14"/>
      <c r="N126" s="14"/>
      <c r="O126" s="15" t="str">
        <f t="shared" si="7"/>
        <v/>
      </c>
      <c r="P126" s="15" t="str">
        <f t="shared" si="8"/>
        <v/>
      </c>
      <c r="Q126" s="14"/>
      <c r="R126" s="17" t="str">
        <f t="shared" si="9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5"/>
        <v/>
      </c>
      <c r="K127" s="15" t="str">
        <f t="shared" si="6"/>
        <v/>
      </c>
      <c r="L127" s="16"/>
      <c r="M127" s="14"/>
      <c r="N127" s="14"/>
      <c r="O127" s="15" t="str">
        <f t="shared" si="7"/>
        <v/>
      </c>
      <c r="P127" s="15" t="str">
        <f t="shared" si="8"/>
        <v/>
      </c>
      <c r="Q127" s="14"/>
      <c r="R127" s="17" t="str">
        <f t="shared" si="9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5"/>
        <v/>
      </c>
      <c r="K128" s="15" t="str">
        <f t="shared" si="6"/>
        <v/>
      </c>
      <c r="L128" s="16"/>
      <c r="M128" s="14"/>
      <c r="N128" s="14"/>
      <c r="O128" s="15" t="str">
        <f t="shared" si="7"/>
        <v/>
      </c>
      <c r="P128" s="15" t="str">
        <f t="shared" si="8"/>
        <v/>
      </c>
      <c r="Q128" s="14"/>
      <c r="R128" s="17" t="str">
        <f t="shared" si="9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5"/>
        <v/>
      </c>
      <c r="K129" s="15" t="str">
        <f t="shared" si="6"/>
        <v/>
      </c>
      <c r="L129" s="16"/>
      <c r="M129" s="14"/>
      <c r="N129" s="14"/>
      <c r="O129" s="15" t="str">
        <f t="shared" si="7"/>
        <v/>
      </c>
      <c r="P129" s="15" t="str">
        <f t="shared" si="8"/>
        <v/>
      </c>
      <c r="Q129" s="14"/>
      <c r="R129" s="17" t="str">
        <f t="shared" si="9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5"/>
        <v/>
      </c>
      <c r="K130" s="15" t="str">
        <f t="shared" si="6"/>
        <v/>
      </c>
      <c r="L130" s="16"/>
      <c r="M130" s="14"/>
      <c r="N130" s="14"/>
      <c r="O130" s="15" t="str">
        <f t="shared" si="7"/>
        <v/>
      </c>
      <c r="P130" s="15" t="str">
        <f t="shared" si="8"/>
        <v/>
      </c>
      <c r="Q130" s="14"/>
      <c r="R130" s="17" t="str">
        <f t="shared" si="9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5"/>
        <v/>
      </c>
      <c r="K131" s="15" t="str">
        <f t="shared" si="6"/>
        <v/>
      </c>
      <c r="L131" s="16"/>
      <c r="M131" s="14"/>
      <c r="N131" s="14"/>
      <c r="O131" s="15" t="str">
        <f t="shared" si="7"/>
        <v/>
      </c>
      <c r="P131" s="15" t="str">
        <f t="shared" si="8"/>
        <v/>
      </c>
      <c r="Q131" s="14"/>
      <c r="R131" s="17" t="str">
        <f t="shared" si="9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5"/>
        <v/>
      </c>
      <c r="K132" s="15" t="str">
        <f t="shared" si="6"/>
        <v/>
      </c>
      <c r="L132" s="16"/>
      <c r="M132" s="14"/>
      <c r="N132" s="14"/>
      <c r="O132" s="15" t="str">
        <f t="shared" si="7"/>
        <v/>
      </c>
      <c r="P132" s="15" t="str">
        <f t="shared" si="8"/>
        <v/>
      </c>
      <c r="Q132" s="14"/>
      <c r="R132" s="17" t="str">
        <f t="shared" si="9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5"/>
        <v/>
      </c>
      <c r="K133" s="15" t="str">
        <f t="shared" si="6"/>
        <v/>
      </c>
      <c r="L133" s="16"/>
      <c r="M133" s="14"/>
      <c r="N133" s="14"/>
      <c r="O133" s="15" t="str">
        <f t="shared" si="7"/>
        <v/>
      </c>
      <c r="P133" s="15" t="str">
        <f t="shared" si="8"/>
        <v/>
      </c>
      <c r="Q133" s="14"/>
      <c r="R133" s="17" t="str">
        <f t="shared" si="9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5"/>
        <v/>
      </c>
      <c r="K134" s="15" t="str">
        <f t="shared" si="6"/>
        <v/>
      </c>
      <c r="L134" s="16"/>
      <c r="M134" s="14"/>
      <c r="N134" s="14"/>
      <c r="O134" s="15" t="str">
        <f t="shared" si="7"/>
        <v/>
      </c>
      <c r="P134" s="15" t="str">
        <f t="shared" si="8"/>
        <v/>
      </c>
      <c r="Q134" s="14"/>
      <c r="R134" s="17" t="str">
        <f t="shared" si="9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0">IF(OR(A135="",H135="",H135=0),"",I135/H135*100)</f>
        <v/>
      </c>
      <c r="K135" s="15" t="str">
        <f t="shared" ref="K135:K198" si="11">IF(OR(A135="",C135="",C135=0),"",H135/C135*100)</f>
        <v/>
      </c>
      <c r="L135" s="16"/>
      <c r="M135" s="14"/>
      <c r="N135" s="14"/>
      <c r="O135" s="15" t="str">
        <f t="shared" ref="O135:O198" si="12">IF(OR(A135="",C135="",C135=0),"",M135/C135*1000)</f>
        <v/>
      </c>
      <c r="P135" s="15" t="str">
        <f t="shared" ref="P135:P198" si="13">IF(OR(A135="",D135="",D135=0),"",N135/D135*1000)</f>
        <v/>
      </c>
      <c r="Q135" s="14"/>
      <c r="R135" s="17" t="str">
        <f t="shared" ref="R135:R198" si="14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0"/>
        <v/>
      </c>
      <c r="K136" s="15" t="str">
        <f t="shared" si="11"/>
        <v/>
      </c>
      <c r="L136" s="16"/>
      <c r="M136" s="14"/>
      <c r="N136" s="14"/>
      <c r="O136" s="15" t="str">
        <f t="shared" si="12"/>
        <v/>
      </c>
      <c r="P136" s="15" t="str">
        <f t="shared" si="13"/>
        <v/>
      </c>
      <c r="Q136" s="14"/>
      <c r="R136" s="17" t="str">
        <f t="shared" si="14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0"/>
        <v/>
      </c>
      <c r="K137" s="15" t="str">
        <f t="shared" si="11"/>
        <v/>
      </c>
      <c r="L137" s="16"/>
      <c r="M137" s="14"/>
      <c r="N137" s="14"/>
      <c r="O137" s="15" t="str">
        <f t="shared" si="12"/>
        <v/>
      </c>
      <c r="P137" s="15" t="str">
        <f t="shared" si="13"/>
        <v/>
      </c>
      <c r="Q137" s="14"/>
      <c r="R137" s="17" t="str">
        <f t="shared" si="14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0"/>
        <v/>
      </c>
      <c r="K138" s="15" t="str">
        <f t="shared" si="11"/>
        <v/>
      </c>
      <c r="L138" s="16"/>
      <c r="M138" s="14"/>
      <c r="N138" s="14"/>
      <c r="O138" s="15" t="str">
        <f t="shared" si="12"/>
        <v/>
      </c>
      <c r="P138" s="15" t="str">
        <f t="shared" si="13"/>
        <v/>
      </c>
      <c r="Q138" s="14"/>
      <c r="R138" s="17" t="str">
        <f t="shared" si="14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0"/>
        <v/>
      </c>
      <c r="K139" s="15" t="str">
        <f t="shared" si="11"/>
        <v/>
      </c>
      <c r="L139" s="16"/>
      <c r="M139" s="14"/>
      <c r="N139" s="14"/>
      <c r="O139" s="15" t="str">
        <f t="shared" si="12"/>
        <v/>
      </c>
      <c r="P139" s="15" t="str">
        <f t="shared" si="13"/>
        <v/>
      </c>
      <c r="Q139" s="14"/>
      <c r="R139" s="17" t="str">
        <f t="shared" si="14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0"/>
        <v/>
      </c>
      <c r="K140" s="15" t="str">
        <f t="shared" si="11"/>
        <v/>
      </c>
      <c r="L140" s="16"/>
      <c r="M140" s="14"/>
      <c r="N140" s="14"/>
      <c r="O140" s="15" t="str">
        <f t="shared" si="12"/>
        <v/>
      </c>
      <c r="P140" s="15" t="str">
        <f t="shared" si="13"/>
        <v/>
      </c>
      <c r="Q140" s="14"/>
      <c r="R140" s="17" t="str">
        <f t="shared" si="14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0"/>
        <v/>
      </c>
      <c r="K141" s="15" t="str">
        <f t="shared" si="11"/>
        <v/>
      </c>
      <c r="L141" s="16"/>
      <c r="M141" s="14"/>
      <c r="N141" s="14"/>
      <c r="O141" s="15" t="str">
        <f t="shared" si="12"/>
        <v/>
      </c>
      <c r="P141" s="15" t="str">
        <f t="shared" si="13"/>
        <v/>
      </c>
      <c r="Q141" s="14"/>
      <c r="R141" s="17" t="str">
        <f t="shared" si="14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0"/>
        <v/>
      </c>
      <c r="K142" s="15" t="str">
        <f t="shared" si="11"/>
        <v/>
      </c>
      <c r="L142" s="16"/>
      <c r="M142" s="14"/>
      <c r="N142" s="14"/>
      <c r="O142" s="15" t="str">
        <f t="shared" si="12"/>
        <v/>
      </c>
      <c r="P142" s="15" t="str">
        <f t="shared" si="13"/>
        <v/>
      </c>
      <c r="Q142" s="14"/>
      <c r="R142" s="17" t="str">
        <f t="shared" si="14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0"/>
        <v/>
      </c>
      <c r="K143" s="15" t="str">
        <f t="shared" si="11"/>
        <v/>
      </c>
      <c r="L143" s="16"/>
      <c r="M143" s="14"/>
      <c r="N143" s="14"/>
      <c r="O143" s="15" t="str">
        <f t="shared" si="12"/>
        <v/>
      </c>
      <c r="P143" s="15" t="str">
        <f t="shared" si="13"/>
        <v/>
      </c>
      <c r="Q143" s="14"/>
      <c r="R143" s="17" t="str">
        <f t="shared" si="14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0"/>
        <v/>
      </c>
      <c r="K144" s="15" t="str">
        <f t="shared" si="11"/>
        <v/>
      </c>
      <c r="L144" s="16"/>
      <c r="M144" s="14"/>
      <c r="N144" s="14"/>
      <c r="O144" s="15" t="str">
        <f t="shared" si="12"/>
        <v/>
      </c>
      <c r="P144" s="15" t="str">
        <f t="shared" si="13"/>
        <v/>
      </c>
      <c r="Q144" s="14"/>
      <c r="R144" s="17" t="str">
        <f t="shared" si="14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0"/>
        <v/>
      </c>
      <c r="K145" s="15" t="str">
        <f t="shared" si="11"/>
        <v/>
      </c>
      <c r="L145" s="16"/>
      <c r="M145" s="14"/>
      <c r="N145" s="14"/>
      <c r="O145" s="15" t="str">
        <f t="shared" si="12"/>
        <v/>
      </c>
      <c r="P145" s="15" t="str">
        <f t="shared" si="13"/>
        <v/>
      </c>
      <c r="Q145" s="14"/>
      <c r="R145" s="17" t="str">
        <f t="shared" si="14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0"/>
        <v/>
      </c>
      <c r="K146" s="15" t="str">
        <f t="shared" si="11"/>
        <v/>
      </c>
      <c r="L146" s="16"/>
      <c r="M146" s="14"/>
      <c r="N146" s="14"/>
      <c r="O146" s="15" t="str">
        <f t="shared" si="12"/>
        <v/>
      </c>
      <c r="P146" s="15" t="str">
        <f t="shared" si="13"/>
        <v/>
      </c>
      <c r="Q146" s="14"/>
      <c r="R146" s="17" t="str">
        <f t="shared" si="14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0"/>
        <v/>
      </c>
      <c r="K147" s="15" t="str">
        <f t="shared" si="11"/>
        <v/>
      </c>
      <c r="L147" s="16"/>
      <c r="M147" s="14"/>
      <c r="N147" s="14"/>
      <c r="O147" s="15" t="str">
        <f t="shared" si="12"/>
        <v/>
      </c>
      <c r="P147" s="15" t="str">
        <f t="shared" si="13"/>
        <v/>
      </c>
      <c r="Q147" s="14"/>
      <c r="R147" s="17" t="str">
        <f t="shared" si="14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0"/>
        <v/>
      </c>
      <c r="K148" s="15" t="str">
        <f t="shared" si="11"/>
        <v/>
      </c>
      <c r="L148" s="16"/>
      <c r="M148" s="14"/>
      <c r="N148" s="14"/>
      <c r="O148" s="15" t="str">
        <f t="shared" si="12"/>
        <v/>
      </c>
      <c r="P148" s="15" t="str">
        <f t="shared" si="13"/>
        <v/>
      </c>
      <c r="Q148" s="14"/>
      <c r="R148" s="17" t="str">
        <f t="shared" si="14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0"/>
        <v/>
      </c>
      <c r="K149" s="15" t="str">
        <f t="shared" si="11"/>
        <v/>
      </c>
      <c r="L149" s="16"/>
      <c r="M149" s="14"/>
      <c r="N149" s="14"/>
      <c r="O149" s="15" t="str">
        <f t="shared" si="12"/>
        <v/>
      </c>
      <c r="P149" s="15" t="str">
        <f t="shared" si="13"/>
        <v/>
      </c>
      <c r="Q149" s="14"/>
      <c r="R149" s="17" t="str">
        <f t="shared" si="14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0"/>
        <v/>
      </c>
      <c r="K150" s="15" t="str">
        <f t="shared" si="11"/>
        <v/>
      </c>
      <c r="L150" s="16"/>
      <c r="M150" s="14"/>
      <c r="N150" s="14"/>
      <c r="O150" s="15" t="str">
        <f t="shared" si="12"/>
        <v/>
      </c>
      <c r="P150" s="15" t="str">
        <f t="shared" si="13"/>
        <v/>
      </c>
      <c r="Q150" s="14"/>
      <c r="R150" s="17" t="str">
        <f t="shared" si="14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0"/>
        <v/>
      </c>
      <c r="K151" s="15" t="str">
        <f t="shared" si="11"/>
        <v/>
      </c>
      <c r="L151" s="16"/>
      <c r="M151" s="14"/>
      <c r="N151" s="14"/>
      <c r="O151" s="15" t="str">
        <f t="shared" si="12"/>
        <v/>
      </c>
      <c r="P151" s="15" t="str">
        <f t="shared" si="13"/>
        <v/>
      </c>
      <c r="Q151" s="14"/>
      <c r="R151" s="17" t="str">
        <f t="shared" si="14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0"/>
        <v/>
      </c>
      <c r="K152" s="15" t="str">
        <f t="shared" si="11"/>
        <v/>
      </c>
      <c r="L152" s="16"/>
      <c r="M152" s="14"/>
      <c r="N152" s="14"/>
      <c r="O152" s="15" t="str">
        <f t="shared" si="12"/>
        <v/>
      </c>
      <c r="P152" s="15" t="str">
        <f t="shared" si="13"/>
        <v/>
      </c>
      <c r="Q152" s="14"/>
      <c r="R152" s="17" t="str">
        <f t="shared" si="14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0"/>
        <v/>
      </c>
      <c r="K153" s="15" t="str">
        <f t="shared" si="11"/>
        <v/>
      </c>
      <c r="L153" s="16"/>
      <c r="M153" s="14"/>
      <c r="N153" s="14"/>
      <c r="O153" s="15" t="str">
        <f t="shared" si="12"/>
        <v/>
      </c>
      <c r="P153" s="15" t="str">
        <f t="shared" si="13"/>
        <v/>
      </c>
      <c r="Q153" s="14"/>
      <c r="R153" s="17" t="str">
        <f t="shared" si="14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0"/>
        <v/>
      </c>
      <c r="K154" s="15" t="str">
        <f t="shared" si="11"/>
        <v/>
      </c>
      <c r="L154" s="16"/>
      <c r="M154" s="14"/>
      <c r="N154" s="14"/>
      <c r="O154" s="15" t="str">
        <f t="shared" si="12"/>
        <v/>
      </c>
      <c r="P154" s="15" t="str">
        <f t="shared" si="13"/>
        <v/>
      </c>
      <c r="Q154" s="14"/>
      <c r="R154" s="17" t="str">
        <f t="shared" si="14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0"/>
        <v/>
      </c>
      <c r="K155" s="15" t="str">
        <f t="shared" si="11"/>
        <v/>
      </c>
      <c r="L155" s="16"/>
      <c r="M155" s="14"/>
      <c r="N155" s="14"/>
      <c r="O155" s="15" t="str">
        <f t="shared" si="12"/>
        <v/>
      </c>
      <c r="P155" s="15" t="str">
        <f t="shared" si="13"/>
        <v/>
      </c>
      <c r="Q155" s="14"/>
      <c r="R155" s="17" t="str">
        <f t="shared" si="14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0"/>
        <v/>
      </c>
      <c r="K156" s="15" t="str">
        <f t="shared" si="11"/>
        <v/>
      </c>
      <c r="L156" s="16"/>
      <c r="M156" s="14"/>
      <c r="N156" s="14"/>
      <c r="O156" s="15" t="str">
        <f t="shared" si="12"/>
        <v/>
      </c>
      <c r="P156" s="15" t="str">
        <f t="shared" si="13"/>
        <v/>
      </c>
      <c r="Q156" s="14"/>
      <c r="R156" s="17" t="str">
        <f t="shared" si="14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0"/>
        <v/>
      </c>
      <c r="K157" s="15" t="str">
        <f t="shared" si="11"/>
        <v/>
      </c>
      <c r="L157" s="16"/>
      <c r="M157" s="14"/>
      <c r="N157" s="14"/>
      <c r="O157" s="15" t="str">
        <f t="shared" si="12"/>
        <v/>
      </c>
      <c r="P157" s="15" t="str">
        <f t="shared" si="13"/>
        <v/>
      </c>
      <c r="Q157" s="14"/>
      <c r="R157" s="17" t="str">
        <f t="shared" si="14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0"/>
        <v/>
      </c>
      <c r="K158" s="15" t="str">
        <f t="shared" si="11"/>
        <v/>
      </c>
      <c r="L158" s="16"/>
      <c r="M158" s="14"/>
      <c r="N158" s="14"/>
      <c r="O158" s="15" t="str">
        <f t="shared" si="12"/>
        <v/>
      </c>
      <c r="P158" s="15" t="str">
        <f t="shared" si="13"/>
        <v/>
      </c>
      <c r="Q158" s="14"/>
      <c r="R158" s="17" t="str">
        <f t="shared" si="14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0"/>
        <v/>
      </c>
      <c r="K159" s="15" t="str">
        <f t="shared" si="11"/>
        <v/>
      </c>
      <c r="L159" s="16"/>
      <c r="M159" s="14"/>
      <c r="N159" s="14"/>
      <c r="O159" s="15" t="str">
        <f t="shared" si="12"/>
        <v/>
      </c>
      <c r="P159" s="15" t="str">
        <f t="shared" si="13"/>
        <v/>
      </c>
      <c r="Q159" s="14"/>
      <c r="R159" s="17" t="str">
        <f t="shared" si="14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0"/>
        <v/>
      </c>
      <c r="K160" s="15" t="str">
        <f t="shared" si="11"/>
        <v/>
      </c>
      <c r="L160" s="16"/>
      <c r="M160" s="14"/>
      <c r="N160" s="14"/>
      <c r="O160" s="15" t="str">
        <f t="shared" si="12"/>
        <v/>
      </c>
      <c r="P160" s="15" t="str">
        <f t="shared" si="13"/>
        <v/>
      </c>
      <c r="Q160" s="14"/>
      <c r="R160" s="17" t="str">
        <f t="shared" si="14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0"/>
        <v/>
      </c>
      <c r="K161" s="15" t="str">
        <f t="shared" si="11"/>
        <v/>
      </c>
      <c r="L161" s="16"/>
      <c r="M161" s="14"/>
      <c r="N161" s="14"/>
      <c r="O161" s="15" t="str">
        <f t="shared" si="12"/>
        <v/>
      </c>
      <c r="P161" s="15" t="str">
        <f t="shared" si="13"/>
        <v/>
      </c>
      <c r="Q161" s="14"/>
      <c r="R161" s="17" t="str">
        <f t="shared" si="14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0"/>
        <v/>
      </c>
      <c r="K162" s="15" t="str">
        <f t="shared" si="11"/>
        <v/>
      </c>
      <c r="L162" s="16"/>
      <c r="M162" s="14"/>
      <c r="N162" s="14"/>
      <c r="O162" s="15" t="str">
        <f t="shared" si="12"/>
        <v/>
      </c>
      <c r="P162" s="15" t="str">
        <f t="shared" si="13"/>
        <v/>
      </c>
      <c r="Q162" s="14"/>
      <c r="R162" s="17" t="str">
        <f t="shared" si="14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0"/>
        <v/>
      </c>
      <c r="K163" s="15" t="str">
        <f t="shared" si="11"/>
        <v/>
      </c>
      <c r="L163" s="16"/>
      <c r="M163" s="14"/>
      <c r="N163" s="14"/>
      <c r="O163" s="15" t="str">
        <f t="shared" si="12"/>
        <v/>
      </c>
      <c r="P163" s="15" t="str">
        <f t="shared" si="13"/>
        <v/>
      </c>
      <c r="Q163" s="14"/>
      <c r="R163" s="17" t="str">
        <f t="shared" si="14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0"/>
        <v/>
      </c>
      <c r="K164" s="15" t="str">
        <f t="shared" si="11"/>
        <v/>
      </c>
      <c r="L164" s="16"/>
      <c r="M164" s="14"/>
      <c r="N164" s="14"/>
      <c r="O164" s="15" t="str">
        <f t="shared" si="12"/>
        <v/>
      </c>
      <c r="P164" s="15" t="str">
        <f t="shared" si="13"/>
        <v/>
      </c>
      <c r="Q164" s="14"/>
      <c r="R164" s="17" t="str">
        <f t="shared" si="14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0"/>
        <v/>
      </c>
      <c r="K165" s="15" t="str">
        <f t="shared" si="11"/>
        <v/>
      </c>
      <c r="L165" s="16"/>
      <c r="M165" s="14"/>
      <c r="N165" s="14"/>
      <c r="O165" s="15" t="str">
        <f t="shared" si="12"/>
        <v/>
      </c>
      <c r="P165" s="15" t="str">
        <f t="shared" si="13"/>
        <v/>
      </c>
      <c r="Q165" s="14"/>
      <c r="R165" s="17" t="str">
        <f t="shared" si="14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0"/>
        <v/>
      </c>
      <c r="K166" s="15" t="str">
        <f t="shared" si="11"/>
        <v/>
      </c>
      <c r="L166" s="16"/>
      <c r="M166" s="14"/>
      <c r="N166" s="14"/>
      <c r="O166" s="15" t="str">
        <f t="shared" si="12"/>
        <v/>
      </c>
      <c r="P166" s="15" t="str">
        <f t="shared" si="13"/>
        <v/>
      </c>
      <c r="Q166" s="14"/>
      <c r="R166" s="17" t="str">
        <f t="shared" si="14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0"/>
        <v/>
      </c>
      <c r="K167" s="15" t="str">
        <f t="shared" si="11"/>
        <v/>
      </c>
      <c r="L167" s="16"/>
      <c r="M167" s="14"/>
      <c r="N167" s="14"/>
      <c r="O167" s="15" t="str">
        <f t="shared" si="12"/>
        <v/>
      </c>
      <c r="P167" s="15" t="str">
        <f t="shared" si="13"/>
        <v/>
      </c>
      <c r="Q167" s="14"/>
      <c r="R167" s="17" t="str">
        <f t="shared" si="14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0"/>
        <v/>
      </c>
      <c r="K168" s="15" t="str">
        <f t="shared" si="11"/>
        <v/>
      </c>
      <c r="L168" s="16"/>
      <c r="M168" s="14"/>
      <c r="N168" s="14"/>
      <c r="O168" s="15" t="str">
        <f t="shared" si="12"/>
        <v/>
      </c>
      <c r="P168" s="15" t="str">
        <f t="shared" si="13"/>
        <v/>
      </c>
      <c r="Q168" s="14"/>
      <c r="R168" s="17" t="str">
        <f t="shared" si="14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0"/>
        <v/>
      </c>
      <c r="K169" s="15" t="str">
        <f t="shared" si="11"/>
        <v/>
      </c>
      <c r="L169" s="16"/>
      <c r="M169" s="14"/>
      <c r="N169" s="14"/>
      <c r="O169" s="15" t="str">
        <f t="shared" si="12"/>
        <v/>
      </c>
      <c r="P169" s="15" t="str">
        <f t="shared" si="13"/>
        <v/>
      </c>
      <c r="Q169" s="14"/>
      <c r="R169" s="17" t="str">
        <f t="shared" si="14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0"/>
        <v/>
      </c>
      <c r="K170" s="15" t="str">
        <f t="shared" si="11"/>
        <v/>
      </c>
      <c r="L170" s="16"/>
      <c r="M170" s="14"/>
      <c r="N170" s="14"/>
      <c r="O170" s="15" t="str">
        <f t="shared" si="12"/>
        <v/>
      </c>
      <c r="P170" s="15" t="str">
        <f t="shared" si="13"/>
        <v/>
      </c>
      <c r="Q170" s="14"/>
      <c r="R170" s="17" t="str">
        <f t="shared" si="14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0"/>
        <v/>
      </c>
      <c r="K171" s="15" t="str">
        <f t="shared" si="11"/>
        <v/>
      </c>
      <c r="L171" s="16"/>
      <c r="M171" s="14"/>
      <c r="N171" s="14"/>
      <c r="O171" s="15" t="str">
        <f t="shared" si="12"/>
        <v/>
      </c>
      <c r="P171" s="15" t="str">
        <f t="shared" si="13"/>
        <v/>
      </c>
      <c r="Q171" s="14"/>
      <c r="R171" s="17" t="str">
        <f t="shared" si="14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0"/>
        <v/>
      </c>
      <c r="K172" s="15" t="str">
        <f t="shared" si="11"/>
        <v/>
      </c>
      <c r="L172" s="16"/>
      <c r="M172" s="14"/>
      <c r="N172" s="14"/>
      <c r="O172" s="15" t="str">
        <f t="shared" si="12"/>
        <v/>
      </c>
      <c r="P172" s="15" t="str">
        <f t="shared" si="13"/>
        <v/>
      </c>
      <c r="Q172" s="14"/>
      <c r="R172" s="17" t="str">
        <f t="shared" si="14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0"/>
        <v/>
      </c>
      <c r="K173" s="15" t="str">
        <f t="shared" si="11"/>
        <v/>
      </c>
      <c r="L173" s="16"/>
      <c r="M173" s="14"/>
      <c r="N173" s="14"/>
      <c r="O173" s="15" t="str">
        <f t="shared" si="12"/>
        <v/>
      </c>
      <c r="P173" s="15" t="str">
        <f t="shared" si="13"/>
        <v/>
      </c>
      <c r="Q173" s="14"/>
      <c r="R173" s="17" t="str">
        <f t="shared" si="14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0"/>
        <v/>
      </c>
      <c r="K174" s="15" t="str">
        <f t="shared" si="11"/>
        <v/>
      </c>
      <c r="L174" s="16"/>
      <c r="M174" s="14"/>
      <c r="N174" s="14"/>
      <c r="O174" s="15" t="str">
        <f t="shared" si="12"/>
        <v/>
      </c>
      <c r="P174" s="15" t="str">
        <f t="shared" si="13"/>
        <v/>
      </c>
      <c r="Q174" s="14"/>
      <c r="R174" s="17" t="str">
        <f t="shared" si="14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0"/>
        <v/>
      </c>
      <c r="K175" s="15" t="str">
        <f t="shared" si="11"/>
        <v/>
      </c>
      <c r="L175" s="16"/>
      <c r="M175" s="14"/>
      <c r="N175" s="14"/>
      <c r="O175" s="15" t="str">
        <f t="shared" si="12"/>
        <v/>
      </c>
      <c r="P175" s="15" t="str">
        <f t="shared" si="13"/>
        <v/>
      </c>
      <c r="Q175" s="14"/>
      <c r="R175" s="17" t="str">
        <f t="shared" si="14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0"/>
        <v/>
      </c>
      <c r="K176" s="15" t="str">
        <f t="shared" si="11"/>
        <v/>
      </c>
      <c r="L176" s="16"/>
      <c r="M176" s="14"/>
      <c r="N176" s="14"/>
      <c r="O176" s="15" t="str">
        <f t="shared" si="12"/>
        <v/>
      </c>
      <c r="P176" s="15" t="str">
        <f t="shared" si="13"/>
        <v/>
      </c>
      <c r="Q176" s="14"/>
      <c r="R176" s="17" t="str">
        <f t="shared" si="14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0"/>
        <v/>
      </c>
      <c r="K177" s="15" t="str">
        <f t="shared" si="11"/>
        <v/>
      </c>
      <c r="L177" s="16"/>
      <c r="M177" s="14"/>
      <c r="N177" s="14"/>
      <c r="O177" s="15" t="str">
        <f t="shared" si="12"/>
        <v/>
      </c>
      <c r="P177" s="15" t="str">
        <f t="shared" si="13"/>
        <v/>
      </c>
      <c r="Q177" s="14"/>
      <c r="R177" s="17" t="str">
        <f t="shared" si="14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0"/>
        <v/>
      </c>
      <c r="K178" s="15" t="str">
        <f t="shared" si="11"/>
        <v/>
      </c>
      <c r="L178" s="16"/>
      <c r="M178" s="14"/>
      <c r="N178" s="14"/>
      <c r="O178" s="15" t="str">
        <f t="shared" si="12"/>
        <v/>
      </c>
      <c r="P178" s="15" t="str">
        <f t="shared" si="13"/>
        <v/>
      </c>
      <c r="Q178" s="14"/>
      <c r="R178" s="17" t="str">
        <f t="shared" si="14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0"/>
        <v/>
      </c>
      <c r="K179" s="15" t="str">
        <f t="shared" si="11"/>
        <v/>
      </c>
      <c r="L179" s="16"/>
      <c r="M179" s="14"/>
      <c r="N179" s="14"/>
      <c r="O179" s="15" t="str">
        <f t="shared" si="12"/>
        <v/>
      </c>
      <c r="P179" s="15" t="str">
        <f t="shared" si="13"/>
        <v/>
      </c>
      <c r="Q179" s="14"/>
      <c r="R179" s="17" t="str">
        <f t="shared" si="14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0"/>
        <v/>
      </c>
      <c r="K180" s="15" t="str">
        <f t="shared" si="11"/>
        <v/>
      </c>
      <c r="L180" s="16"/>
      <c r="M180" s="14"/>
      <c r="N180" s="14"/>
      <c r="O180" s="15" t="str">
        <f t="shared" si="12"/>
        <v/>
      </c>
      <c r="P180" s="15" t="str">
        <f t="shared" si="13"/>
        <v/>
      </c>
      <c r="Q180" s="14"/>
      <c r="R180" s="17" t="str">
        <f t="shared" si="14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0"/>
        <v/>
      </c>
      <c r="K181" s="15" t="str">
        <f t="shared" si="11"/>
        <v/>
      </c>
      <c r="L181" s="16"/>
      <c r="M181" s="14"/>
      <c r="N181" s="14"/>
      <c r="O181" s="15" t="str">
        <f t="shared" si="12"/>
        <v/>
      </c>
      <c r="P181" s="15" t="str">
        <f t="shared" si="13"/>
        <v/>
      </c>
      <c r="Q181" s="14"/>
      <c r="R181" s="17" t="str">
        <f t="shared" si="14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0"/>
        <v/>
      </c>
      <c r="K182" s="15" t="str">
        <f t="shared" si="11"/>
        <v/>
      </c>
      <c r="L182" s="16"/>
      <c r="M182" s="14"/>
      <c r="N182" s="14"/>
      <c r="O182" s="15" t="str">
        <f t="shared" si="12"/>
        <v/>
      </c>
      <c r="P182" s="15" t="str">
        <f t="shared" si="13"/>
        <v/>
      </c>
      <c r="Q182" s="14"/>
      <c r="R182" s="17" t="str">
        <f t="shared" si="14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0"/>
        <v/>
      </c>
      <c r="K183" s="15" t="str">
        <f t="shared" si="11"/>
        <v/>
      </c>
      <c r="L183" s="16"/>
      <c r="M183" s="14"/>
      <c r="N183" s="14"/>
      <c r="O183" s="15" t="str">
        <f t="shared" si="12"/>
        <v/>
      </c>
      <c r="P183" s="15" t="str">
        <f t="shared" si="13"/>
        <v/>
      </c>
      <c r="Q183" s="14"/>
      <c r="R183" s="17" t="str">
        <f t="shared" si="14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0"/>
        <v/>
      </c>
      <c r="K184" s="15" t="str">
        <f t="shared" si="11"/>
        <v/>
      </c>
      <c r="L184" s="16"/>
      <c r="M184" s="14"/>
      <c r="N184" s="14"/>
      <c r="O184" s="15" t="str">
        <f t="shared" si="12"/>
        <v/>
      </c>
      <c r="P184" s="15" t="str">
        <f t="shared" si="13"/>
        <v/>
      </c>
      <c r="Q184" s="14"/>
      <c r="R184" s="17" t="str">
        <f t="shared" si="14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0"/>
        <v/>
      </c>
      <c r="K185" s="15" t="str">
        <f t="shared" si="11"/>
        <v/>
      </c>
      <c r="L185" s="16"/>
      <c r="M185" s="14"/>
      <c r="N185" s="14"/>
      <c r="O185" s="15" t="str">
        <f t="shared" si="12"/>
        <v/>
      </c>
      <c r="P185" s="15" t="str">
        <f t="shared" si="13"/>
        <v/>
      </c>
      <c r="Q185" s="14"/>
      <c r="R185" s="17" t="str">
        <f t="shared" si="14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0"/>
        <v/>
      </c>
      <c r="K186" s="15" t="str">
        <f t="shared" si="11"/>
        <v/>
      </c>
      <c r="L186" s="16"/>
      <c r="M186" s="14"/>
      <c r="N186" s="14"/>
      <c r="O186" s="15" t="str">
        <f t="shared" si="12"/>
        <v/>
      </c>
      <c r="P186" s="15" t="str">
        <f t="shared" si="13"/>
        <v/>
      </c>
      <c r="Q186" s="14"/>
      <c r="R186" s="17" t="str">
        <f t="shared" si="14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0"/>
        <v/>
      </c>
      <c r="K187" s="15" t="str">
        <f t="shared" si="11"/>
        <v/>
      </c>
      <c r="L187" s="16"/>
      <c r="M187" s="14"/>
      <c r="N187" s="14"/>
      <c r="O187" s="15" t="str">
        <f t="shared" si="12"/>
        <v/>
      </c>
      <c r="P187" s="15" t="str">
        <f t="shared" si="13"/>
        <v/>
      </c>
      <c r="Q187" s="14"/>
      <c r="R187" s="17" t="str">
        <f t="shared" si="14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0"/>
        <v/>
      </c>
      <c r="K188" s="15" t="str">
        <f t="shared" si="11"/>
        <v/>
      </c>
      <c r="L188" s="16"/>
      <c r="M188" s="14"/>
      <c r="N188" s="14"/>
      <c r="O188" s="15" t="str">
        <f t="shared" si="12"/>
        <v/>
      </c>
      <c r="P188" s="15" t="str">
        <f t="shared" si="13"/>
        <v/>
      </c>
      <c r="Q188" s="14"/>
      <c r="R188" s="17" t="str">
        <f t="shared" si="14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0"/>
        <v/>
      </c>
      <c r="K189" s="15" t="str">
        <f t="shared" si="11"/>
        <v/>
      </c>
      <c r="L189" s="16"/>
      <c r="M189" s="14"/>
      <c r="N189" s="14"/>
      <c r="O189" s="15" t="str">
        <f t="shared" si="12"/>
        <v/>
      </c>
      <c r="P189" s="15" t="str">
        <f t="shared" si="13"/>
        <v/>
      </c>
      <c r="Q189" s="14"/>
      <c r="R189" s="17" t="str">
        <f t="shared" si="14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0"/>
        <v/>
      </c>
      <c r="K190" s="15" t="str">
        <f t="shared" si="11"/>
        <v/>
      </c>
      <c r="L190" s="16"/>
      <c r="M190" s="14"/>
      <c r="N190" s="14"/>
      <c r="O190" s="15" t="str">
        <f t="shared" si="12"/>
        <v/>
      </c>
      <c r="P190" s="15" t="str">
        <f t="shared" si="13"/>
        <v/>
      </c>
      <c r="Q190" s="14"/>
      <c r="R190" s="17" t="str">
        <f t="shared" si="14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0"/>
        <v/>
      </c>
      <c r="K191" s="15" t="str">
        <f t="shared" si="11"/>
        <v/>
      </c>
      <c r="L191" s="16"/>
      <c r="M191" s="14"/>
      <c r="N191" s="14"/>
      <c r="O191" s="15" t="str">
        <f t="shared" si="12"/>
        <v/>
      </c>
      <c r="P191" s="15" t="str">
        <f t="shared" si="13"/>
        <v/>
      </c>
      <c r="Q191" s="14"/>
      <c r="R191" s="17" t="str">
        <f t="shared" si="14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0"/>
        <v/>
      </c>
      <c r="K192" s="15" t="str">
        <f t="shared" si="11"/>
        <v/>
      </c>
      <c r="L192" s="16"/>
      <c r="M192" s="14"/>
      <c r="N192" s="14"/>
      <c r="O192" s="15" t="str">
        <f t="shared" si="12"/>
        <v/>
      </c>
      <c r="P192" s="15" t="str">
        <f t="shared" si="13"/>
        <v/>
      </c>
      <c r="Q192" s="14"/>
      <c r="R192" s="17" t="str">
        <f t="shared" si="14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0"/>
        <v/>
      </c>
      <c r="K193" s="15" t="str">
        <f t="shared" si="11"/>
        <v/>
      </c>
      <c r="L193" s="16"/>
      <c r="M193" s="14"/>
      <c r="N193" s="14"/>
      <c r="O193" s="15" t="str">
        <f t="shared" si="12"/>
        <v/>
      </c>
      <c r="P193" s="15" t="str">
        <f t="shared" si="13"/>
        <v/>
      </c>
      <c r="Q193" s="14"/>
      <c r="R193" s="17" t="str">
        <f t="shared" si="14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0"/>
        <v/>
      </c>
      <c r="K194" s="15" t="str">
        <f t="shared" si="11"/>
        <v/>
      </c>
      <c r="L194" s="16"/>
      <c r="M194" s="14"/>
      <c r="N194" s="14"/>
      <c r="O194" s="15" t="str">
        <f t="shared" si="12"/>
        <v/>
      </c>
      <c r="P194" s="15" t="str">
        <f t="shared" si="13"/>
        <v/>
      </c>
      <c r="Q194" s="14"/>
      <c r="R194" s="17" t="str">
        <f t="shared" si="14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0"/>
        <v/>
      </c>
      <c r="K195" s="15" t="str">
        <f t="shared" si="11"/>
        <v/>
      </c>
      <c r="L195" s="16"/>
      <c r="M195" s="14"/>
      <c r="N195" s="14"/>
      <c r="O195" s="15" t="str">
        <f t="shared" si="12"/>
        <v/>
      </c>
      <c r="P195" s="15" t="str">
        <f t="shared" si="13"/>
        <v/>
      </c>
      <c r="Q195" s="14"/>
      <c r="R195" s="17" t="str">
        <f t="shared" si="14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0"/>
        <v/>
      </c>
      <c r="K196" s="15" t="str">
        <f t="shared" si="11"/>
        <v/>
      </c>
      <c r="L196" s="16"/>
      <c r="M196" s="14"/>
      <c r="N196" s="14"/>
      <c r="O196" s="15" t="str">
        <f t="shared" si="12"/>
        <v/>
      </c>
      <c r="P196" s="15" t="str">
        <f t="shared" si="13"/>
        <v/>
      </c>
      <c r="Q196" s="14"/>
      <c r="R196" s="17" t="str">
        <f t="shared" si="14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0"/>
        <v/>
      </c>
      <c r="K197" s="15" t="str">
        <f t="shared" si="11"/>
        <v/>
      </c>
      <c r="L197" s="16"/>
      <c r="M197" s="14"/>
      <c r="N197" s="14"/>
      <c r="O197" s="15" t="str">
        <f t="shared" si="12"/>
        <v/>
      </c>
      <c r="P197" s="15" t="str">
        <f t="shared" si="13"/>
        <v/>
      </c>
      <c r="Q197" s="14"/>
      <c r="R197" s="17" t="str">
        <f t="shared" si="14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0"/>
        <v/>
      </c>
      <c r="K198" s="15" t="str">
        <f t="shared" si="11"/>
        <v/>
      </c>
      <c r="L198" s="16"/>
      <c r="M198" s="14"/>
      <c r="N198" s="14"/>
      <c r="O198" s="15" t="str">
        <f t="shared" si="12"/>
        <v/>
      </c>
      <c r="P198" s="15" t="str">
        <f t="shared" si="13"/>
        <v/>
      </c>
      <c r="Q198" s="14"/>
      <c r="R198" s="17" t="str">
        <f t="shared" si="14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15">IF(OR(A199="",H199="",H199=0),"",I199/H199*100)</f>
        <v/>
      </c>
      <c r="K199" s="15" t="str">
        <f t="shared" ref="K199:K262" si="16">IF(OR(A199="",C199="",C199=0),"",H199/C199*100)</f>
        <v/>
      </c>
      <c r="L199" s="16"/>
      <c r="M199" s="14"/>
      <c r="N199" s="14"/>
      <c r="O199" s="15" t="str">
        <f t="shared" ref="O199:O262" si="17">IF(OR(A199="",C199="",C199=0),"",M199/C199*1000)</f>
        <v/>
      </c>
      <c r="P199" s="15" t="str">
        <f t="shared" ref="P199:P262" si="18">IF(OR(A199="",D199="",D199=0),"",N199/D199*1000)</f>
        <v/>
      </c>
      <c r="Q199" s="14"/>
      <c r="R199" s="17" t="str">
        <f t="shared" ref="R199:R262" si="19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15"/>
        <v/>
      </c>
      <c r="K200" s="15" t="str">
        <f t="shared" si="16"/>
        <v/>
      </c>
      <c r="L200" s="16"/>
      <c r="M200" s="14"/>
      <c r="N200" s="14"/>
      <c r="O200" s="15" t="str">
        <f t="shared" si="17"/>
        <v/>
      </c>
      <c r="P200" s="15" t="str">
        <f t="shared" si="18"/>
        <v/>
      </c>
      <c r="Q200" s="14"/>
      <c r="R200" s="17" t="str">
        <f t="shared" si="19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15"/>
        <v/>
      </c>
      <c r="K201" s="15" t="str">
        <f t="shared" si="16"/>
        <v/>
      </c>
      <c r="L201" s="16"/>
      <c r="M201" s="14"/>
      <c r="N201" s="14"/>
      <c r="O201" s="15" t="str">
        <f t="shared" si="17"/>
        <v/>
      </c>
      <c r="P201" s="15" t="str">
        <f t="shared" si="18"/>
        <v/>
      </c>
      <c r="Q201" s="14"/>
      <c r="R201" s="17" t="str">
        <f t="shared" si="19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15"/>
        <v/>
      </c>
      <c r="K202" s="15" t="str">
        <f t="shared" si="16"/>
        <v/>
      </c>
      <c r="L202" s="16"/>
      <c r="M202" s="14"/>
      <c r="N202" s="14"/>
      <c r="O202" s="15" t="str">
        <f t="shared" si="17"/>
        <v/>
      </c>
      <c r="P202" s="15" t="str">
        <f t="shared" si="18"/>
        <v/>
      </c>
      <c r="Q202" s="14"/>
      <c r="R202" s="17" t="str">
        <f t="shared" si="19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15"/>
        <v/>
      </c>
      <c r="K203" s="15" t="str">
        <f t="shared" si="16"/>
        <v/>
      </c>
      <c r="L203" s="16"/>
      <c r="M203" s="14"/>
      <c r="N203" s="14"/>
      <c r="O203" s="15" t="str">
        <f t="shared" si="17"/>
        <v/>
      </c>
      <c r="P203" s="15" t="str">
        <f t="shared" si="18"/>
        <v/>
      </c>
      <c r="Q203" s="14"/>
      <c r="R203" s="17" t="str">
        <f t="shared" si="19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15"/>
        <v/>
      </c>
      <c r="K204" s="15" t="str">
        <f t="shared" si="16"/>
        <v/>
      </c>
      <c r="L204" s="16"/>
      <c r="M204" s="14"/>
      <c r="N204" s="14"/>
      <c r="O204" s="15" t="str">
        <f t="shared" si="17"/>
        <v/>
      </c>
      <c r="P204" s="15" t="str">
        <f t="shared" si="18"/>
        <v/>
      </c>
      <c r="Q204" s="14"/>
      <c r="R204" s="17" t="str">
        <f t="shared" si="19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15"/>
        <v/>
      </c>
      <c r="K205" s="15" t="str">
        <f t="shared" si="16"/>
        <v/>
      </c>
      <c r="L205" s="16"/>
      <c r="M205" s="14"/>
      <c r="N205" s="14"/>
      <c r="O205" s="15" t="str">
        <f t="shared" si="17"/>
        <v/>
      </c>
      <c r="P205" s="15" t="str">
        <f t="shared" si="18"/>
        <v/>
      </c>
      <c r="Q205" s="14"/>
      <c r="R205" s="17" t="str">
        <f t="shared" si="19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15"/>
        <v/>
      </c>
      <c r="K206" s="15" t="str">
        <f t="shared" si="16"/>
        <v/>
      </c>
      <c r="L206" s="16"/>
      <c r="M206" s="14"/>
      <c r="N206" s="14"/>
      <c r="O206" s="15" t="str">
        <f t="shared" si="17"/>
        <v/>
      </c>
      <c r="P206" s="15" t="str">
        <f t="shared" si="18"/>
        <v/>
      </c>
      <c r="Q206" s="14"/>
      <c r="R206" s="17" t="str">
        <f t="shared" si="19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15"/>
        <v/>
      </c>
      <c r="K207" s="15" t="str">
        <f t="shared" si="16"/>
        <v/>
      </c>
      <c r="L207" s="16"/>
      <c r="M207" s="14"/>
      <c r="N207" s="14"/>
      <c r="O207" s="15" t="str">
        <f t="shared" si="17"/>
        <v/>
      </c>
      <c r="P207" s="15" t="str">
        <f t="shared" si="18"/>
        <v/>
      </c>
      <c r="Q207" s="14"/>
      <c r="R207" s="17" t="str">
        <f t="shared" si="19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15"/>
        <v/>
      </c>
      <c r="K208" s="15" t="str">
        <f t="shared" si="16"/>
        <v/>
      </c>
      <c r="L208" s="16"/>
      <c r="M208" s="14"/>
      <c r="N208" s="14"/>
      <c r="O208" s="15" t="str">
        <f t="shared" si="17"/>
        <v/>
      </c>
      <c r="P208" s="15" t="str">
        <f t="shared" si="18"/>
        <v/>
      </c>
      <c r="Q208" s="14"/>
      <c r="R208" s="17" t="str">
        <f t="shared" si="19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15"/>
        <v/>
      </c>
      <c r="K209" s="15" t="str">
        <f t="shared" si="16"/>
        <v/>
      </c>
      <c r="L209" s="16"/>
      <c r="M209" s="14"/>
      <c r="N209" s="14"/>
      <c r="O209" s="15" t="str">
        <f t="shared" si="17"/>
        <v/>
      </c>
      <c r="P209" s="15" t="str">
        <f t="shared" si="18"/>
        <v/>
      </c>
      <c r="Q209" s="14"/>
      <c r="R209" s="17" t="str">
        <f t="shared" si="19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15"/>
        <v/>
      </c>
      <c r="K210" s="15" t="str">
        <f t="shared" si="16"/>
        <v/>
      </c>
      <c r="L210" s="16"/>
      <c r="M210" s="14"/>
      <c r="N210" s="14"/>
      <c r="O210" s="15" t="str">
        <f t="shared" si="17"/>
        <v/>
      </c>
      <c r="P210" s="15" t="str">
        <f t="shared" si="18"/>
        <v/>
      </c>
      <c r="Q210" s="14"/>
      <c r="R210" s="17" t="str">
        <f t="shared" si="19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15"/>
        <v/>
      </c>
      <c r="K211" s="15" t="str">
        <f t="shared" si="16"/>
        <v/>
      </c>
      <c r="L211" s="16"/>
      <c r="M211" s="14"/>
      <c r="N211" s="14"/>
      <c r="O211" s="15" t="str">
        <f t="shared" si="17"/>
        <v/>
      </c>
      <c r="P211" s="15" t="str">
        <f t="shared" si="18"/>
        <v/>
      </c>
      <c r="Q211" s="14"/>
      <c r="R211" s="17" t="str">
        <f t="shared" si="19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15"/>
        <v/>
      </c>
      <c r="K212" s="15" t="str">
        <f t="shared" si="16"/>
        <v/>
      </c>
      <c r="L212" s="16"/>
      <c r="M212" s="14"/>
      <c r="N212" s="14"/>
      <c r="O212" s="15" t="str">
        <f t="shared" si="17"/>
        <v/>
      </c>
      <c r="P212" s="15" t="str">
        <f t="shared" si="18"/>
        <v/>
      </c>
      <c r="Q212" s="14"/>
      <c r="R212" s="17" t="str">
        <f t="shared" si="19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15"/>
        <v/>
      </c>
      <c r="K213" s="15" t="str">
        <f t="shared" si="16"/>
        <v/>
      </c>
      <c r="L213" s="16"/>
      <c r="M213" s="14"/>
      <c r="N213" s="14"/>
      <c r="O213" s="15" t="str">
        <f t="shared" si="17"/>
        <v/>
      </c>
      <c r="P213" s="15" t="str">
        <f t="shared" si="18"/>
        <v/>
      </c>
      <c r="Q213" s="14"/>
      <c r="R213" s="17" t="str">
        <f t="shared" si="19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15"/>
        <v/>
      </c>
      <c r="K214" s="15" t="str">
        <f t="shared" si="16"/>
        <v/>
      </c>
      <c r="L214" s="16"/>
      <c r="M214" s="14"/>
      <c r="N214" s="14"/>
      <c r="O214" s="15" t="str">
        <f t="shared" si="17"/>
        <v/>
      </c>
      <c r="P214" s="15" t="str">
        <f t="shared" si="18"/>
        <v/>
      </c>
      <c r="Q214" s="14"/>
      <c r="R214" s="17" t="str">
        <f t="shared" si="19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15"/>
        <v/>
      </c>
      <c r="K215" s="15" t="str">
        <f t="shared" si="16"/>
        <v/>
      </c>
      <c r="L215" s="16"/>
      <c r="M215" s="14"/>
      <c r="N215" s="14"/>
      <c r="O215" s="15" t="str">
        <f t="shared" si="17"/>
        <v/>
      </c>
      <c r="P215" s="15" t="str">
        <f t="shared" si="18"/>
        <v/>
      </c>
      <c r="Q215" s="14"/>
      <c r="R215" s="17" t="str">
        <f t="shared" si="19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15"/>
        <v/>
      </c>
      <c r="K216" s="15" t="str">
        <f t="shared" si="16"/>
        <v/>
      </c>
      <c r="L216" s="16"/>
      <c r="M216" s="14"/>
      <c r="N216" s="14"/>
      <c r="O216" s="15" t="str">
        <f t="shared" si="17"/>
        <v/>
      </c>
      <c r="P216" s="15" t="str">
        <f t="shared" si="18"/>
        <v/>
      </c>
      <c r="Q216" s="14"/>
      <c r="R216" s="17" t="str">
        <f t="shared" si="19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15"/>
        <v/>
      </c>
      <c r="K217" s="15" t="str">
        <f t="shared" si="16"/>
        <v/>
      </c>
      <c r="L217" s="16"/>
      <c r="M217" s="14"/>
      <c r="N217" s="14"/>
      <c r="O217" s="15" t="str">
        <f t="shared" si="17"/>
        <v/>
      </c>
      <c r="P217" s="15" t="str">
        <f t="shared" si="18"/>
        <v/>
      </c>
      <c r="Q217" s="14"/>
      <c r="R217" s="17" t="str">
        <f t="shared" si="19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15"/>
        <v/>
      </c>
      <c r="K218" s="15" t="str">
        <f t="shared" si="16"/>
        <v/>
      </c>
      <c r="L218" s="16"/>
      <c r="M218" s="14"/>
      <c r="N218" s="14"/>
      <c r="O218" s="15" t="str">
        <f t="shared" si="17"/>
        <v/>
      </c>
      <c r="P218" s="15" t="str">
        <f t="shared" si="18"/>
        <v/>
      </c>
      <c r="Q218" s="14"/>
      <c r="R218" s="17" t="str">
        <f t="shared" si="19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15"/>
        <v/>
      </c>
      <c r="K219" s="15" t="str">
        <f t="shared" si="16"/>
        <v/>
      </c>
      <c r="L219" s="16"/>
      <c r="M219" s="14"/>
      <c r="N219" s="14"/>
      <c r="O219" s="15" t="str">
        <f t="shared" si="17"/>
        <v/>
      </c>
      <c r="P219" s="15" t="str">
        <f t="shared" si="18"/>
        <v/>
      </c>
      <c r="Q219" s="14"/>
      <c r="R219" s="17" t="str">
        <f t="shared" si="19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15"/>
        <v/>
      </c>
      <c r="K220" s="15" t="str">
        <f t="shared" si="16"/>
        <v/>
      </c>
      <c r="L220" s="16"/>
      <c r="M220" s="14"/>
      <c r="N220" s="14"/>
      <c r="O220" s="15" t="str">
        <f t="shared" si="17"/>
        <v/>
      </c>
      <c r="P220" s="15" t="str">
        <f t="shared" si="18"/>
        <v/>
      </c>
      <c r="Q220" s="14"/>
      <c r="R220" s="17" t="str">
        <f t="shared" si="19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15"/>
        <v/>
      </c>
      <c r="K221" s="15" t="str">
        <f t="shared" si="16"/>
        <v/>
      </c>
      <c r="L221" s="16"/>
      <c r="M221" s="14"/>
      <c r="N221" s="14"/>
      <c r="O221" s="15" t="str">
        <f t="shared" si="17"/>
        <v/>
      </c>
      <c r="P221" s="15" t="str">
        <f t="shared" si="18"/>
        <v/>
      </c>
      <c r="Q221" s="14"/>
      <c r="R221" s="17" t="str">
        <f t="shared" si="19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15"/>
        <v/>
      </c>
      <c r="K222" s="15" t="str">
        <f t="shared" si="16"/>
        <v/>
      </c>
      <c r="L222" s="16"/>
      <c r="M222" s="14"/>
      <c r="N222" s="14"/>
      <c r="O222" s="15" t="str">
        <f t="shared" si="17"/>
        <v/>
      </c>
      <c r="P222" s="15" t="str">
        <f t="shared" si="18"/>
        <v/>
      </c>
      <c r="Q222" s="14"/>
      <c r="R222" s="17" t="str">
        <f t="shared" si="19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15"/>
        <v/>
      </c>
      <c r="K223" s="15" t="str">
        <f t="shared" si="16"/>
        <v/>
      </c>
      <c r="L223" s="16"/>
      <c r="M223" s="14"/>
      <c r="N223" s="14"/>
      <c r="O223" s="15" t="str">
        <f t="shared" si="17"/>
        <v/>
      </c>
      <c r="P223" s="15" t="str">
        <f t="shared" si="18"/>
        <v/>
      </c>
      <c r="Q223" s="14"/>
      <c r="R223" s="17" t="str">
        <f t="shared" si="19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15"/>
        <v/>
      </c>
      <c r="K224" s="15" t="str">
        <f t="shared" si="16"/>
        <v/>
      </c>
      <c r="L224" s="16"/>
      <c r="M224" s="14"/>
      <c r="N224" s="14"/>
      <c r="O224" s="15" t="str">
        <f t="shared" si="17"/>
        <v/>
      </c>
      <c r="P224" s="15" t="str">
        <f t="shared" si="18"/>
        <v/>
      </c>
      <c r="Q224" s="14"/>
      <c r="R224" s="17" t="str">
        <f t="shared" si="19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15"/>
        <v/>
      </c>
      <c r="K225" s="15" t="str">
        <f t="shared" si="16"/>
        <v/>
      </c>
      <c r="L225" s="16"/>
      <c r="M225" s="14"/>
      <c r="N225" s="14"/>
      <c r="O225" s="15" t="str">
        <f t="shared" si="17"/>
        <v/>
      </c>
      <c r="P225" s="15" t="str">
        <f t="shared" si="18"/>
        <v/>
      </c>
      <c r="Q225" s="14"/>
      <c r="R225" s="17" t="str">
        <f t="shared" si="19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15"/>
        <v/>
      </c>
      <c r="K226" s="15" t="str">
        <f t="shared" si="16"/>
        <v/>
      </c>
      <c r="L226" s="16"/>
      <c r="M226" s="14"/>
      <c r="N226" s="14"/>
      <c r="O226" s="15" t="str">
        <f t="shared" si="17"/>
        <v/>
      </c>
      <c r="P226" s="15" t="str">
        <f t="shared" si="18"/>
        <v/>
      </c>
      <c r="Q226" s="14"/>
      <c r="R226" s="17" t="str">
        <f t="shared" si="19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15"/>
        <v/>
      </c>
      <c r="K227" s="15" t="str">
        <f t="shared" si="16"/>
        <v/>
      </c>
      <c r="L227" s="16"/>
      <c r="M227" s="14"/>
      <c r="N227" s="14"/>
      <c r="O227" s="15" t="str">
        <f t="shared" si="17"/>
        <v/>
      </c>
      <c r="P227" s="15" t="str">
        <f t="shared" si="18"/>
        <v/>
      </c>
      <c r="Q227" s="14"/>
      <c r="R227" s="17" t="str">
        <f t="shared" si="19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15"/>
        <v/>
      </c>
      <c r="K228" s="15" t="str">
        <f t="shared" si="16"/>
        <v/>
      </c>
      <c r="L228" s="16"/>
      <c r="M228" s="14"/>
      <c r="N228" s="14"/>
      <c r="O228" s="15" t="str">
        <f t="shared" si="17"/>
        <v/>
      </c>
      <c r="P228" s="15" t="str">
        <f t="shared" si="18"/>
        <v/>
      </c>
      <c r="Q228" s="14"/>
      <c r="R228" s="17" t="str">
        <f t="shared" si="19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15"/>
        <v/>
      </c>
      <c r="K229" s="15" t="str">
        <f t="shared" si="16"/>
        <v/>
      </c>
      <c r="L229" s="16"/>
      <c r="M229" s="14"/>
      <c r="N229" s="14"/>
      <c r="O229" s="15" t="str">
        <f t="shared" si="17"/>
        <v/>
      </c>
      <c r="P229" s="15" t="str">
        <f t="shared" si="18"/>
        <v/>
      </c>
      <c r="Q229" s="14"/>
      <c r="R229" s="17" t="str">
        <f t="shared" si="19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15"/>
        <v/>
      </c>
      <c r="K230" s="15" t="str">
        <f t="shared" si="16"/>
        <v/>
      </c>
      <c r="L230" s="16"/>
      <c r="M230" s="14"/>
      <c r="N230" s="14"/>
      <c r="O230" s="15" t="str">
        <f t="shared" si="17"/>
        <v/>
      </c>
      <c r="P230" s="15" t="str">
        <f t="shared" si="18"/>
        <v/>
      </c>
      <c r="Q230" s="14"/>
      <c r="R230" s="17" t="str">
        <f t="shared" si="19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15"/>
        <v/>
      </c>
      <c r="K231" s="15" t="str">
        <f t="shared" si="16"/>
        <v/>
      </c>
      <c r="L231" s="16"/>
      <c r="M231" s="14"/>
      <c r="N231" s="14"/>
      <c r="O231" s="15" t="str">
        <f t="shared" si="17"/>
        <v/>
      </c>
      <c r="P231" s="15" t="str">
        <f t="shared" si="18"/>
        <v/>
      </c>
      <c r="Q231" s="14"/>
      <c r="R231" s="17" t="str">
        <f t="shared" si="19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15"/>
        <v/>
      </c>
      <c r="K232" s="15" t="str">
        <f t="shared" si="16"/>
        <v/>
      </c>
      <c r="L232" s="16"/>
      <c r="M232" s="14"/>
      <c r="N232" s="14"/>
      <c r="O232" s="15" t="str">
        <f t="shared" si="17"/>
        <v/>
      </c>
      <c r="P232" s="15" t="str">
        <f t="shared" si="18"/>
        <v/>
      </c>
      <c r="Q232" s="14"/>
      <c r="R232" s="17" t="str">
        <f t="shared" si="19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15"/>
        <v/>
      </c>
      <c r="K233" s="15" t="str">
        <f t="shared" si="16"/>
        <v/>
      </c>
      <c r="L233" s="16"/>
      <c r="M233" s="14"/>
      <c r="N233" s="14"/>
      <c r="O233" s="15" t="str">
        <f t="shared" si="17"/>
        <v/>
      </c>
      <c r="P233" s="15" t="str">
        <f t="shared" si="18"/>
        <v/>
      </c>
      <c r="Q233" s="14"/>
      <c r="R233" s="17" t="str">
        <f t="shared" si="19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15"/>
        <v/>
      </c>
      <c r="K234" s="15" t="str">
        <f t="shared" si="16"/>
        <v/>
      </c>
      <c r="L234" s="16"/>
      <c r="M234" s="14"/>
      <c r="N234" s="14"/>
      <c r="O234" s="15" t="str">
        <f t="shared" si="17"/>
        <v/>
      </c>
      <c r="P234" s="15" t="str">
        <f t="shared" si="18"/>
        <v/>
      </c>
      <c r="Q234" s="14"/>
      <c r="R234" s="17" t="str">
        <f t="shared" si="19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15"/>
        <v/>
      </c>
      <c r="K235" s="15" t="str">
        <f t="shared" si="16"/>
        <v/>
      </c>
      <c r="L235" s="16"/>
      <c r="M235" s="14"/>
      <c r="N235" s="14"/>
      <c r="O235" s="15" t="str">
        <f t="shared" si="17"/>
        <v/>
      </c>
      <c r="P235" s="15" t="str">
        <f t="shared" si="18"/>
        <v/>
      </c>
      <c r="Q235" s="14"/>
      <c r="R235" s="17" t="str">
        <f t="shared" si="19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15"/>
        <v/>
      </c>
      <c r="K236" s="15" t="str">
        <f t="shared" si="16"/>
        <v/>
      </c>
      <c r="L236" s="16"/>
      <c r="M236" s="14"/>
      <c r="N236" s="14"/>
      <c r="O236" s="15" t="str">
        <f t="shared" si="17"/>
        <v/>
      </c>
      <c r="P236" s="15" t="str">
        <f t="shared" si="18"/>
        <v/>
      </c>
      <c r="Q236" s="14"/>
      <c r="R236" s="17" t="str">
        <f t="shared" si="19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15"/>
        <v/>
      </c>
      <c r="K237" s="15" t="str">
        <f t="shared" si="16"/>
        <v/>
      </c>
      <c r="L237" s="16"/>
      <c r="M237" s="14"/>
      <c r="N237" s="14"/>
      <c r="O237" s="15" t="str">
        <f t="shared" si="17"/>
        <v/>
      </c>
      <c r="P237" s="15" t="str">
        <f t="shared" si="18"/>
        <v/>
      </c>
      <c r="Q237" s="14"/>
      <c r="R237" s="17" t="str">
        <f t="shared" si="19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15"/>
        <v/>
      </c>
      <c r="K238" s="15" t="str">
        <f t="shared" si="16"/>
        <v/>
      </c>
      <c r="L238" s="16"/>
      <c r="M238" s="14"/>
      <c r="N238" s="14"/>
      <c r="O238" s="15" t="str">
        <f t="shared" si="17"/>
        <v/>
      </c>
      <c r="P238" s="15" t="str">
        <f t="shared" si="18"/>
        <v/>
      </c>
      <c r="Q238" s="14"/>
      <c r="R238" s="17" t="str">
        <f t="shared" si="19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15"/>
        <v/>
      </c>
      <c r="K239" s="15" t="str">
        <f t="shared" si="16"/>
        <v/>
      </c>
      <c r="L239" s="16"/>
      <c r="M239" s="14"/>
      <c r="N239" s="14"/>
      <c r="O239" s="15" t="str">
        <f t="shared" si="17"/>
        <v/>
      </c>
      <c r="P239" s="15" t="str">
        <f t="shared" si="18"/>
        <v/>
      </c>
      <c r="Q239" s="14"/>
      <c r="R239" s="17" t="str">
        <f t="shared" si="19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15"/>
        <v/>
      </c>
      <c r="K240" s="15" t="str">
        <f t="shared" si="16"/>
        <v/>
      </c>
      <c r="L240" s="16"/>
      <c r="M240" s="14"/>
      <c r="N240" s="14"/>
      <c r="O240" s="15" t="str">
        <f t="shared" si="17"/>
        <v/>
      </c>
      <c r="P240" s="15" t="str">
        <f t="shared" si="18"/>
        <v/>
      </c>
      <c r="Q240" s="14"/>
      <c r="R240" s="17" t="str">
        <f t="shared" si="19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15"/>
        <v/>
      </c>
      <c r="K241" s="15" t="str">
        <f t="shared" si="16"/>
        <v/>
      </c>
      <c r="L241" s="16"/>
      <c r="M241" s="14"/>
      <c r="N241" s="14"/>
      <c r="O241" s="15" t="str">
        <f t="shared" si="17"/>
        <v/>
      </c>
      <c r="P241" s="15" t="str">
        <f t="shared" si="18"/>
        <v/>
      </c>
      <c r="Q241" s="14"/>
      <c r="R241" s="17" t="str">
        <f t="shared" si="19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15"/>
        <v/>
      </c>
      <c r="K242" s="15" t="str">
        <f t="shared" si="16"/>
        <v/>
      </c>
      <c r="L242" s="16"/>
      <c r="M242" s="14"/>
      <c r="N242" s="14"/>
      <c r="O242" s="15" t="str">
        <f t="shared" si="17"/>
        <v/>
      </c>
      <c r="P242" s="15" t="str">
        <f t="shared" si="18"/>
        <v/>
      </c>
      <c r="Q242" s="14"/>
      <c r="R242" s="17" t="str">
        <f t="shared" si="19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15"/>
        <v/>
      </c>
      <c r="K243" s="15" t="str">
        <f t="shared" si="16"/>
        <v/>
      </c>
      <c r="L243" s="16"/>
      <c r="M243" s="14"/>
      <c r="N243" s="14"/>
      <c r="O243" s="15" t="str">
        <f t="shared" si="17"/>
        <v/>
      </c>
      <c r="P243" s="15" t="str">
        <f t="shared" si="18"/>
        <v/>
      </c>
      <c r="Q243" s="14"/>
      <c r="R243" s="17" t="str">
        <f t="shared" si="19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15"/>
        <v/>
      </c>
      <c r="K244" s="15" t="str">
        <f t="shared" si="16"/>
        <v/>
      </c>
      <c r="L244" s="16"/>
      <c r="M244" s="14"/>
      <c r="N244" s="14"/>
      <c r="O244" s="15" t="str">
        <f t="shared" si="17"/>
        <v/>
      </c>
      <c r="P244" s="15" t="str">
        <f t="shared" si="18"/>
        <v/>
      </c>
      <c r="Q244" s="14"/>
      <c r="R244" s="17" t="str">
        <f t="shared" si="19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15"/>
        <v/>
      </c>
      <c r="K245" s="15" t="str">
        <f t="shared" si="16"/>
        <v/>
      </c>
      <c r="L245" s="16"/>
      <c r="M245" s="14"/>
      <c r="N245" s="14"/>
      <c r="O245" s="15" t="str">
        <f t="shared" si="17"/>
        <v/>
      </c>
      <c r="P245" s="15" t="str">
        <f t="shared" si="18"/>
        <v/>
      </c>
      <c r="Q245" s="14"/>
      <c r="R245" s="17" t="str">
        <f t="shared" si="19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15"/>
        <v/>
      </c>
      <c r="K246" s="15" t="str">
        <f t="shared" si="16"/>
        <v/>
      </c>
      <c r="L246" s="16"/>
      <c r="M246" s="14"/>
      <c r="N246" s="14"/>
      <c r="O246" s="15" t="str">
        <f t="shared" si="17"/>
        <v/>
      </c>
      <c r="P246" s="15" t="str">
        <f t="shared" si="18"/>
        <v/>
      </c>
      <c r="Q246" s="14"/>
      <c r="R246" s="17" t="str">
        <f t="shared" si="19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15"/>
        <v/>
      </c>
      <c r="K247" s="15" t="str">
        <f t="shared" si="16"/>
        <v/>
      </c>
      <c r="L247" s="16"/>
      <c r="M247" s="14"/>
      <c r="N247" s="14"/>
      <c r="O247" s="15" t="str">
        <f t="shared" si="17"/>
        <v/>
      </c>
      <c r="P247" s="15" t="str">
        <f t="shared" si="18"/>
        <v/>
      </c>
      <c r="Q247" s="14"/>
      <c r="R247" s="17" t="str">
        <f t="shared" si="19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15"/>
        <v/>
      </c>
      <c r="K248" s="15" t="str">
        <f t="shared" si="16"/>
        <v/>
      </c>
      <c r="L248" s="16"/>
      <c r="M248" s="14"/>
      <c r="N248" s="14"/>
      <c r="O248" s="15" t="str">
        <f t="shared" si="17"/>
        <v/>
      </c>
      <c r="P248" s="15" t="str">
        <f t="shared" si="18"/>
        <v/>
      </c>
      <c r="Q248" s="14"/>
      <c r="R248" s="17" t="str">
        <f t="shared" si="19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15"/>
        <v/>
      </c>
      <c r="K249" s="15" t="str">
        <f t="shared" si="16"/>
        <v/>
      </c>
      <c r="L249" s="16"/>
      <c r="M249" s="14"/>
      <c r="N249" s="14"/>
      <c r="O249" s="15" t="str">
        <f t="shared" si="17"/>
        <v/>
      </c>
      <c r="P249" s="15" t="str">
        <f t="shared" si="18"/>
        <v/>
      </c>
      <c r="Q249" s="14"/>
      <c r="R249" s="17" t="str">
        <f t="shared" si="19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15"/>
        <v/>
      </c>
      <c r="K250" s="15" t="str">
        <f t="shared" si="16"/>
        <v/>
      </c>
      <c r="L250" s="16"/>
      <c r="M250" s="14"/>
      <c r="N250" s="14"/>
      <c r="O250" s="15" t="str">
        <f t="shared" si="17"/>
        <v/>
      </c>
      <c r="P250" s="15" t="str">
        <f t="shared" si="18"/>
        <v/>
      </c>
      <c r="Q250" s="14"/>
      <c r="R250" s="17" t="str">
        <f t="shared" si="19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15"/>
        <v/>
      </c>
      <c r="K251" s="15" t="str">
        <f t="shared" si="16"/>
        <v/>
      </c>
      <c r="L251" s="16"/>
      <c r="M251" s="14"/>
      <c r="N251" s="14"/>
      <c r="O251" s="15" t="str">
        <f t="shared" si="17"/>
        <v/>
      </c>
      <c r="P251" s="15" t="str">
        <f t="shared" si="18"/>
        <v/>
      </c>
      <c r="Q251" s="14"/>
      <c r="R251" s="17" t="str">
        <f t="shared" si="19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15"/>
        <v/>
      </c>
      <c r="K252" s="15" t="str">
        <f t="shared" si="16"/>
        <v/>
      </c>
      <c r="L252" s="16"/>
      <c r="M252" s="14"/>
      <c r="N252" s="14"/>
      <c r="O252" s="15" t="str">
        <f t="shared" si="17"/>
        <v/>
      </c>
      <c r="P252" s="15" t="str">
        <f t="shared" si="18"/>
        <v/>
      </c>
      <c r="Q252" s="14"/>
      <c r="R252" s="17" t="str">
        <f t="shared" si="19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15"/>
        <v/>
      </c>
      <c r="K253" s="15" t="str">
        <f t="shared" si="16"/>
        <v/>
      </c>
      <c r="L253" s="16"/>
      <c r="M253" s="14"/>
      <c r="N253" s="14"/>
      <c r="O253" s="15" t="str">
        <f t="shared" si="17"/>
        <v/>
      </c>
      <c r="P253" s="15" t="str">
        <f t="shared" si="18"/>
        <v/>
      </c>
      <c r="Q253" s="14"/>
      <c r="R253" s="17" t="str">
        <f t="shared" si="19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15"/>
        <v/>
      </c>
      <c r="K254" s="15" t="str">
        <f t="shared" si="16"/>
        <v/>
      </c>
      <c r="L254" s="16"/>
      <c r="M254" s="14"/>
      <c r="N254" s="14"/>
      <c r="O254" s="15" t="str">
        <f t="shared" si="17"/>
        <v/>
      </c>
      <c r="P254" s="15" t="str">
        <f t="shared" si="18"/>
        <v/>
      </c>
      <c r="Q254" s="14"/>
      <c r="R254" s="17" t="str">
        <f t="shared" si="19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15"/>
        <v/>
      </c>
      <c r="K255" s="15" t="str">
        <f t="shared" si="16"/>
        <v/>
      </c>
      <c r="L255" s="16"/>
      <c r="M255" s="14"/>
      <c r="N255" s="14"/>
      <c r="O255" s="15" t="str">
        <f t="shared" si="17"/>
        <v/>
      </c>
      <c r="P255" s="15" t="str">
        <f t="shared" si="18"/>
        <v/>
      </c>
      <c r="Q255" s="14"/>
      <c r="R255" s="17" t="str">
        <f t="shared" si="19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15"/>
        <v/>
      </c>
      <c r="K256" s="15" t="str">
        <f t="shared" si="16"/>
        <v/>
      </c>
      <c r="L256" s="16"/>
      <c r="M256" s="14"/>
      <c r="N256" s="14"/>
      <c r="O256" s="15" t="str">
        <f t="shared" si="17"/>
        <v/>
      </c>
      <c r="P256" s="15" t="str">
        <f t="shared" si="18"/>
        <v/>
      </c>
      <c r="Q256" s="14"/>
      <c r="R256" s="17" t="str">
        <f t="shared" si="19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15"/>
        <v/>
      </c>
      <c r="K257" s="15" t="str">
        <f t="shared" si="16"/>
        <v/>
      </c>
      <c r="L257" s="16"/>
      <c r="M257" s="14"/>
      <c r="N257" s="14"/>
      <c r="O257" s="15" t="str">
        <f t="shared" si="17"/>
        <v/>
      </c>
      <c r="P257" s="15" t="str">
        <f t="shared" si="18"/>
        <v/>
      </c>
      <c r="Q257" s="14"/>
      <c r="R257" s="17" t="str">
        <f t="shared" si="19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15"/>
        <v/>
      </c>
      <c r="K258" s="15" t="str">
        <f t="shared" si="16"/>
        <v/>
      </c>
      <c r="L258" s="16"/>
      <c r="M258" s="14"/>
      <c r="N258" s="14"/>
      <c r="O258" s="15" t="str">
        <f t="shared" si="17"/>
        <v/>
      </c>
      <c r="P258" s="15" t="str">
        <f t="shared" si="18"/>
        <v/>
      </c>
      <c r="Q258" s="14"/>
      <c r="R258" s="17" t="str">
        <f t="shared" si="19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15"/>
        <v/>
      </c>
      <c r="K259" s="15" t="str">
        <f t="shared" si="16"/>
        <v/>
      </c>
      <c r="L259" s="16"/>
      <c r="M259" s="14"/>
      <c r="N259" s="14"/>
      <c r="O259" s="15" t="str">
        <f t="shared" si="17"/>
        <v/>
      </c>
      <c r="P259" s="15" t="str">
        <f t="shared" si="18"/>
        <v/>
      </c>
      <c r="Q259" s="14"/>
      <c r="R259" s="17" t="str">
        <f t="shared" si="19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15"/>
        <v/>
      </c>
      <c r="K260" s="15" t="str">
        <f t="shared" si="16"/>
        <v/>
      </c>
      <c r="L260" s="16"/>
      <c r="M260" s="14"/>
      <c r="N260" s="14"/>
      <c r="O260" s="15" t="str">
        <f t="shared" si="17"/>
        <v/>
      </c>
      <c r="P260" s="15" t="str">
        <f t="shared" si="18"/>
        <v/>
      </c>
      <c r="Q260" s="14"/>
      <c r="R260" s="17" t="str">
        <f t="shared" si="19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15"/>
        <v/>
      </c>
      <c r="K261" s="15" t="str">
        <f t="shared" si="16"/>
        <v/>
      </c>
      <c r="L261" s="16"/>
      <c r="M261" s="14"/>
      <c r="N261" s="14"/>
      <c r="O261" s="15" t="str">
        <f t="shared" si="17"/>
        <v/>
      </c>
      <c r="P261" s="15" t="str">
        <f t="shared" si="18"/>
        <v/>
      </c>
      <c r="Q261" s="14"/>
      <c r="R261" s="17" t="str">
        <f t="shared" si="19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15"/>
        <v/>
      </c>
      <c r="K262" s="15" t="str">
        <f t="shared" si="16"/>
        <v/>
      </c>
      <c r="L262" s="16"/>
      <c r="M262" s="14"/>
      <c r="N262" s="14"/>
      <c r="O262" s="15" t="str">
        <f t="shared" si="17"/>
        <v/>
      </c>
      <c r="P262" s="15" t="str">
        <f t="shared" si="18"/>
        <v/>
      </c>
      <c r="Q262" s="14"/>
      <c r="R262" s="17" t="str">
        <f t="shared" si="19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0">IF(OR(A263="",H263="",H263=0),"",I263/H263*100)</f>
        <v/>
      </c>
      <c r="K263" s="15" t="str">
        <f t="shared" ref="K263:K306" si="21">IF(OR(A263="",C263="",C263=0),"",H263/C263*100)</f>
        <v/>
      </c>
      <c r="L263" s="16"/>
      <c r="M263" s="14"/>
      <c r="N263" s="14"/>
      <c r="O263" s="15" t="str">
        <f t="shared" ref="O263:O306" si="22">IF(OR(A263="",C263="",C263=0),"",M263/C263*1000)</f>
        <v/>
      </c>
      <c r="P263" s="15" t="str">
        <f t="shared" ref="P263:P306" si="23">IF(OR(A263="",D263="",D263=0),"",N263/D263*1000)</f>
        <v/>
      </c>
      <c r="Q263" s="14"/>
      <c r="R263" s="17" t="str">
        <f t="shared" ref="R263:R306" si="24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0"/>
        <v/>
      </c>
      <c r="K264" s="15" t="str">
        <f t="shared" si="21"/>
        <v/>
      </c>
      <c r="L264" s="16"/>
      <c r="M264" s="14"/>
      <c r="N264" s="14"/>
      <c r="O264" s="15" t="str">
        <f t="shared" si="22"/>
        <v/>
      </c>
      <c r="P264" s="15" t="str">
        <f t="shared" si="23"/>
        <v/>
      </c>
      <c r="Q264" s="14"/>
      <c r="R264" s="17" t="str">
        <f t="shared" si="24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0"/>
        <v/>
      </c>
      <c r="K265" s="15" t="str">
        <f t="shared" si="21"/>
        <v/>
      </c>
      <c r="L265" s="16"/>
      <c r="M265" s="14"/>
      <c r="N265" s="14"/>
      <c r="O265" s="15" t="str">
        <f t="shared" si="22"/>
        <v/>
      </c>
      <c r="P265" s="15" t="str">
        <f t="shared" si="23"/>
        <v/>
      </c>
      <c r="Q265" s="14"/>
      <c r="R265" s="17" t="str">
        <f t="shared" si="24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0"/>
        <v/>
      </c>
      <c r="K266" s="15" t="str">
        <f t="shared" si="21"/>
        <v/>
      </c>
      <c r="L266" s="16"/>
      <c r="M266" s="14"/>
      <c r="N266" s="14"/>
      <c r="O266" s="15" t="str">
        <f t="shared" si="22"/>
        <v/>
      </c>
      <c r="P266" s="15" t="str">
        <f t="shared" si="23"/>
        <v/>
      </c>
      <c r="Q266" s="14"/>
      <c r="R266" s="17" t="str">
        <f t="shared" si="24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0"/>
        <v/>
      </c>
      <c r="K267" s="15" t="str">
        <f t="shared" si="21"/>
        <v/>
      </c>
      <c r="L267" s="16"/>
      <c r="M267" s="14"/>
      <c r="N267" s="14"/>
      <c r="O267" s="15" t="str">
        <f t="shared" si="22"/>
        <v/>
      </c>
      <c r="P267" s="15" t="str">
        <f t="shared" si="23"/>
        <v/>
      </c>
      <c r="Q267" s="14"/>
      <c r="R267" s="17" t="str">
        <f t="shared" si="24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0"/>
        <v/>
      </c>
      <c r="K268" s="15" t="str">
        <f t="shared" si="21"/>
        <v/>
      </c>
      <c r="L268" s="16"/>
      <c r="M268" s="14"/>
      <c r="N268" s="14"/>
      <c r="O268" s="15" t="str">
        <f t="shared" si="22"/>
        <v/>
      </c>
      <c r="P268" s="15" t="str">
        <f t="shared" si="23"/>
        <v/>
      </c>
      <c r="Q268" s="14"/>
      <c r="R268" s="17" t="str">
        <f t="shared" si="24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0"/>
        <v/>
      </c>
      <c r="K269" s="15" t="str">
        <f t="shared" si="21"/>
        <v/>
      </c>
      <c r="L269" s="16"/>
      <c r="M269" s="14"/>
      <c r="N269" s="14"/>
      <c r="O269" s="15" t="str">
        <f t="shared" si="22"/>
        <v/>
      </c>
      <c r="P269" s="15" t="str">
        <f t="shared" si="23"/>
        <v/>
      </c>
      <c r="Q269" s="14"/>
      <c r="R269" s="17" t="str">
        <f t="shared" si="24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0"/>
        <v/>
      </c>
      <c r="K270" s="15" t="str">
        <f t="shared" si="21"/>
        <v/>
      </c>
      <c r="L270" s="16"/>
      <c r="M270" s="14"/>
      <c r="N270" s="14"/>
      <c r="O270" s="15" t="str">
        <f t="shared" si="22"/>
        <v/>
      </c>
      <c r="P270" s="15" t="str">
        <f t="shared" si="23"/>
        <v/>
      </c>
      <c r="Q270" s="14"/>
      <c r="R270" s="17" t="str">
        <f t="shared" si="24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0"/>
        <v/>
      </c>
      <c r="K271" s="15" t="str">
        <f t="shared" si="21"/>
        <v/>
      </c>
      <c r="L271" s="16"/>
      <c r="M271" s="14"/>
      <c r="N271" s="14"/>
      <c r="O271" s="15" t="str">
        <f t="shared" si="22"/>
        <v/>
      </c>
      <c r="P271" s="15" t="str">
        <f t="shared" si="23"/>
        <v/>
      </c>
      <c r="Q271" s="14"/>
      <c r="R271" s="17" t="str">
        <f t="shared" si="24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0"/>
        <v/>
      </c>
      <c r="K272" s="15" t="str">
        <f t="shared" si="21"/>
        <v/>
      </c>
      <c r="L272" s="16"/>
      <c r="M272" s="14"/>
      <c r="N272" s="14"/>
      <c r="O272" s="15" t="str">
        <f t="shared" si="22"/>
        <v/>
      </c>
      <c r="P272" s="15" t="str">
        <f t="shared" si="23"/>
        <v/>
      </c>
      <c r="Q272" s="14"/>
      <c r="R272" s="17" t="str">
        <f t="shared" si="24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0"/>
        <v/>
      </c>
      <c r="K273" s="15" t="str">
        <f t="shared" si="21"/>
        <v/>
      </c>
      <c r="L273" s="16"/>
      <c r="M273" s="14"/>
      <c r="N273" s="14"/>
      <c r="O273" s="15" t="str">
        <f t="shared" si="22"/>
        <v/>
      </c>
      <c r="P273" s="15" t="str">
        <f t="shared" si="23"/>
        <v/>
      </c>
      <c r="Q273" s="14"/>
      <c r="R273" s="17" t="str">
        <f t="shared" si="24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0"/>
        <v/>
      </c>
      <c r="K274" s="15" t="str">
        <f t="shared" si="21"/>
        <v/>
      </c>
      <c r="L274" s="16"/>
      <c r="M274" s="14"/>
      <c r="N274" s="14"/>
      <c r="O274" s="15" t="str">
        <f t="shared" si="22"/>
        <v/>
      </c>
      <c r="P274" s="15" t="str">
        <f t="shared" si="23"/>
        <v/>
      </c>
      <c r="Q274" s="14"/>
      <c r="R274" s="17" t="str">
        <f t="shared" si="24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0"/>
        <v/>
      </c>
      <c r="K275" s="15" t="str">
        <f t="shared" si="21"/>
        <v/>
      </c>
      <c r="L275" s="16"/>
      <c r="M275" s="14"/>
      <c r="N275" s="14"/>
      <c r="O275" s="15" t="str">
        <f t="shared" si="22"/>
        <v/>
      </c>
      <c r="P275" s="15" t="str">
        <f t="shared" si="23"/>
        <v/>
      </c>
      <c r="Q275" s="14"/>
      <c r="R275" s="17" t="str">
        <f t="shared" si="24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0"/>
        <v/>
      </c>
      <c r="K276" s="15" t="str">
        <f t="shared" si="21"/>
        <v/>
      </c>
      <c r="L276" s="16"/>
      <c r="M276" s="14"/>
      <c r="N276" s="14"/>
      <c r="O276" s="15" t="str">
        <f t="shared" si="22"/>
        <v/>
      </c>
      <c r="P276" s="15" t="str">
        <f t="shared" si="23"/>
        <v/>
      </c>
      <c r="Q276" s="14"/>
      <c r="R276" s="17" t="str">
        <f t="shared" si="24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0"/>
        <v/>
      </c>
      <c r="K277" s="15" t="str">
        <f t="shared" si="21"/>
        <v/>
      </c>
      <c r="L277" s="16"/>
      <c r="M277" s="14"/>
      <c r="N277" s="14"/>
      <c r="O277" s="15" t="str">
        <f t="shared" si="22"/>
        <v/>
      </c>
      <c r="P277" s="15" t="str">
        <f t="shared" si="23"/>
        <v/>
      </c>
      <c r="Q277" s="14"/>
      <c r="R277" s="17" t="str">
        <f t="shared" si="24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0"/>
        <v/>
      </c>
      <c r="K278" s="15" t="str">
        <f t="shared" si="21"/>
        <v/>
      </c>
      <c r="L278" s="16"/>
      <c r="M278" s="14"/>
      <c r="N278" s="14"/>
      <c r="O278" s="15" t="str">
        <f t="shared" si="22"/>
        <v/>
      </c>
      <c r="P278" s="15" t="str">
        <f t="shared" si="23"/>
        <v/>
      </c>
      <c r="Q278" s="14"/>
      <c r="R278" s="17" t="str">
        <f t="shared" si="24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0"/>
        <v/>
      </c>
      <c r="K279" s="15" t="str">
        <f t="shared" si="21"/>
        <v/>
      </c>
      <c r="L279" s="16"/>
      <c r="M279" s="14"/>
      <c r="N279" s="14"/>
      <c r="O279" s="15" t="str">
        <f t="shared" si="22"/>
        <v/>
      </c>
      <c r="P279" s="15" t="str">
        <f t="shared" si="23"/>
        <v/>
      </c>
      <c r="Q279" s="14"/>
      <c r="R279" s="17" t="str">
        <f t="shared" si="24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0"/>
        <v/>
      </c>
      <c r="K280" s="15" t="str">
        <f t="shared" si="21"/>
        <v/>
      </c>
      <c r="L280" s="16"/>
      <c r="M280" s="14"/>
      <c r="N280" s="14"/>
      <c r="O280" s="15" t="str">
        <f t="shared" si="22"/>
        <v/>
      </c>
      <c r="P280" s="15" t="str">
        <f t="shared" si="23"/>
        <v/>
      </c>
      <c r="Q280" s="14"/>
      <c r="R280" s="17" t="str">
        <f t="shared" si="24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0"/>
        <v/>
      </c>
      <c r="K281" s="15" t="str">
        <f t="shared" si="21"/>
        <v/>
      </c>
      <c r="L281" s="16"/>
      <c r="M281" s="14"/>
      <c r="N281" s="14"/>
      <c r="O281" s="15" t="str">
        <f t="shared" si="22"/>
        <v/>
      </c>
      <c r="P281" s="15" t="str">
        <f t="shared" si="23"/>
        <v/>
      </c>
      <c r="Q281" s="14"/>
      <c r="R281" s="17" t="str">
        <f t="shared" si="24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0"/>
        <v/>
      </c>
      <c r="K282" s="15" t="str">
        <f t="shared" si="21"/>
        <v/>
      </c>
      <c r="L282" s="16"/>
      <c r="M282" s="14"/>
      <c r="N282" s="14"/>
      <c r="O282" s="15" t="str">
        <f t="shared" si="22"/>
        <v/>
      </c>
      <c r="P282" s="15" t="str">
        <f t="shared" si="23"/>
        <v/>
      </c>
      <c r="Q282" s="14"/>
      <c r="R282" s="17" t="str">
        <f t="shared" si="24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0"/>
        <v/>
      </c>
      <c r="K283" s="15" t="str">
        <f t="shared" si="21"/>
        <v/>
      </c>
      <c r="L283" s="16"/>
      <c r="M283" s="14"/>
      <c r="N283" s="14"/>
      <c r="O283" s="15" t="str">
        <f t="shared" si="22"/>
        <v/>
      </c>
      <c r="P283" s="15" t="str">
        <f t="shared" si="23"/>
        <v/>
      </c>
      <c r="Q283" s="14"/>
      <c r="R283" s="17" t="str">
        <f t="shared" si="24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0"/>
        <v/>
      </c>
      <c r="K284" s="15" t="str">
        <f t="shared" si="21"/>
        <v/>
      </c>
      <c r="L284" s="16"/>
      <c r="M284" s="14"/>
      <c r="N284" s="14"/>
      <c r="O284" s="15" t="str">
        <f t="shared" si="22"/>
        <v/>
      </c>
      <c r="P284" s="15" t="str">
        <f t="shared" si="23"/>
        <v/>
      </c>
      <c r="Q284" s="14"/>
      <c r="R284" s="17" t="str">
        <f t="shared" si="24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0"/>
        <v/>
      </c>
      <c r="K285" s="15" t="str">
        <f t="shared" si="21"/>
        <v/>
      </c>
      <c r="L285" s="16"/>
      <c r="M285" s="14"/>
      <c r="N285" s="14"/>
      <c r="O285" s="15" t="str">
        <f t="shared" si="22"/>
        <v/>
      </c>
      <c r="P285" s="15" t="str">
        <f t="shared" si="23"/>
        <v/>
      </c>
      <c r="Q285" s="14"/>
      <c r="R285" s="17" t="str">
        <f t="shared" si="24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0"/>
        <v/>
      </c>
      <c r="K286" s="15" t="str">
        <f t="shared" si="21"/>
        <v/>
      </c>
      <c r="L286" s="16"/>
      <c r="M286" s="14"/>
      <c r="N286" s="14"/>
      <c r="O286" s="15" t="str">
        <f t="shared" si="22"/>
        <v/>
      </c>
      <c r="P286" s="15" t="str">
        <f t="shared" si="23"/>
        <v/>
      </c>
      <c r="Q286" s="14"/>
      <c r="R286" s="17" t="str">
        <f t="shared" si="24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0"/>
        <v/>
      </c>
      <c r="K287" s="15" t="str">
        <f t="shared" si="21"/>
        <v/>
      </c>
      <c r="L287" s="16"/>
      <c r="M287" s="14"/>
      <c r="N287" s="14"/>
      <c r="O287" s="15" t="str">
        <f t="shared" si="22"/>
        <v/>
      </c>
      <c r="P287" s="15" t="str">
        <f t="shared" si="23"/>
        <v/>
      </c>
      <c r="Q287" s="14"/>
      <c r="R287" s="17" t="str">
        <f t="shared" si="24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0"/>
        <v/>
      </c>
      <c r="K288" s="15" t="str">
        <f t="shared" si="21"/>
        <v/>
      </c>
      <c r="L288" s="16"/>
      <c r="M288" s="14"/>
      <c r="N288" s="14"/>
      <c r="O288" s="15" t="str">
        <f t="shared" si="22"/>
        <v/>
      </c>
      <c r="P288" s="15" t="str">
        <f t="shared" si="23"/>
        <v/>
      </c>
      <c r="Q288" s="14"/>
      <c r="R288" s="17" t="str">
        <f t="shared" si="24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0"/>
        <v/>
      </c>
      <c r="K289" s="15" t="str">
        <f t="shared" si="21"/>
        <v/>
      </c>
      <c r="L289" s="16"/>
      <c r="M289" s="14"/>
      <c r="N289" s="14"/>
      <c r="O289" s="15" t="str">
        <f t="shared" si="22"/>
        <v/>
      </c>
      <c r="P289" s="15" t="str">
        <f t="shared" si="23"/>
        <v/>
      </c>
      <c r="Q289" s="14"/>
      <c r="R289" s="17" t="str">
        <f t="shared" si="24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0"/>
        <v/>
      </c>
      <c r="K290" s="15" t="str">
        <f t="shared" si="21"/>
        <v/>
      </c>
      <c r="L290" s="16"/>
      <c r="M290" s="14"/>
      <c r="N290" s="14"/>
      <c r="O290" s="15" t="str">
        <f t="shared" si="22"/>
        <v/>
      </c>
      <c r="P290" s="15" t="str">
        <f t="shared" si="23"/>
        <v/>
      </c>
      <c r="Q290" s="14"/>
      <c r="R290" s="17" t="str">
        <f t="shared" si="24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0"/>
        <v/>
      </c>
      <c r="K291" s="15" t="str">
        <f t="shared" si="21"/>
        <v/>
      </c>
      <c r="L291" s="16"/>
      <c r="M291" s="14"/>
      <c r="N291" s="14"/>
      <c r="O291" s="15" t="str">
        <f t="shared" si="22"/>
        <v/>
      </c>
      <c r="P291" s="15" t="str">
        <f t="shared" si="23"/>
        <v/>
      </c>
      <c r="Q291" s="14"/>
      <c r="R291" s="17" t="str">
        <f t="shared" si="24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0"/>
        <v/>
      </c>
      <c r="K292" s="15" t="str">
        <f t="shared" si="21"/>
        <v/>
      </c>
      <c r="L292" s="16"/>
      <c r="M292" s="14"/>
      <c r="N292" s="14"/>
      <c r="O292" s="15" t="str">
        <f t="shared" si="22"/>
        <v/>
      </c>
      <c r="P292" s="15" t="str">
        <f t="shared" si="23"/>
        <v/>
      </c>
      <c r="Q292" s="14"/>
      <c r="R292" s="17" t="str">
        <f t="shared" si="24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0"/>
        <v/>
      </c>
      <c r="K293" s="15" t="str">
        <f t="shared" si="21"/>
        <v/>
      </c>
      <c r="L293" s="16"/>
      <c r="M293" s="14"/>
      <c r="N293" s="14"/>
      <c r="O293" s="15" t="str">
        <f t="shared" si="22"/>
        <v/>
      </c>
      <c r="P293" s="15" t="str">
        <f t="shared" si="23"/>
        <v/>
      </c>
      <c r="Q293" s="14"/>
      <c r="R293" s="17" t="str">
        <f t="shared" si="24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0"/>
        <v/>
      </c>
      <c r="K294" s="15" t="str">
        <f t="shared" si="21"/>
        <v/>
      </c>
      <c r="L294" s="16"/>
      <c r="M294" s="14"/>
      <c r="N294" s="14"/>
      <c r="O294" s="15" t="str">
        <f t="shared" si="22"/>
        <v/>
      </c>
      <c r="P294" s="15" t="str">
        <f t="shared" si="23"/>
        <v/>
      </c>
      <c r="Q294" s="14"/>
      <c r="R294" s="17" t="str">
        <f t="shared" si="24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0"/>
        <v/>
      </c>
      <c r="K295" s="15" t="str">
        <f t="shared" si="21"/>
        <v/>
      </c>
      <c r="L295" s="16"/>
      <c r="M295" s="14"/>
      <c r="N295" s="14"/>
      <c r="O295" s="15" t="str">
        <f t="shared" si="22"/>
        <v/>
      </c>
      <c r="P295" s="15" t="str">
        <f t="shared" si="23"/>
        <v/>
      </c>
      <c r="Q295" s="14"/>
      <c r="R295" s="17" t="str">
        <f t="shared" si="24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0"/>
        <v/>
      </c>
      <c r="K296" s="15" t="str">
        <f t="shared" si="21"/>
        <v/>
      </c>
      <c r="L296" s="16"/>
      <c r="M296" s="14"/>
      <c r="N296" s="14"/>
      <c r="O296" s="15" t="str">
        <f t="shared" si="22"/>
        <v/>
      </c>
      <c r="P296" s="15" t="str">
        <f t="shared" si="23"/>
        <v/>
      </c>
      <c r="Q296" s="14"/>
      <c r="R296" s="17" t="str">
        <f t="shared" si="24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0"/>
        <v/>
      </c>
      <c r="K297" s="15" t="str">
        <f t="shared" si="21"/>
        <v/>
      </c>
      <c r="L297" s="16"/>
      <c r="M297" s="14"/>
      <c r="N297" s="14"/>
      <c r="O297" s="15" t="str">
        <f t="shared" si="22"/>
        <v/>
      </c>
      <c r="P297" s="15" t="str">
        <f t="shared" si="23"/>
        <v/>
      </c>
      <c r="Q297" s="14"/>
      <c r="R297" s="17" t="str">
        <f t="shared" si="24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0"/>
        <v/>
      </c>
      <c r="K298" s="15" t="str">
        <f t="shared" si="21"/>
        <v/>
      </c>
      <c r="L298" s="16"/>
      <c r="M298" s="14"/>
      <c r="N298" s="14"/>
      <c r="O298" s="15" t="str">
        <f t="shared" si="22"/>
        <v/>
      </c>
      <c r="P298" s="15" t="str">
        <f t="shared" si="23"/>
        <v/>
      </c>
      <c r="Q298" s="14"/>
      <c r="R298" s="17" t="str">
        <f t="shared" si="24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0"/>
        <v/>
      </c>
      <c r="K299" s="15" t="str">
        <f t="shared" si="21"/>
        <v/>
      </c>
      <c r="L299" s="16"/>
      <c r="M299" s="14"/>
      <c r="N299" s="14"/>
      <c r="O299" s="15" t="str">
        <f t="shared" si="22"/>
        <v/>
      </c>
      <c r="P299" s="15" t="str">
        <f t="shared" si="23"/>
        <v/>
      </c>
      <c r="Q299" s="14"/>
      <c r="R299" s="17" t="str">
        <f t="shared" si="24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0"/>
        <v/>
      </c>
      <c r="K300" s="15" t="str">
        <f t="shared" si="21"/>
        <v/>
      </c>
      <c r="L300" s="16"/>
      <c r="M300" s="14"/>
      <c r="N300" s="14"/>
      <c r="O300" s="15" t="str">
        <f t="shared" si="22"/>
        <v/>
      </c>
      <c r="P300" s="15" t="str">
        <f t="shared" si="23"/>
        <v/>
      </c>
      <c r="Q300" s="14"/>
      <c r="R300" s="17" t="str">
        <f t="shared" si="24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0"/>
        <v/>
      </c>
      <c r="K301" s="15" t="str">
        <f t="shared" si="21"/>
        <v/>
      </c>
      <c r="L301" s="16"/>
      <c r="M301" s="14"/>
      <c r="N301" s="14"/>
      <c r="O301" s="15" t="str">
        <f t="shared" si="22"/>
        <v/>
      </c>
      <c r="P301" s="15" t="str">
        <f t="shared" si="23"/>
        <v/>
      </c>
      <c r="Q301" s="14"/>
      <c r="R301" s="17" t="str">
        <f t="shared" si="24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0"/>
        <v/>
      </c>
      <c r="K302" s="15" t="str">
        <f t="shared" si="21"/>
        <v/>
      </c>
      <c r="L302" s="16"/>
      <c r="M302" s="14"/>
      <c r="N302" s="14"/>
      <c r="O302" s="15" t="str">
        <f t="shared" si="22"/>
        <v/>
      </c>
      <c r="P302" s="15" t="str">
        <f t="shared" si="23"/>
        <v/>
      </c>
      <c r="Q302" s="14"/>
      <c r="R302" s="17" t="str">
        <f t="shared" si="24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0"/>
        <v/>
      </c>
      <c r="K303" s="15" t="str">
        <f t="shared" si="21"/>
        <v/>
      </c>
      <c r="L303" s="16"/>
      <c r="M303" s="14"/>
      <c r="N303" s="14"/>
      <c r="O303" s="15" t="str">
        <f t="shared" si="22"/>
        <v/>
      </c>
      <c r="P303" s="15" t="str">
        <f t="shared" si="23"/>
        <v/>
      </c>
      <c r="Q303" s="14"/>
      <c r="R303" s="17" t="str">
        <f t="shared" si="24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0"/>
        <v/>
      </c>
      <c r="K304" s="15" t="str">
        <f t="shared" si="21"/>
        <v/>
      </c>
      <c r="L304" s="16"/>
      <c r="M304" s="14"/>
      <c r="N304" s="14"/>
      <c r="O304" s="15" t="str">
        <f t="shared" si="22"/>
        <v/>
      </c>
      <c r="P304" s="15" t="str">
        <f t="shared" si="23"/>
        <v/>
      </c>
      <c r="Q304" s="14"/>
      <c r="R304" s="17" t="str">
        <f t="shared" si="24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0"/>
        <v/>
      </c>
      <c r="K305" s="15" t="str">
        <f t="shared" si="21"/>
        <v/>
      </c>
      <c r="L305" s="16"/>
      <c r="M305" s="14"/>
      <c r="N305" s="14"/>
      <c r="O305" s="15" t="str">
        <f t="shared" si="22"/>
        <v/>
      </c>
      <c r="P305" s="15" t="str">
        <f t="shared" si="23"/>
        <v/>
      </c>
      <c r="Q305" s="14"/>
      <c r="R305" s="17" t="str">
        <f t="shared" si="24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0"/>
        <v/>
      </c>
      <c r="K306" s="15" t="str">
        <f t="shared" si="21"/>
        <v/>
      </c>
      <c r="L306" s="16"/>
      <c r="M306" s="14"/>
      <c r="N306" s="14"/>
      <c r="O306" s="15" t="str">
        <f t="shared" si="22"/>
        <v/>
      </c>
      <c r="P306" s="15" t="str">
        <f t="shared" si="23"/>
        <v/>
      </c>
      <c r="Q306" s="14"/>
      <c r="R306" s="17" t="str">
        <f t="shared" si="24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30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12" customWidth="1"/>
    <col min="2" max="2" width="9" customWidth="1"/>
    <col min="3" max="5" width="10" customWidth="1"/>
    <col min="6" max="6" width="11" customWidth="1"/>
    <col min="7" max="8" width="10" customWidth="1"/>
    <col min="9" max="9" width="11" customWidth="1"/>
    <col min="10" max="12" width="10" customWidth="1"/>
    <col min="13" max="14" width="12" customWidth="1"/>
    <col min="15" max="16" width="11" customWidth="1"/>
    <col min="17" max="18" width="10" customWidth="1"/>
    <col min="19" max="19" width="12" customWidth="1"/>
    <col min="20" max="20" width="14" customWidth="1"/>
    <col min="21" max="22" width="11" customWidth="1"/>
    <col min="23" max="23" width="22" customWidth="1"/>
    <col min="24" max="24" width="28" customWidth="1"/>
  </cols>
  <sheetData>
    <row r="1" spans="1:24" ht="15" customHeight="1" x14ac:dyDescent="0.25">
      <c r="A1" s="9" t="s">
        <v>0</v>
      </c>
      <c r="B1" s="10"/>
      <c r="C1" s="44"/>
      <c r="D1" s="45"/>
    </row>
    <row r="2" spans="1:24" ht="15" customHeight="1" x14ac:dyDescent="0.25">
      <c r="A2" s="9" t="s">
        <v>2</v>
      </c>
      <c r="B2" s="10"/>
      <c r="C2" s="44"/>
      <c r="D2" s="45"/>
    </row>
    <row r="3" spans="1:24" ht="15" customHeight="1" x14ac:dyDescent="0.25">
      <c r="A3" s="9" t="s">
        <v>4</v>
      </c>
      <c r="B3" s="10"/>
      <c r="C3" s="46"/>
      <c r="D3" s="45"/>
    </row>
    <row r="4" spans="1:24" ht="15" customHeight="1" x14ac:dyDescent="0.25">
      <c r="A4" s="9" t="s">
        <v>5</v>
      </c>
      <c r="B4" s="10"/>
      <c r="C4" s="1"/>
      <c r="E4" s="9" t="s">
        <v>6</v>
      </c>
      <c r="F4" s="10"/>
      <c r="G4" s="1"/>
      <c r="H4" s="9" t="s">
        <v>7</v>
      </c>
      <c r="I4" s="1"/>
    </row>
    <row r="6" spans="1:24" ht="18.75" customHeight="1" x14ac:dyDescent="0.25">
      <c r="A6" s="11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</row>
    <row r="7" spans="1:24" ht="15" customHeight="1" x14ac:dyDescent="0.25">
      <c r="A7" s="12"/>
      <c r="B7" s="13" t="str">
        <f>IF(A7="","",IFERROR(INT((A7-C3)/7)+I4,""))</f>
        <v/>
      </c>
      <c r="C7" s="14"/>
      <c r="D7" s="14"/>
      <c r="E7" s="14"/>
      <c r="F7" s="14"/>
      <c r="G7" s="15" t="str">
        <f>IF(A7="","",IFERROR(SUM(E$7:E7)/C4*100,""))</f>
        <v/>
      </c>
      <c r="H7" s="14"/>
      <c r="I7" s="14"/>
      <c r="J7" s="15" t="str">
        <f t="shared" ref="J7:J70" si="0">IF(OR(A7="",H7="",H7=0),"",I7/H7*100)</f>
        <v/>
      </c>
      <c r="K7" s="15" t="str">
        <f t="shared" ref="K7:K70" si="1">IF(OR(A7="",C7="",C7=0),"",H7/C7*100)</f>
        <v/>
      </c>
      <c r="L7" s="16"/>
      <c r="M7" s="14"/>
      <c r="N7" s="14"/>
      <c r="O7" s="15" t="str">
        <f t="shared" ref="O7:O70" si="2">IF(OR(A7="",C7="",C7=0),"",M7/C7*1000)</f>
        <v/>
      </c>
      <c r="P7" s="15" t="str">
        <f t="shared" ref="P7:P70" si="3">IF(OR(A7="",D7="",D7=0),"",N7/D7*1000)</f>
        <v/>
      </c>
      <c r="Q7" s="14"/>
      <c r="R7" s="17" t="str">
        <f t="shared" ref="R7:R70" si="4">IF(OR(A7="",M7="",M7+N7=0),"",Q7/(M7+N7))</f>
        <v/>
      </c>
      <c r="S7" s="14"/>
      <c r="T7" s="14"/>
      <c r="U7" s="14"/>
      <c r="V7" s="14"/>
      <c r="W7" s="14"/>
      <c r="X7" s="14"/>
    </row>
    <row r="8" spans="1:24" ht="15" customHeight="1" x14ac:dyDescent="0.25">
      <c r="A8" s="12"/>
      <c r="B8" s="13" t="str">
        <f>IF(A8="","",IFERROR(INT((A8-C3)/7)+I4,""))</f>
        <v/>
      </c>
      <c r="C8" s="14"/>
      <c r="D8" s="14"/>
      <c r="E8" s="14"/>
      <c r="F8" s="14"/>
      <c r="G8" s="15" t="str">
        <f>IF(A8="","",IFERROR(SUM(E$7:E8)/C4*100,""))</f>
        <v/>
      </c>
      <c r="H8" s="14"/>
      <c r="I8" s="14"/>
      <c r="J8" s="15" t="str">
        <f t="shared" si="0"/>
        <v/>
      </c>
      <c r="K8" s="15" t="str">
        <f t="shared" si="1"/>
        <v/>
      </c>
      <c r="L8" s="16"/>
      <c r="M8" s="14"/>
      <c r="N8" s="14"/>
      <c r="O8" s="15" t="str">
        <f t="shared" si="2"/>
        <v/>
      </c>
      <c r="P8" s="15" t="str">
        <f t="shared" si="3"/>
        <v/>
      </c>
      <c r="Q8" s="14"/>
      <c r="R8" s="17" t="str">
        <f t="shared" si="4"/>
        <v/>
      </c>
      <c r="S8" s="14"/>
      <c r="T8" s="14"/>
      <c r="U8" s="14"/>
      <c r="V8" s="14"/>
      <c r="W8" s="14"/>
      <c r="X8" s="14"/>
    </row>
    <row r="9" spans="1:24" ht="15" customHeight="1" x14ac:dyDescent="0.25">
      <c r="A9" s="12"/>
      <c r="B9" s="13" t="str">
        <f>IF(A9="","",IFERROR(INT((A9-C3)/7)+I4,""))</f>
        <v/>
      </c>
      <c r="C9" s="14"/>
      <c r="D9" s="14"/>
      <c r="E9" s="14"/>
      <c r="F9" s="14"/>
      <c r="G9" s="15" t="str">
        <f>IF(A9="","",IFERROR(SUM(E$7:E9)/C4*100,""))</f>
        <v/>
      </c>
      <c r="H9" s="14"/>
      <c r="I9" s="14"/>
      <c r="J9" s="15" t="str">
        <f t="shared" si="0"/>
        <v/>
      </c>
      <c r="K9" s="15" t="str">
        <f t="shared" si="1"/>
        <v/>
      </c>
      <c r="L9" s="16"/>
      <c r="M9" s="14"/>
      <c r="N9" s="14"/>
      <c r="O9" s="15" t="str">
        <f t="shared" si="2"/>
        <v/>
      </c>
      <c r="P9" s="15" t="str">
        <f t="shared" si="3"/>
        <v/>
      </c>
      <c r="Q9" s="14"/>
      <c r="R9" s="17" t="str">
        <f t="shared" si="4"/>
        <v/>
      </c>
      <c r="S9" s="14"/>
      <c r="T9" s="14"/>
      <c r="U9" s="14"/>
      <c r="V9" s="14"/>
      <c r="W9" s="14"/>
      <c r="X9" s="14"/>
    </row>
    <row r="10" spans="1:24" ht="15" customHeight="1" x14ac:dyDescent="0.25">
      <c r="A10" s="12"/>
      <c r="B10" s="13" t="str">
        <f>IF(A10="","",IFERROR(INT((A10-C3)/7)+I4,""))</f>
        <v/>
      </c>
      <c r="C10" s="14"/>
      <c r="D10" s="14"/>
      <c r="E10" s="14"/>
      <c r="F10" s="14"/>
      <c r="G10" s="15" t="str">
        <f>IF(A10="","",IFERROR(SUM(E$7:E10)/C4*100,""))</f>
        <v/>
      </c>
      <c r="H10" s="14"/>
      <c r="I10" s="14"/>
      <c r="J10" s="15" t="str">
        <f t="shared" si="0"/>
        <v/>
      </c>
      <c r="K10" s="15" t="str">
        <f t="shared" si="1"/>
        <v/>
      </c>
      <c r="L10" s="16"/>
      <c r="M10" s="14"/>
      <c r="N10" s="14"/>
      <c r="O10" s="15" t="str">
        <f t="shared" si="2"/>
        <v/>
      </c>
      <c r="P10" s="15" t="str">
        <f t="shared" si="3"/>
        <v/>
      </c>
      <c r="Q10" s="14"/>
      <c r="R10" s="17" t="str">
        <f t="shared" si="4"/>
        <v/>
      </c>
      <c r="S10" s="14"/>
      <c r="T10" s="14"/>
      <c r="U10" s="14"/>
      <c r="V10" s="14"/>
      <c r="W10" s="14"/>
      <c r="X10" s="14"/>
    </row>
    <row r="11" spans="1:24" ht="15" customHeight="1" x14ac:dyDescent="0.25">
      <c r="A11" s="12"/>
      <c r="B11" s="13" t="str">
        <f>IF(A11="","",IFERROR(INT((A11-C3)/7)+I4,""))</f>
        <v/>
      </c>
      <c r="C11" s="14"/>
      <c r="D11" s="14"/>
      <c r="E11" s="14"/>
      <c r="F11" s="14"/>
      <c r="G11" s="15" t="str">
        <f>IF(A11="","",IFERROR(SUM(E$7:E11)/C4*100,""))</f>
        <v/>
      </c>
      <c r="H11" s="14"/>
      <c r="I11" s="14"/>
      <c r="J11" s="15" t="str">
        <f t="shared" si="0"/>
        <v/>
      </c>
      <c r="K11" s="15" t="str">
        <f t="shared" si="1"/>
        <v/>
      </c>
      <c r="L11" s="16"/>
      <c r="M11" s="14"/>
      <c r="N11" s="14"/>
      <c r="O11" s="15" t="str">
        <f t="shared" si="2"/>
        <v/>
      </c>
      <c r="P11" s="15" t="str">
        <f t="shared" si="3"/>
        <v/>
      </c>
      <c r="Q11" s="14"/>
      <c r="R11" s="17" t="str">
        <f t="shared" si="4"/>
        <v/>
      </c>
      <c r="S11" s="14"/>
      <c r="T11" s="14"/>
      <c r="U11" s="14"/>
      <c r="V11" s="14"/>
      <c r="W11" s="14"/>
      <c r="X11" s="14"/>
    </row>
    <row r="12" spans="1:24" ht="15" customHeight="1" x14ac:dyDescent="0.25">
      <c r="A12" s="12"/>
      <c r="B12" s="13" t="str">
        <f>IF(A12="","",IFERROR(INT((A12-C3)/7)+I4,""))</f>
        <v/>
      </c>
      <c r="C12" s="14"/>
      <c r="D12" s="14"/>
      <c r="E12" s="14"/>
      <c r="F12" s="14"/>
      <c r="G12" s="15" t="str">
        <f>IF(A12="","",IFERROR(SUM(E$7:E12)/C4*100,""))</f>
        <v/>
      </c>
      <c r="H12" s="14"/>
      <c r="I12" s="14"/>
      <c r="J12" s="15" t="str">
        <f t="shared" si="0"/>
        <v/>
      </c>
      <c r="K12" s="15" t="str">
        <f t="shared" si="1"/>
        <v/>
      </c>
      <c r="L12" s="16"/>
      <c r="M12" s="14"/>
      <c r="N12" s="14"/>
      <c r="O12" s="15" t="str">
        <f t="shared" si="2"/>
        <v/>
      </c>
      <c r="P12" s="15" t="str">
        <f t="shared" si="3"/>
        <v/>
      </c>
      <c r="Q12" s="14"/>
      <c r="R12" s="17" t="str">
        <f t="shared" si="4"/>
        <v/>
      </c>
      <c r="S12" s="14"/>
      <c r="T12" s="14"/>
      <c r="U12" s="14"/>
      <c r="V12" s="14"/>
      <c r="W12" s="14"/>
      <c r="X12" s="14"/>
    </row>
    <row r="13" spans="1:24" ht="15" customHeight="1" x14ac:dyDescent="0.25">
      <c r="A13" s="12"/>
      <c r="B13" s="13" t="str">
        <f>IF(A13="","",IFERROR(INT((A13-C3)/7)+I4,""))</f>
        <v/>
      </c>
      <c r="C13" s="14"/>
      <c r="D13" s="14"/>
      <c r="E13" s="14"/>
      <c r="F13" s="14"/>
      <c r="G13" s="15" t="str">
        <f>IF(A13="","",IFERROR(SUM(E$7:E13)/C4*100,""))</f>
        <v/>
      </c>
      <c r="H13" s="14"/>
      <c r="I13" s="14"/>
      <c r="J13" s="15" t="str">
        <f t="shared" si="0"/>
        <v/>
      </c>
      <c r="K13" s="15" t="str">
        <f t="shared" si="1"/>
        <v/>
      </c>
      <c r="L13" s="16"/>
      <c r="M13" s="14"/>
      <c r="N13" s="14"/>
      <c r="O13" s="15" t="str">
        <f t="shared" si="2"/>
        <v/>
      </c>
      <c r="P13" s="15" t="str">
        <f t="shared" si="3"/>
        <v/>
      </c>
      <c r="Q13" s="14"/>
      <c r="R13" s="17" t="str">
        <f t="shared" si="4"/>
        <v/>
      </c>
      <c r="S13" s="14"/>
      <c r="T13" s="14"/>
      <c r="U13" s="14"/>
      <c r="V13" s="14"/>
      <c r="W13" s="14"/>
      <c r="X13" s="14"/>
    </row>
    <row r="14" spans="1:24" ht="15" customHeight="1" x14ac:dyDescent="0.25">
      <c r="A14" s="12"/>
      <c r="B14" s="13" t="str">
        <f>IF(A14="","",IFERROR(INT((A14-C3)/7)+I4,""))</f>
        <v/>
      </c>
      <c r="C14" s="14"/>
      <c r="D14" s="14"/>
      <c r="E14" s="14"/>
      <c r="F14" s="14"/>
      <c r="G14" s="15" t="str">
        <f>IF(A14="","",IFERROR(SUM(E$7:E14)/C4*100,""))</f>
        <v/>
      </c>
      <c r="H14" s="14"/>
      <c r="I14" s="14"/>
      <c r="J14" s="15" t="str">
        <f t="shared" si="0"/>
        <v/>
      </c>
      <c r="K14" s="15" t="str">
        <f t="shared" si="1"/>
        <v/>
      </c>
      <c r="L14" s="16"/>
      <c r="M14" s="14"/>
      <c r="N14" s="14"/>
      <c r="O14" s="15" t="str">
        <f t="shared" si="2"/>
        <v/>
      </c>
      <c r="P14" s="15" t="str">
        <f t="shared" si="3"/>
        <v/>
      </c>
      <c r="Q14" s="14"/>
      <c r="R14" s="17" t="str">
        <f t="shared" si="4"/>
        <v/>
      </c>
      <c r="S14" s="14"/>
      <c r="T14" s="14"/>
      <c r="U14" s="14"/>
      <c r="V14" s="14"/>
      <c r="W14" s="14"/>
      <c r="X14" s="14"/>
    </row>
    <row r="15" spans="1:24" ht="15" customHeight="1" x14ac:dyDescent="0.25">
      <c r="A15" s="12"/>
      <c r="B15" s="13" t="str">
        <f>IF(A15="","",IFERROR(INT((A15-C3)/7)+I4,""))</f>
        <v/>
      </c>
      <c r="C15" s="14"/>
      <c r="D15" s="14"/>
      <c r="E15" s="14"/>
      <c r="F15" s="14"/>
      <c r="G15" s="15" t="str">
        <f>IF(A15="","",IFERROR(SUM(E$7:E15)/C4*100,""))</f>
        <v/>
      </c>
      <c r="H15" s="14"/>
      <c r="I15" s="14"/>
      <c r="J15" s="15" t="str">
        <f t="shared" si="0"/>
        <v/>
      </c>
      <c r="K15" s="15" t="str">
        <f t="shared" si="1"/>
        <v/>
      </c>
      <c r="L15" s="16"/>
      <c r="M15" s="14"/>
      <c r="N15" s="14"/>
      <c r="O15" s="15" t="str">
        <f t="shared" si="2"/>
        <v/>
      </c>
      <c r="P15" s="15" t="str">
        <f t="shared" si="3"/>
        <v/>
      </c>
      <c r="Q15" s="14"/>
      <c r="R15" s="17" t="str">
        <f t="shared" si="4"/>
        <v/>
      </c>
      <c r="S15" s="14"/>
      <c r="T15" s="14"/>
      <c r="U15" s="14"/>
      <c r="V15" s="14"/>
      <c r="W15" s="14"/>
      <c r="X15" s="14"/>
    </row>
    <row r="16" spans="1:24" ht="15" customHeight="1" x14ac:dyDescent="0.25">
      <c r="A16" s="12"/>
      <c r="B16" s="13" t="str">
        <f>IF(A16="","",IFERROR(INT((A16-C3)/7)+I4,""))</f>
        <v/>
      </c>
      <c r="C16" s="14"/>
      <c r="D16" s="14"/>
      <c r="E16" s="14"/>
      <c r="F16" s="14"/>
      <c r="G16" s="15" t="str">
        <f>IF(A16="","",IFERROR(SUM(E$7:E16)/C4*100,""))</f>
        <v/>
      </c>
      <c r="H16" s="14"/>
      <c r="I16" s="14"/>
      <c r="J16" s="15" t="str">
        <f t="shared" si="0"/>
        <v/>
      </c>
      <c r="K16" s="15" t="str">
        <f t="shared" si="1"/>
        <v/>
      </c>
      <c r="L16" s="16"/>
      <c r="M16" s="14"/>
      <c r="N16" s="14"/>
      <c r="O16" s="15" t="str">
        <f t="shared" si="2"/>
        <v/>
      </c>
      <c r="P16" s="15" t="str">
        <f t="shared" si="3"/>
        <v/>
      </c>
      <c r="Q16" s="14"/>
      <c r="R16" s="17" t="str">
        <f t="shared" si="4"/>
        <v/>
      </c>
      <c r="S16" s="14"/>
      <c r="T16" s="14"/>
      <c r="U16" s="14"/>
      <c r="V16" s="14"/>
      <c r="W16" s="14"/>
      <c r="X16" s="14"/>
    </row>
    <row r="17" spans="1:24" ht="15" customHeight="1" x14ac:dyDescent="0.25">
      <c r="A17" s="12"/>
      <c r="B17" s="13" t="str">
        <f>IF(A17="","",IFERROR(INT((A17-C3)/7)+I4,""))</f>
        <v/>
      </c>
      <c r="C17" s="14"/>
      <c r="D17" s="14"/>
      <c r="E17" s="14"/>
      <c r="F17" s="14"/>
      <c r="G17" s="15" t="str">
        <f>IF(A17="","",IFERROR(SUM(E$7:E17)/C4*100,""))</f>
        <v/>
      </c>
      <c r="H17" s="14"/>
      <c r="I17" s="14"/>
      <c r="J17" s="15" t="str">
        <f t="shared" si="0"/>
        <v/>
      </c>
      <c r="K17" s="15" t="str">
        <f t="shared" si="1"/>
        <v/>
      </c>
      <c r="L17" s="16"/>
      <c r="M17" s="14"/>
      <c r="N17" s="14"/>
      <c r="O17" s="15" t="str">
        <f t="shared" si="2"/>
        <v/>
      </c>
      <c r="P17" s="15" t="str">
        <f t="shared" si="3"/>
        <v/>
      </c>
      <c r="Q17" s="14"/>
      <c r="R17" s="17" t="str">
        <f t="shared" si="4"/>
        <v/>
      </c>
      <c r="S17" s="14"/>
      <c r="T17" s="14"/>
      <c r="U17" s="14"/>
      <c r="V17" s="14"/>
      <c r="W17" s="14"/>
      <c r="X17" s="14"/>
    </row>
    <row r="18" spans="1:24" ht="15" customHeight="1" x14ac:dyDescent="0.25">
      <c r="A18" s="12"/>
      <c r="B18" s="13" t="str">
        <f>IF(A18="","",IFERROR(INT((A18-C3)/7)+I4,""))</f>
        <v/>
      </c>
      <c r="C18" s="14"/>
      <c r="D18" s="14"/>
      <c r="E18" s="14"/>
      <c r="F18" s="14"/>
      <c r="G18" s="15" t="str">
        <f>IF(A18="","",IFERROR(SUM(E$7:E18)/C4*100,""))</f>
        <v/>
      </c>
      <c r="H18" s="14"/>
      <c r="I18" s="14"/>
      <c r="J18" s="15" t="str">
        <f t="shared" si="0"/>
        <v/>
      </c>
      <c r="K18" s="15" t="str">
        <f t="shared" si="1"/>
        <v/>
      </c>
      <c r="L18" s="16"/>
      <c r="M18" s="14"/>
      <c r="N18" s="14"/>
      <c r="O18" s="15" t="str">
        <f t="shared" si="2"/>
        <v/>
      </c>
      <c r="P18" s="15" t="str">
        <f t="shared" si="3"/>
        <v/>
      </c>
      <c r="Q18" s="14"/>
      <c r="R18" s="17" t="str">
        <f t="shared" si="4"/>
        <v/>
      </c>
      <c r="S18" s="14"/>
      <c r="T18" s="14"/>
      <c r="U18" s="14"/>
      <c r="V18" s="14"/>
      <c r="W18" s="14"/>
      <c r="X18" s="14"/>
    </row>
    <row r="19" spans="1:24" ht="15" customHeight="1" x14ac:dyDescent="0.25">
      <c r="A19" s="12"/>
      <c r="B19" s="13" t="str">
        <f>IF(A19="","",IFERROR(INT((A19-C3)/7)+I4,""))</f>
        <v/>
      </c>
      <c r="C19" s="14"/>
      <c r="D19" s="14"/>
      <c r="E19" s="14"/>
      <c r="F19" s="14"/>
      <c r="G19" s="15" t="str">
        <f>IF(A19="","",IFERROR(SUM(E$7:E19)/C4*100,""))</f>
        <v/>
      </c>
      <c r="H19" s="14"/>
      <c r="I19" s="14"/>
      <c r="J19" s="15" t="str">
        <f t="shared" si="0"/>
        <v/>
      </c>
      <c r="K19" s="15" t="str">
        <f t="shared" si="1"/>
        <v/>
      </c>
      <c r="L19" s="16"/>
      <c r="M19" s="14"/>
      <c r="N19" s="14"/>
      <c r="O19" s="15" t="str">
        <f t="shared" si="2"/>
        <v/>
      </c>
      <c r="P19" s="15" t="str">
        <f t="shared" si="3"/>
        <v/>
      </c>
      <c r="Q19" s="14"/>
      <c r="R19" s="17" t="str">
        <f t="shared" si="4"/>
        <v/>
      </c>
      <c r="S19" s="14"/>
      <c r="T19" s="14"/>
      <c r="U19" s="14"/>
      <c r="V19" s="14"/>
      <c r="W19" s="14"/>
      <c r="X19" s="14"/>
    </row>
    <row r="20" spans="1:24" ht="15" customHeight="1" x14ac:dyDescent="0.25">
      <c r="A20" s="12"/>
      <c r="B20" s="13" t="str">
        <f>IF(A20="","",IFERROR(INT((A20-C3)/7)+I4,""))</f>
        <v/>
      </c>
      <c r="C20" s="14"/>
      <c r="D20" s="14"/>
      <c r="E20" s="14"/>
      <c r="F20" s="14"/>
      <c r="G20" s="15" t="str">
        <f>IF(A20="","",IFERROR(SUM(E$7:E20)/C4*100,""))</f>
        <v/>
      </c>
      <c r="H20" s="14"/>
      <c r="I20" s="14"/>
      <c r="J20" s="15" t="str">
        <f t="shared" si="0"/>
        <v/>
      </c>
      <c r="K20" s="15" t="str">
        <f t="shared" si="1"/>
        <v/>
      </c>
      <c r="L20" s="16"/>
      <c r="M20" s="14"/>
      <c r="N20" s="14"/>
      <c r="O20" s="15" t="str">
        <f t="shared" si="2"/>
        <v/>
      </c>
      <c r="P20" s="15" t="str">
        <f t="shared" si="3"/>
        <v/>
      </c>
      <c r="Q20" s="14"/>
      <c r="R20" s="17" t="str">
        <f t="shared" si="4"/>
        <v/>
      </c>
      <c r="S20" s="14"/>
      <c r="T20" s="14"/>
      <c r="U20" s="14"/>
      <c r="V20" s="14"/>
      <c r="W20" s="14"/>
      <c r="X20" s="14"/>
    </row>
    <row r="21" spans="1:24" ht="15" customHeight="1" x14ac:dyDescent="0.25">
      <c r="A21" s="12"/>
      <c r="B21" s="13" t="str">
        <f>IF(A21="","",IFERROR(INT((A21-C3)/7)+I4,""))</f>
        <v/>
      </c>
      <c r="C21" s="14"/>
      <c r="D21" s="14"/>
      <c r="E21" s="14"/>
      <c r="F21" s="14"/>
      <c r="G21" s="15" t="str">
        <f>IF(A21="","",IFERROR(SUM(E$7:E21)/C4*100,""))</f>
        <v/>
      </c>
      <c r="H21" s="14"/>
      <c r="I21" s="14"/>
      <c r="J21" s="15" t="str">
        <f t="shared" si="0"/>
        <v/>
      </c>
      <c r="K21" s="15" t="str">
        <f t="shared" si="1"/>
        <v/>
      </c>
      <c r="L21" s="16"/>
      <c r="M21" s="14"/>
      <c r="N21" s="14"/>
      <c r="O21" s="15" t="str">
        <f t="shared" si="2"/>
        <v/>
      </c>
      <c r="P21" s="15" t="str">
        <f t="shared" si="3"/>
        <v/>
      </c>
      <c r="Q21" s="14"/>
      <c r="R21" s="17" t="str">
        <f t="shared" si="4"/>
        <v/>
      </c>
      <c r="S21" s="14"/>
      <c r="T21" s="14"/>
      <c r="U21" s="14"/>
      <c r="V21" s="14"/>
      <c r="W21" s="14"/>
      <c r="X21" s="14"/>
    </row>
    <row r="22" spans="1:24" ht="15" customHeight="1" x14ac:dyDescent="0.25">
      <c r="A22" s="12"/>
      <c r="B22" s="13" t="str">
        <f>IF(A22="","",IFERROR(INT((A22-C3)/7)+I4,""))</f>
        <v/>
      </c>
      <c r="C22" s="14"/>
      <c r="D22" s="14"/>
      <c r="E22" s="14"/>
      <c r="F22" s="14"/>
      <c r="G22" s="15" t="str">
        <f>IF(A22="","",IFERROR(SUM(E$7:E22)/C4*100,""))</f>
        <v/>
      </c>
      <c r="H22" s="14"/>
      <c r="I22" s="14"/>
      <c r="J22" s="15" t="str">
        <f t="shared" si="0"/>
        <v/>
      </c>
      <c r="K22" s="15" t="str">
        <f t="shared" si="1"/>
        <v/>
      </c>
      <c r="L22" s="16"/>
      <c r="M22" s="14"/>
      <c r="N22" s="14"/>
      <c r="O22" s="15" t="str">
        <f t="shared" si="2"/>
        <v/>
      </c>
      <c r="P22" s="15" t="str">
        <f t="shared" si="3"/>
        <v/>
      </c>
      <c r="Q22" s="14"/>
      <c r="R22" s="17" t="str">
        <f t="shared" si="4"/>
        <v/>
      </c>
      <c r="S22" s="14"/>
      <c r="T22" s="14"/>
      <c r="U22" s="14"/>
      <c r="V22" s="14"/>
      <c r="W22" s="14"/>
      <c r="X22" s="14"/>
    </row>
    <row r="23" spans="1:24" ht="15" customHeight="1" x14ac:dyDescent="0.25">
      <c r="A23" s="12"/>
      <c r="B23" s="13" t="str">
        <f>IF(A23="","",IFERROR(INT((A23-C3)/7)+I4,""))</f>
        <v/>
      </c>
      <c r="C23" s="14"/>
      <c r="D23" s="14"/>
      <c r="E23" s="14"/>
      <c r="F23" s="14"/>
      <c r="G23" s="15" t="str">
        <f>IF(A23="","",IFERROR(SUM(E$7:E23)/C4*100,""))</f>
        <v/>
      </c>
      <c r="H23" s="14"/>
      <c r="I23" s="14"/>
      <c r="J23" s="15" t="str">
        <f t="shared" si="0"/>
        <v/>
      </c>
      <c r="K23" s="15" t="str">
        <f t="shared" si="1"/>
        <v/>
      </c>
      <c r="L23" s="16"/>
      <c r="M23" s="14"/>
      <c r="N23" s="14"/>
      <c r="O23" s="15" t="str">
        <f t="shared" si="2"/>
        <v/>
      </c>
      <c r="P23" s="15" t="str">
        <f t="shared" si="3"/>
        <v/>
      </c>
      <c r="Q23" s="14"/>
      <c r="R23" s="17" t="str">
        <f t="shared" si="4"/>
        <v/>
      </c>
      <c r="S23" s="14"/>
      <c r="T23" s="14"/>
      <c r="U23" s="14"/>
      <c r="V23" s="14"/>
      <c r="W23" s="14"/>
      <c r="X23" s="14"/>
    </row>
    <row r="24" spans="1:24" ht="15" customHeight="1" x14ac:dyDescent="0.25">
      <c r="A24" s="12"/>
      <c r="B24" s="13" t="str">
        <f>IF(A24="","",IFERROR(INT((A24-C3)/7)+I4,""))</f>
        <v/>
      </c>
      <c r="C24" s="14"/>
      <c r="D24" s="14"/>
      <c r="E24" s="14"/>
      <c r="F24" s="14"/>
      <c r="G24" s="15" t="str">
        <f>IF(A24="","",IFERROR(SUM(E$7:E24)/C4*100,""))</f>
        <v/>
      </c>
      <c r="H24" s="14"/>
      <c r="I24" s="14"/>
      <c r="J24" s="15" t="str">
        <f t="shared" si="0"/>
        <v/>
      </c>
      <c r="K24" s="15" t="str">
        <f t="shared" si="1"/>
        <v/>
      </c>
      <c r="L24" s="16"/>
      <c r="M24" s="14"/>
      <c r="N24" s="14"/>
      <c r="O24" s="15" t="str">
        <f t="shared" si="2"/>
        <v/>
      </c>
      <c r="P24" s="15" t="str">
        <f t="shared" si="3"/>
        <v/>
      </c>
      <c r="Q24" s="14"/>
      <c r="R24" s="17" t="str">
        <f t="shared" si="4"/>
        <v/>
      </c>
      <c r="S24" s="14"/>
      <c r="T24" s="14"/>
      <c r="U24" s="14"/>
      <c r="V24" s="14"/>
      <c r="W24" s="14"/>
      <c r="X24" s="14"/>
    </row>
    <row r="25" spans="1:24" ht="15" customHeight="1" x14ac:dyDescent="0.25">
      <c r="A25" s="12"/>
      <c r="B25" s="13" t="str">
        <f>IF(A25="","",IFERROR(INT((A25-C3)/7)+I4,""))</f>
        <v/>
      </c>
      <c r="C25" s="14"/>
      <c r="D25" s="14"/>
      <c r="E25" s="14"/>
      <c r="F25" s="14"/>
      <c r="G25" s="15" t="str">
        <f>IF(A25="","",IFERROR(SUM(E$7:E25)/C4*100,""))</f>
        <v/>
      </c>
      <c r="H25" s="14"/>
      <c r="I25" s="14"/>
      <c r="J25" s="15" t="str">
        <f t="shared" si="0"/>
        <v/>
      </c>
      <c r="K25" s="15" t="str">
        <f t="shared" si="1"/>
        <v/>
      </c>
      <c r="L25" s="16"/>
      <c r="M25" s="14"/>
      <c r="N25" s="14"/>
      <c r="O25" s="15" t="str">
        <f t="shared" si="2"/>
        <v/>
      </c>
      <c r="P25" s="15" t="str">
        <f t="shared" si="3"/>
        <v/>
      </c>
      <c r="Q25" s="14"/>
      <c r="R25" s="17" t="str">
        <f t="shared" si="4"/>
        <v/>
      </c>
      <c r="S25" s="14"/>
      <c r="T25" s="14"/>
      <c r="U25" s="14"/>
      <c r="V25" s="14"/>
      <c r="W25" s="14"/>
      <c r="X25" s="14"/>
    </row>
    <row r="26" spans="1:24" ht="15" customHeight="1" x14ac:dyDescent="0.25">
      <c r="A26" s="12"/>
      <c r="B26" s="13" t="str">
        <f>IF(A26="","",IFERROR(INT((A26-C3)/7)+I4,""))</f>
        <v/>
      </c>
      <c r="C26" s="14"/>
      <c r="D26" s="14"/>
      <c r="E26" s="14"/>
      <c r="F26" s="14"/>
      <c r="G26" s="15" t="str">
        <f>IF(A26="","",IFERROR(SUM(E$7:E26)/C4*100,""))</f>
        <v/>
      </c>
      <c r="H26" s="14"/>
      <c r="I26" s="14"/>
      <c r="J26" s="15" t="str">
        <f t="shared" si="0"/>
        <v/>
      </c>
      <c r="K26" s="15" t="str">
        <f t="shared" si="1"/>
        <v/>
      </c>
      <c r="L26" s="16"/>
      <c r="M26" s="14"/>
      <c r="N26" s="14"/>
      <c r="O26" s="15" t="str">
        <f t="shared" si="2"/>
        <v/>
      </c>
      <c r="P26" s="15" t="str">
        <f t="shared" si="3"/>
        <v/>
      </c>
      <c r="Q26" s="14"/>
      <c r="R26" s="17" t="str">
        <f t="shared" si="4"/>
        <v/>
      </c>
      <c r="S26" s="14"/>
      <c r="T26" s="14"/>
      <c r="U26" s="14"/>
      <c r="V26" s="14"/>
      <c r="W26" s="14"/>
      <c r="X26" s="14"/>
    </row>
    <row r="27" spans="1:24" ht="15" customHeight="1" x14ac:dyDescent="0.25">
      <c r="A27" s="12"/>
      <c r="B27" s="13" t="str">
        <f>IF(A27="","",IFERROR(INT((A27-C3)/7)+I4,""))</f>
        <v/>
      </c>
      <c r="C27" s="14"/>
      <c r="D27" s="14"/>
      <c r="E27" s="14"/>
      <c r="F27" s="14"/>
      <c r="G27" s="15" t="str">
        <f>IF(A27="","",IFERROR(SUM(E$7:E27)/C4*100,""))</f>
        <v/>
      </c>
      <c r="H27" s="14"/>
      <c r="I27" s="14"/>
      <c r="J27" s="15" t="str">
        <f t="shared" si="0"/>
        <v/>
      </c>
      <c r="K27" s="15" t="str">
        <f t="shared" si="1"/>
        <v/>
      </c>
      <c r="L27" s="16"/>
      <c r="M27" s="14"/>
      <c r="N27" s="14"/>
      <c r="O27" s="15" t="str">
        <f t="shared" si="2"/>
        <v/>
      </c>
      <c r="P27" s="15" t="str">
        <f t="shared" si="3"/>
        <v/>
      </c>
      <c r="Q27" s="14"/>
      <c r="R27" s="17" t="str">
        <f t="shared" si="4"/>
        <v/>
      </c>
      <c r="S27" s="14"/>
      <c r="T27" s="14"/>
      <c r="U27" s="14"/>
      <c r="V27" s="14"/>
      <c r="W27" s="14"/>
      <c r="X27" s="14"/>
    </row>
    <row r="28" spans="1:24" ht="15" customHeight="1" x14ac:dyDescent="0.25">
      <c r="A28" s="12"/>
      <c r="B28" s="13" t="str">
        <f>IF(A28="","",IFERROR(INT((A28-C3)/7)+I4,""))</f>
        <v/>
      </c>
      <c r="C28" s="14"/>
      <c r="D28" s="14"/>
      <c r="E28" s="14"/>
      <c r="F28" s="14"/>
      <c r="G28" s="15" t="str">
        <f>IF(A28="","",IFERROR(SUM(E$7:E28)/C4*100,""))</f>
        <v/>
      </c>
      <c r="H28" s="14"/>
      <c r="I28" s="14"/>
      <c r="J28" s="15" t="str">
        <f t="shared" si="0"/>
        <v/>
      </c>
      <c r="K28" s="15" t="str">
        <f t="shared" si="1"/>
        <v/>
      </c>
      <c r="L28" s="16"/>
      <c r="M28" s="14"/>
      <c r="N28" s="14"/>
      <c r="O28" s="15" t="str">
        <f t="shared" si="2"/>
        <v/>
      </c>
      <c r="P28" s="15" t="str">
        <f t="shared" si="3"/>
        <v/>
      </c>
      <c r="Q28" s="14"/>
      <c r="R28" s="17" t="str">
        <f t="shared" si="4"/>
        <v/>
      </c>
      <c r="S28" s="14"/>
      <c r="T28" s="14"/>
      <c r="U28" s="14"/>
      <c r="V28" s="14"/>
      <c r="W28" s="14"/>
      <c r="X28" s="14"/>
    </row>
    <row r="29" spans="1:24" ht="15" customHeight="1" x14ac:dyDescent="0.25">
      <c r="A29" s="12"/>
      <c r="B29" s="13" t="str">
        <f>IF(A29="","",IFERROR(INT((A29-C3)/7)+I4,""))</f>
        <v/>
      </c>
      <c r="C29" s="14"/>
      <c r="D29" s="14"/>
      <c r="E29" s="14"/>
      <c r="F29" s="14"/>
      <c r="G29" s="15" t="str">
        <f>IF(A29="","",IFERROR(SUM(E$7:E29)/C4*100,""))</f>
        <v/>
      </c>
      <c r="H29" s="14"/>
      <c r="I29" s="14"/>
      <c r="J29" s="15" t="str">
        <f t="shared" si="0"/>
        <v/>
      </c>
      <c r="K29" s="15" t="str">
        <f t="shared" si="1"/>
        <v/>
      </c>
      <c r="L29" s="16"/>
      <c r="M29" s="14"/>
      <c r="N29" s="14"/>
      <c r="O29" s="15" t="str">
        <f t="shared" si="2"/>
        <v/>
      </c>
      <c r="P29" s="15" t="str">
        <f t="shared" si="3"/>
        <v/>
      </c>
      <c r="Q29" s="14"/>
      <c r="R29" s="17" t="str">
        <f t="shared" si="4"/>
        <v/>
      </c>
      <c r="S29" s="14"/>
      <c r="T29" s="14"/>
      <c r="U29" s="14"/>
      <c r="V29" s="14"/>
      <c r="W29" s="14"/>
      <c r="X29" s="14"/>
    </row>
    <row r="30" spans="1:24" ht="15" customHeight="1" x14ac:dyDescent="0.25">
      <c r="A30" s="12"/>
      <c r="B30" s="13" t="str">
        <f>IF(A30="","",IFERROR(INT((A30-C3)/7)+I4,""))</f>
        <v/>
      </c>
      <c r="C30" s="14"/>
      <c r="D30" s="14"/>
      <c r="E30" s="14"/>
      <c r="F30" s="14"/>
      <c r="G30" s="15" t="str">
        <f>IF(A30="","",IFERROR(SUM(E$7:E30)/C4*100,""))</f>
        <v/>
      </c>
      <c r="H30" s="14"/>
      <c r="I30" s="14"/>
      <c r="J30" s="15" t="str">
        <f t="shared" si="0"/>
        <v/>
      </c>
      <c r="K30" s="15" t="str">
        <f t="shared" si="1"/>
        <v/>
      </c>
      <c r="L30" s="16"/>
      <c r="M30" s="14"/>
      <c r="N30" s="14"/>
      <c r="O30" s="15" t="str">
        <f t="shared" si="2"/>
        <v/>
      </c>
      <c r="P30" s="15" t="str">
        <f t="shared" si="3"/>
        <v/>
      </c>
      <c r="Q30" s="14"/>
      <c r="R30" s="17" t="str">
        <f t="shared" si="4"/>
        <v/>
      </c>
      <c r="S30" s="14"/>
      <c r="T30" s="14"/>
      <c r="U30" s="14"/>
      <c r="V30" s="14"/>
      <c r="W30" s="14"/>
      <c r="X30" s="14"/>
    </row>
    <row r="31" spans="1:24" ht="15" customHeight="1" x14ac:dyDescent="0.25">
      <c r="A31" s="12"/>
      <c r="B31" s="13" t="str">
        <f>IF(A31="","",IFERROR(INT((A31-C3)/7)+I4,""))</f>
        <v/>
      </c>
      <c r="C31" s="14"/>
      <c r="D31" s="14"/>
      <c r="E31" s="14"/>
      <c r="F31" s="14"/>
      <c r="G31" s="15" t="str">
        <f>IF(A31="","",IFERROR(SUM(E$7:E31)/C4*100,""))</f>
        <v/>
      </c>
      <c r="H31" s="14"/>
      <c r="I31" s="14"/>
      <c r="J31" s="15" t="str">
        <f t="shared" si="0"/>
        <v/>
      </c>
      <c r="K31" s="15" t="str">
        <f t="shared" si="1"/>
        <v/>
      </c>
      <c r="L31" s="16"/>
      <c r="M31" s="14"/>
      <c r="N31" s="14"/>
      <c r="O31" s="15" t="str">
        <f t="shared" si="2"/>
        <v/>
      </c>
      <c r="P31" s="15" t="str">
        <f t="shared" si="3"/>
        <v/>
      </c>
      <c r="Q31" s="14"/>
      <c r="R31" s="17" t="str">
        <f t="shared" si="4"/>
        <v/>
      </c>
      <c r="S31" s="14"/>
      <c r="T31" s="14"/>
      <c r="U31" s="14"/>
      <c r="V31" s="14"/>
      <c r="W31" s="14"/>
      <c r="X31" s="14"/>
    </row>
    <row r="32" spans="1:24" ht="15" customHeight="1" x14ac:dyDescent="0.25">
      <c r="A32" s="12"/>
      <c r="B32" s="13" t="str">
        <f>IF(A32="","",IFERROR(INT((A32-C3)/7)+I4,""))</f>
        <v/>
      </c>
      <c r="C32" s="14"/>
      <c r="D32" s="14"/>
      <c r="E32" s="14"/>
      <c r="F32" s="14"/>
      <c r="G32" s="15" t="str">
        <f>IF(A32="","",IFERROR(SUM(E$7:E32)/C4*100,""))</f>
        <v/>
      </c>
      <c r="H32" s="14"/>
      <c r="I32" s="14"/>
      <c r="J32" s="15" t="str">
        <f t="shared" si="0"/>
        <v/>
      </c>
      <c r="K32" s="15" t="str">
        <f t="shared" si="1"/>
        <v/>
      </c>
      <c r="L32" s="16"/>
      <c r="M32" s="14"/>
      <c r="N32" s="14"/>
      <c r="O32" s="15" t="str">
        <f t="shared" si="2"/>
        <v/>
      </c>
      <c r="P32" s="15" t="str">
        <f t="shared" si="3"/>
        <v/>
      </c>
      <c r="Q32" s="14"/>
      <c r="R32" s="17" t="str">
        <f t="shared" si="4"/>
        <v/>
      </c>
      <c r="S32" s="14"/>
      <c r="T32" s="14"/>
      <c r="U32" s="14"/>
      <c r="V32" s="14"/>
      <c r="W32" s="14"/>
      <c r="X32" s="14"/>
    </row>
    <row r="33" spans="1:24" ht="15" customHeight="1" x14ac:dyDescent="0.25">
      <c r="A33" s="12"/>
      <c r="B33" s="13" t="str">
        <f>IF(A33="","",IFERROR(INT((A33-C3)/7)+I4,""))</f>
        <v/>
      </c>
      <c r="C33" s="14"/>
      <c r="D33" s="14"/>
      <c r="E33" s="14"/>
      <c r="F33" s="14"/>
      <c r="G33" s="15" t="str">
        <f>IF(A33="","",IFERROR(SUM(E$7:E33)/C4*100,""))</f>
        <v/>
      </c>
      <c r="H33" s="14"/>
      <c r="I33" s="14"/>
      <c r="J33" s="15" t="str">
        <f t="shared" si="0"/>
        <v/>
      </c>
      <c r="K33" s="15" t="str">
        <f t="shared" si="1"/>
        <v/>
      </c>
      <c r="L33" s="16"/>
      <c r="M33" s="14"/>
      <c r="N33" s="14"/>
      <c r="O33" s="15" t="str">
        <f t="shared" si="2"/>
        <v/>
      </c>
      <c r="P33" s="15" t="str">
        <f t="shared" si="3"/>
        <v/>
      </c>
      <c r="Q33" s="14"/>
      <c r="R33" s="17" t="str">
        <f t="shared" si="4"/>
        <v/>
      </c>
      <c r="S33" s="14"/>
      <c r="T33" s="14"/>
      <c r="U33" s="14"/>
      <c r="V33" s="14"/>
      <c r="W33" s="14"/>
      <c r="X33" s="14"/>
    </row>
    <row r="34" spans="1:24" ht="15" customHeight="1" x14ac:dyDescent="0.25">
      <c r="A34" s="12"/>
      <c r="B34" s="13" t="str">
        <f>IF(A34="","",IFERROR(INT((A34-C3)/7)+I4,""))</f>
        <v/>
      </c>
      <c r="C34" s="14"/>
      <c r="D34" s="14"/>
      <c r="E34" s="14"/>
      <c r="F34" s="14"/>
      <c r="G34" s="15" t="str">
        <f>IF(A34="","",IFERROR(SUM(E$7:E34)/C4*100,""))</f>
        <v/>
      </c>
      <c r="H34" s="14"/>
      <c r="I34" s="14"/>
      <c r="J34" s="15" t="str">
        <f t="shared" si="0"/>
        <v/>
      </c>
      <c r="K34" s="15" t="str">
        <f t="shared" si="1"/>
        <v/>
      </c>
      <c r="L34" s="16"/>
      <c r="M34" s="14"/>
      <c r="N34" s="14"/>
      <c r="O34" s="15" t="str">
        <f t="shared" si="2"/>
        <v/>
      </c>
      <c r="P34" s="15" t="str">
        <f t="shared" si="3"/>
        <v/>
      </c>
      <c r="Q34" s="14"/>
      <c r="R34" s="17" t="str">
        <f t="shared" si="4"/>
        <v/>
      </c>
      <c r="S34" s="14"/>
      <c r="T34" s="14"/>
      <c r="U34" s="14"/>
      <c r="V34" s="14"/>
      <c r="W34" s="14"/>
      <c r="X34" s="14"/>
    </row>
    <row r="35" spans="1:24" ht="15" customHeight="1" x14ac:dyDescent="0.25">
      <c r="A35" s="12"/>
      <c r="B35" s="13" t="str">
        <f>IF(A35="","",IFERROR(INT((A35-C3)/7)+I4,""))</f>
        <v/>
      </c>
      <c r="C35" s="14"/>
      <c r="D35" s="14"/>
      <c r="E35" s="14"/>
      <c r="F35" s="14"/>
      <c r="G35" s="15" t="str">
        <f>IF(A35="","",IFERROR(SUM(E$7:E35)/C4*100,""))</f>
        <v/>
      </c>
      <c r="H35" s="14"/>
      <c r="I35" s="14"/>
      <c r="J35" s="15" t="str">
        <f t="shared" si="0"/>
        <v/>
      </c>
      <c r="K35" s="15" t="str">
        <f t="shared" si="1"/>
        <v/>
      </c>
      <c r="L35" s="16"/>
      <c r="M35" s="14"/>
      <c r="N35" s="14"/>
      <c r="O35" s="15" t="str">
        <f t="shared" si="2"/>
        <v/>
      </c>
      <c r="P35" s="15" t="str">
        <f t="shared" si="3"/>
        <v/>
      </c>
      <c r="Q35" s="14"/>
      <c r="R35" s="17" t="str">
        <f t="shared" si="4"/>
        <v/>
      </c>
      <c r="S35" s="14"/>
      <c r="T35" s="14"/>
      <c r="U35" s="14"/>
      <c r="V35" s="14"/>
      <c r="W35" s="14"/>
      <c r="X35" s="14"/>
    </row>
    <row r="36" spans="1:24" ht="15" customHeight="1" x14ac:dyDescent="0.25">
      <c r="A36" s="12"/>
      <c r="B36" s="13" t="str">
        <f>IF(A36="","",IFERROR(INT((A36-C3)/7)+I4,""))</f>
        <v/>
      </c>
      <c r="C36" s="14"/>
      <c r="D36" s="14"/>
      <c r="E36" s="14"/>
      <c r="F36" s="14"/>
      <c r="G36" s="15" t="str">
        <f>IF(A36="","",IFERROR(SUM(E$7:E36)/C4*100,""))</f>
        <v/>
      </c>
      <c r="H36" s="14"/>
      <c r="I36" s="14"/>
      <c r="J36" s="15" t="str">
        <f t="shared" si="0"/>
        <v/>
      </c>
      <c r="K36" s="15" t="str">
        <f t="shared" si="1"/>
        <v/>
      </c>
      <c r="L36" s="16"/>
      <c r="M36" s="14"/>
      <c r="N36" s="14"/>
      <c r="O36" s="15" t="str">
        <f t="shared" si="2"/>
        <v/>
      </c>
      <c r="P36" s="15" t="str">
        <f t="shared" si="3"/>
        <v/>
      </c>
      <c r="Q36" s="14"/>
      <c r="R36" s="17" t="str">
        <f t="shared" si="4"/>
        <v/>
      </c>
      <c r="S36" s="14"/>
      <c r="T36" s="14"/>
      <c r="U36" s="14"/>
      <c r="V36" s="14"/>
      <c r="W36" s="14"/>
      <c r="X36" s="14"/>
    </row>
    <row r="37" spans="1:24" ht="15" customHeight="1" x14ac:dyDescent="0.25">
      <c r="A37" s="12"/>
      <c r="B37" s="13" t="str">
        <f>IF(A37="","",IFERROR(INT((A37-C3)/7)+I4,""))</f>
        <v/>
      </c>
      <c r="C37" s="14"/>
      <c r="D37" s="14"/>
      <c r="E37" s="14"/>
      <c r="F37" s="14"/>
      <c r="G37" s="15" t="str">
        <f>IF(A37="","",IFERROR(SUM(E$7:E37)/C4*100,""))</f>
        <v/>
      </c>
      <c r="H37" s="14"/>
      <c r="I37" s="14"/>
      <c r="J37" s="15" t="str">
        <f t="shared" si="0"/>
        <v/>
      </c>
      <c r="K37" s="15" t="str">
        <f t="shared" si="1"/>
        <v/>
      </c>
      <c r="L37" s="16"/>
      <c r="M37" s="14"/>
      <c r="N37" s="14"/>
      <c r="O37" s="15" t="str">
        <f t="shared" si="2"/>
        <v/>
      </c>
      <c r="P37" s="15" t="str">
        <f t="shared" si="3"/>
        <v/>
      </c>
      <c r="Q37" s="14"/>
      <c r="R37" s="17" t="str">
        <f t="shared" si="4"/>
        <v/>
      </c>
      <c r="S37" s="14"/>
      <c r="T37" s="14"/>
      <c r="U37" s="14"/>
      <c r="V37" s="14"/>
      <c r="W37" s="14"/>
      <c r="X37" s="14"/>
    </row>
    <row r="38" spans="1:24" ht="15" customHeight="1" x14ac:dyDescent="0.25">
      <c r="A38" s="12"/>
      <c r="B38" s="13" t="str">
        <f>IF(A38="","",IFERROR(INT((A38-C3)/7)+I4,""))</f>
        <v/>
      </c>
      <c r="C38" s="14"/>
      <c r="D38" s="14"/>
      <c r="E38" s="14"/>
      <c r="F38" s="14"/>
      <c r="G38" s="15" t="str">
        <f>IF(A38="","",IFERROR(SUM(E$7:E38)/C4*100,""))</f>
        <v/>
      </c>
      <c r="H38" s="14"/>
      <c r="I38" s="14"/>
      <c r="J38" s="15" t="str">
        <f t="shared" si="0"/>
        <v/>
      </c>
      <c r="K38" s="15" t="str">
        <f t="shared" si="1"/>
        <v/>
      </c>
      <c r="L38" s="16"/>
      <c r="M38" s="14"/>
      <c r="N38" s="14"/>
      <c r="O38" s="15" t="str">
        <f t="shared" si="2"/>
        <v/>
      </c>
      <c r="P38" s="15" t="str">
        <f t="shared" si="3"/>
        <v/>
      </c>
      <c r="Q38" s="14"/>
      <c r="R38" s="17" t="str">
        <f t="shared" si="4"/>
        <v/>
      </c>
      <c r="S38" s="14"/>
      <c r="T38" s="14"/>
      <c r="U38" s="14"/>
      <c r="V38" s="14"/>
      <c r="W38" s="14"/>
      <c r="X38" s="14"/>
    </row>
    <row r="39" spans="1:24" ht="15" customHeight="1" x14ac:dyDescent="0.25">
      <c r="A39" s="12"/>
      <c r="B39" s="13" t="str">
        <f>IF(A39="","",IFERROR(INT((A39-C3)/7)+I4,""))</f>
        <v/>
      </c>
      <c r="C39" s="14"/>
      <c r="D39" s="14"/>
      <c r="E39" s="14"/>
      <c r="F39" s="14"/>
      <c r="G39" s="15" t="str">
        <f>IF(A39="","",IFERROR(SUM(E$7:E39)/C4*100,""))</f>
        <v/>
      </c>
      <c r="H39" s="14"/>
      <c r="I39" s="14"/>
      <c r="J39" s="15" t="str">
        <f t="shared" si="0"/>
        <v/>
      </c>
      <c r="K39" s="15" t="str">
        <f t="shared" si="1"/>
        <v/>
      </c>
      <c r="L39" s="16"/>
      <c r="M39" s="14"/>
      <c r="N39" s="14"/>
      <c r="O39" s="15" t="str">
        <f t="shared" si="2"/>
        <v/>
      </c>
      <c r="P39" s="15" t="str">
        <f t="shared" si="3"/>
        <v/>
      </c>
      <c r="Q39" s="14"/>
      <c r="R39" s="17" t="str">
        <f t="shared" si="4"/>
        <v/>
      </c>
      <c r="S39" s="14"/>
      <c r="T39" s="14"/>
      <c r="U39" s="14"/>
      <c r="V39" s="14"/>
      <c r="W39" s="14"/>
      <c r="X39" s="14"/>
    </row>
    <row r="40" spans="1:24" ht="15" customHeight="1" x14ac:dyDescent="0.25">
      <c r="A40" s="12"/>
      <c r="B40" s="13" t="str">
        <f>IF(A40="","",IFERROR(INT((A40-C3)/7)+I4,""))</f>
        <v/>
      </c>
      <c r="C40" s="14"/>
      <c r="D40" s="14"/>
      <c r="E40" s="14"/>
      <c r="F40" s="14"/>
      <c r="G40" s="15" t="str">
        <f>IF(A40="","",IFERROR(SUM(E$7:E40)/C4*100,""))</f>
        <v/>
      </c>
      <c r="H40" s="14"/>
      <c r="I40" s="14"/>
      <c r="J40" s="15" t="str">
        <f t="shared" si="0"/>
        <v/>
      </c>
      <c r="K40" s="15" t="str">
        <f t="shared" si="1"/>
        <v/>
      </c>
      <c r="L40" s="16"/>
      <c r="M40" s="14"/>
      <c r="N40" s="14"/>
      <c r="O40" s="15" t="str">
        <f t="shared" si="2"/>
        <v/>
      </c>
      <c r="P40" s="15" t="str">
        <f t="shared" si="3"/>
        <v/>
      </c>
      <c r="Q40" s="14"/>
      <c r="R40" s="17" t="str">
        <f t="shared" si="4"/>
        <v/>
      </c>
      <c r="S40" s="14"/>
      <c r="T40" s="14"/>
      <c r="U40" s="14"/>
      <c r="V40" s="14"/>
      <c r="W40" s="14"/>
      <c r="X40" s="14"/>
    </row>
    <row r="41" spans="1:24" ht="15" customHeight="1" x14ac:dyDescent="0.25">
      <c r="A41" s="12"/>
      <c r="B41" s="13" t="str">
        <f>IF(A41="","",IFERROR(INT((A41-C3)/7)+I4,""))</f>
        <v/>
      </c>
      <c r="C41" s="14"/>
      <c r="D41" s="14"/>
      <c r="E41" s="14"/>
      <c r="F41" s="14"/>
      <c r="G41" s="15" t="str">
        <f>IF(A41="","",IFERROR(SUM(E$7:E41)/C4*100,""))</f>
        <v/>
      </c>
      <c r="H41" s="14"/>
      <c r="I41" s="14"/>
      <c r="J41" s="15" t="str">
        <f t="shared" si="0"/>
        <v/>
      </c>
      <c r="K41" s="15" t="str">
        <f t="shared" si="1"/>
        <v/>
      </c>
      <c r="L41" s="16"/>
      <c r="M41" s="14"/>
      <c r="N41" s="14"/>
      <c r="O41" s="15" t="str">
        <f t="shared" si="2"/>
        <v/>
      </c>
      <c r="P41" s="15" t="str">
        <f t="shared" si="3"/>
        <v/>
      </c>
      <c r="Q41" s="14"/>
      <c r="R41" s="17" t="str">
        <f t="shared" si="4"/>
        <v/>
      </c>
      <c r="S41" s="14"/>
      <c r="T41" s="14"/>
      <c r="U41" s="14"/>
      <c r="V41" s="14"/>
      <c r="W41" s="14"/>
      <c r="X41" s="14"/>
    </row>
    <row r="42" spans="1:24" ht="15" customHeight="1" x14ac:dyDescent="0.25">
      <c r="A42" s="12"/>
      <c r="B42" s="13" t="str">
        <f>IF(A42="","",IFERROR(INT((A42-C3)/7)+I4,""))</f>
        <v/>
      </c>
      <c r="C42" s="14"/>
      <c r="D42" s="14"/>
      <c r="E42" s="14"/>
      <c r="F42" s="14"/>
      <c r="G42" s="15" t="str">
        <f>IF(A42="","",IFERROR(SUM(E$7:E42)/C4*100,""))</f>
        <v/>
      </c>
      <c r="H42" s="14"/>
      <c r="I42" s="14"/>
      <c r="J42" s="15" t="str">
        <f t="shared" si="0"/>
        <v/>
      </c>
      <c r="K42" s="15" t="str">
        <f t="shared" si="1"/>
        <v/>
      </c>
      <c r="L42" s="16"/>
      <c r="M42" s="14"/>
      <c r="N42" s="14"/>
      <c r="O42" s="15" t="str">
        <f t="shared" si="2"/>
        <v/>
      </c>
      <c r="P42" s="15" t="str">
        <f t="shared" si="3"/>
        <v/>
      </c>
      <c r="Q42" s="14"/>
      <c r="R42" s="17" t="str">
        <f t="shared" si="4"/>
        <v/>
      </c>
      <c r="S42" s="14"/>
      <c r="T42" s="14"/>
      <c r="U42" s="14"/>
      <c r="V42" s="14"/>
      <c r="W42" s="14"/>
      <c r="X42" s="14"/>
    </row>
    <row r="43" spans="1:24" ht="15" customHeight="1" x14ac:dyDescent="0.25">
      <c r="A43" s="12"/>
      <c r="B43" s="13" t="str">
        <f>IF(A43="","",IFERROR(INT((A43-C3)/7)+I4,""))</f>
        <v/>
      </c>
      <c r="C43" s="14"/>
      <c r="D43" s="14"/>
      <c r="E43" s="14"/>
      <c r="F43" s="14"/>
      <c r="G43" s="15" t="str">
        <f>IF(A43="","",IFERROR(SUM(E$7:E43)/C4*100,""))</f>
        <v/>
      </c>
      <c r="H43" s="14"/>
      <c r="I43" s="14"/>
      <c r="J43" s="15" t="str">
        <f t="shared" si="0"/>
        <v/>
      </c>
      <c r="K43" s="15" t="str">
        <f t="shared" si="1"/>
        <v/>
      </c>
      <c r="L43" s="16"/>
      <c r="M43" s="14"/>
      <c r="N43" s="14"/>
      <c r="O43" s="15" t="str">
        <f t="shared" si="2"/>
        <v/>
      </c>
      <c r="P43" s="15" t="str">
        <f t="shared" si="3"/>
        <v/>
      </c>
      <c r="Q43" s="14"/>
      <c r="R43" s="17" t="str">
        <f t="shared" si="4"/>
        <v/>
      </c>
      <c r="S43" s="14"/>
      <c r="T43" s="14"/>
      <c r="U43" s="14"/>
      <c r="V43" s="14"/>
      <c r="W43" s="14"/>
      <c r="X43" s="14"/>
    </row>
    <row r="44" spans="1:24" ht="15" customHeight="1" x14ac:dyDescent="0.25">
      <c r="A44" s="12"/>
      <c r="B44" s="13" t="str">
        <f>IF(A44="","",IFERROR(INT((A44-C3)/7)+I4,""))</f>
        <v/>
      </c>
      <c r="C44" s="14"/>
      <c r="D44" s="14"/>
      <c r="E44" s="14"/>
      <c r="F44" s="14"/>
      <c r="G44" s="15" t="str">
        <f>IF(A44="","",IFERROR(SUM(E$7:E44)/C4*100,""))</f>
        <v/>
      </c>
      <c r="H44" s="14"/>
      <c r="I44" s="14"/>
      <c r="J44" s="15" t="str">
        <f t="shared" si="0"/>
        <v/>
      </c>
      <c r="K44" s="15" t="str">
        <f t="shared" si="1"/>
        <v/>
      </c>
      <c r="L44" s="16"/>
      <c r="M44" s="14"/>
      <c r="N44" s="14"/>
      <c r="O44" s="15" t="str">
        <f t="shared" si="2"/>
        <v/>
      </c>
      <c r="P44" s="15" t="str">
        <f t="shared" si="3"/>
        <v/>
      </c>
      <c r="Q44" s="14"/>
      <c r="R44" s="17" t="str">
        <f t="shared" si="4"/>
        <v/>
      </c>
      <c r="S44" s="14"/>
      <c r="T44" s="14"/>
      <c r="U44" s="14"/>
      <c r="V44" s="14"/>
      <c r="W44" s="14"/>
      <c r="X44" s="14"/>
    </row>
    <row r="45" spans="1:24" ht="15" customHeight="1" x14ac:dyDescent="0.25">
      <c r="A45" s="12"/>
      <c r="B45" s="13" t="str">
        <f>IF(A45="","",IFERROR(INT((A45-C3)/7)+I4,""))</f>
        <v/>
      </c>
      <c r="C45" s="14"/>
      <c r="D45" s="14"/>
      <c r="E45" s="14"/>
      <c r="F45" s="14"/>
      <c r="G45" s="15" t="str">
        <f>IF(A45="","",IFERROR(SUM(E$7:E45)/C4*100,""))</f>
        <v/>
      </c>
      <c r="H45" s="14"/>
      <c r="I45" s="14"/>
      <c r="J45" s="15" t="str">
        <f t="shared" si="0"/>
        <v/>
      </c>
      <c r="K45" s="15" t="str">
        <f t="shared" si="1"/>
        <v/>
      </c>
      <c r="L45" s="16"/>
      <c r="M45" s="14"/>
      <c r="N45" s="14"/>
      <c r="O45" s="15" t="str">
        <f t="shared" si="2"/>
        <v/>
      </c>
      <c r="P45" s="15" t="str">
        <f t="shared" si="3"/>
        <v/>
      </c>
      <c r="Q45" s="14"/>
      <c r="R45" s="17" t="str">
        <f t="shared" si="4"/>
        <v/>
      </c>
      <c r="S45" s="14"/>
      <c r="T45" s="14"/>
      <c r="U45" s="14"/>
      <c r="V45" s="14"/>
      <c r="W45" s="14"/>
      <c r="X45" s="14"/>
    </row>
    <row r="46" spans="1:24" ht="15" customHeight="1" x14ac:dyDescent="0.25">
      <c r="A46" s="12"/>
      <c r="B46" s="13" t="str">
        <f>IF(A46="","",IFERROR(INT((A46-C3)/7)+I4,""))</f>
        <v/>
      </c>
      <c r="C46" s="14"/>
      <c r="D46" s="14"/>
      <c r="E46" s="14"/>
      <c r="F46" s="14"/>
      <c r="G46" s="15" t="str">
        <f>IF(A46="","",IFERROR(SUM(E$7:E46)/C4*100,""))</f>
        <v/>
      </c>
      <c r="H46" s="14"/>
      <c r="I46" s="14"/>
      <c r="J46" s="15" t="str">
        <f t="shared" si="0"/>
        <v/>
      </c>
      <c r="K46" s="15" t="str">
        <f t="shared" si="1"/>
        <v/>
      </c>
      <c r="L46" s="16"/>
      <c r="M46" s="14"/>
      <c r="N46" s="14"/>
      <c r="O46" s="15" t="str">
        <f t="shared" si="2"/>
        <v/>
      </c>
      <c r="P46" s="15" t="str">
        <f t="shared" si="3"/>
        <v/>
      </c>
      <c r="Q46" s="14"/>
      <c r="R46" s="17" t="str">
        <f t="shared" si="4"/>
        <v/>
      </c>
      <c r="S46" s="14"/>
      <c r="T46" s="14"/>
      <c r="U46" s="14"/>
      <c r="V46" s="14"/>
      <c r="W46" s="14"/>
      <c r="X46" s="14"/>
    </row>
    <row r="47" spans="1:24" ht="15" customHeight="1" x14ac:dyDescent="0.25">
      <c r="A47" s="12"/>
      <c r="B47" s="13" t="str">
        <f>IF(A47="","",IFERROR(INT((A47-C3)/7)+I4,""))</f>
        <v/>
      </c>
      <c r="C47" s="14"/>
      <c r="D47" s="14"/>
      <c r="E47" s="14"/>
      <c r="F47" s="14"/>
      <c r="G47" s="15" t="str">
        <f>IF(A47="","",IFERROR(SUM(E$7:E47)/C4*100,""))</f>
        <v/>
      </c>
      <c r="H47" s="14"/>
      <c r="I47" s="14"/>
      <c r="J47" s="15" t="str">
        <f t="shared" si="0"/>
        <v/>
      </c>
      <c r="K47" s="15" t="str">
        <f t="shared" si="1"/>
        <v/>
      </c>
      <c r="L47" s="16"/>
      <c r="M47" s="14"/>
      <c r="N47" s="14"/>
      <c r="O47" s="15" t="str">
        <f t="shared" si="2"/>
        <v/>
      </c>
      <c r="P47" s="15" t="str">
        <f t="shared" si="3"/>
        <v/>
      </c>
      <c r="Q47" s="14"/>
      <c r="R47" s="17" t="str">
        <f t="shared" si="4"/>
        <v/>
      </c>
      <c r="S47" s="14"/>
      <c r="T47" s="14"/>
      <c r="U47" s="14"/>
      <c r="V47" s="14"/>
      <c r="W47" s="14"/>
      <c r="X47" s="14"/>
    </row>
    <row r="48" spans="1:24" ht="15" customHeight="1" x14ac:dyDescent="0.25">
      <c r="A48" s="12"/>
      <c r="B48" s="13" t="str">
        <f>IF(A48="","",IFERROR(INT((A48-C3)/7)+I4,""))</f>
        <v/>
      </c>
      <c r="C48" s="14"/>
      <c r="D48" s="14"/>
      <c r="E48" s="14"/>
      <c r="F48" s="14"/>
      <c r="G48" s="15" t="str">
        <f>IF(A48="","",IFERROR(SUM(E$7:E48)/C4*100,""))</f>
        <v/>
      </c>
      <c r="H48" s="14"/>
      <c r="I48" s="14"/>
      <c r="J48" s="15" t="str">
        <f t="shared" si="0"/>
        <v/>
      </c>
      <c r="K48" s="15" t="str">
        <f t="shared" si="1"/>
        <v/>
      </c>
      <c r="L48" s="16"/>
      <c r="M48" s="14"/>
      <c r="N48" s="14"/>
      <c r="O48" s="15" t="str">
        <f t="shared" si="2"/>
        <v/>
      </c>
      <c r="P48" s="15" t="str">
        <f t="shared" si="3"/>
        <v/>
      </c>
      <c r="Q48" s="14"/>
      <c r="R48" s="17" t="str">
        <f t="shared" si="4"/>
        <v/>
      </c>
      <c r="S48" s="14"/>
      <c r="T48" s="14"/>
      <c r="U48" s="14"/>
      <c r="V48" s="14"/>
      <c r="W48" s="14"/>
      <c r="X48" s="14"/>
    </row>
    <row r="49" spans="1:24" ht="15" customHeight="1" x14ac:dyDescent="0.25">
      <c r="A49" s="12"/>
      <c r="B49" s="13" t="str">
        <f>IF(A49="","",IFERROR(INT((A49-C3)/7)+I4,""))</f>
        <v/>
      </c>
      <c r="C49" s="14"/>
      <c r="D49" s="14"/>
      <c r="E49" s="14"/>
      <c r="F49" s="14"/>
      <c r="G49" s="15" t="str">
        <f>IF(A49="","",IFERROR(SUM(E$7:E49)/C4*100,""))</f>
        <v/>
      </c>
      <c r="H49" s="14"/>
      <c r="I49" s="14"/>
      <c r="J49" s="15" t="str">
        <f t="shared" si="0"/>
        <v/>
      </c>
      <c r="K49" s="15" t="str">
        <f t="shared" si="1"/>
        <v/>
      </c>
      <c r="L49" s="16"/>
      <c r="M49" s="14"/>
      <c r="N49" s="14"/>
      <c r="O49" s="15" t="str">
        <f t="shared" si="2"/>
        <v/>
      </c>
      <c r="P49" s="15" t="str">
        <f t="shared" si="3"/>
        <v/>
      </c>
      <c r="Q49" s="14"/>
      <c r="R49" s="17" t="str">
        <f t="shared" si="4"/>
        <v/>
      </c>
      <c r="S49" s="14"/>
      <c r="T49" s="14"/>
      <c r="U49" s="14"/>
      <c r="V49" s="14"/>
      <c r="W49" s="14"/>
      <c r="X49" s="14"/>
    </row>
    <row r="50" spans="1:24" ht="15" customHeight="1" x14ac:dyDescent="0.25">
      <c r="A50" s="12"/>
      <c r="B50" s="13" t="str">
        <f>IF(A50="","",IFERROR(INT((A50-C3)/7)+I4,""))</f>
        <v/>
      </c>
      <c r="C50" s="14"/>
      <c r="D50" s="14"/>
      <c r="E50" s="14"/>
      <c r="F50" s="14"/>
      <c r="G50" s="15" t="str">
        <f>IF(A50="","",IFERROR(SUM(E$7:E50)/C4*100,""))</f>
        <v/>
      </c>
      <c r="H50" s="14"/>
      <c r="I50" s="14"/>
      <c r="J50" s="15" t="str">
        <f t="shared" si="0"/>
        <v/>
      </c>
      <c r="K50" s="15" t="str">
        <f t="shared" si="1"/>
        <v/>
      </c>
      <c r="L50" s="16"/>
      <c r="M50" s="14"/>
      <c r="N50" s="14"/>
      <c r="O50" s="15" t="str">
        <f t="shared" si="2"/>
        <v/>
      </c>
      <c r="P50" s="15" t="str">
        <f t="shared" si="3"/>
        <v/>
      </c>
      <c r="Q50" s="14"/>
      <c r="R50" s="17" t="str">
        <f t="shared" si="4"/>
        <v/>
      </c>
      <c r="S50" s="14"/>
      <c r="T50" s="14"/>
      <c r="U50" s="14"/>
      <c r="V50" s="14"/>
      <c r="W50" s="14"/>
      <c r="X50" s="14"/>
    </row>
    <row r="51" spans="1:24" ht="15" customHeight="1" x14ac:dyDescent="0.25">
      <c r="A51" s="12"/>
      <c r="B51" s="13" t="str">
        <f>IF(A51="","",IFERROR(INT((A51-C3)/7)+I4,""))</f>
        <v/>
      </c>
      <c r="C51" s="14"/>
      <c r="D51" s="14"/>
      <c r="E51" s="14"/>
      <c r="F51" s="14"/>
      <c r="G51" s="15" t="str">
        <f>IF(A51="","",IFERROR(SUM(E$7:E51)/C4*100,""))</f>
        <v/>
      </c>
      <c r="H51" s="14"/>
      <c r="I51" s="14"/>
      <c r="J51" s="15" t="str">
        <f t="shared" si="0"/>
        <v/>
      </c>
      <c r="K51" s="15" t="str">
        <f t="shared" si="1"/>
        <v/>
      </c>
      <c r="L51" s="16"/>
      <c r="M51" s="14"/>
      <c r="N51" s="14"/>
      <c r="O51" s="15" t="str">
        <f t="shared" si="2"/>
        <v/>
      </c>
      <c r="P51" s="15" t="str">
        <f t="shared" si="3"/>
        <v/>
      </c>
      <c r="Q51" s="14"/>
      <c r="R51" s="17" t="str">
        <f t="shared" si="4"/>
        <v/>
      </c>
      <c r="S51" s="14"/>
      <c r="T51" s="14"/>
      <c r="U51" s="14"/>
      <c r="V51" s="14"/>
      <c r="W51" s="14"/>
      <c r="X51" s="14"/>
    </row>
    <row r="52" spans="1:24" ht="15" customHeight="1" x14ac:dyDescent="0.25">
      <c r="A52" s="12"/>
      <c r="B52" s="13" t="str">
        <f>IF(A52="","",IFERROR(INT((A52-C3)/7)+I4,""))</f>
        <v/>
      </c>
      <c r="C52" s="14"/>
      <c r="D52" s="14"/>
      <c r="E52" s="14"/>
      <c r="F52" s="14"/>
      <c r="G52" s="15" t="str">
        <f>IF(A52="","",IFERROR(SUM(E$7:E52)/C4*100,""))</f>
        <v/>
      </c>
      <c r="H52" s="14"/>
      <c r="I52" s="14"/>
      <c r="J52" s="15" t="str">
        <f t="shared" si="0"/>
        <v/>
      </c>
      <c r="K52" s="15" t="str">
        <f t="shared" si="1"/>
        <v/>
      </c>
      <c r="L52" s="16"/>
      <c r="M52" s="14"/>
      <c r="N52" s="14"/>
      <c r="O52" s="15" t="str">
        <f t="shared" si="2"/>
        <v/>
      </c>
      <c r="P52" s="15" t="str">
        <f t="shared" si="3"/>
        <v/>
      </c>
      <c r="Q52" s="14"/>
      <c r="R52" s="17" t="str">
        <f t="shared" si="4"/>
        <v/>
      </c>
      <c r="S52" s="14"/>
      <c r="T52" s="14"/>
      <c r="U52" s="14"/>
      <c r="V52" s="14"/>
      <c r="W52" s="14"/>
      <c r="X52" s="14"/>
    </row>
    <row r="53" spans="1:24" ht="15" customHeight="1" x14ac:dyDescent="0.25">
      <c r="A53" s="12"/>
      <c r="B53" s="13" t="str">
        <f>IF(A53="","",IFERROR(INT((A53-C3)/7)+I4,""))</f>
        <v/>
      </c>
      <c r="C53" s="14"/>
      <c r="D53" s="14"/>
      <c r="E53" s="14"/>
      <c r="F53" s="14"/>
      <c r="G53" s="15" t="str">
        <f>IF(A53="","",IFERROR(SUM(E$7:E53)/C4*100,""))</f>
        <v/>
      </c>
      <c r="H53" s="14"/>
      <c r="I53" s="14"/>
      <c r="J53" s="15" t="str">
        <f t="shared" si="0"/>
        <v/>
      </c>
      <c r="K53" s="15" t="str">
        <f t="shared" si="1"/>
        <v/>
      </c>
      <c r="L53" s="16"/>
      <c r="M53" s="14"/>
      <c r="N53" s="14"/>
      <c r="O53" s="15" t="str">
        <f t="shared" si="2"/>
        <v/>
      </c>
      <c r="P53" s="15" t="str">
        <f t="shared" si="3"/>
        <v/>
      </c>
      <c r="Q53" s="14"/>
      <c r="R53" s="17" t="str">
        <f t="shared" si="4"/>
        <v/>
      </c>
      <c r="S53" s="14"/>
      <c r="T53" s="14"/>
      <c r="U53" s="14"/>
      <c r="V53" s="14"/>
      <c r="W53" s="14"/>
      <c r="X53" s="14"/>
    </row>
    <row r="54" spans="1:24" ht="15" customHeight="1" x14ac:dyDescent="0.25">
      <c r="A54" s="12"/>
      <c r="B54" s="13" t="str">
        <f>IF(A54="","",IFERROR(INT((A54-C3)/7)+I4,""))</f>
        <v/>
      </c>
      <c r="C54" s="14"/>
      <c r="D54" s="14"/>
      <c r="E54" s="14"/>
      <c r="F54" s="14"/>
      <c r="G54" s="15" t="str">
        <f>IF(A54="","",IFERROR(SUM(E$7:E54)/C4*100,""))</f>
        <v/>
      </c>
      <c r="H54" s="14"/>
      <c r="I54" s="14"/>
      <c r="J54" s="15" t="str">
        <f t="shared" si="0"/>
        <v/>
      </c>
      <c r="K54" s="15" t="str">
        <f t="shared" si="1"/>
        <v/>
      </c>
      <c r="L54" s="16"/>
      <c r="M54" s="14"/>
      <c r="N54" s="14"/>
      <c r="O54" s="15" t="str">
        <f t="shared" si="2"/>
        <v/>
      </c>
      <c r="P54" s="15" t="str">
        <f t="shared" si="3"/>
        <v/>
      </c>
      <c r="Q54" s="14"/>
      <c r="R54" s="17" t="str">
        <f t="shared" si="4"/>
        <v/>
      </c>
      <c r="S54" s="14"/>
      <c r="T54" s="14"/>
      <c r="U54" s="14"/>
      <c r="V54" s="14"/>
      <c r="W54" s="14"/>
      <c r="X54" s="14"/>
    </row>
    <row r="55" spans="1:24" ht="15" customHeight="1" x14ac:dyDescent="0.25">
      <c r="A55" s="12"/>
      <c r="B55" s="13" t="str">
        <f>IF(A55="","",IFERROR(INT((A55-C3)/7)+I4,""))</f>
        <v/>
      </c>
      <c r="C55" s="14"/>
      <c r="D55" s="14"/>
      <c r="E55" s="14"/>
      <c r="F55" s="14"/>
      <c r="G55" s="15" t="str">
        <f>IF(A55="","",IFERROR(SUM(E$7:E55)/C4*100,""))</f>
        <v/>
      </c>
      <c r="H55" s="14"/>
      <c r="I55" s="14"/>
      <c r="J55" s="15" t="str">
        <f t="shared" si="0"/>
        <v/>
      </c>
      <c r="K55" s="15" t="str">
        <f t="shared" si="1"/>
        <v/>
      </c>
      <c r="L55" s="16"/>
      <c r="M55" s="14"/>
      <c r="N55" s="14"/>
      <c r="O55" s="15" t="str">
        <f t="shared" si="2"/>
        <v/>
      </c>
      <c r="P55" s="15" t="str">
        <f t="shared" si="3"/>
        <v/>
      </c>
      <c r="Q55" s="14"/>
      <c r="R55" s="17" t="str">
        <f t="shared" si="4"/>
        <v/>
      </c>
      <c r="S55" s="14"/>
      <c r="T55" s="14"/>
      <c r="U55" s="14"/>
      <c r="V55" s="14"/>
      <c r="W55" s="14"/>
      <c r="X55" s="14"/>
    </row>
    <row r="56" spans="1:24" ht="15" customHeight="1" x14ac:dyDescent="0.25">
      <c r="A56" s="12"/>
      <c r="B56" s="13" t="str">
        <f>IF(A56="","",IFERROR(INT((A56-C3)/7)+I4,""))</f>
        <v/>
      </c>
      <c r="C56" s="14"/>
      <c r="D56" s="14"/>
      <c r="E56" s="14"/>
      <c r="F56" s="14"/>
      <c r="G56" s="15" t="str">
        <f>IF(A56="","",IFERROR(SUM(E$7:E56)/C4*100,""))</f>
        <v/>
      </c>
      <c r="H56" s="14"/>
      <c r="I56" s="14"/>
      <c r="J56" s="15" t="str">
        <f t="shared" si="0"/>
        <v/>
      </c>
      <c r="K56" s="15" t="str">
        <f t="shared" si="1"/>
        <v/>
      </c>
      <c r="L56" s="16"/>
      <c r="M56" s="14"/>
      <c r="N56" s="14"/>
      <c r="O56" s="15" t="str">
        <f t="shared" si="2"/>
        <v/>
      </c>
      <c r="P56" s="15" t="str">
        <f t="shared" si="3"/>
        <v/>
      </c>
      <c r="Q56" s="14"/>
      <c r="R56" s="17" t="str">
        <f t="shared" si="4"/>
        <v/>
      </c>
      <c r="S56" s="14"/>
      <c r="T56" s="14"/>
      <c r="U56" s="14"/>
      <c r="V56" s="14"/>
      <c r="W56" s="14"/>
      <c r="X56" s="14"/>
    </row>
    <row r="57" spans="1:24" ht="15" customHeight="1" x14ac:dyDescent="0.25">
      <c r="A57" s="12"/>
      <c r="B57" s="13" t="str">
        <f>IF(A57="","",IFERROR(INT((A57-C3)/7)+I4,""))</f>
        <v/>
      </c>
      <c r="C57" s="14"/>
      <c r="D57" s="14"/>
      <c r="E57" s="14"/>
      <c r="F57" s="14"/>
      <c r="G57" s="15" t="str">
        <f>IF(A57="","",IFERROR(SUM(E$7:E57)/C4*100,""))</f>
        <v/>
      </c>
      <c r="H57" s="14"/>
      <c r="I57" s="14"/>
      <c r="J57" s="15" t="str">
        <f t="shared" si="0"/>
        <v/>
      </c>
      <c r="K57" s="15" t="str">
        <f t="shared" si="1"/>
        <v/>
      </c>
      <c r="L57" s="16"/>
      <c r="M57" s="14"/>
      <c r="N57" s="14"/>
      <c r="O57" s="15" t="str">
        <f t="shared" si="2"/>
        <v/>
      </c>
      <c r="P57" s="15" t="str">
        <f t="shared" si="3"/>
        <v/>
      </c>
      <c r="Q57" s="14"/>
      <c r="R57" s="17" t="str">
        <f t="shared" si="4"/>
        <v/>
      </c>
      <c r="S57" s="14"/>
      <c r="T57" s="14"/>
      <c r="U57" s="14"/>
      <c r="V57" s="14"/>
      <c r="W57" s="14"/>
      <c r="X57" s="14"/>
    </row>
    <row r="58" spans="1:24" ht="15" customHeight="1" x14ac:dyDescent="0.25">
      <c r="A58" s="12"/>
      <c r="B58" s="13" t="str">
        <f>IF(A58="","",IFERROR(INT((A58-C3)/7)+I4,""))</f>
        <v/>
      </c>
      <c r="C58" s="14"/>
      <c r="D58" s="14"/>
      <c r="E58" s="14"/>
      <c r="F58" s="14"/>
      <c r="G58" s="15" t="str">
        <f>IF(A58="","",IFERROR(SUM(E$7:E58)/C4*100,""))</f>
        <v/>
      </c>
      <c r="H58" s="14"/>
      <c r="I58" s="14"/>
      <c r="J58" s="15" t="str">
        <f t="shared" si="0"/>
        <v/>
      </c>
      <c r="K58" s="15" t="str">
        <f t="shared" si="1"/>
        <v/>
      </c>
      <c r="L58" s="16"/>
      <c r="M58" s="14"/>
      <c r="N58" s="14"/>
      <c r="O58" s="15" t="str">
        <f t="shared" si="2"/>
        <v/>
      </c>
      <c r="P58" s="15" t="str">
        <f t="shared" si="3"/>
        <v/>
      </c>
      <c r="Q58" s="14"/>
      <c r="R58" s="17" t="str">
        <f t="shared" si="4"/>
        <v/>
      </c>
      <c r="S58" s="14"/>
      <c r="T58" s="14"/>
      <c r="U58" s="14"/>
      <c r="V58" s="14"/>
      <c r="W58" s="14"/>
      <c r="X58" s="14"/>
    </row>
    <row r="59" spans="1:24" ht="15" customHeight="1" x14ac:dyDescent="0.25">
      <c r="A59" s="12"/>
      <c r="B59" s="13" t="str">
        <f>IF(A59="","",IFERROR(INT((A59-C3)/7)+I4,""))</f>
        <v/>
      </c>
      <c r="C59" s="14"/>
      <c r="D59" s="14"/>
      <c r="E59" s="14"/>
      <c r="F59" s="14"/>
      <c r="G59" s="15" t="str">
        <f>IF(A59="","",IFERROR(SUM(E$7:E59)/C4*100,""))</f>
        <v/>
      </c>
      <c r="H59" s="14"/>
      <c r="I59" s="14"/>
      <c r="J59" s="15" t="str">
        <f t="shared" si="0"/>
        <v/>
      </c>
      <c r="K59" s="15" t="str">
        <f t="shared" si="1"/>
        <v/>
      </c>
      <c r="L59" s="16"/>
      <c r="M59" s="14"/>
      <c r="N59" s="14"/>
      <c r="O59" s="15" t="str">
        <f t="shared" si="2"/>
        <v/>
      </c>
      <c r="P59" s="15" t="str">
        <f t="shared" si="3"/>
        <v/>
      </c>
      <c r="Q59" s="14"/>
      <c r="R59" s="17" t="str">
        <f t="shared" si="4"/>
        <v/>
      </c>
      <c r="S59" s="14"/>
      <c r="T59" s="14"/>
      <c r="U59" s="14"/>
      <c r="V59" s="14"/>
      <c r="W59" s="14"/>
      <c r="X59" s="14"/>
    </row>
    <row r="60" spans="1:24" ht="15" customHeight="1" x14ac:dyDescent="0.25">
      <c r="A60" s="12"/>
      <c r="B60" s="13" t="str">
        <f>IF(A60="","",IFERROR(INT((A60-C3)/7)+I4,""))</f>
        <v/>
      </c>
      <c r="C60" s="14"/>
      <c r="D60" s="14"/>
      <c r="E60" s="14"/>
      <c r="F60" s="14"/>
      <c r="G60" s="15" t="str">
        <f>IF(A60="","",IFERROR(SUM(E$7:E60)/C4*100,""))</f>
        <v/>
      </c>
      <c r="H60" s="14"/>
      <c r="I60" s="14"/>
      <c r="J60" s="15" t="str">
        <f t="shared" si="0"/>
        <v/>
      </c>
      <c r="K60" s="15" t="str">
        <f t="shared" si="1"/>
        <v/>
      </c>
      <c r="L60" s="16"/>
      <c r="M60" s="14"/>
      <c r="N60" s="14"/>
      <c r="O60" s="15" t="str">
        <f t="shared" si="2"/>
        <v/>
      </c>
      <c r="P60" s="15" t="str">
        <f t="shared" si="3"/>
        <v/>
      </c>
      <c r="Q60" s="14"/>
      <c r="R60" s="17" t="str">
        <f t="shared" si="4"/>
        <v/>
      </c>
      <c r="S60" s="14"/>
      <c r="T60" s="14"/>
      <c r="U60" s="14"/>
      <c r="V60" s="14"/>
      <c r="W60" s="14"/>
      <c r="X60" s="14"/>
    </row>
    <row r="61" spans="1:24" ht="15" customHeight="1" x14ac:dyDescent="0.25">
      <c r="A61" s="12"/>
      <c r="B61" s="13" t="str">
        <f>IF(A61="","",IFERROR(INT((A61-C3)/7)+I4,""))</f>
        <v/>
      </c>
      <c r="C61" s="14"/>
      <c r="D61" s="14"/>
      <c r="E61" s="14"/>
      <c r="F61" s="14"/>
      <c r="G61" s="15" t="str">
        <f>IF(A61="","",IFERROR(SUM(E$7:E61)/C4*100,""))</f>
        <v/>
      </c>
      <c r="H61" s="14"/>
      <c r="I61" s="14"/>
      <c r="J61" s="15" t="str">
        <f t="shared" si="0"/>
        <v/>
      </c>
      <c r="K61" s="15" t="str">
        <f t="shared" si="1"/>
        <v/>
      </c>
      <c r="L61" s="16"/>
      <c r="M61" s="14"/>
      <c r="N61" s="14"/>
      <c r="O61" s="15" t="str">
        <f t="shared" si="2"/>
        <v/>
      </c>
      <c r="P61" s="15" t="str">
        <f t="shared" si="3"/>
        <v/>
      </c>
      <c r="Q61" s="14"/>
      <c r="R61" s="17" t="str">
        <f t="shared" si="4"/>
        <v/>
      </c>
      <c r="S61" s="14"/>
      <c r="T61" s="14"/>
      <c r="U61" s="14"/>
      <c r="V61" s="14"/>
      <c r="W61" s="14"/>
      <c r="X61" s="14"/>
    </row>
    <row r="62" spans="1:24" ht="15" customHeight="1" x14ac:dyDescent="0.25">
      <c r="A62" s="12"/>
      <c r="B62" s="13" t="str">
        <f>IF(A62="","",IFERROR(INT((A62-C3)/7)+I4,""))</f>
        <v/>
      </c>
      <c r="C62" s="14"/>
      <c r="D62" s="14"/>
      <c r="E62" s="14"/>
      <c r="F62" s="14"/>
      <c r="G62" s="15" t="str">
        <f>IF(A62="","",IFERROR(SUM(E$7:E62)/C4*100,""))</f>
        <v/>
      </c>
      <c r="H62" s="14"/>
      <c r="I62" s="14"/>
      <c r="J62" s="15" t="str">
        <f t="shared" si="0"/>
        <v/>
      </c>
      <c r="K62" s="15" t="str">
        <f t="shared" si="1"/>
        <v/>
      </c>
      <c r="L62" s="16"/>
      <c r="M62" s="14"/>
      <c r="N62" s="14"/>
      <c r="O62" s="15" t="str">
        <f t="shared" si="2"/>
        <v/>
      </c>
      <c r="P62" s="15" t="str">
        <f t="shared" si="3"/>
        <v/>
      </c>
      <c r="Q62" s="14"/>
      <c r="R62" s="17" t="str">
        <f t="shared" si="4"/>
        <v/>
      </c>
      <c r="S62" s="14"/>
      <c r="T62" s="14"/>
      <c r="U62" s="14"/>
      <c r="V62" s="14"/>
      <c r="W62" s="14"/>
      <c r="X62" s="14"/>
    </row>
    <row r="63" spans="1:24" ht="15" customHeight="1" x14ac:dyDescent="0.25">
      <c r="A63" s="12"/>
      <c r="B63" s="13" t="str">
        <f>IF(A63="","",IFERROR(INT((A63-C3)/7)+I4,""))</f>
        <v/>
      </c>
      <c r="C63" s="14"/>
      <c r="D63" s="14"/>
      <c r="E63" s="14"/>
      <c r="F63" s="14"/>
      <c r="G63" s="15" t="str">
        <f>IF(A63="","",IFERROR(SUM(E$7:E63)/C4*100,""))</f>
        <v/>
      </c>
      <c r="H63" s="14"/>
      <c r="I63" s="14"/>
      <c r="J63" s="15" t="str">
        <f t="shared" si="0"/>
        <v/>
      </c>
      <c r="K63" s="15" t="str">
        <f t="shared" si="1"/>
        <v/>
      </c>
      <c r="L63" s="16"/>
      <c r="M63" s="14"/>
      <c r="N63" s="14"/>
      <c r="O63" s="15" t="str">
        <f t="shared" si="2"/>
        <v/>
      </c>
      <c r="P63" s="15" t="str">
        <f t="shared" si="3"/>
        <v/>
      </c>
      <c r="Q63" s="14"/>
      <c r="R63" s="17" t="str">
        <f t="shared" si="4"/>
        <v/>
      </c>
      <c r="S63" s="14"/>
      <c r="T63" s="14"/>
      <c r="U63" s="14"/>
      <c r="V63" s="14"/>
      <c r="W63" s="14"/>
      <c r="X63" s="14"/>
    </row>
    <row r="64" spans="1:24" ht="15" customHeight="1" x14ac:dyDescent="0.25">
      <c r="A64" s="12"/>
      <c r="B64" s="13" t="str">
        <f>IF(A64="","",IFERROR(INT((A64-C3)/7)+I4,""))</f>
        <v/>
      </c>
      <c r="C64" s="14"/>
      <c r="D64" s="14"/>
      <c r="E64" s="14"/>
      <c r="F64" s="14"/>
      <c r="G64" s="15" t="str">
        <f>IF(A64="","",IFERROR(SUM(E$7:E64)/C4*100,""))</f>
        <v/>
      </c>
      <c r="H64" s="14"/>
      <c r="I64" s="14"/>
      <c r="J64" s="15" t="str">
        <f t="shared" si="0"/>
        <v/>
      </c>
      <c r="K64" s="15" t="str">
        <f t="shared" si="1"/>
        <v/>
      </c>
      <c r="L64" s="16"/>
      <c r="M64" s="14"/>
      <c r="N64" s="14"/>
      <c r="O64" s="15" t="str">
        <f t="shared" si="2"/>
        <v/>
      </c>
      <c r="P64" s="15" t="str">
        <f t="shared" si="3"/>
        <v/>
      </c>
      <c r="Q64" s="14"/>
      <c r="R64" s="17" t="str">
        <f t="shared" si="4"/>
        <v/>
      </c>
      <c r="S64" s="14"/>
      <c r="T64" s="14"/>
      <c r="U64" s="14"/>
      <c r="V64" s="14"/>
      <c r="W64" s="14"/>
      <c r="X64" s="14"/>
    </row>
    <row r="65" spans="1:24" ht="15" customHeight="1" x14ac:dyDescent="0.25">
      <c r="A65" s="12"/>
      <c r="B65" s="13" t="str">
        <f>IF(A65="","",IFERROR(INT((A65-C3)/7)+I4,""))</f>
        <v/>
      </c>
      <c r="C65" s="14"/>
      <c r="D65" s="14"/>
      <c r="E65" s="14"/>
      <c r="F65" s="14"/>
      <c r="G65" s="15" t="str">
        <f>IF(A65="","",IFERROR(SUM(E$7:E65)/C4*100,""))</f>
        <v/>
      </c>
      <c r="H65" s="14"/>
      <c r="I65" s="14"/>
      <c r="J65" s="15" t="str">
        <f t="shared" si="0"/>
        <v/>
      </c>
      <c r="K65" s="15" t="str">
        <f t="shared" si="1"/>
        <v/>
      </c>
      <c r="L65" s="16"/>
      <c r="M65" s="14"/>
      <c r="N65" s="14"/>
      <c r="O65" s="15" t="str">
        <f t="shared" si="2"/>
        <v/>
      </c>
      <c r="P65" s="15" t="str">
        <f t="shared" si="3"/>
        <v/>
      </c>
      <c r="Q65" s="14"/>
      <c r="R65" s="17" t="str">
        <f t="shared" si="4"/>
        <v/>
      </c>
      <c r="S65" s="14"/>
      <c r="T65" s="14"/>
      <c r="U65" s="14"/>
      <c r="V65" s="14"/>
      <c r="W65" s="14"/>
      <c r="X65" s="14"/>
    </row>
    <row r="66" spans="1:24" ht="15" customHeight="1" x14ac:dyDescent="0.25">
      <c r="A66" s="12"/>
      <c r="B66" s="13" t="str">
        <f>IF(A66="","",IFERROR(INT((A66-C3)/7)+I4,""))</f>
        <v/>
      </c>
      <c r="C66" s="14"/>
      <c r="D66" s="14"/>
      <c r="E66" s="14"/>
      <c r="F66" s="14"/>
      <c r="G66" s="15" t="str">
        <f>IF(A66="","",IFERROR(SUM(E$7:E66)/C4*100,""))</f>
        <v/>
      </c>
      <c r="H66" s="14"/>
      <c r="I66" s="14"/>
      <c r="J66" s="15" t="str">
        <f t="shared" si="0"/>
        <v/>
      </c>
      <c r="K66" s="15" t="str">
        <f t="shared" si="1"/>
        <v/>
      </c>
      <c r="L66" s="16"/>
      <c r="M66" s="14"/>
      <c r="N66" s="14"/>
      <c r="O66" s="15" t="str">
        <f t="shared" si="2"/>
        <v/>
      </c>
      <c r="P66" s="15" t="str">
        <f t="shared" si="3"/>
        <v/>
      </c>
      <c r="Q66" s="14"/>
      <c r="R66" s="17" t="str">
        <f t="shared" si="4"/>
        <v/>
      </c>
      <c r="S66" s="14"/>
      <c r="T66" s="14"/>
      <c r="U66" s="14"/>
      <c r="V66" s="14"/>
      <c r="W66" s="14"/>
      <c r="X66" s="14"/>
    </row>
    <row r="67" spans="1:24" ht="15" customHeight="1" x14ac:dyDescent="0.25">
      <c r="A67" s="12"/>
      <c r="B67" s="13" t="str">
        <f>IF(A67="","",IFERROR(INT((A67-C3)/7)+I4,""))</f>
        <v/>
      </c>
      <c r="C67" s="14"/>
      <c r="D67" s="14"/>
      <c r="E67" s="14"/>
      <c r="F67" s="14"/>
      <c r="G67" s="15" t="str">
        <f>IF(A67="","",IFERROR(SUM(E$7:E67)/C4*100,""))</f>
        <v/>
      </c>
      <c r="H67" s="14"/>
      <c r="I67" s="14"/>
      <c r="J67" s="15" t="str">
        <f t="shared" si="0"/>
        <v/>
      </c>
      <c r="K67" s="15" t="str">
        <f t="shared" si="1"/>
        <v/>
      </c>
      <c r="L67" s="16"/>
      <c r="M67" s="14"/>
      <c r="N67" s="14"/>
      <c r="O67" s="15" t="str">
        <f t="shared" si="2"/>
        <v/>
      </c>
      <c r="P67" s="15" t="str">
        <f t="shared" si="3"/>
        <v/>
      </c>
      <c r="Q67" s="14"/>
      <c r="R67" s="17" t="str">
        <f t="shared" si="4"/>
        <v/>
      </c>
      <c r="S67" s="14"/>
      <c r="T67" s="14"/>
      <c r="U67" s="14"/>
      <c r="V67" s="14"/>
      <c r="W67" s="14"/>
      <c r="X67" s="14"/>
    </row>
    <row r="68" spans="1:24" ht="15" customHeight="1" x14ac:dyDescent="0.25">
      <c r="A68" s="12"/>
      <c r="B68" s="13" t="str">
        <f>IF(A68="","",IFERROR(INT((A68-C3)/7)+I4,""))</f>
        <v/>
      </c>
      <c r="C68" s="14"/>
      <c r="D68" s="14"/>
      <c r="E68" s="14"/>
      <c r="F68" s="14"/>
      <c r="G68" s="15" t="str">
        <f>IF(A68="","",IFERROR(SUM(E$7:E68)/C4*100,""))</f>
        <v/>
      </c>
      <c r="H68" s="14"/>
      <c r="I68" s="14"/>
      <c r="J68" s="15" t="str">
        <f t="shared" si="0"/>
        <v/>
      </c>
      <c r="K68" s="15" t="str">
        <f t="shared" si="1"/>
        <v/>
      </c>
      <c r="L68" s="16"/>
      <c r="M68" s="14"/>
      <c r="N68" s="14"/>
      <c r="O68" s="15" t="str">
        <f t="shared" si="2"/>
        <v/>
      </c>
      <c r="P68" s="15" t="str">
        <f t="shared" si="3"/>
        <v/>
      </c>
      <c r="Q68" s="14"/>
      <c r="R68" s="17" t="str">
        <f t="shared" si="4"/>
        <v/>
      </c>
      <c r="S68" s="14"/>
      <c r="T68" s="14"/>
      <c r="U68" s="14"/>
      <c r="V68" s="14"/>
      <c r="W68" s="14"/>
      <c r="X68" s="14"/>
    </row>
    <row r="69" spans="1:24" ht="15" customHeight="1" x14ac:dyDescent="0.25">
      <c r="A69" s="12"/>
      <c r="B69" s="13" t="str">
        <f>IF(A69="","",IFERROR(INT((A69-C3)/7)+I4,""))</f>
        <v/>
      </c>
      <c r="C69" s="14"/>
      <c r="D69" s="14"/>
      <c r="E69" s="14"/>
      <c r="F69" s="14"/>
      <c r="G69" s="15" t="str">
        <f>IF(A69="","",IFERROR(SUM(E$7:E69)/C4*100,""))</f>
        <v/>
      </c>
      <c r="H69" s="14"/>
      <c r="I69" s="14"/>
      <c r="J69" s="15" t="str">
        <f t="shared" si="0"/>
        <v/>
      </c>
      <c r="K69" s="15" t="str">
        <f t="shared" si="1"/>
        <v/>
      </c>
      <c r="L69" s="16"/>
      <c r="M69" s="14"/>
      <c r="N69" s="14"/>
      <c r="O69" s="15" t="str">
        <f t="shared" si="2"/>
        <v/>
      </c>
      <c r="P69" s="15" t="str">
        <f t="shared" si="3"/>
        <v/>
      </c>
      <c r="Q69" s="14"/>
      <c r="R69" s="17" t="str">
        <f t="shared" si="4"/>
        <v/>
      </c>
      <c r="S69" s="14"/>
      <c r="T69" s="14"/>
      <c r="U69" s="14"/>
      <c r="V69" s="14"/>
      <c r="W69" s="14"/>
      <c r="X69" s="14"/>
    </row>
    <row r="70" spans="1:24" ht="15" customHeight="1" x14ac:dyDescent="0.25">
      <c r="A70" s="12"/>
      <c r="B70" s="13" t="str">
        <f>IF(A70="","",IFERROR(INT((A70-C3)/7)+I4,""))</f>
        <v/>
      </c>
      <c r="C70" s="14"/>
      <c r="D70" s="14"/>
      <c r="E70" s="14"/>
      <c r="F70" s="14"/>
      <c r="G70" s="15" t="str">
        <f>IF(A70="","",IFERROR(SUM(E$7:E70)/C4*100,""))</f>
        <v/>
      </c>
      <c r="H70" s="14"/>
      <c r="I70" s="14"/>
      <c r="J70" s="15" t="str">
        <f t="shared" si="0"/>
        <v/>
      </c>
      <c r="K70" s="15" t="str">
        <f t="shared" si="1"/>
        <v/>
      </c>
      <c r="L70" s="16"/>
      <c r="M70" s="14"/>
      <c r="N70" s="14"/>
      <c r="O70" s="15" t="str">
        <f t="shared" si="2"/>
        <v/>
      </c>
      <c r="P70" s="15" t="str">
        <f t="shared" si="3"/>
        <v/>
      </c>
      <c r="Q70" s="14"/>
      <c r="R70" s="17" t="str">
        <f t="shared" si="4"/>
        <v/>
      </c>
      <c r="S70" s="14"/>
      <c r="T70" s="14"/>
      <c r="U70" s="14"/>
      <c r="V70" s="14"/>
      <c r="W70" s="14"/>
      <c r="X70" s="14"/>
    </row>
    <row r="71" spans="1:24" ht="15" customHeight="1" x14ac:dyDescent="0.25">
      <c r="A71" s="12"/>
      <c r="B71" s="13" t="str">
        <f>IF(A71="","",IFERROR(INT((A71-C3)/7)+I4,""))</f>
        <v/>
      </c>
      <c r="C71" s="14"/>
      <c r="D71" s="14"/>
      <c r="E71" s="14"/>
      <c r="F71" s="14"/>
      <c r="G71" s="15" t="str">
        <f>IF(A71="","",IFERROR(SUM(E$7:E71)/C4*100,""))</f>
        <v/>
      </c>
      <c r="H71" s="14"/>
      <c r="I71" s="14"/>
      <c r="J71" s="15" t="str">
        <f t="shared" ref="J71:J134" si="5">IF(OR(A71="",H71="",H71=0),"",I71/H71*100)</f>
        <v/>
      </c>
      <c r="K71" s="15" t="str">
        <f t="shared" ref="K71:K134" si="6">IF(OR(A71="",C71="",C71=0),"",H71/C71*100)</f>
        <v/>
      </c>
      <c r="L71" s="16"/>
      <c r="M71" s="14"/>
      <c r="N71" s="14"/>
      <c r="O71" s="15" t="str">
        <f t="shared" ref="O71:O134" si="7">IF(OR(A71="",C71="",C71=0),"",M71/C71*1000)</f>
        <v/>
      </c>
      <c r="P71" s="15" t="str">
        <f t="shared" ref="P71:P134" si="8">IF(OR(A71="",D71="",D71=0),"",N71/D71*1000)</f>
        <v/>
      </c>
      <c r="Q71" s="14"/>
      <c r="R71" s="17" t="str">
        <f t="shared" ref="R71:R134" si="9">IF(OR(A71="",M71="",M71+N71=0),"",Q71/(M71+N71))</f>
        <v/>
      </c>
      <c r="S71" s="14"/>
      <c r="T71" s="14"/>
      <c r="U71" s="14"/>
      <c r="V71" s="14"/>
      <c r="W71" s="14"/>
      <c r="X71" s="14"/>
    </row>
    <row r="72" spans="1:24" ht="15" customHeight="1" x14ac:dyDescent="0.25">
      <c r="A72" s="12"/>
      <c r="B72" s="13" t="str">
        <f>IF(A72="","",IFERROR(INT((A72-C3)/7)+I4,""))</f>
        <v/>
      </c>
      <c r="C72" s="14"/>
      <c r="D72" s="14"/>
      <c r="E72" s="14"/>
      <c r="F72" s="14"/>
      <c r="G72" s="15" t="str">
        <f>IF(A72="","",IFERROR(SUM(E$7:E72)/C4*100,""))</f>
        <v/>
      </c>
      <c r="H72" s="14"/>
      <c r="I72" s="14"/>
      <c r="J72" s="15" t="str">
        <f t="shared" si="5"/>
        <v/>
      </c>
      <c r="K72" s="15" t="str">
        <f t="shared" si="6"/>
        <v/>
      </c>
      <c r="L72" s="16"/>
      <c r="M72" s="14"/>
      <c r="N72" s="14"/>
      <c r="O72" s="15" t="str">
        <f t="shared" si="7"/>
        <v/>
      </c>
      <c r="P72" s="15" t="str">
        <f t="shared" si="8"/>
        <v/>
      </c>
      <c r="Q72" s="14"/>
      <c r="R72" s="17" t="str">
        <f t="shared" si="9"/>
        <v/>
      </c>
      <c r="S72" s="14"/>
      <c r="T72" s="14"/>
      <c r="U72" s="14"/>
      <c r="V72" s="14"/>
      <c r="W72" s="14"/>
      <c r="X72" s="14"/>
    </row>
    <row r="73" spans="1:24" ht="15" customHeight="1" x14ac:dyDescent="0.25">
      <c r="A73" s="12"/>
      <c r="B73" s="13" t="str">
        <f>IF(A73="","",IFERROR(INT((A73-C3)/7)+I4,""))</f>
        <v/>
      </c>
      <c r="C73" s="14"/>
      <c r="D73" s="14"/>
      <c r="E73" s="14"/>
      <c r="F73" s="14"/>
      <c r="G73" s="15" t="str">
        <f>IF(A73="","",IFERROR(SUM(E$7:E73)/C4*100,""))</f>
        <v/>
      </c>
      <c r="H73" s="14"/>
      <c r="I73" s="14"/>
      <c r="J73" s="15" t="str">
        <f t="shared" si="5"/>
        <v/>
      </c>
      <c r="K73" s="15" t="str">
        <f t="shared" si="6"/>
        <v/>
      </c>
      <c r="L73" s="16"/>
      <c r="M73" s="14"/>
      <c r="N73" s="14"/>
      <c r="O73" s="15" t="str">
        <f t="shared" si="7"/>
        <v/>
      </c>
      <c r="P73" s="15" t="str">
        <f t="shared" si="8"/>
        <v/>
      </c>
      <c r="Q73" s="14"/>
      <c r="R73" s="17" t="str">
        <f t="shared" si="9"/>
        <v/>
      </c>
      <c r="S73" s="14"/>
      <c r="T73" s="14"/>
      <c r="U73" s="14"/>
      <c r="V73" s="14"/>
      <c r="W73" s="14"/>
      <c r="X73" s="14"/>
    </row>
    <row r="74" spans="1:24" ht="15" customHeight="1" x14ac:dyDescent="0.25">
      <c r="A74" s="12"/>
      <c r="B74" s="13" t="str">
        <f>IF(A74="","",IFERROR(INT((A74-C3)/7)+I4,""))</f>
        <v/>
      </c>
      <c r="C74" s="14"/>
      <c r="D74" s="14"/>
      <c r="E74" s="14"/>
      <c r="F74" s="14"/>
      <c r="G74" s="15" t="str">
        <f>IF(A74="","",IFERROR(SUM(E$7:E74)/C4*100,""))</f>
        <v/>
      </c>
      <c r="H74" s="14"/>
      <c r="I74" s="14"/>
      <c r="J74" s="15" t="str">
        <f t="shared" si="5"/>
        <v/>
      </c>
      <c r="K74" s="15" t="str">
        <f t="shared" si="6"/>
        <v/>
      </c>
      <c r="L74" s="16"/>
      <c r="M74" s="14"/>
      <c r="N74" s="14"/>
      <c r="O74" s="15" t="str">
        <f t="shared" si="7"/>
        <v/>
      </c>
      <c r="P74" s="15" t="str">
        <f t="shared" si="8"/>
        <v/>
      </c>
      <c r="Q74" s="14"/>
      <c r="R74" s="17" t="str">
        <f t="shared" si="9"/>
        <v/>
      </c>
      <c r="S74" s="14"/>
      <c r="T74" s="14"/>
      <c r="U74" s="14"/>
      <c r="V74" s="14"/>
      <c r="W74" s="14"/>
      <c r="X74" s="14"/>
    </row>
    <row r="75" spans="1:24" ht="15" customHeight="1" x14ac:dyDescent="0.25">
      <c r="A75" s="12"/>
      <c r="B75" s="13" t="str">
        <f>IF(A75="","",IFERROR(INT((A75-C3)/7)+I4,""))</f>
        <v/>
      </c>
      <c r="C75" s="14"/>
      <c r="D75" s="14"/>
      <c r="E75" s="14"/>
      <c r="F75" s="14"/>
      <c r="G75" s="15" t="str">
        <f>IF(A75="","",IFERROR(SUM(E$7:E75)/C4*100,""))</f>
        <v/>
      </c>
      <c r="H75" s="14"/>
      <c r="I75" s="14"/>
      <c r="J75" s="15" t="str">
        <f t="shared" si="5"/>
        <v/>
      </c>
      <c r="K75" s="15" t="str">
        <f t="shared" si="6"/>
        <v/>
      </c>
      <c r="L75" s="16"/>
      <c r="M75" s="14"/>
      <c r="N75" s="14"/>
      <c r="O75" s="15" t="str">
        <f t="shared" si="7"/>
        <v/>
      </c>
      <c r="P75" s="15" t="str">
        <f t="shared" si="8"/>
        <v/>
      </c>
      <c r="Q75" s="14"/>
      <c r="R75" s="17" t="str">
        <f t="shared" si="9"/>
        <v/>
      </c>
      <c r="S75" s="14"/>
      <c r="T75" s="14"/>
      <c r="U75" s="14"/>
      <c r="V75" s="14"/>
      <c r="W75" s="14"/>
      <c r="X75" s="14"/>
    </row>
    <row r="76" spans="1:24" ht="15" customHeight="1" x14ac:dyDescent="0.25">
      <c r="A76" s="12"/>
      <c r="B76" s="13" t="str">
        <f>IF(A76="","",IFERROR(INT((A76-C3)/7)+I4,""))</f>
        <v/>
      </c>
      <c r="C76" s="14"/>
      <c r="D76" s="14"/>
      <c r="E76" s="14"/>
      <c r="F76" s="14"/>
      <c r="G76" s="15" t="str">
        <f>IF(A76="","",IFERROR(SUM(E$7:E76)/C4*100,""))</f>
        <v/>
      </c>
      <c r="H76" s="14"/>
      <c r="I76" s="14"/>
      <c r="J76" s="15" t="str">
        <f t="shared" si="5"/>
        <v/>
      </c>
      <c r="K76" s="15" t="str">
        <f t="shared" si="6"/>
        <v/>
      </c>
      <c r="L76" s="16"/>
      <c r="M76" s="14"/>
      <c r="N76" s="14"/>
      <c r="O76" s="15" t="str">
        <f t="shared" si="7"/>
        <v/>
      </c>
      <c r="P76" s="15" t="str">
        <f t="shared" si="8"/>
        <v/>
      </c>
      <c r="Q76" s="14"/>
      <c r="R76" s="17" t="str">
        <f t="shared" si="9"/>
        <v/>
      </c>
      <c r="S76" s="14"/>
      <c r="T76" s="14"/>
      <c r="U76" s="14"/>
      <c r="V76" s="14"/>
      <c r="W76" s="14"/>
      <c r="X76" s="14"/>
    </row>
    <row r="77" spans="1:24" ht="15" customHeight="1" x14ac:dyDescent="0.25">
      <c r="A77" s="12"/>
      <c r="B77" s="13" t="str">
        <f>IF(A77="","",IFERROR(INT((A77-C3)/7)+I4,""))</f>
        <v/>
      </c>
      <c r="C77" s="14"/>
      <c r="D77" s="14"/>
      <c r="E77" s="14"/>
      <c r="F77" s="14"/>
      <c r="G77" s="15" t="str">
        <f>IF(A77="","",IFERROR(SUM(E$7:E77)/C4*100,""))</f>
        <v/>
      </c>
      <c r="H77" s="14"/>
      <c r="I77" s="14"/>
      <c r="J77" s="15" t="str">
        <f t="shared" si="5"/>
        <v/>
      </c>
      <c r="K77" s="15" t="str">
        <f t="shared" si="6"/>
        <v/>
      </c>
      <c r="L77" s="16"/>
      <c r="M77" s="14"/>
      <c r="N77" s="14"/>
      <c r="O77" s="15" t="str">
        <f t="shared" si="7"/>
        <v/>
      </c>
      <c r="P77" s="15" t="str">
        <f t="shared" si="8"/>
        <v/>
      </c>
      <c r="Q77" s="14"/>
      <c r="R77" s="17" t="str">
        <f t="shared" si="9"/>
        <v/>
      </c>
      <c r="S77" s="14"/>
      <c r="T77" s="14"/>
      <c r="U77" s="14"/>
      <c r="V77" s="14"/>
      <c r="W77" s="14"/>
      <c r="X77" s="14"/>
    </row>
    <row r="78" spans="1:24" ht="15" customHeight="1" x14ac:dyDescent="0.25">
      <c r="A78" s="12"/>
      <c r="B78" s="13" t="str">
        <f>IF(A78="","",IFERROR(INT((A78-C3)/7)+I4,""))</f>
        <v/>
      </c>
      <c r="C78" s="14"/>
      <c r="D78" s="14"/>
      <c r="E78" s="14"/>
      <c r="F78" s="14"/>
      <c r="G78" s="15" t="str">
        <f>IF(A78="","",IFERROR(SUM(E$7:E78)/C4*100,""))</f>
        <v/>
      </c>
      <c r="H78" s="14"/>
      <c r="I78" s="14"/>
      <c r="J78" s="15" t="str">
        <f t="shared" si="5"/>
        <v/>
      </c>
      <c r="K78" s="15" t="str">
        <f t="shared" si="6"/>
        <v/>
      </c>
      <c r="L78" s="16"/>
      <c r="M78" s="14"/>
      <c r="N78" s="14"/>
      <c r="O78" s="15" t="str">
        <f t="shared" si="7"/>
        <v/>
      </c>
      <c r="P78" s="15" t="str">
        <f t="shared" si="8"/>
        <v/>
      </c>
      <c r="Q78" s="14"/>
      <c r="R78" s="17" t="str">
        <f t="shared" si="9"/>
        <v/>
      </c>
      <c r="S78" s="14"/>
      <c r="T78" s="14"/>
      <c r="U78" s="14"/>
      <c r="V78" s="14"/>
      <c r="W78" s="14"/>
      <c r="X78" s="14"/>
    </row>
    <row r="79" spans="1:24" ht="15" customHeight="1" x14ac:dyDescent="0.25">
      <c r="A79" s="12"/>
      <c r="B79" s="13" t="str">
        <f>IF(A79="","",IFERROR(INT((A79-C3)/7)+I4,""))</f>
        <v/>
      </c>
      <c r="C79" s="14"/>
      <c r="D79" s="14"/>
      <c r="E79" s="14"/>
      <c r="F79" s="14"/>
      <c r="G79" s="15" t="str">
        <f>IF(A79="","",IFERROR(SUM(E$7:E79)/C4*100,""))</f>
        <v/>
      </c>
      <c r="H79" s="14"/>
      <c r="I79" s="14"/>
      <c r="J79" s="15" t="str">
        <f t="shared" si="5"/>
        <v/>
      </c>
      <c r="K79" s="15" t="str">
        <f t="shared" si="6"/>
        <v/>
      </c>
      <c r="L79" s="16"/>
      <c r="M79" s="14"/>
      <c r="N79" s="14"/>
      <c r="O79" s="15" t="str">
        <f t="shared" si="7"/>
        <v/>
      </c>
      <c r="P79" s="15" t="str">
        <f t="shared" si="8"/>
        <v/>
      </c>
      <c r="Q79" s="14"/>
      <c r="R79" s="17" t="str">
        <f t="shared" si="9"/>
        <v/>
      </c>
      <c r="S79" s="14"/>
      <c r="T79" s="14"/>
      <c r="U79" s="14"/>
      <c r="V79" s="14"/>
      <c r="W79" s="14"/>
      <c r="X79" s="14"/>
    </row>
    <row r="80" spans="1:24" ht="15" customHeight="1" x14ac:dyDescent="0.25">
      <c r="A80" s="12"/>
      <c r="B80" s="13" t="str">
        <f>IF(A80="","",IFERROR(INT((A80-C3)/7)+I4,""))</f>
        <v/>
      </c>
      <c r="C80" s="14"/>
      <c r="D80" s="14"/>
      <c r="E80" s="14"/>
      <c r="F80" s="14"/>
      <c r="G80" s="15" t="str">
        <f>IF(A80="","",IFERROR(SUM(E$7:E80)/C4*100,""))</f>
        <v/>
      </c>
      <c r="H80" s="14"/>
      <c r="I80" s="14"/>
      <c r="J80" s="15" t="str">
        <f t="shared" si="5"/>
        <v/>
      </c>
      <c r="K80" s="15" t="str">
        <f t="shared" si="6"/>
        <v/>
      </c>
      <c r="L80" s="16"/>
      <c r="M80" s="14"/>
      <c r="N80" s="14"/>
      <c r="O80" s="15" t="str">
        <f t="shared" si="7"/>
        <v/>
      </c>
      <c r="P80" s="15" t="str">
        <f t="shared" si="8"/>
        <v/>
      </c>
      <c r="Q80" s="14"/>
      <c r="R80" s="17" t="str">
        <f t="shared" si="9"/>
        <v/>
      </c>
      <c r="S80" s="14"/>
      <c r="T80" s="14"/>
      <c r="U80" s="14"/>
      <c r="V80" s="14"/>
      <c r="W80" s="14"/>
      <c r="X80" s="14"/>
    </row>
    <row r="81" spans="1:24" ht="15" customHeight="1" x14ac:dyDescent="0.25">
      <c r="A81" s="12"/>
      <c r="B81" s="13" t="str">
        <f>IF(A81="","",IFERROR(INT((A81-C3)/7)+I4,""))</f>
        <v/>
      </c>
      <c r="C81" s="14"/>
      <c r="D81" s="14"/>
      <c r="E81" s="14"/>
      <c r="F81" s="14"/>
      <c r="G81" s="15" t="str">
        <f>IF(A81="","",IFERROR(SUM(E$7:E81)/C4*100,""))</f>
        <v/>
      </c>
      <c r="H81" s="14"/>
      <c r="I81" s="14"/>
      <c r="J81" s="15" t="str">
        <f t="shared" si="5"/>
        <v/>
      </c>
      <c r="K81" s="15" t="str">
        <f t="shared" si="6"/>
        <v/>
      </c>
      <c r="L81" s="16"/>
      <c r="M81" s="14"/>
      <c r="N81" s="14"/>
      <c r="O81" s="15" t="str">
        <f t="shared" si="7"/>
        <v/>
      </c>
      <c r="P81" s="15" t="str">
        <f t="shared" si="8"/>
        <v/>
      </c>
      <c r="Q81" s="14"/>
      <c r="R81" s="17" t="str">
        <f t="shared" si="9"/>
        <v/>
      </c>
      <c r="S81" s="14"/>
      <c r="T81" s="14"/>
      <c r="U81" s="14"/>
      <c r="V81" s="14"/>
      <c r="W81" s="14"/>
      <c r="X81" s="14"/>
    </row>
    <row r="82" spans="1:24" ht="15" customHeight="1" x14ac:dyDescent="0.25">
      <c r="A82" s="12"/>
      <c r="B82" s="13" t="str">
        <f>IF(A82="","",IFERROR(INT((A82-C3)/7)+I4,""))</f>
        <v/>
      </c>
      <c r="C82" s="14"/>
      <c r="D82" s="14"/>
      <c r="E82" s="14"/>
      <c r="F82" s="14"/>
      <c r="G82" s="15" t="str">
        <f>IF(A82="","",IFERROR(SUM(E$7:E82)/C4*100,""))</f>
        <v/>
      </c>
      <c r="H82" s="14"/>
      <c r="I82" s="14"/>
      <c r="J82" s="15" t="str">
        <f t="shared" si="5"/>
        <v/>
      </c>
      <c r="K82" s="15" t="str">
        <f t="shared" si="6"/>
        <v/>
      </c>
      <c r="L82" s="16"/>
      <c r="M82" s="14"/>
      <c r="N82" s="14"/>
      <c r="O82" s="15" t="str">
        <f t="shared" si="7"/>
        <v/>
      </c>
      <c r="P82" s="15" t="str">
        <f t="shared" si="8"/>
        <v/>
      </c>
      <c r="Q82" s="14"/>
      <c r="R82" s="17" t="str">
        <f t="shared" si="9"/>
        <v/>
      </c>
      <c r="S82" s="14"/>
      <c r="T82" s="14"/>
      <c r="U82" s="14"/>
      <c r="V82" s="14"/>
      <c r="W82" s="14"/>
      <c r="X82" s="14"/>
    </row>
    <row r="83" spans="1:24" ht="15" customHeight="1" x14ac:dyDescent="0.25">
      <c r="A83" s="12"/>
      <c r="B83" s="13" t="str">
        <f>IF(A83="","",IFERROR(INT((A83-C3)/7)+I4,""))</f>
        <v/>
      </c>
      <c r="C83" s="14"/>
      <c r="D83" s="14"/>
      <c r="E83" s="14"/>
      <c r="F83" s="14"/>
      <c r="G83" s="15" t="str">
        <f>IF(A83="","",IFERROR(SUM(E$7:E83)/C4*100,""))</f>
        <v/>
      </c>
      <c r="H83" s="14"/>
      <c r="I83" s="14"/>
      <c r="J83" s="15" t="str">
        <f t="shared" si="5"/>
        <v/>
      </c>
      <c r="K83" s="15" t="str">
        <f t="shared" si="6"/>
        <v/>
      </c>
      <c r="L83" s="16"/>
      <c r="M83" s="14"/>
      <c r="N83" s="14"/>
      <c r="O83" s="15" t="str">
        <f t="shared" si="7"/>
        <v/>
      </c>
      <c r="P83" s="15" t="str">
        <f t="shared" si="8"/>
        <v/>
      </c>
      <c r="Q83" s="14"/>
      <c r="R83" s="17" t="str">
        <f t="shared" si="9"/>
        <v/>
      </c>
      <c r="S83" s="14"/>
      <c r="T83" s="14"/>
      <c r="U83" s="14"/>
      <c r="V83" s="14"/>
      <c r="W83" s="14"/>
      <c r="X83" s="14"/>
    </row>
    <row r="84" spans="1:24" ht="15" customHeight="1" x14ac:dyDescent="0.25">
      <c r="A84" s="12"/>
      <c r="B84" s="13" t="str">
        <f>IF(A84="","",IFERROR(INT((A84-C3)/7)+I4,""))</f>
        <v/>
      </c>
      <c r="C84" s="14"/>
      <c r="D84" s="14"/>
      <c r="E84" s="14"/>
      <c r="F84" s="14"/>
      <c r="G84" s="15" t="str">
        <f>IF(A84="","",IFERROR(SUM(E$7:E84)/C4*100,""))</f>
        <v/>
      </c>
      <c r="H84" s="14"/>
      <c r="I84" s="14"/>
      <c r="J84" s="15" t="str">
        <f t="shared" si="5"/>
        <v/>
      </c>
      <c r="K84" s="15" t="str">
        <f t="shared" si="6"/>
        <v/>
      </c>
      <c r="L84" s="16"/>
      <c r="M84" s="14"/>
      <c r="N84" s="14"/>
      <c r="O84" s="15" t="str">
        <f t="shared" si="7"/>
        <v/>
      </c>
      <c r="P84" s="15" t="str">
        <f t="shared" si="8"/>
        <v/>
      </c>
      <c r="Q84" s="14"/>
      <c r="R84" s="17" t="str">
        <f t="shared" si="9"/>
        <v/>
      </c>
      <c r="S84" s="14"/>
      <c r="T84" s="14"/>
      <c r="U84" s="14"/>
      <c r="V84" s="14"/>
      <c r="W84" s="14"/>
      <c r="X84" s="14"/>
    </row>
    <row r="85" spans="1:24" ht="15" customHeight="1" x14ac:dyDescent="0.25">
      <c r="A85" s="12"/>
      <c r="B85" s="13" t="str">
        <f>IF(A85="","",IFERROR(INT((A85-C3)/7)+I4,""))</f>
        <v/>
      </c>
      <c r="C85" s="14"/>
      <c r="D85" s="14"/>
      <c r="E85" s="14"/>
      <c r="F85" s="14"/>
      <c r="G85" s="15" t="str">
        <f>IF(A85="","",IFERROR(SUM(E$7:E85)/C4*100,""))</f>
        <v/>
      </c>
      <c r="H85" s="14"/>
      <c r="I85" s="14"/>
      <c r="J85" s="15" t="str">
        <f t="shared" si="5"/>
        <v/>
      </c>
      <c r="K85" s="15" t="str">
        <f t="shared" si="6"/>
        <v/>
      </c>
      <c r="L85" s="16"/>
      <c r="M85" s="14"/>
      <c r="N85" s="14"/>
      <c r="O85" s="15" t="str">
        <f t="shared" si="7"/>
        <v/>
      </c>
      <c r="P85" s="15" t="str">
        <f t="shared" si="8"/>
        <v/>
      </c>
      <c r="Q85" s="14"/>
      <c r="R85" s="17" t="str">
        <f t="shared" si="9"/>
        <v/>
      </c>
      <c r="S85" s="14"/>
      <c r="T85" s="14"/>
      <c r="U85" s="14"/>
      <c r="V85" s="14"/>
      <c r="W85" s="14"/>
      <c r="X85" s="14"/>
    </row>
    <row r="86" spans="1:24" ht="15" customHeight="1" x14ac:dyDescent="0.25">
      <c r="A86" s="12"/>
      <c r="B86" s="13" t="str">
        <f>IF(A86="","",IFERROR(INT((A86-C3)/7)+I4,""))</f>
        <v/>
      </c>
      <c r="C86" s="14"/>
      <c r="D86" s="14"/>
      <c r="E86" s="14"/>
      <c r="F86" s="14"/>
      <c r="G86" s="15" t="str">
        <f>IF(A86="","",IFERROR(SUM(E$7:E86)/C4*100,""))</f>
        <v/>
      </c>
      <c r="H86" s="14"/>
      <c r="I86" s="14"/>
      <c r="J86" s="15" t="str">
        <f t="shared" si="5"/>
        <v/>
      </c>
      <c r="K86" s="15" t="str">
        <f t="shared" si="6"/>
        <v/>
      </c>
      <c r="L86" s="16"/>
      <c r="M86" s="14"/>
      <c r="N86" s="14"/>
      <c r="O86" s="15" t="str">
        <f t="shared" si="7"/>
        <v/>
      </c>
      <c r="P86" s="15" t="str">
        <f t="shared" si="8"/>
        <v/>
      </c>
      <c r="Q86" s="14"/>
      <c r="R86" s="17" t="str">
        <f t="shared" si="9"/>
        <v/>
      </c>
      <c r="S86" s="14"/>
      <c r="T86" s="14"/>
      <c r="U86" s="14"/>
      <c r="V86" s="14"/>
      <c r="W86" s="14"/>
      <c r="X86" s="14"/>
    </row>
    <row r="87" spans="1:24" ht="15" customHeight="1" x14ac:dyDescent="0.25">
      <c r="A87" s="12"/>
      <c r="B87" s="13" t="str">
        <f>IF(A87="","",IFERROR(INT((A87-C3)/7)+I4,""))</f>
        <v/>
      </c>
      <c r="C87" s="14"/>
      <c r="D87" s="14"/>
      <c r="E87" s="14"/>
      <c r="F87" s="14"/>
      <c r="G87" s="15" t="str">
        <f>IF(A87="","",IFERROR(SUM(E$7:E87)/C4*100,""))</f>
        <v/>
      </c>
      <c r="H87" s="14"/>
      <c r="I87" s="14"/>
      <c r="J87" s="15" t="str">
        <f t="shared" si="5"/>
        <v/>
      </c>
      <c r="K87" s="15" t="str">
        <f t="shared" si="6"/>
        <v/>
      </c>
      <c r="L87" s="16"/>
      <c r="M87" s="14"/>
      <c r="N87" s="14"/>
      <c r="O87" s="15" t="str">
        <f t="shared" si="7"/>
        <v/>
      </c>
      <c r="P87" s="15" t="str">
        <f t="shared" si="8"/>
        <v/>
      </c>
      <c r="Q87" s="14"/>
      <c r="R87" s="17" t="str">
        <f t="shared" si="9"/>
        <v/>
      </c>
      <c r="S87" s="14"/>
      <c r="T87" s="14"/>
      <c r="U87" s="14"/>
      <c r="V87" s="14"/>
      <c r="W87" s="14"/>
      <c r="X87" s="14"/>
    </row>
    <row r="88" spans="1:24" ht="15" customHeight="1" x14ac:dyDescent="0.25">
      <c r="A88" s="12"/>
      <c r="B88" s="13" t="str">
        <f>IF(A88="","",IFERROR(INT((A88-C3)/7)+I4,""))</f>
        <v/>
      </c>
      <c r="C88" s="14"/>
      <c r="D88" s="14"/>
      <c r="E88" s="14"/>
      <c r="F88" s="14"/>
      <c r="G88" s="15" t="str">
        <f>IF(A88="","",IFERROR(SUM(E$7:E88)/C4*100,""))</f>
        <v/>
      </c>
      <c r="H88" s="14"/>
      <c r="I88" s="14"/>
      <c r="J88" s="15" t="str">
        <f t="shared" si="5"/>
        <v/>
      </c>
      <c r="K88" s="15" t="str">
        <f t="shared" si="6"/>
        <v/>
      </c>
      <c r="L88" s="16"/>
      <c r="M88" s="14"/>
      <c r="N88" s="14"/>
      <c r="O88" s="15" t="str">
        <f t="shared" si="7"/>
        <v/>
      </c>
      <c r="P88" s="15" t="str">
        <f t="shared" si="8"/>
        <v/>
      </c>
      <c r="Q88" s="14"/>
      <c r="R88" s="17" t="str">
        <f t="shared" si="9"/>
        <v/>
      </c>
      <c r="S88" s="14"/>
      <c r="T88" s="14"/>
      <c r="U88" s="14"/>
      <c r="V88" s="14"/>
      <c r="W88" s="14"/>
      <c r="X88" s="14"/>
    </row>
    <row r="89" spans="1:24" ht="15" customHeight="1" x14ac:dyDescent="0.25">
      <c r="A89" s="12"/>
      <c r="B89" s="13" t="str">
        <f>IF(A89="","",IFERROR(INT((A89-C3)/7)+I4,""))</f>
        <v/>
      </c>
      <c r="C89" s="14"/>
      <c r="D89" s="14"/>
      <c r="E89" s="14"/>
      <c r="F89" s="14"/>
      <c r="G89" s="15" t="str">
        <f>IF(A89="","",IFERROR(SUM(E$7:E89)/C4*100,""))</f>
        <v/>
      </c>
      <c r="H89" s="14"/>
      <c r="I89" s="14"/>
      <c r="J89" s="15" t="str">
        <f t="shared" si="5"/>
        <v/>
      </c>
      <c r="K89" s="15" t="str">
        <f t="shared" si="6"/>
        <v/>
      </c>
      <c r="L89" s="16"/>
      <c r="M89" s="14"/>
      <c r="N89" s="14"/>
      <c r="O89" s="15" t="str">
        <f t="shared" si="7"/>
        <v/>
      </c>
      <c r="P89" s="15" t="str">
        <f t="shared" si="8"/>
        <v/>
      </c>
      <c r="Q89" s="14"/>
      <c r="R89" s="17" t="str">
        <f t="shared" si="9"/>
        <v/>
      </c>
      <c r="S89" s="14"/>
      <c r="T89" s="14"/>
      <c r="U89" s="14"/>
      <c r="V89" s="14"/>
      <c r="W89" s="14"/>
      <c r="X89" s="14"/>
    </row>
    <row r="90" spans="1:24" ht="15" customHeight="1" x14ac:dyDescent="0.25">
      <c r="A90" s="12"/>
      <c r="B90" s="13" t="str">
        <f>IF(A90="","",IFERROR(INT((A90-C3)/7)+I4,""))</f>
        <v/>
      </c>
      <c r="C90" s="14"/>
      <c r="D90" s="14"/>
      <c r="E90" s="14"/>
      <c r="F90" s="14"/>
      <c r="G90" s="15" t="str">
        <f>IF(A90="","",IFERROR(SUM(E$7:E90)/C4*100,""))</f>
        <v/>
      </c>
      <c r="H90" s="14"/>
      <c r="I90" s="14"/>
      <c r="J90" s="15" t="str">
        <f t="shared" si="5"/>
        <v/>
      </c>
      <c r="K90" s="15" t="str">
        <f t="shared" si="6"/>
        <v/>
      </c>
      <c r="L90" s="16"/>
      <c r="M90" s="14"/>
      <c r="N90" s="14"/>
      <c r="O90" s="15" t="str">
        <f t="shared" si="7"/>
        <v/>
      </c>
      <c r="P90" s="15" t="str">
        <f t="shared" si="8"/>
        <v/>
      </c>
      <c r="Q90" s="14"/>
      <c r="R90" s="17" t="str">
        <f t="shared" si="9"/>
        <v/>
      </c>
      <c r="S90" s="14"/>
      <c r="T90" s="14"/>
      <c r="U90" s="14"/>
      <c r="V90" s="14"/>
      <c r="W90" s="14"/>
      <c r="X90" s="14"/>
    </row>
    <row r="91" spans="1:24" ht="15" customHeight="1" x14ac:dyDescent="0.25">
      <c r="A91" s="12"/>
      <c r="B91" s="13" t="str">
        <f>IF(A91="","",IFERROR(INT((A91-C3)/7)+I4,""))</f>
        <v/>
      </c>
      <c r="C91" s="14"/>
      <c r="D91" s="14"/>
      <c r="E91" s="14"/>
      <c r="F91" s="14"/>
      <c r="G91" s="15" t="str">
        <f>IF(A91="","",IFERROR(SUM(E$7:E91)/C4*100,""))</f>
        <v/>
      </c>
      <c r="H91" s="14"/>
      <c r="I91" s="14"/>
      <c r="J91" s="15" t="str">
        <f t="shared" si="5"/>
        <v/>
      </c>
      <c r="K91" s="15" t="str">
        <f t="shared" si="6"/>
        <v/>
      </c>
      <c r="L91" s="16"/>
      <c r="M91" s="14"/>
      <c r="N91" s="14"/>
      <c r="O91" s="15" t="str">
        <f t="shared" si="7"/>
        <v/>
      </c>
      <c r="P91" s="15" t="str">
        <f t="shared" si="8"/>
        <v/>
      </c>
      <c r="Q91" s="14"/>
      <c r="R91" s="17" t="str">
        <f t="shared" si="9"/>
        <v/>
      </c>
      <c r="S91" s="14"/>
      <c r="T91" s="14"/>
      <c r="U91" s="14"/>
      <c r="V91" s="14"/>
      <c r="W91" s="14"/>
      <c r="X91" s="14"/>
    </row>
    <row r="92" spans="1:24" ht="15" customHeight="1" x14ac:dyDescent="0.25">
      <c r="A92" s="12"/>
      <c r="B92" s="13" t="str">
        <f>IF(A92="","",IFERROR(INT((A92-C3)/7)+I4,""))</f>
        <v/>
      </c>
      <c r="C92" s="14"/>
      <c r="D92" s="14"/>
      <c r="E92" s="14"/>
      <c r="F92" s="14"/>
      <c r="G92" s="15" t="str">
        <f>IF(A92="","",IFERROR(SUM(E$7:E92)/C4*100,""))</f>
        <v/>
      </c>
      <c r="H92" s="14"/>
      <c r="I92" s="14"/>
      <c r="J92" s="15" t="str">
        <f t="shared" si="5"/>
        <v/>
      </c>
      <c r="K92" s="15" t="str">
        <f t="shared" si="6"/>
        <v/>
      </c>
      <c r="L92" s="16"/>
      <c r="M92" s="14"/>
      <c r="N92" s="14"/>
      <c r="O92" s="15" t="str">
        <f t="shared" si="7"/>
        <v/>
      </c>
      <c r="P92" s="15" t="str">
        <f t="shared" si="8"/>
        <v/>
      </c>
      <c r="Q92" s="14"/>
      <c r="R92" s="17" t="str">
        <f t="shared" si="9"/>
        <v/>
      </c>
      <c r="S92" s="14"/>
      <c r="T92" s="14"/>
      <c r="U92" s="14"/>
      <c r="V92" s="14"/>
      <c r="W92" s="14"/>
      <c r="X92" s="14"/>
    </row>
    <row r="93" spans="1:24" ht="15" customHeight="1" x14ac:dyDescent="0.25">
      <c r="A93" s="12"/>
      <c r="B93" s="13" t="str">
        <f>IF(A93="","",IFERROR(INT((A93-C3)/7)+I4,""))</f>
        <v/>
      </c>
      <c r="C93" s="14"/>
      <c r="D93" s="14"/>
      <c r="E93" s="14"/>
      <c r="F93" s="14"/>
      <c r="G93" s="15" t="str">
        <f>IF(A93="","",IFERROR(SUM(E$7:E93)/C4*100,""))</f>
        <v/>
      </c>
      <c r="H93" s="14"/>
      <c r="I93" s="14"/>
      <c r="J93" s="15" t="str">
        <f t="shared" si="5"/>
        <v/>
      </c>
      <c r="K93" s="15" t="str">
        <f t="shared" si="6"/>
        <v/>
      </c>
      <c r="L93" s="16"/>
      <c r="M93" s="14"/>
      <c r="N93" s="14"/>
      <c r="O93" s="15" t="str">
        <f t="shared" si="7"/>
        <v/>
      </c>
      <c r="P93" s="15" t="str">
        <f t="shared" si="8"/>
        <v/>
      </c>
      <c r="Q93" s="14"/>
      <c r="R93" s="17" t="str">
        <f t="shared" si="9"/>
        <v/>
      </c>
      <c r="S93" s="14"/>
      <c r="T93" s="14"/>
      <c r="U93" s="14"/>
      <c r="V93" s="14"/>
      <c r="W93" s="14"/>
      <c r="X93" s="14"/>
    </row>
    <row r="94" spans="1:24" ht="15" customHeight="1" x14ac:dyDescent="0.25">
      <c r="A94" s="12"/>
      <c r="B94" s="13" t="str">
        <f>IF(A94="","",IFERROR(INT((A94-C3)/7)+I4,""))</f>
        <v/>
      </c>
      <c r="C94" s="14"/>
      <c r="D94" s="14"/>
      <c r="E94" s="14"/>
      <c r="F94" s="14"/>
      <c r="G94" s="15" t="str">
        <f>IF(A94="","",IFERROR(SUM(E$7:E94)/C4*100,""))</f>
        <v/>
      </c>
      <c r="H94" s="14"/>
      <c r="I94" s="14"/>
      <c r="J94" s="15" t="str">
        <f t="shared" si="5"/>
        <v/>
      </c>
      <c r="K94" s="15" t="str">
        <f t="shared" si="6"/>
        <v/>
      </c>
      <c r="L94" s="16"/>
      <c r="M94" s="14"/>
      <c r="N94" s="14"/>
      <c r="O94" s="15" t="str">
        <f t="shared" si="7"/>
        <v/>
      </c>
      <c r="P94" s="15" t="str">
        <f t="shared" si="8"/>
        <v/>
      </c>
      <c r="Q94" s="14"/>
      <c r="R94" s="17" t="str">
        <f t="shared" si="9"/>
        <v/>
      </c>
      <c r="S94" s="14"/>
      <c r="T94" s="14"/>
      <c r="U94" s="14"/>
      <c r="V94" s="14"/>
      <c r="W94" s="14"/>
      <c r="X94" s="14"/>
    </row>
    <row r="95" spans="1:24" ht="15" customHeight="1" x14ac:dyDescent="0.25">
      <c r="A95" s="12"/>
      <c r="B95" s="13" t="str">
        <f>IF(A95="","",IFERROR(INT((A95-C3)/7)+I4,""))</f>
        <v/>
      </c>
      <c r="C95" s="14"/>
      <c r="D95" s="14"/>
      <c r="E95" s="14"/>
      <c r="F95" s="14"/>
      <c r="G95" s="15" t="str">
        <f>IF(A95="","",IFERROR(SUM(E$7:E95)/C4*100,""))</f>
        <v/>
      </c>
      <c r="H95" s="14"/>
      <c r="I95" s="14"/>
      <c r="J95" s="15" t="str">
        <f t="shared" si="5"/>
        <v/>
      </c>
      <c r="K95" s="15" t="str">
        <f t="shared" si="6"/>
        <v/>
      </c>
      <c r="L95" s="16"/>
      <c r="M95" s="14"/>
      <c r="N95" s="14"/>
      <c r="O95" s="15" t="str">
        <f t="shared" si="7"/>
        <v/>
      </c>
      <c r="P95" s="15" t="str">
        <f t="shared" si="8"/>
        <v/>
      </c>
      <c r="Q95" s="14"/>
      <c r="R95" s="17" t="str">
        <f t="shared" si="9"/>
        <v/>
      </c>
      <c r="S95" s="14"/>
      <c r="T95" s="14"/>
      <c r="U95" s="14"/>
      <c r="V95" s="14"/>
      <c r="W95" s="14"/>
      <c r="X95" s="14"/>
    </row>
    <row r="96" spans="1:24" ht="15" customHeight="1" x14ac:dyDescent="0.25">
      <c r="A96" s="12"/>
      <c r="B96" s="13" t="str">
        <f>IF(A96="","",IFERROR(INT((A96-C3)/7)+I4,""))</f>
        <v/>
      </c>
      <c r="C96" s="14"/>
      <c r="D96" s="14"/>
      <c r="E96" s="14"/>
      <c r="F96" s="14"/>
      <c r="G96" s="15" t="str">
        <f>IF(A96="","",IFERROR(SUM(E$7:E96)/C4*100,""))</f>
        <v/>
      </c>
      <c r="H96" s="14"/>
      <c r="I96" s="14"/>
      <c r="J96" s="15" t="str">
        <f t="shared" si="5"/>
        <v/>
      </c>
      <c r="K96" s="15" t="str">
        <f t="shared" si="6"/>
        <v/>
      </c>
      <c r="L96" s="16"/>
      <c r="M96" s="14"/>
      <c r="N96" s="14"/>
      <c r="O96" s="15" t="str">
        <f t="shared" si="7"/>
        <v/>
      </c>
      <c r="P96" s="15" t="str">
        <f t="shared" si="8"/>
        <v/>
      </c>
      <c r="Q96" s="14"/>
      <c r="R96" s="17" t="str">
        <f t="shared" si="9"/>
        <v/>
      </c>
      <c r="S96" s="14"/>
      <c r="T96" s="14"/>
      <c r="U96" s="14"/>
      <c r="V96" s="14"/>
      <c r="W96" s="14"/>
      <c r="X96" s="14"/>
    </row>
    <row r="97" spans="1:24" ht="15" customHeight="1" x14ac:dyDescent="0.25">
      <c r="A97" s="12"/>
      <c r="B97" s="13" t="str">
        <f>IF(A97="","",IFERROR(INT((A97-C3)/7)+I4,""))</f>
        <v/>
      </c>
      <c r="C97" s="14"/>
      <c r="D97" s="14"/>
      <c r="E97" s="14"/>
      <c r="F97" s="14"/>
      <c r="G97" s="15" t="str">
        <f>IF(A97="","",IFERROR(SUM(E$7:E97)/C4*100,""))</f>
        <v/>
      </c>
      <c r="H97" s="14"/>
      <c r="I97" s="14"/>
      <c r="J97" s="15" t="str">
        <f t="shared" si="5"/>
        <v/>
      </c>
      <c r="K97" s="15" t="str">
        <f t="shared" si="6"/>
        <v/>
      </c>
      <c r="L97" s="16"/>
      <c r="M97" s="14"/>
      <c r="N97" s="14"/>
      <c r="O97" s="15" t="str">
        <f t="shared" si="7"/>
        <v/>
      </c>
      <c r="P97" s="15" t="str">
        <f t="shared" si="8"/>
        <v/>
      </c>
      <c r="Q97" s="14"/>
      <c r="R97" s="17" t="str">
        <f t="shared" si="9"/>
        <v/>
      </c>
      <c r="S97" s="14"/>
      <c r="T97" s="14"/>
      <c r="U97" s="14"/>
      <c r="V97" s="14"/>
      <c r="W97" s="14"/>
      <c r="X97" s="14"/>
    </row>
    <row r="98" spans="1:24" ht="15" customHeight="1" x14ac:dyDescent="0.25">
      <c r="A98" s="12"/>
      <c r="B98" s="13" t="str">
        <f>IF(A98="","",IFERROR(INT((A98-C3)/7)+I4,""))</f>
        <v/>
      </c>
      <c r="C98" s="14"/>
      <c r="D98" s="14"/>
      <c r="E98" s="14"/>
      <c r="F98" s="14"/>
      <c r="G98" s="15" t="str">
        <f>IF(A98="","",IFERROR(SUM(E$7:E98)/C4*100,""))</f>
        <v/>
      </c>
      <c r="H98" s="14"/>
      <c r="I98" s="14"/>
      <c r="J98" s="15" t="str">
        <f t="shared" si="5"/>
        <v/>
      </c>
      <c r="K98" s="15" t="str">
        <f t="shared" si="6"/>
        <v/>
      </c>
      <c r="L98" s="16"/>
      <c r="M98" s="14"/>
      <c r="N98" s="14"/>
      <c r="O98" s="15" t="str">
        <f t="shared" si="7"/>
        <v/>
      </c>
      <c r="P98" s="15" t="str">
        <f t="shared" si="8"/>
        <v/>
      </c>
      <c r="Q98" s="14"/>
      <c r="R98" s="17" t="str">
        <f t="shared" si="9"/>
        <v/>
      </c>
      <c r="S98" s="14"/>
      <c r="T98" s="14"/>
      <c r="U98" s="14"/>
      <c r="V98" s="14"/>
      <c r="W98" s="14"/>
      <c r="X98" s="14"/>
    </row>
    <row r="99" spans="1:24" ht="15" customHeight="1" x14ac:dyDescent="0.25">
      <c r="A99" s="12"/>
      <c r="B99" s="13" t="str">
        <f>IF(A99="","",IFERROR(INT((A99-C3)/7)+I4,""))</f>
        <v/>
      </c>
      <c r="C99" s="14"/>
      <c r="D99" s="14"/>
      <c r="E99" s="14"/>
      <c r="F99" s="14"/>
      <c r="G99" s="15" t="str">
        <f>IF(A99="","",IFERROR(SUM(E$7:E99)/C4*100,""))</f>
        <v/>
      </c>
      <c r="H99" s="14"/>
      <c r="I99" s="14"/>
      <c r="J99" s="15" t="str">
        <f t="shared" si="5"/>
        <v/>
      </c>
      <c r="K99" s="15" t="str">
        <f t="shared" si="6"/>
        <v/>
      </c>
      <c r="L99" s="16"/>
      <c r="M99" s="14"/>
      <c r="N99" s="14"/>
      <c r="O99" s="15" t="str">
        <f t="shared" si="7"/>
        <v/>
      </c>
      <c r="P99" s="15" t="str">
        <f t="shared" si="8"/>
        <v/>
      </c>
      <c r="Q99" s="14"/>
      <c r="R99" s="17" t="str">
        <f t="shared" si="9"/>
        <v/>
      </c>
      <c r="S99" s="14"/>
      <c r="T99" s="14"/>
      <c r="U99" s="14"/>
      <c r="V99" s="14"/>
      <c r="W99" s="14"/>
      <c r="X99" s="14"/>
    </row>
    <row r="100" spans="1:24" ht="15" customHeight="1" x14ac:dyDescent="0.25">
      <c r="A100" s="12"/>
      <c r="B100" s="13" t="str">
        <f>IF(A100="","",IFERROR(INT((A100-C3)/7)+I4,""))</f>
        <v/>
      </c>
      <c r="C100" s="14"/>
      <c r="D100" s="14"/>
      <c r="E100" s="14"/>
      <c r="F100" s="14"/>
      <c r="G100" s="15" t="str">
        <f>IF(A100="","",IFERROR(SUM(E$7:E100)/C4*100,""))</f>
        <v/>
      </c>
      <c r="H100" s="14"/>
      <c r="I100" s="14"/>
      <c r="J100" s="15" t="str">
        <f t="shared" si="5"/>
        <v/>
      </c>
      <c r="K100" s="15" t="str">
        <f t="shared" si="6"/>
        <v/>
      </c>
      <c r="L100" s="16"/>
      <c r="M100" s="14"/>
      <c r="N100" s="14"/>
      <c r="O100" s="15" t="str">
        <f t="shared" si="7"/>
        <v/>
      </c>
      <c r="P100" s="15" t="str">
        <f t="shared" si="8"/>
        <v/>
      </c>
      <c r="Q100" s="14"/>
      <c r="R100" s="17" t="str">
        <f t="shared" si="9"/>
        <v/>
      </c>
      <c r="S100" s="14"/>
      <c r="T100" s="14"/>
      <c r="U100" s="14"/>
      <c r="V100" s="14"/>
      <c r="W100" s="14"/>
      <c r="X100" s="14"/>
    </row>
    <row r="101" spans="1:24" ht="15" customHeight="1" x14ac:dyDescent="0.25">
      <c r="A101" s="12"/>
      <c r="B101" s="13" t="str">
        <f>IF(A101="","",IFERROR(INT((A101-C3)/7)+I4,""))</f>
        <v/>
      </c>
      <c r="C101" s="14"/>
      <c r="D101" s="14"/>
      <c r="E101" s="14"/>
      <c r="F101" s="14"/>
      <c r="G101" s="15" t="str">
        <f>IF(A101="","",IFERROR(SUM(E$7:E101)/C4*100,""))</f>
        <v/>
      </c>
      <c r="H101" s="14"/>
      <c r="I101" s="14"/>
      <c r="J101" s="15" t="str">
        <f t="shared" si="5"/>
        <v/>
      </c>
      <c r="K101" s="15" t="str">
        <f t="shared" si="6"/>
        <v/>
      </c>
      <c r="L101" s="16"/>
      <c r="M101" s="14"/>
      <c r="N101" s="14"/>
      <c r="O101" s="15" t="str">
        <f t="shared" si="7"/>
        <v/>
      </c>
      <c r="P101" s="15" t="str">
        <f t="shared" si="8"/>
        <v/>
      </c>
      <c r="Q101" s="14"/>
      <c r="R101" s="17" t="str">
        <f t="shared" si="9"/>
        <v/>
      </c>
      <c r="S101" s="14"/>
      <c r="T101" s="14"/>
      <c r="U101" s="14"/>
      <c r="V101" s="14"/>
      <c r="W101" s="14"/>
      <c r="X101" s="14"/>
    </row>
    <row r="102" spans="1:24" ht="15" customHeight="1" x14ac:dyDescent="0.25">
      <c r="A102" s="12"/>
      <c r="B102" s="13" t="str">
        <f>IF(A102="","",IFERROR(INT((A102-C3)/7)+I4,""))</f>
        <v/>
      </c>
      <c r="C102" s="14"/>
      <c r="D102" s="14"/>
      <c r="E102" s="14"/>
      <c r="F102" s="14"/>
      <c r="G102" s="15" t="str">
        <f>IF(A102="","",IFERROR(SUM(E$7:E102)/C4*100,""))</f>
        <v/>
      </c>
      <c r="H102" s="14"/>
      <c r="I102" s="14"/>
      <c r="J102" s="15" t="str">
        <f t="shared" si="5"/>
        <v/>
      </c>
      <c r="K102" s="15" t="str">
        <f t="shared" si="6"/>
        <v/>
      </c>
      <c r="L102" s="16"/>
      <c r="M102" s="14"/>
      <c r="N102" s="14"/>
      <c r="O102" s="15" t="str">
        <f t="shared" si="7"/>
        <v/>
      </c>
      <c r="P102" s="15" t="str">
        <f t="shared" si="8"/>
        <v/>
      </c>
      <c r="Q102" s="14"/>
      <c r="R102" s="17" t="str">
        <f t="shared" si="9"/>
        <v/>
      </c>
      <c r="S102" s="14"/>
      <c r="T102" s="14"/>
      <c r="U102" s="14"/>
      <c r="V102" s="14"/>
      <c r="W102" s="14"/>
      <c r="X102" s="14"/>
    </row>
    <row r="103" spans="1:24" ht="15" customHeight="1" x14ac:dyDescent="0.25">
      <c r="A103" s="12"/>
      <c r="B103" s="13" t="str">
        <f>IF(A103="","",IFERROR(INT((A103-C3)/7)+I4,""))</f>
        <v/>
      </c>
      <c r="C103" s="14"/>
      <c r="D103" s="14"/>
      <c r="E103" s="14"/>
      <c r="F103" s="14"/>
      <c r="G103" s="15" t="str">
        <f>IF(A103="","",IFERROR(SUM(E$7:E103)/C4*100,""))</f>
        <v/>
      </c>
      <c r="H103" s="14"/>
      <c r="I103" s="14"/>
      <c r="J103" s="15" t="str">
        <f t="shared" si="5"/>
        <v/>
      </c>
      <c r="K103" s="15" t="str">
        <f t="shared" si="6"/>
        <v/>
      </c>
      <c r="L103" s="16"/>
      <c r="M103" s="14"/>
      <c r="N103" s="14"/>
      <c r="O103" s="15" t="str">
        <f t="shared" si="7"/>
        <v/>
      </c>
      <c r="P103" s="15" t="str">
        <f t="shared" si="8"/>
        <v/>
      </c>
      <c r="Q103" s="14"/>
      <c r="R103" s="17" t="str">
        <f t="shared" si="9"/>
        <v/>
      </c>
      <c r="S103" s="14"/>
      <c r="T103" s="14"/>
      <c r="U103" s="14"/>
      <c r="V103" s="14"/>
      <c r="W103" s="14"/>
      <c r="X103" s="14"/>
    </row>
    <row r="104" spans="1:24" ht="15" customHeight="1" x14ac:dyDescent="0.25">
      <c r="A104" s="12"/>
      <c r="B104" s="13" t="str">
        <f>IF(A104="","",IFERROR(INT((A104-C3)/7)+I4,""))</f>
        <v/>
      </c>
      <c r="C104" s="14"/>
      <c r="D104" s="14"/>
      <c r="E104" s="14"/>
      <c r="F104" s="14"/>
      <c r="G104" s="15" t="str">
        <f>IF(A104="","",IFERROR(SUM(E$7:E104)/C4*100,""))</f>
        <v/>
      </c>
      <c r="H104" s="14"/>
      <c r="I104" s="14"/>
      <c r="J104" s="15" t="str">
        <f t="shared" si="5"/>
        <v/>
      </c>
      <c r="K104" s="15" t="str">
        <f t="shared" si="6"/>
        <v/>
      </c>
      <c r="L104" s="16"/>
      <c r="M104" s="14"/>
      <c r="N104" s="14"/>
      <c r="O104" s="15" t="str">
        <f t="shared" si="7"/>
        <v/>
      </c>
      <c r="P104" s="15" t="str">
        <f t="shared" si="8"/>
        <v/>
      </c>
      <c r="Q104" s="14"/>
      <c r="R104" s="17" t="str">
        <f t="shared" si="9"/>
        <v/>
      </c>
      <c r="S104" s="14"/>
      <c r="T104" s="14"/>
      <c r="U104" s="14"/>
      <c r="V104" s="14"/>
      <c r="W104" s="14"/>
      <c r="X104" s="14"/>
    </row>
    <row r="105" spans="1:24" ht="15" customHeight="1" x14ac:dyDescent="0.25">
      <c r="A105" s="12"/>
      <c r="B105" s="13" t="str">
        <f>IF(A105="","",IFERROR(INT((A105-C3)/7)+I4,""))</f>
        <v/>
      </c>
      <c r="C105" s="14"/>
      <c r="D105" s="14"/>
      <c r="E105" s="14"/>
      <c r="F105" s="14"/>
      <c r="G105" s="15" t="str">
        <f>IF(A105="","",IFERROR(SUM(E$7:E105)/C4*100,""))</f>
        <v/>
      </c>
      <c r="H105" s="14"/>
      <c r="I105" s="14"/>
      <c r="J105" s="15" t="str">
        <f t="shared" si="5"/>
        <v/>
      </c>
      <c r="K105" s="15" t="str">
        <f t="shared" si="6"/>
        <v/>
      </c>
      <c r="L105" s="16"/>
      <c r="M105" s="14"/>
      <c r="N105" s="14"/>
      <c r="O105" s="15" t="str">
        <f t="shared" si="7"/>
        <v/>
      </c>
      <c r="P105" s="15" t="str">
        <f t="shared" si="8"/>
        <v/>
      </c>
      <c r="Q105" s="14"/>
      <c r="R105" s="17" t="str">
        <f t="shared" si="9"/>
        <v/>
      </c>
      <c r="S105" s="14"/>
      <c r="T105" s="14"/>
      <c r="U105" s="14"/>
      <c r="V105" s="14"/>
      <c r="W105" s="14"/>
      <c r="X105" s="14"/>
    </row>
    <row r="106" spans="1:24" ht="15" customHeight="1" x14ac:dyDescent="0.25">
      <c r="A106" s="12"/>
      <c r="B106" s="13" t="str">
        <f>IF(A106="","",IFERROR(INT((A106-C3)/7)+I4,""))</f>
        <v/>
      </c>
      <c r="C106" s="14"/>
      <c r="D106" s="14"/>
      <c r="E106" s="14"/>
      <c r="F106" s="14"/>
      <c r="G106" s="15" t="str">
        <f>IF(A106="","",IFERROR(SUM(E$7:E106)/C4*100,""))</f>
        <v/>
      </c>
      <c r="H106" s="14"/>
      <c r="I106" s="14"/>
      <c r="J106" s="15" t="str">
        <f t="shared" si="5"/>
        <v/>
      </c>
      <c r="K106" s="15" t="str">
        <f t="shared" si="6"/>
        <v/>
      </c>
      <c r="L106" s="16"/>
      <c r="M106" s="14"/>
      <c r="N106" s="14"/>
      <c r="O106" s="15" t="str">
        <f t="shared" si="7"/>
        <v/>
      </c>
      <c r="P106" s="15" t="str">
        <f t="shared" si="8"/>
        <v/>
      </c>
      <c r="Q106" s="14"/>
      <c r="R106" s="17" t="str">
        <f t="shared" si="9"/>
        <v/>
      </c>
      <c r="S106" s="14"/>
      <c r="T106" s="14"/>
      <c r="U106" s="14"/>
      <c r="V106" s="14"/>
      <c r="W106" s="14"/>
      <c r="X106" s="14"/>
    </row>
    <row r="107" spans="1:24" ht="15" customHeight="1" x14ac:dyDescent="0.25">
      <c r="A107" s="12"/>
      <c r="B107" s="13" t="str">
        <f>IF(A107="","",IFERROR(INT((A107-C3)/7)+I4,""))</f>
        <v/>
      </c>
      <c r="C107" s="14"/>
      <c r="D107" s="14"/>
      <c r="E107" s="14"/>
      <c r="F107" s="14"/>
      <c r="G107" s="15" t="str">
        <f>IF(A107="","",IFERROR(SUM(E$7:E107)/C4*100,""))</f>
        <v/>
      </c>
      <c r="H107" s="14"/>
      <c r="I107" s="14"/>
      <c r="J107" s="15" t="str">
        <f t="shared" si="5"/>
        <v/>
      </c>
      <c r="K107" s="15" t="str">
        <f t="shared" si="6"/>
        <v/>
      </c>
      <c r="L107" s="16"/>
      <c r="M107" s="14"/>
      <c r="N107" s="14"/>
      <c r="O107" s="15" t="str">
        <f t="shared" si="7"/>
        <v/>
      </c>
      <c r="P107" s="15" t="str">
        <f t="shared" si="8"/>
        <v/>
      </c>
      <c r="Q107" s="14"/>
      <c r="R107" s="17" t="str">
        <f t="shared" si="9"/>
        <v/>
      </c>
      <c r="S107" s="14"/>
      <c r="T107" s="14"/>
      <c r="U107" s="14"/>
      <c r="V107" s="14"/>
      <c r="W107" s="14"/>
      <c r="X107" s="14"/>
    </row>
    <row r="108" spans="1:24" ht="15" customHeight="1" x14ac:dyDescent="0.25">
      <c r="A108" s="12"/>
      <c r="B108" s="13" t="str">
        <f>IF(A108="","",IFERROR(INT((A108-C3)/7)+I4,""))</f>
        <v/>
      </c>
      <c r="C108" s="14"/>
      <c r="D108" s="14"/>
      <c r="E108" s="14"/>
      <c r="F108" s="14"/>
      <c r="G108" s="15" t="str">
        <f>IF(A108="","",IFERROR(SUM(E$7:E108)/C4*100,""))</f>
        <v/>
      </c>
      <c r="H108" s="14"/>
      <c r="I108" s="14"/>
      <c r="J108" s="15" t="str">
        <f t="shared" si="5"/>
        <v/>
      </c>
      <c r="K108" s="15" t="str">
        <f t="shared" si="6"/>
        <v/>
      </c>
      <c r="L108" s="16"/>
      <c r="M108" s="14"/>
      <c r="N108" s="14"/>
      <c r="O108" s="15" t="str">
        <f t="shared" si="7"/>
        <v/>
      </c>
      <c r="P108" s="15" t="str">
        <f t="shared" si="8"/>
        <v/>
      </c>
      <c r="Q108" s="14"/>
      <c r="R108" s="17" t="str">
        <f t="shared" si="9"/>
        <v/>
      </c>
      <c r="S108" s="14"/>
      <c r="T108" s="14"/>
      <c r="U108" s="14"/>
      <c r="V108" s="14"/>
      <c r="W108" s="14"/>
      <c r="X108" s="14"/>
    </row>
    <row r="109" spans="1:24" ht="15" customHeight="1" x14ac:dyDescent="0.25">
      <c r="A109" s="12"/>
      <c r="B109" s="13" t="str">
        <f>IF(A109="","",IFERROR(INT((A109-C3)/7)+I4,""))</f>
        <v/>
      </c>
      <c r="C109" s="14"/>
      <c r="D109" s="14"/>
      <c r="E109" s="14"/>
      <c r="F109" s="14"/>
      <c r="G109" s="15" t="str">
        <f>IF(A109="","",IFERROR(SUM(E$7:E109)/C4*100,""))</f>
        <v/>
      </c>
      <c r="H109" s="14"/>
      <c r="I109" s="14"/>
      <c r="J109" s="15" t="str">
        <f t="shared" si="5"/>
        <v/>
      </c>
      <c r="K109" s="15" t="str">
        <f t="shared" si="6"/>
        <v/>
      </c>
      <c r="L109" s="16"/>
      <c r="M109" s="14"/>
      <c r="N109" s="14"/>
      <c r="O109" s="15" t="str">
        <f t="shared" si="7"/>
        <v/>
      </c>
      <c r="P109" s="15" t="str">
        <f t="shared" si="8"/>
        <v/>
      </c>
      <c r="Q109" s="14"/>
      <c r="R109" s="17" t="str">
        <f t="shared" si="9"/>
        <v/>
      </c>
      <c r="S109" s="14"/>
      <c r="T109" s="14"/>
      <c r="U109" s="14"/>
      <c r="V109" s="14"/>
      <c r="W109" s="14"/>
      <c r="X109" s="14"/>
    </row>
    <row r="110" spans="1:24" ht="15" customHeight="1" x14ac:dyDescent="0.25">
      <c r="A110" s="12"/>
      <c r="B110" s="13" t="str">
        <f>IF(A110="","",IFERROR(INT((A110-C3)/7)+I4,""))</f>
        <v/>
      </c>
      <c r="C110" s="14"/>
      <c r="D110" s="14"/>
      <c r="E110" s="14"/>
      <c r="F110" s="14"/>
      <c r="G110" s="15" t="str">
        <f>IF(A110="","",IFERROR(SUM(E$7:E110)/C4*100,""))</f>
        <v/>
      </c>
      <c r="H110" s="14"/>
      <c r="I110" s="14"/>
      <c r="J110" s="15" t="str">
        <f t="shared" si="5"/>
        <v/>
      </c>
      <c r="K110" s="15" t="str">
        <f t="shared" si="6"/>
        <v/>
      </c>
      <c r="L110" s="16"/>
      <c r="M110" s="14"/>
      <c r="N110" s="14"/>
      <c r="O110" s="15" t="str">
        <f t="shared" si="7"/>
        <v/>
      </c>
      <c r="P110" s="15" t="str">
        <f t="shared" si="8"/>
        <v/>
      </c>
      <c r="Q110" s="14"/>
      <c r="R110" s="17" t="str">
        <f t="shared" si="9"/>
        <v/>
      </c>
      <c r="S110" s="14"/>
      <c r="T110" s="14"/>
      <c r="U110" s="14"/>
      <c r="V110" s="14"/>
      <c r="W110" s="14"/>
      <c r="X110" s="14"/>
    </row>
    <row r="111" spans="1:24" ht="15" customHeight="1" x14ac:dyDescent="0.25">
      <c r="A111" s="12"/>
      <c r="B111" s="13" t="str">
        <f>IF(A111="","",IFERROR(INT((A111-C3)/7)+I4,""))</f>
        <v/>
      </c>
      <c r="C111" s="14"/>
      <c r="D111" s="14"/>
      <c r="E111" s="14"/>
      <c r="F111" s="14"/>
      <c r="G111" s="15" t="str">
        <f>IF(A111="","",IFERROR(SUM(E$7:E111)/C4*100,""))</f>
        <v/>
      </c>
      <c r="H111" s="14"/>
      <c r="I111" s="14"/>
      <c r="J111" s="15" t="str">
        <f t="shared" si="5"/>
        <v/>
      </c>
      <c r="K111" s="15" t="str">
        <f t="shared" si="6"/>
        <v/>
      </c>
      <c r="L111" s="16"/>
      <c r="M111" s="14"/>
      <c r="N111" s="14"/>
      <c r="O111" s="15" t="str">
        <f t="shared" si="7"/>
        <v/>
      </c>
      <c r="P111" s="15" t="str">
        <f t="shared" si="8"/>
        <v/>
      </c>
      <c r="Q111" s="14"/>
      <c r="R111" s="17" t="str">
        <f t="shared" si="9"/>
        <v/>
      </c>
      <c r="S111" s="14"/>
      <c r="T111" s="14"/>
      <c r="U111" s="14"/>
      <c r="V111" s="14"/>
      <c r="W111" s="14"/>
      <c r="X111" s="14"/>
    </row>
    <row r="112" spans="1:24" ht="15" customHeight="1" x14ac:dyDescent="0.25">
      <c r="A112" s="12"/>
      <c r="B112" s="13" t="str">
        <f>IF(A112="","",IFERROR(INT((A112-C3)/7)+I4,""))</f>
        <v/>
      </c>
      <c r="C112" s="14"/>
      <c r="D112" s="14"/>
      <c r="E112" s="14"/>
      <c r="F112" s="14"/>
      <c r="G112" s="15" t="str">
        <f>IF(A112="","",IFERROR(SUM(E$7:E112)/C4*100,""))</f>
        <v/>
      </c>
      <c r="H112" s="14"/>
      <c r="I112" s="14"/>
      <c r="J112" s="15" t="str">
        <f t="shared" si="5"/>
        <v/>
      </c>
      <c r="K112" s="15" t="str">
        <f t="shared" si="6"/>
        <v/>
      </c>
      <c r="L112" s="16"/>
      <c r="M112" s="14"/>
      <c r="N112" s="14"/>
      <c r="O112" s="15" t="str">
        <f t="shared" si="7"/>
        <v/>
      </c>
      <c r="P112" s="15" t="str">
        <f t="shared" si="8"/>
        <v/>
      </c>
      <c r="Q112" s="14"/>
      <c r="R112" s="17" t="str">
        <f t="shared" si="9"/>
        <v/>
      </c>
      <c r="S112" s="14"/>
      <c r="T112" s="14"/>
      <c r="U112" s="14"/>
      <c r="V112" s="14"/>
      <c r="W112" s="14"/>
      <c r="X112" s="14"/>
    </row>
    <row r="113" spans="1:24" ht="15" customHeight="1" x14ac:dyDescent="0.25">
      <c r="A113" s="12"/>
      <c r="B113" s="13" t="str">
        <f>IF(A113="","",IFERROR(INT((A113-C3)/7)+I4,""))</f>
        <v/>
      </c>
      <c r="C113" s="14"/>
      <c r="D113" s="14"/>
      <c r="E113" s="14"/>
      <c r="F113" s="14"/>
      <c r="G113" s="15" t="str">
        <f>IF(A113="","",IFERROR(SUM(E$7:E113)/C4*100,""))</f>
        <v/>
      </c>
      <c r="H113" s="14"/>
      <c r="I113" s="14"/>
      <c r="J113" s="15" t="str">
        <f t="shared" si="5"/>
        <v/>
      </c>
      <c r="K113" s="15" t="str">
        <f t="shared" si="6"/>
        <v/>
      </c>
      <c r="L113" s="16"/>
      <c r="M113" s="14"/>
      <c r="N113" s="14"/>
      <c r="O113" s="15" t="str">
        <f t="shared" si="7"/>
        <v/>
      </c>
      <c r="P113" s="15" t="str">
        <f t="shared" si="8"/>
        <v/>
      </c>
      <c r="Q113" s="14"/>
      <c r="R113" s="17" t="str">
        <f t="shared" si="9"/>
        <v/>
      </c>
      <c r="S113" s="14"/>
      <c r="T113" s="14"/>
      <c r="U113" s="14"/>
      <c r="V113" s="14"/>
      <c r="W113" s="14"/>
      <c r="X113" s="14"/>
    </row>
    <row r="114" spans="1:24" ht="15" customHeight="1" x14ac:dyDescent="0.25">
      <c r="A114" s="12"/>
      <c r="B114" s="13" t="str">
        <f>IF(A114="","",IFERROR(INT((A114-C3)/7)+I4,""))</f>
        <v/>
      </c>
      <c r="C114" s="14"/>
      <c r="D114" s="14"/>
      <c r="E114" s="14"/>
      <c r="F114" s="14"/>
      <c r="G114" s="15" t="str">
        <f>IF(A114="","",IFERROR(SUM(E$7:E114)/C4*100,""))</f>
        <v/>
      </c>
      <c r="H114" s="14"/>
      <c r="I114" s="14"/>
      <c r="J114" s="15" t="str">
        <f t="shared" si="5"/>
        <v/>
      </c>
      <c r="K114" s="15" t="str">
        <f t="shared" si="6"/>
        <v/>
      </c>
      <c r="L114" s="16"/>
      <c r="M114" s="14"/>
      <c r="N114" s="14"/>
      <c r="O114" s="15" t="str">
        <f t="shared" si="7"/>
        <v/>
      </c>
      <c r="P114" s="15" t="str">
        <f t="shared" si="8"/>
        <v/>
      </c>
      <c r="Q114" s="14"/>
      <c r="R114" s="17" t="str">
        <f t="shared" si="9"/>
        <v/>
      </c>
      <c r="S114" s="14"/>
      <c r="T114" s="14"/>
      <c r="U114" s="14"/>
      <c r="V114" s="14"/>
      <c r="W114" s="14"/>
      <c r="X114" s="14"/>
    </row>
    <row r="115" spans="1:24" ht="15" customHeight="1" x14ac:dyDescent="0.25">
      <c r="A115" s="12"/>
      <c r="B115" s="13" t="str">
        <f>IF(A115="","",IFERROR(INT((A115-C3)/7)+I4,""))</f>
        <v/>
      </c>
      <c r="C115" s="14"/>
      <c r="D115" s="14"/>
      <c r="E115" s="14"/>
      <c r="F115" s="14"/>
      <c r="G115" s="15" t="str">
        <f>IF(A115="","",IFERROR(SUM(E$7:E115)/C4*100,""))</f>
        <v/>
      </c>
      <c r="H115" s="14"/>
      <c r="I115" s="14"/>
      <c r="J115" s="15" t="str">
        <f t="shared" si="5"/>
        <v/>
      </c>
      <c r="K115" s="15" t="str">
        <f t="shared" si="6"/>
        <v/>
      </c>
      <c r="L115" s="16"/>
      <c r="M115" s="14"/>
      <c r="N115" s="14"/>
      <c r="O115" s="15" t="str">
        <f t="shared" si="7"/>
        <v/>
      </c>
      <c r="P115" s="15" t="str">
        <f t="shared" si="8"/>
        <v/>
      </c>
      <c r="Q115" s="14"/>
      <c r="R115" s="17" t="str">
        <f t="shared" si="9"/>
        <v/>
      </c>
      <c r="S115" s="14"/>
      <c r="T115" s="14"/>
      <c r="U115" s="14"/>
      <c r="V115" s="14"/>
      <c r="W115" s="14"/>
      <c r="X115" s="14"/>
    </row>
    <row r="116" spans="1:24" ht="15" customHeight="1" x14ac:dyDescent="0.25">
      <c r="A116" s="12"/>
      <c r="B116" s="13" t="str">
        <f>IF(A116="","",IFERROR(INT((A116-C3)/7)+I4,""))</f>
        <v/>
      </c>
      <c r="C116" s="14"/>
      <c r="D116" s="14"/>
      <c r="E116" s="14"/>
      <c r="F116" s="14"/>
      <c r="G116" s="15" t="str">
        <f>IF(A116="","",IFERROR(SUM(E$7:E116)/C4*100,""))</f>
        <v/>
      </c>
      <c r="H116" s="14"/>
      <c r="I116" s="14"/>
      <c r="J116" s="15" t="str">
        <f t="shared" si="5"/>
        <v/>
      </c>
      <c r="K116" s="15" t="str">
        <f t="shared" si="6"/>
        <v/>
      </c>
      <c r="L116" s="16"/>
      <c r="M116" s="14"/>
      <c r="N116" s="14"/>
      <c r="O116" s="15" t="str">
        <f t="shared" si="7"/>
        <v/>
      </c>
      <c r="P116" s="15" t="str">
        <f t="shared" si="8"/>
        <v/>
      </c>
      <c r="Q116" s="14"/>
      <c r="R116" s="17" t="str">
        <f t="shared" si="9"/>
        <v/>
      </c>
      <c r="S116" s="14"/>
      <c r="T116" s="14"/>
      <c r="U116" s="14"/>
      <c r="V116" s="14"/>
      <c r="W116" s="14"/>
      <c r="X116" s="14"/>
    </row>
    <row r="117" spans="1:24" ht="15" customHeight="1" x14ac:dyDescent="0.25">
      <c r="A117" s="12"/>
      <c r="B117" s="13" t="str">
        <f>IF(A117="","",IFERROR(INT((A117-C3)/7)+I4,""))</f>
        <v/>
      </c>
      <c r="C117" s="14"/>
      <c r="D117" s="14"/>
      <c r="E117" s="14"/>
      <c r="F117" s="14"/>
      <c r="G117" s="15" t="str">
        <f>IF(A117="","",IFERROR(SUM(E$7:E117)/C4*100,""))</f>
        <v/>
      </c>
      <c r="H117" s="14"/>
      <c r="I117" s="14"/>
      <c r="J117" s="15" t="str">
        <f t="shared" si="5"/>
        <v/>
      </c>
      <c r="K117" s="15" t="str">
        <f t="shared" si="6"/>
        <v/>
      </c>
      <c r="L117" s="16"/>
      <c r="M117" s="14"/>
      <c r="N117" s="14"/>
      <c r="O117" s="15" t="str">
        <f t="shared" si="7"/>
        <v/>
      </c>
      <c r="P117" s="15" t="str">
        <f t="shared" si="8"/>
        <v/>
      </c>
      <c r="Q117" s="14"/>
      <c r="R117" s="17" t="str">
        <f t="shared" si="9"/>
        <v/>
      </c>
      <c r="S117" s="14"/>
      <c r="T117" s="14"/>
      <c r="U117" s="14"/>
      <c r="V117" s="14"/>
      <c r="W117" s="14"/>
      <c r="X117" s="14"/>
    </row>
    <row r="118" spans="1:24" ht="15" customHeight="1" x14ac:dyDescent="0.25">
      <c r="A118" s="12"/>
      <c r="B118" s="13" t="str">
        <f>IF(A118="","",IFERROR(INT((A118-C3)/7)+I4,""))</f>
        <v/>
      </c>
      <c r="C118" s="14"/>
      <c r="D118" s="14"/>
      <c r="E118" s="14"/>
      <c r="F118" s="14"/>
      <c r="G118" s="15" t="str">
        <f>IF(A118="","",IFERROR(SUM(E$7:E118)/C4*100,""))</f>
        <v/>
      </c>
      <c r="H118" s="14"/>
      <c r="I118" s="14"/>
      <c r="J118" s="15" t="str">
        <f t="shared" si="5"/>
        <v/>
      </c>
      <c r="K118" s="15" t="str">
        <f t="shared" si="6"/>
        <v/>
      </c>
      <c r="L118" s="16"/>
      <c r="M118" s="14"/>
      <c r="N118" s="14"/>
      <c r="O118" s="15" t="str">
        <f t="shared" si="7"/>
        <v/>
      </c>
      <c r="P118" s="15" t="str">
        <f t="shared" si="8"/>
        <v/>
      </c>
      <c r="Q118" s="14"/>
      <c r="R118" s="17" t="str">
        <f t="shared" si="9"/>
        <v/>
      </c>
      <c r="S118" s="14"/>
      <c r="T118" s="14"/>
      <c r="U118" s="14"/>
      <c r="V118" s="14"/>
      <c r="W118" s="14"/>
      <c r="X118" s="14"/>
    </row>
    <row r="119" spans="1:24" ht="15" customHeight="1" x14ac:dyDescent="0.25">
      <c r="A119" s="12"/>
      <c r="B119" s="13" t="str">
        <f>IF(A119="","",IFERROR(INT((A119-C3)/7)+I4,""))</f>
        <v/>
      </c>
      <c r="C119" s="14"/>
      <c r="D119" s="14"/>
      <c r="E119" s="14"/>
      <c r="F119" s="14"/>
      <c r="G119" s="15" t="str">
        <f>IF(A119="","",IFERROR(SUM(E$7:E119)/C4*100,""))</f>
        <v/>
      </c>
      <c r="H119" s="14"/>
      <c r="I119" s="14"/>
      <c r="J119" s="15" t="str">
        <f t="shared" si="5"/>
        <v/>
      </c>
      <c r="K119" s="15" t="str">
        <f t="shared" si="6"/>
        <v/>
      </c>
      <c r="L119" s="16"/>
      <c r="M119" s="14"/>
      <c r="N119" s="14"/>
      <c r="O119" s="15" t="str">
        <f t="shared" si="7"/>
        <v/>
      </c>
      <c r="P119" s="15" t="str">
        <f t="shared" si="8"/>
        <v/>
      </c>
      <c r="Q119" s="14"/>
      <c r="R119" s="17" t="str">
        <f t="shared" si="9"/>
        <v/>
      </c>
      <c r="S119" s="14"/>
      <c r="T119" s="14"/>
      <c r="U119" s="14"/>
      <c r="V119" s="14"/>
      <c r="W119" s="14"/>
      <c r="X119" s="14"/>
    </row>
    <row r="120" spans="1:24" ht="15" customHeight="1" x14ac:dyDescent="0.25">
      <c r="A120" s="12"/>
      <c r="B120" s="13" t="str">
        <f>IF(A120="","",IFERROR(INT((A120-C3)/7)+I4,""))</f>
        <v/>
      </c>
      <c r="C120" s="14"/>
      <c r="D120" s="14"/>
      <c r="E120" s="14"/>
      <c r="F120" s="14"/>
      <c r="G120" s="15" t="str">
        <f>IF(A120="","",IFERROR(SUM(E$7:E120)/C4*100,""))</f>
        <v/>
      </c>
      <c r="H120" s="14"/>
      <c r="I120" s="14"/>
      <c r="J120" s="15" t="str">
        <f t="shared" si="5"/>
        <v/>
      </c>
      <c r="K120" s="15" t="str">
        <f t="shared" si="6"/>
        <v/>
      </c>
      <c r="L120" s="16"/>
      <c r="M120" s="14"/>
      <c r="N120" s="14"/>
      <c r="O120" s="15" t="str">
        <f t="shared" si="7"/>
        <v/>
      </c>
      <c r="P120" s="15" t="str">
        <f t="shared" si="8"/>
        <v/>
      </c>
      <c r="Q120" s="14"/>
      <c r="R120" s="17" t="str">
        <f t="shared" si="9"/>
        <v/>
      </c>
      <c r="S120" s="14"/>
      <c r="T120" s="14"/>
      <c r="U120" s="14"/>
      <c r="V120" s="14"/>
      <c r="W120" s="14"/>
      <c r="X120" s="14"/>
    </row>
    <row r="121" spans="1:24" ht="15" customHeight="1" x14ac:dyDescent="0.25">
      <c r="A121" s="12"/>
      <c r="B121" s="13" t="str">
        <f>IF(A121="","",IFERROR(INT((A121-C3)/7)+I4,""))</f>
        <v/>
      </c>
      <c r="C121" s="14"/>
      <c r="D121" s="14"/>
      <c r="E121" s="14"/>
      <c r="F121" s="14"/>
      <c r="G121" s="15" t="str">
        <f>IF(A121="","",IFERROR(SUM(E$7:E121)/C4*100,""))</f>
        <v/>
      </c>
      <c r="H121" s="14"/>
      <c r="I121" s="14"/>
      <c r="J121" s="15" t="str">
        <f t="shared" si="5"/>
        <v/>
      </c>
      <c r="K121" s="15" t="str">
        <f t="shared" si="6"/>
        <v/>
      </c>
      <c r="L121" s="16"/>
      <c r="M121" s="14"/>
      <c r="N121" s="14"/>
      <c r="O121" s="15" t="str">
        <f t="shared" si="7"/>
        <v/>
      </c>
      <c r="P121" s="15" t="str">
        <f t="shared" si="8"/>
        <v/>
      </c>
      <c r="Q121" s="14"/>
      <c r="R121" s="17" t="str">
        <f t="shared" si="9"/>
        <v/>
      </c>
      <c r="S121" s="14"/>
      <c r="T121" s="14"/>
      <c r="U121" s="14"/>
      <c r="V121" s="14"/>
      <c r="W121" s="14"/>
      <c r="X121" s="14"/>
    </row>
    <row r="122" spans="1:24" ht="15" customHeight="1" x14ac:dyDescent="0.25">
      <c r="A122" s="12"/>
      <c r="B122" s="13" t="str">
        <f>IF(A122="","",IFERROR(INT((A122-C3)/7)+I4,""))</f>
        <v/>
      </c>
      <c r="C122" s="14"/>
      <c r="D122" s="14"/>
      <c r="E122" s="14"/>
      <c r="F122" s="14"/>
      <c r="G122" s="15" t="str">
        <f>IF(A122="","",IFERROR(SUM(E$7:E122)/C4*100,""))</f>
        <v/>
      </c>
      <c r="H122" s="14"/>
      <c r="I122" s="14"/>
      <c r="J122" s="15" t="str">
        <f t="shared" si="5"/>
        <v/>
      </c>
      <c r="K122" s="15" t="str">
        <f t="shared" si="6"/>
        <v/>
      </c>
      <c r="L122" s="16"/>
      <c r="M122" s="14"/>
      <c r="N122" s="14"/>
      <c r="O122" s="15" t="str">
        <f t="shared" si="7"/>
        <v/>
      </c>
      <c r="P122" s="15" t="str">
        <f t="shared" si="8"/>
        <v/>
      </c>
      <c r="Q122" s="14"/>
      <c r="R122" s="17" t="str">
        <f t="shared" si="9"/>
        <v/>
      </c>
      <c r="S122" s="14"/>
      <c r="T122" s="14"/>
      <c r="U122" s="14"/>
      <c r="V122" s="14"/>
      <c r="W122" s="14"/>
      <c r="X122" s="14"/>
    </row>
    <row r="123" spans="1:24" ht="15" customHeight="1" x14ac:dyDescent="0.25">
      <c r="A123" s="12"/>
      <c r="B123" s="13" t="str">
        <f>IF(A123="","",IFERROR(INT((A123-C3)/7)+I4,""))</f>
        <v/>
      </c>
      <c r="C123" s="14"/>
      <c r="D123" s="14"/>
      <c r="E123" s="14"/>
      <c r="F123" s="14"/>
      <c r="G123" s="15" t="str">
        <f>IF(A123="","",IFERROR(SUM(E$7:E123)/C4*100,""))</f>
        <v/>
      </c>
      <c r="H123" s="14"/>
      <c r="I123" s="14"/>
      <c r="J123" s="15" t="str">
        <f t="shared" si="5"/>
        <v/>
      </c>
      <c r="K123" s="15" t="str">
        <f t="shared" si="6"/>
        <v/>
      </c>
      <c r="L123" s="16"/>
      <c r="M123" s="14"/>
      <c r="N123" s="14"/>
      <c r="O123" s="15" t="str">
        <f t="shared" si="7"/>
        <v/>
      </c>
      <c r="P123" s="15" t="str">
        <f t="shared" si="8"/>
        <v/>
      </c>
      <c r="Q123" s="14"/>
      <c r="R123" s="17" t="str">
        <f t="shared" si="9"/>
        <v/>
      </c>
      <c r="S123" s="14"/>
      <c r="T123" s="14"/>
      <c r="U123" s="14"/>
      <c r="V123" s="14"/>
      <c r="W123" s="14"/>
      <c r="X123" s="14"/>
    </row>
    <row r="124" spans="1:24" ht="15" customHeight="1" x14ac:dyDescent="0.25">
      <c r="A124" s="12"/>
      <c r="B124" s="13" t="str">
        <f>IF(A124="","",IFERROR(INT((A124-C3)/7)+I4,""))</f>
        <v/>
      </c>
      <c r="C124" s="14"/>
      <c r="D124" s="14"/>
      <c r="E124" s="14"/>
      <c r="F124" s="14"/>
      <c r="G124" s="15" t="str">
        <f>IF(A124="","",IFERROR(SUM(E$7:E124)/C4*100,""))</f>
        <v/>
      </c>
      <c r="H124" s="14"/>
      <c r="I124" s="14"/>
      <c r="J124" s="15" t="str">
        <f t="shared" si="5"/>
        <v/>
      </c>
      <c r="K124" s="15" t="str">
        <f t="shared" si="6"/>
        <v/>
      </c>
      <c r="L124" s="16"/>
      <c r="M124" s="14"/>
      <c r="N124" s="14"/>
      <c r="O124" s="15" t="str">
        <f t="shared" si="7"/>
        <v/>
      </c>
      <c r="P124" s="15" t="str">
        <f t="shared" si="8"/>
        <v/>
      </c>
      <c r="Q124" s="14"/>
      <c r="R124" s="17" t="str">
        <f t="shared" si="9"/>
        <v/>
      </c>
      <c r="S124" s="14"/>
      <c r="T124" s="14"/>
      <c r="U124" s="14"/>
      <c r="V124" s="14"/>
      <c r="W124" s="14"/>
      <c r="X124" s="14"/>
    </row>
    <row r="125" spans="1:24" ht="15" customHeight="1" x14ac:dyDescent="0.25">
      <c r="A125" s="12"/>
      <c r="B125" s="13" t="str">
        <f>IF(A125="","",IFERROR(INT((A125-C3)/7)+I4,""))</f>
        <v/>
      </c>
      <c r="C125" s="14"/>
      <c r="D125" s="14"/>
      <c r="E125" s="14"/>
      <c r="F125" s="14"/>
      <c r="G125" s="15" t="str">
        <f>IF(A125="","",IFERROR(SUM(E$7:E125)/C4*100,""))</f>
        <v/>
      </c>
      <c r="H125" s="14"/>
      <c r="I125" s="14"/>
      <c r="J125" s="15" t="str">
        <f t="shared" si="5"/>
        <v/>
      </c>
      <c r="K125" s="15" t="str">
        <f t="shared" si="6"/>
        <v/>
      </c>
      <c r="L125" s="16"/>
      <c r="M125" s="14"/>
      <c r="N125" s="14"/>
      <c r="O125" s="15" t="str">
        <f t="shared" si="7"/>
        <v/>
      </c>
      <c r="P125" s="15" t="str">
        <f t="shared" si="8"/>
        <v/>
      </c>
      <c r="Q125" s="14"/>
      <c r="R125" s="17" t="str">
        <f t="shared" si="9"/>
        <v/>
      </c>
      <c r="S125" s="14"/>
      <c r="T125" s="14"/>
      <c r="U125" s="14"/>
      <c r="V125" s="14"/>
      <c r="W125" s="14"/>
      <c r="X125" s="14"/>
    </row>
    <row r="126" spans="1:24" ht="15" customHeight="1" x14ac:dyDescent="0.25">
      <c r="A126" s="12"/>
      <c r="B126" s="13" t="str">
        <f>IF(A126="","",IFERROR(INT((A126-C3)/7)+I4,""))</f>
        <v/>
      </c>
      <c r="C126" s="14"/>
      <c r="D126" s="14"/>
      <c r="E126" s="14"/>
      <c r="F126" s="14"/>
      <c r="G126" s="15" t="str">
        <f>IF(A126="","",IFERROR(SUM(E$7:E126)/C4*100,""))</f>
        <v/>
      </c>
      <c r="H126" s="14"/>
      <c r="I126" s="14"/>
      <c r="J126" s="15" t="str">
        <f t="shared" si="5"/>
        <v/>
      </c>
      <c r="K126" s="15" t="str">
        <f t="shared" si="6"/>
        <v/>
      </c>
      <c r="L126" s="16"/>
      <c r="M126" s="14"/>
      <c r="N126" s="14"/>
      <c r="O126" s="15" t="str">
        <f t="shared" si="7"/>
        <v/>
      </c>
      <c r="P126" s="15" t="str">
        <f t="shared" si="8"/>
        <v/>
      </c>
      <c r="Q126" s="14"/>
      <c r="R126" s="17" t="str">
        <f t="shared" si="9"/>
        <v/>
      </c>
      <c r="S126" s="14"/>
      <c r="T126" s="14"/>
      <c r="U126" s="14"/>
      <c r="V126" s="14"/>
      <c r="W126" s="14"/>
      <c r="X126" s="14"/>
    </row>
    <row r="127" spans="1:24" ht="15" customHeight="1" x14ac:dyDescent="0.25">
      <c r="A127" s="12"/>
      <c r="B127" s="13" t="str">
        <f>IF(A127="","",IFERROR(INT((A127-C3)/7)+I4,""))</f>
        <v/>
      </c>
      <c r="C127" s="14"/>
      <c r="D127" s="14"/>
      <c r="E127" s="14"/>
      <c r="F127" s="14"/>
      <c r="G127" s="15" t="str">
        <f>IF(A127="","",IFERROR(SUM(E$7:E127)/C4*100,""))</f>
        <v/>
      </c>
      <c r="H127" s="14"/>
      <c r="I127" s="14"/>
      <c r="J127" s="15" t="str">
        <f t="shared" si="5"/>
        <v/>
      </c>
      <c r="K127" s="15" t="str">
        <f t="shared" si="6"/>
        <v/>
      </c>
      <c r="L127" s="16"/>
      <c r="M127" s="14"/>
      <c r="N127" s="14"/>
      <c r="O127" s="15" t="str">
        <f t="shared" si="7"/>
        <v/>
      </c>
      <c r="P127" s="15" t="str">
        <f t="shared" si="8"/>
        <v/>
      </c>
      <c r="Q127" s="14"/>
      <c r="R127" s="17" t="str">
        <f t="shared" si="9"/>
        <v/>
      </c>
      <c r="S127" s="14"/>
      <c r="T127" s="14"/>
      <c r="U127" s="14"/>
      <c r="V127" s="14"/>
      <c r="W127" s="14"/>
      <c r="X127" s="14"/>
    </row>
    <row r="128" spans="1:24" ht="15" customHeight="1" x14ac:dyDescent="0.25">
      <c r="A128" s="12"/>
      <c r="B128" s="13" t="str">
        <f>IF(A128="","",IFERROR(INT((A128-C3)/7)+I4,""))</f>
        <v/>
      </c>
      <c r="C128" s="14"/>
      <c r="D128" s="14"/>
      <c r="E128" s="14"/>
      <c r="F128" s="14"/>
      <c r="G128" s="15" t="str">
        <f>IF(A128="","",IFERROR(SUM(E$7:E128)/C4*100,""))</f>
        <v/>
      </c>
      <c r="H128" s="14"/>
      <c r="I128" s="14"/>
      <c r="J128" s="15" t="str">
        <f t="shared" si="5"/>
        <v/>
      </c>
      <c r="K128" s="15" t="str">
        <f t="shared" si="6"/>
        <v/>
      </c>
      <c r="L128" s="16"/>
      <c r="M128" s="14"/>
      <c r="N128" s="14"/>
      <c r="O128" s="15" t="str">
        <f t="shared" si="7"/>
        <v/>
      </c>
      <c r="P128" s="15" t="str">
        <f t="shared" si="8"/>
        <v/>
      </c>
      <c r="Q128" s="14"/>
      <c r="R128" s="17" t="str">
        <f t="shared" si="9"/>
        <v/>
      </c>
      <c r="S128" s="14"/>
      <c r="T128" s="14"/>
      <c r="U128" s="14"/>
      <c r="V128" s="14"/>
      <c r="W128" s="14"/>
      <c r="X128" s="14"/>
    </row>
    <row r="129" spans="1:24" ht="15" customHeight="1" x14ac:dyDescent="0.25">
      <c r="A129" s="12"/>
      <c r="B129" s="13" t="str">
        <f>IF(A129="","",IFERROR(INT((A129-C3)/7)+I4,""))</f>
        <v/>
      </c>
      <c r="C129" s="14"/>
      <c r="D129" s="14"/>
      <c r="E129" s="14"/>
      <c r="F129" s="14"/>
      <c r="G129" s="15" t="str">
        <f>IF(A129="","",IFERROR(SUM(E$7:E129)/C4*100,""))</f>
        <v/>
      </c>
      <c r="H129" s="14"/>
      <c r="I129" s="14"/>
      <c r="J129" s="15" t="str">
        <f t="shared" si="5"/>
        <v/>
      </c>
      <c r="K129" s="15" t="str">
        <f t="shared" si="6"/>
        <v/>
      </c>
      <c r="L129" s="16"/>
      <c r="M129" s="14"/>
      <c r="N129" s="14"/>
      <c r="O129" s="15" t="str">
        <f t="shared" si="7"/>
        <v/>
      </c>
      <c r="P129" s="15" t="str">
        <f t="shared" si="8"/>
        <v/>
      </c>
      <c r="Q129" s="14"/>
      <c r="R129" s="17" t="str">
        <f t="shared" si="9"/>
        <v/>
      </c>
      <c r="S129" s="14"/>
      <c r="T129" s="14"/>
      <c r="U129" s="14"/>
      <c r="V129" s="14"/>
      <c r="W129" s="14"/>
      <c r="X129" s="14"/>
    </row>
    <row r="130" spans="1:24" ht="15" customHeight="1" x14ac:dyDescent="0.25">
      <c r="A130" s="12"/>
      <c r="B130" s="13" t="str">
        <f>IF(A130="","",IFERROR(INT((A130-C3)/7)+I4,""))</f>
        <v/>
      </c>
      <c r="C130" s="14"/>
      <c r="D130" s="14"/>
      <c r="E130" s="14"/>
      <c r="F130" s="14"/>
      <c r="G130" s="15" t="str">
        <f>IF(A130="","",IFERROR(SUM(E$7:E130)/C4*100,""))</f>
        <v/>
      </c>
      <c r="H130" s="14"/>
      <c r="I130" s="14"/>
      <c r="J130" s="15" t="str">
        <f t="shared" si="5"/>
        <v/>
      </c>
      <c r="K130" s="15" t="str">
        <f t="shared" si="6"/>
        <v/>
      </c>
      <c r="L130" s="16"/>
      <c r="M130" s="14"/>
      <c r="N130" s="14"/>
      <c r="O130" s="15" t="str">
        <f t="shared" si="7"/>
        <v/>
      </c>
      <c r="P130" s="15" t="str">
        <f t="shared" si="8"/>
        <v/>
      </c>
      <c r="Q130" s="14"/>
      <c r="R130" s="17" t="str">
        <f t="shared" si="9"/>
        <v/>
      </c>
      <c r="S130" s="14"/>
      <c r="T130" s="14"/>
      <c r="U130" s="14"/>
      <c r="V130" s="14"/>
      <c r="W130" s="14"/>
      <c r="X130" s="14"/>
    </row>
    <row r="131" spans="1:24" ht="15" customHeight="1" x14ac:dyDescent="0.25">
      <c r="A131" s="12"/>
      <c r="B131" s="13" t="str">
        <f>IF(A131="","",IFERROR(INT((A131-C3)/7)+I4,""))</f>
        <v/>
      </c>
      <c r="C131" s="14"/>
      <c r="D131" s="14"/>
      <c r="E131" s="14"/>
      <c r="F131" s="14"/>
      <c r="G131" s="15" t="str">
        <f>IF(A131="","",IFERROR(SUM(E$7:E131)/C4*100,""))</f>
        <v/>
      </c>
      <c r="H131" s="14"/>
      <c r="I131" s="14"/>
      <c r="J131" s="15" t="str">
        <f t="shared" si="5"/>
        <v/>
      </c>
      <c r="K131" s="15" t="str">
        <f t="shared" si="6"/>
        <v/>
      </c>
      <c r="L131" s="16"/>
      <c r="M131" s="14"/>
      <c r="N131" s="14"/>
      <c r="O131" s="15" t="str">
        <f t="shared" si="7"/>
        <v/>
      </c>
      <c r="P131" s="15" t="str">
        <f t="shared" si="8"/>
        <v/>
      </c>
      <c r="Q131" s="14"/>
      <c r="R131" s="17" t="str">
        <f t="shared" si="9"/>
        <v/>
      </c>
      <c r="S131" s="14"/>
      <c r="T131" s="14"/>
      <c r="U131" s="14"/>
      <c r="V131" s="14"/>
      <c r="W131" s="14"/>
      <c r="X131" s="14"/>
    </row>
    <row r="132" spans="1:24" ht="15" customHeight="1" x14ac:dyDescent="0.25">
      <c r="A132" s="12"/>
      <c r="B132" s="13" t="str">
        <f>IF(A132="","",IFERROR(INT((A132-C3)/7)+I4,""))</f>
        <v/>
      </c>
      <c r="C132" s="14"/>
      <c r="D132" s="14"/>
      <c r="E132" s="14"/>
      <c r="F132" s="14"/>
      <c r="G132" s="15" t="str">
        <f>IF(A132="","",IFERROR(SUM(E$7:E132)/C4*100,""))</f>
        <v/>
      </c>
      <c r="H132" s="14"/>
      <c r="I132" s="14"/>
      <c r="J132" s="15" t="str">
        <f t="shared" si="5"/>
        <v/>
      </c>
      <c r="K132" s="15" t="str">
        <f t="shared" si="6"/>
        <v/>
      </c>
      <c r="L132" s="16"/>
      <c r="M132" s="14"/>
      <c r="N132" s="14"/>
      <c r="O132" s="15" t="str">
        <f t="shared" si="7"/>
        <v/>
      </c>
      <c r="P132" s="15" t="str">
        <f t="shared" si="8"/>
        <v/>
      </c>
      <c r="Q132" s="14"/>
      <c r="R132" s="17" t="str">
        <f t="shared" si="9"/>
        <v/>
      </c>
      <c r="S132" s="14"/>
      <c r="T132" s="14"/>
      <c r="U132" s="14"/>
      <c r="V132" s="14"/>
      <c r="W132" s="14"/>
      <c r="X132" s="14"/>
    </row>
    <row r="133" spans="1:24" ht="15" customHeight="1" x14ac:dyDescent="0.25">
      <c r="A133" s="12"/>
      <c r="B133" s="13" t="str">
        <f>IF(A133="","",IFERROR(INT((A133-C3)/7)+I4,""))</f>
        <v/>
      </c>
      <c r="C133" s="14"/>
      <c r="D133" s="14"/>
      <c r="E133" s="14"/>
      <c r="F133" s="14"/>
      <c r="G133" s="15" t="str">
        <f>IF(A133="","",IFERROR(SUM(E$7:E133)/C4*100,""))</f>
        <v/>
      </c>
      <c r="H133" s="14"/>
      <c r="I133" s="14"/>
      <c r="J133" s="15" t="str">
        <f t="shared" si="5"/>
        <v/>
      </c>
      <c r="K133" s="15" t="str">
        <f t="shared" si="6"/>
        <v/>
      </c>
      <c r="L133" s="16"/>
      <c r="M133" s="14"/>
      <c r="N133" s="14"/>
      <c r="O133" s="15" t="str">
        <f t="shared" si="7"/>
        <v/>
      </c>
      <c r="P133" s="15" t="str">
        <f t="shared" si="8"/>
        <v/>
      </c>
      <c r="Q133" s="14"/>
      <c r="R133" s="17" t="str">
        <f t="shared" si="9"/>
        <v/>
      </c>
      <c r="S133" s="14"/>
      <c r="T133" s="14"/>
      <c r="U133" s="14"/>
      <c r="V133" s="14"/>
      <c r="W133" s="14"/>
      <c r="X133" s="14"/>
    </row>
    <row r="134" spans="1:24" ht="15" customHeight="1" x14ac:dyDescent="0.25">
      <c r="A134" s="12"/>
      <c r="B134" s="13" t="str">
        <f>IF(A134="","",IFERROR(INT((A134-C3)/7)+I4,""))</f>
        <v/>
      </c>
      <c r="C134" s="14"/>
      <c r="D134" s="14"/>
      <c r="E134" s="14"/>
      <c r="F134" s="14"/>
      <c r="G134" s="15" t="str">
        <f>IF(A134="","",IFERROR(SUM(E$7:E134)/C4*100,""))</f>
        <v/>
      </c>
      <c r="H134" s="14"/>
      <c r="I134" s="14"/>
      <c r="J134" s="15" t="str">
        <f t="shared" si="5"/>
        <v/>
      </c>
      <c r="K134" s="15" t="str">
        <f t="shared" si="6"/>
        <v/>
      </c>
      <c r="L134" s="16"/>
      <c r="M134" s="14"/>
      <c r="N134" s="14"/>
      <c r="O134" s="15" t="str">
        <f t="shared" si="7"/>
        <v/>
      </c>
      <c r="P134" s="15" t="str">
        <f t="shared" si="8"/>
        <v/>
      </c>
      <c r="Q134" s="14"/>
      <c r="R134" s="17" t="str">
        <f t="shared" si="9"/>
        <v/>
      </c>
      <c r="S134" s="14"/>
      <c r="T134" s="14"/>
      <c r="U134" s="14"/>
      <c r="V134" s="14"/>
      <c r="W134" s="14"/>
      <c r="X134" s="14"/>
    </row>
    <row r="135" spans="1:24" ht="15" customHeight="1" x14ac:dyDescent="0.25">
      <c r="A135" s="12"/>
      <c r="B135" s="13" t="str">
        <f>IF(A135="","",IFERROR(INT((A135-C3)/7)+I4,""))</f>
        <v/>
      </c>
      <c r="C135" s="14"/>
      <c r="D135" s="14"/>
      <c r="E135" s="14"/>
      <c r="F135" s="14"/>
      <c r="G135" s="15" t="str">
        <f>IF(A135="","",IFERROR(SUM(E$7:E135)/C4*100,""))</f>
        <v/>
      </c>
      <c r="H135" s="14"/>
      <c r="I135" s="14"/>
      <c r="J135" s="15" t="str">
        <f t="shared" ref="J135:J198" si="10">IF(OR(A135="",H135="",H135=0),"",I135/H135*100)</f>
        <v/>
      </c>
      <c r="K135" s="15" t="str">
        <f t="shared" ref="K135:K198" si="11">IF(OR(A135="",C135="",C135=0),"",H135/C135*100)</f>
        <v/>
      </c>
      <c r="L135" s="16"/>
      <c r="M135" s="14"/>
      <c r="N135" s="14"/>
      <c r="O135" s="15" t="str">
        <f t="shared" ref="O135:O198" si="12">IF(OR(A135="",C135="",C135=0),"",M135/C135*1000)</f>
        <v/>
      </c>
      <c r="P135" s="15" t="str">
        <f t="shared" ref="P135:P198" si="13">IF(OR(A135="",D135="",D135=0),"",N135/D135*1000)</f>
        <v/>
      </c>
      <c r="Q135" s="14"/>
      <c r="R135" s="17" t="str">
        <f t="shared" ref="R135:R198" si="14">IF(OR(A135="",M135="",M135+N135=0),"",Q135/(M135+N135))</f>
        <v/>
      </c>
      <c r="S135" s="14"/>
      <c r="T135" s="14"/>
      <c r="U135" s="14"/>
      <c r="V135" s="14"/>
      <c r="W135" s="14"/>
      <c r="X135" s="14"/>
    </row>
    <row r="136" spans="1:24" ht="15" customHeight="1" x14ac:dyDescent="0.25">
      <c r="A136" s="12"/>
      <c r="B136" s="13" t="str">
        <f>IF(A136="","",IFERROR(INT((A136-C3)/7)+I4,""))</f>
        <v/>
      </c>
      <c r="C136" s="14"/>
      <c r="D136" s="14"/>
      <c r="E136" s="14"/>
      <c r="F136" s="14"/>
      <c r="G136" s="15" t="str">
        <f>IF(A136="","",IFERROR(SUM(E$7:E136)/C4*100,""))</f>
        <v/>
      </c>
      <c r="H136" s="14"/>
      <c r="I136" s="14"/>
      <c r="J136" s="15" t="str">
        <f t="shared" si="10"/>
        <v/>
      </c>
      <c r="K136" s="15" t="str">
        <f t="shared" si="11"/>
        <v/>
      </c>
      <c r="L136" s="16"/>
      <c r="M136" s="14"/>
      <c r="N136" s="14"/>
      <c r="O136" s="15" t="str">
        <f t="shared" si="12"/>
        <v/>
      </c>
      <c r="P136" s="15" t="str">
        <f t="shared" si="13"/>
        <v/>
      </c>
      <c r="Q136" s="14"/>
      <c r="R136" s="17" t="str">
        <f t="shared" si="14"/>
        <v/>
      </c>
      <c r="S136" s="14"/>
      <c r="T136" s="14"/>
      <c r="U136" s="14"/>
      <c r="V136" s="14"/>
      <c r="W136" s="14"/>
      <c r="X136" s="14"/>
    </row>
    <row r="137" spans="1:24" ht="15" customHeight="1" x14ac:dyDescent="0.25">
      <c r="A137" s="12"/>
      <c r="B137" s="13" t="str">
        <f>IF(A137="","",IFERROR(INT((A137-C3)/7)+I4,""))</f>
        <v/>
      </c>
      <c r="C137" s="14"/>
      <c r="D137" s="14"/>
      <c r="E137" s="14"/>
      <c r="F137" s="14"/>
      <c r="G137" s="15" t="str">
        <f>IF(A137="","",IFERROR(SUM(E$7:E137)/C4*100,""))</f>
        <v/>
      </c>
      <c r="H137" s="14"/>
      <c r="I137" s="14"/>
      <c r="J137" s="15" t="str">
        <f t="shared" si="10"/>
        <v/>
      </c>
      <c r="K137" s="15" t="str">
        <f t="shared" si="11"/>
        <v/>
      </c>
      <c r="L137" s="16"/>
      <c r="M137" s="14"/>
      <c r="N137" s="14"/>
      <c r="O137" s="15" t="str">
        <f t="shared" si="12"/>
        <v/>
      </c>
      <c r="P137" s="15" t="str">
        <f t="shared" si="13"/>
        <v/>
      </c>
      <c r="Q137" s="14"/>
      <c r="R137" s="17" t="str">
        <f t="shared" si="14"/>
        <v/>
      </c>
      <c r="S137" s="14"/>
      <c r="T137" s="14"/>
      <c r="U137" s="14"/>
      <c r="V137" s="14"/>
      <c r="W137" s="14"/>
      <c r="X137" s="14"/>
    </row>
    <row r="138" spans="1:24" ht="15" customHeight="1" x14ac:dyDescent="0.25">
      <c r="A138" s="12"/>
      <c r="B138" s="13" t="str">
        <f>IF(A138="","",IFERROR(INT((A138-C3)/7)+I4,""))</f>
        <v/>
      </c>
      <c r="C138" s="14"/>
      <c r="D138" s="14"/>
      <c r="E138" s="14"/>
      <c r="F138" s="14"/>
      <c r="G138" s="15" t="str">
        <f>IF(A138="","",IFERROR(SUM(E$7:E138)/C4*100,""))</f>
        <v/>
      </c>
      <c r="H138" s="14"/>
      <c r="I138" s="14"/>
      <c r="J138" s="15" t="str">
        <f t="shared" si="10"/>
        <v/>
      </c>
      <c r="K138" s="15" t="str">
        <f t="shared" si="11"/>
        <v/>
      </c>
      <c r="L138" s="16"/>
      <c r="M138" s="14"/>
      <c r="N138" s="14"/>
      <c r="O138" s="15" t="str">
        <f t="shared" si="12"/>
        <v/>
      </c>
      <c r="P138" s="15" t="str">
        <f t="shared" si="13"/>
        <v/>
      </c>
      <c r="Q138" s="14"/>
      <c r="R138" s="17" t="str">
        <f t="shared" si="14"/>
        <v/>
      </c>
      <c r="S138" s="14"/>
      <c r="T138" s="14"/>
      <c r="U138" s="14"/>
      <c r="V138" s="14"/>
      <c r="W138" s="14"/>
      <c r="X138" s="14"/>
    </row>
    <row r="139" spans="1:24" ht="15" customHeight="1" x14ac:dyDescent="0.25">
      <c r="A139" s="12"/>
      <c r="B139" s="13" t="str">
        <f>IF(A139="","",IFERROR(INT((A139-C3)/7)+I4,""))</f>
        <v/>
      </c>
      <c r="C139" s="14"/>
      <c r="D139" s="14"/>
      <c r="E139" s="14"/>
      <c r="F139" s="14"/>
      <c r="G139" s="15" t="str">
        <f>IF(A139="","",IFERROR(SUM(E$7:E139)/C4*100,""))</f>
        <v/>
      </c>
      <c r="H139" s="14"/>
      <c r="I139" s="14"/>
      <c r="J139" s="15" t="str">
        <f t="shared" si="10"/>
        <v/>
      </c>
      <c r="K139" s="15" t="str">
        <f t="shared" si="11"/>
        <v/>
      </c>
      <c r="L139" s="16"/>
      <c r="M139" s="14"/>
      <c r="N139" s="14"/>
      <c r="O139" s="15" t="str">
        <f t="shared" si="12"/>
        <v/>
      </c>
      <c r="P139" s="15" t="str">
        <f t="shared" si="13"/>
        <v/>
      </c>
      <c r="Q139" s="14"/>
      <c r="R139" s="17" t="str">
        <f t="shared" si="14"/>
        <v/>
      </c>
      <c r="S139" s="14"/>
      <c r="T139" s="14"/>
      <c r="U139" s="14"/>
      <c r="V139" s="14"/>
      <c r="W139" s="14"/>
      <c r="X139" s="14"/>
    </row>
    <row r="140" spans="1:24" ht="15" customHeight="1" x14ac:dyDescent="0.25">
      <c r="A140" s="12"/>
      <c r="B140" s="13" t="str">
        <f>IF(A140="","",IFERROR(INT((A140-C3)/7)+I4,""))</f>
        <v/>
      </c>
      <c r="C140" s="14"/>
      <c r="D140" s="14"/>
      <c r="E140" s="14"/>
      <c r="F140" s="14"/>
      <c r="G140" s="15" t="str">
        <f>IF(A140="","",IFERROR(SUM(E$7:E140)/C4*100,""))</f>
        <v/>
      </c>
      <c r="H140" s="14"/>
      <c r="I140" s="14"/>
      <c r="J140" s="15" t="str">
        <f t="shared" si="10"/>
        <v/>
      </c>
      <c r="K140" s="15" t="str">
        <f t="shared" si="11"/>
        <v/>
      </c>
      <c r="L140" s="16"/>
      <c r="M140" s="14"/>
      <c r="N140" s="14"/>
      <c r="O140" s="15" t="str">
        <f t="shared" si="12"/>
        <v/>
      </c>
      <c r="P140" s="15" t="str">
        <f t="shared" si="13"/>
        <v/>
      </c>
      <c r="Q140" s="14"/>
      <c r="R140" s="17" t="str">
        <f t="shared" si="14"/>
        <v/>
      </c>
      <c r="S140" s="14"/>
      <c r="T140" s="14"/>
      <c r="U140" s="14"/>
      <c r="V140" s="14"/>
      <c r="W140" s="14"/>
      <c r="X140" s="14"/>
    </row>
    <row r="141" spans="1:24" ht="15" customHeight="1" x14ac:dyDescent="0.25">
      <c r="A141" s="12"/>
      <c r="B141" s="13" t="str">
        <f>IF(A141="","",IFERROR(INT((A141-C3)/7)+I4,""))</f>
        <v/>
      </c>
      <c r="C141" s="14"/>
      <c r="D141" s="14"/>
      <c r="E141" s="14"/>
      <c r="F141" s="14"/>
      <c r="G141" s="15" t="str">
        <f>IF(A141="","",IFERROR(SUM(E$7:E141)/C4*100,""))</f>
        <v/>
      </c>
      <c r="H141" s="14"/>
      <c r="I141" s="14"/>
      <c r="J141" s="15" t="str">
        <f t="shared" si="10"/>
        <v/>
      </c>
      <c r="K141" s="15" t="str">
        <f t="shared" si="11"/>
        <v/>
      </c>
      <c r="L141" s="16"/>
      <c r="M141" s="14"/>
      <c r="N141" s="14"/>
      <c r="O141" s="15" t="str">
        <f t="shared" si="12"/>
        <v/>
      </c>
      <c r="P141" s="15" t="str">
        <f t="shared" si="13"/>
        <v/>
      </c>
      <c r="Q141" s="14"/>
      <c r="R141" s="17" t="str">
        <f t="shared" si="14"/>
        <v/>
      </c>
      <c r="S141" s="14"/>
      <c r="T141" s="14"/>
      <c r="U141" s="14"/>
      <c r="V141" s="14"/>
      <c r="W141" s="14"/>
      <c r="X141" s="14"/>
    </row>
    <row r="142" spans="1:24" ht="15" customHeight="1" x14ac:dyDescent="0.25">
      <c r="A142" s="12"/>
      <c r="B142" s="13" t="str">
        <f>IF(A142="","",IFERROR(INT((A142-C3)/7)+I4,""))</f>
        <v/>
      </c>
      <c r="C142" s="14"/>
      <c r="D142" s="14"/>
      <c r="E142" s="14"/>
      <c r="F142" s="14"/>
      <c r="G142" s="15" t="str">
        <f>IF(A142="","",IFERROR(SUM(E$7:E142)/C4*100,""))</f>
        <v/>
      </c>
      <c r="H142" s="14"/>
      <c r="I142" s="14"/>
      <c r="J142" s="15" t="str">
        <f t="shared" si="10"/>
        <v/>
      </c>
      <c r="K142" s="15" t="str">
        <f t="shared" si="11"/>
        <v/>
      </c>
      <c r="L142" s="16"/>
      <c r="M142" s="14"/>
      <c r="N142" s="14"/>
      <c r="O142" s="15" t="str">
        <f t="shared" si="12"/>
        <v/>
      </c>
      <c r="P142" s="15" t="str">
        <f t="shared" si="13"/>
        <v/>
      </c>
      <c r="Q142" s="14"/>
      <c r="R142" s="17" t="str">
        <f t="shared" si="14"/>
        <v/>
      </c>
      <c r="S142" s="14"/>
      <c r="T142" s="14"/>
      <c r="U142" s="14"/>
      <c r="V142" s="14"/>
      <c r="W142" s="14"/>
      <c r="X142" s="14"/>
    </row>
    <row r="143" spans="1:24" ht="15" customHeight="1" x14ac:dyDescent="0.25">
      <c r="A143" s="12"/>
      <c r="B143" s="13" t="str">
        <f>IF(A143="","",IFERROR(INT((A143-C3)/7)+I4,""))</f>
        <v/>
      </c>
      <c r="C143" s="14"/>
      <c r="D143" s="14"/>
      <c r="E143" s="14"/>
      <c r="F143" s="14"/>
      <c r="G143" s="15" t="str">
        <f>IF(A143="","",IFERROR(SUM(E$7:E143)/C4*100,""))</f>
        <v/>
      </c>
      <c r="H143" s="14"/>
      <c r="I143" s="14"/>
      <c r="J143" s="15" t="str">
        <f t="shared" si="10"/>
        <v/>
      </c>
      <c r="K143" s="15" t="str">
        <f t="shared" si="11"/>
        <v/>
      </c>
      <c r="L143" s="16"/>
      <c r="M143" s="14"/>
      <c r="N143" s="14"/>
      <c r="O143" s="15" t="str">
        <f t="shared" si="12"/>
        <v/>
      </c>
      <c r="P143" s="15" t="str">
        <f t="shared" si="13"/>
        <v/>
      </c>
      <c r="Q143" s="14"/>
      <c r="R143" s="17" t="str">
        <f t="shared" si="14"/>
        <v/>
      </c>
      <c r="S143" s="14"/>
      <c r="T143" s="14"/>
      <c r="U143" s="14"/>
      <c r="V143" s="14"/>
      <c r="W143" s="14"/>
      <c r="X143" s="14"/>
    </row>
    <row r="144" spans="1:24" ht="15" customHeight="1" x14ac:dyDescent="0.25">
      <c r="A144" s="12"/>
      <c r="B144" s="13" t="str">
        <f>IF(A144="","",IFERROR(INT((A144-C3)/7)+I4,""))</f>
        <v/>
      </c>
      <c r="C144" s="14"/>
      <c r="D144" s="14"/>
      <c r="E144" s="14"/>
      <c r="F144" s="14"/>
      <c r="G144" s="15" t="str">
        <f>IF(A144="","",IFERROR(SUM(E$7:E144)/C4*100,""))</f>
        <v/>
      </c>
      <c r="H144" s="14"/>
      <c r="I144" s="14"/>
      <c r="J144" s="15" t="str">
        <f t="shared" si="10"/>
        <v/>
      </c>
      <c r="K144" s="15" t="str">
        <f t="shared" si="11"/>
        <v/>
      </c>
      <c r="L144" s="16"/>
      <c r="M144" s="14"/>
      <c r="N144" s="14"/>
      <c r="O144" s="15" t="str">
        <f t="shared" si="12"/>
        <v/>
      </c>
      <c r="P144" s="15" t="str">
        <f t="shared" si="13"/>
        <v/>
      </c>
      <c r="Q144" s="14"/>
      <c r="R144" s="17" t="str">
        <f t="shared" si="14"/>
        <v/>
      </c>
      <c r="S144" s="14"/>
      <c r="T144" s="14"/>
      <c r="U144" s="14"/>
      <c r="V144" s="14"/>
      <c r="W144" s="14"/>
      <c r="X144" s="14"/>
    </row>
    <row r="145" spans="1:24" ht="15" customHeight="1" x14ac:dyDescent="0.25">
      <c r="A145" s="12"/>
      <c r="B145" s="13" t="str">
        <f>IF(A145="","",IFERROR(INT((A145-C3)/7)+I4,""))</f>
        <v/>
      </c>
      <c r="C145" s="14"/>
      <c r="D145" s="14"/>
      <c r="E145" s="14"/>
      <c r="F145" s="14"/>
      <c r="G145" s="15" t="str">
        <f>IF(A145="","",IFERROR(SUM(E$7:E145)/C4*100,""))</f>
        <v/>
      </c>
      <c r="H145" s="14"/>
      <c r="I145" s="14"/>
      <c r="J145" s="15" t="str">
        <f t="shared" si="10"/>
        <v/>
      </c>
      <c r="K145" s="15" t="str">
        <f t="shared" si="11"/>
        <v/>
      </c>
      <c r="L145" s="16"/>
      <c r="M145" s="14"/>
      <c r="N145" s="14"/>
      <c r="O145" s="15" t="str">
        <f t="shared" si="12"/>
        <v/>
      </c>
      <c r="P145" s="15" t="str">
        <f t="shared" si="13"/>
        <v/>
      </c>
      <c r="Q145" s="14"/>
      <c r="R145" s="17" t="str">
        <f t="shared" si="14"/>
        <v/>
      </c>
      <c r="S145" s="14"/>
      <c r="T145" s="14"/>
      <c r="U145" s="14"/>
      <c r="V145" s="14"/>
      <c r="W145" s="14"/>
      <c r="X145" s="14"/>
    </row>
    <row r="146" spans="1:24" ht="15" customHeight="1" x14ac:dyDescent="0.25">
      <c r="A146" s="12"/>
      <c r="B146" s="13" t="str">
        <f>IF(A146="","",IFERROR(INT((A146-C3)/7)+I4,""))</f>
        <v/>
      </c>
      <c r="C146" s="14"/>
      <c r="D146" s="14"/>
      <c r="E146" s="14"/>
      <c r="F146" s="14"/>
      <c r="G146" s="15" t="str">
        <f>IF(A146="","",IFERROR(SUM(E$7:E146)/C4*100,""))</f>
        <v/>
      </c>
      <c r="H146" s="14"/>
      <c r="I146" s="14"/>
      <c r="J146" s="15" t="str">
        <f t="shared" si="10"/>
        <v/>
      </c>
      <c r="K146" s="15" t="str">
        <f t="shared" si="11"/>
        <v/>
      </c>
      <c r="L146" s="16"/>
      <c r="M146" s="14"/>
      <c r="N146" s="14"/>
      <c r="O146" s="15" t="str">
        <f t="shared" si="12"/>
        <v/>
      </c>
      <c r="P146" s="15" t="str">
        <f t="shared" si="13"/>
        <v/>
      </c>
      <c r="Q146" s="14"/>
      <c r="R146" s="17" t="str">
        <f t="shared" si="14"/>
        <v/>
      </c>
      <c r="S146" s="14"/>
      <c r="T146" s="14"/>
      <c r="U146" s="14"/>
      <c r="V146" s="14"/>
      <c r="W146" s="14"/>
      <c r="X146" s="14"/>
    </row>
    <row r="147" spans="1:24" ht="15" customHeight="1" x14ac:dyDescent="0.25">
      <c r="A147" s="12"/>
      <c r="B147" s="13" t="str">
        <f>IF(A147="","",IFERROR(INT((A147-C3)/7)+I4,""))</f>
        <v/>
      </c>
      <c r="C147" s="14"/>
      <c r="D147" s="14"/>
      <c r="E147" s="14"/>
      <c r="F147" s="14"/>
      <c r="G147" s="15" t="str">
        <f>IF(A147="","",IFERROR(SUM(E$7:E147)/C4*100,""))</f>
        <v/>
      </c>
      <c r="H147" s="14"/>
      <c r="I147" s="14"/>
      <c r="J147" s="15" t="str">
        <f t="shared" si="10"/>
        <v/>
      </c>
      <c r="K147" s="15" t="str">
        <f t="shared" si="11"/>
        <v/>
      </c>
      <c r="L147" s="16"/>
      <c r="M147" s="14"/>
      <c r="N147" s="14"/>
      <c r="O147" s="15" t="str">
        <f t="shared" si="12"/>
        <v/>
      </c>
      <c r="P147" s="15" t="str">
        <f t="shared" si="13"/>
        <v/>
      </c>
      <c r="Q147" s="14"/>
      <c r="R147" s="17" t="str">
        <f t="shared" si="14"/>
        <v/>
      </c>
      <c r="S147" s="14"/>
      <c r="T147" s="14"/>
      <c r="U147" s="14"/>
      <c r="V147" s="14"/>
      <c r="W147" s="14"/>
      <c r="X147" s="14"/>
    </row>
    <row r="148" spans="1:24" ht="15" customHeight="1" x14ac:dyDescent="0.25">
      <c r="A148" s="12"/>
      <c r="B148" s="13" t="str">
        <f>IF(A148="","",IFERROR(INT((A148-C3)/7)+I4,""))</f>
        <v/>
      </c>
      <c r="C148" s="14"/>
      <c r="D148" s="14"/>
      <c r="E148" s="14"/>
      <c r="F148" s="14"/>
      <c r="G148" s="15" t="str">
        <f>IF(A148="","",IFERROR(SUM(E$7:E148)/C4*100,""))</f>
        <v/>
      </c>
      <c r="H148" s="14"/>
      <c r="I148" s="14"/>
      <c r="J148" s="15" t="str">
        <f t="shared" si="10"/>
        <v/>
      </c>
      <c r="K148" s="15" t="str">
        <f t="shared" si="11"/>
        <v/>
      </c>
      <c r="L148" s="16"/>
      <c r="M148" s="14"/>
      <c r="N148" s="14"/>
      <c r="O148" s="15" t="str">
        <f t="shared" si="12"/>
        <v/>
      </c>
      <c r="P148" s="15" t="str">
        <f t="shared" si="13"/>
        <v/>
      </c>
      <c r="Q148" s="14"/>
      <c r="R148" s="17" t="str">
        <f t="shared" si="14"/>
        <v/>
      </c>
      <c r="S148" s="14"/>
      <c r="T148" s="14"/>
      <c r="U148" s="14"/>
      <c r="V148" s="14"/>
      <c r="W148" s="14"/>
      <c r="X148" s="14"/>
    </row>
    <row r="149" spans="1:24" ht="15" customHeight="1" x14ac:dyDescent="0.25">
      <c r="A149" s="12"/>
      <c r="B149" s="13" t="str">
        <f>IF(A149="","",IFERROR(INT((A149-C3)/7)+I4,""))</f>
        <v/>
      </c>
      <c r="C149" s="14"/>
      <c r="D149" s="14"/>
      <c r="E149" s="14"/>
      <c r="F149" s="14"/>
      <c r="G149" s="15" t="str">
        <f>IF(A149="","",IFERROR(SUM(E$7:E149)/C4*100,""))</f>
        <v/>
      </c>
      <c r="H149" s="14"/>
      <c r="I149" s="14"/>
      <c r="J149" s="15" t="str">
        <f t="shared" si="10"/>
        <v/>
      </c>
      <c r="K149" s="15" t="str">
        <f t="shared" si="11"/>
        <v/>
      </c>
      <c r="L149" s="16"/>
      <c r="M149" s="14"/>
      <c r="N149" s="14"/>
      <c r="O149" s="15" t="str">
        <f t="shared" si="12"/>
        <v/>
      </c>
      <c r="P149" s="15" t="str">
        <f t="shared" si="13"/>
        <v/>
      </c>
      <c r="Q149" s="14"/>
      <c r="R149" s="17" t="str">
        <f t="shared" si="14"/>
        <v/>
      </c>
      <c r="S149" s="14"/>
      <c r="T149" s="14"/>
      <c r="U149" s="14"/>
      <c r="V149" s="14"/>
      <c r="W149" s="14"/>
      <c r="X149" s="14"/>
    </row>
    <row r="150" spans="1:24" ht="15" customHeight="1" x14ac:dyDescent="0.25">
      <c r="A150" s="12"/>
      <c r="B150" s="13" t="str">
        <f>IF(A150="","",IFERROR(INT((A150-C3)/7)+I4,""))</f>
        <v/>
      </c>
      <c r="C150" s="14"/>
      <c r="D150" s="14"/>
      <c r="E150" s="14"/>
      <c r="F150" s="14"/>
      <c r="G150" s="15" t="str">
        <f>IF(A150="","",IFERROR(SUM(E$7:E150)/C4*100,""))</f>
        <v/>
      </c>
      <c r="H150" s="14"/>
      <c r="I150" s="14"/>
      <c r="J150" s="15" t="str">
        <f t="shared" si="10"/>
        <v/>
      </c>
      <c r="K150" s="15" t="str">
        <f t="shared" si="11"/>
        <v/>
      </c>
      <c r="L150" s="16"/>
      <c r="M150" s="14"/>
      <c r="N150" s="14"/>
      <c r="O150" s="15" t="str">
        <f t="shared" si="12"/>
        <v/>
      </c>
      <c r="P150" s="15" t="str">
        <f t="shared" si="13"/>
        <v/>
      </c>
      <c r="Q150" s="14"/>
      <c r="R150" s="17" t="str">
        <f t="shared" si="14"/>
        <v/>
      </c>
      <c r="S150" s="14"/>
      <c r="T150" s="14"/>
      <c r="U150" s="14"/>
      <c r="V150" s="14"/>
      <c r="W150" s="14"/>
      <c r="X150" s="14"/>
    </row>
    <row r="151" spans="1:24" ht="15" customHeight="1" x14ac:dyDescent="0.25">
      <c r="A151" s="12"/>
      <c r="B151" s="13" t="str">
        <f>IF(A151="","",IFERROR(INT((A151-C3)/7)+I4,""))</f>
        <v/>
      </c>
      <c r="C151" s="14"/>
      <c r="D151" s="14"/>
      <c r="E151" s="14"/>
      <c r="F151" s="14"/>
      <c r="G151" s="15" t="str">
        <f>IF(A151="","",IFERROR(SUM(E$7:E151)/C4*100,""))</f>
        <v/>
      </c>
      <c r="H151" s="14"/>
      <c r="I151" s="14"/>
      <c r="J151" s="15" t="str">
        <f t="shared" si="10"/>
        <v/>
      </c>
      <c r="K151" s="15" t="str">
        <f t="shared" si="11"/>
        <v/>
      </c>
      <c r="L151" s="16"/>
      <c r="M151" s="14"/>
      <c r="N151" s="14"/>
      <c r="O151" s="15" t="str">
        <f t="shared" si="12"/>
        <v/>
      </c>
      <c r="P151" s="15" t="str">
        <f t="shared" si="13"/>
        <v/>
      </c>
      <c r="Q151" s="14"/>
      <c r="R151" s="17" t="str">
        <f t="shared" si="14"/>
        <v/>
      </c>
      <c r="S151" s="14"/>
      <c r="T151" s="14"/>
      <c r="U151" s="14"/>
      <c r="V151" s="14"/>
      <c r="W151" s="14"/>
      <c r="X151" s="14"/>
    </row>
    <row r="152" spans="1:24" ht="15" customHeight="1" x14ac:dyDescent="0.25">
      <c r="A152" s="12"/>
      <c r="B152" s="13" t="str">
        <f>IF(A152="","",IFERROR(INT((A152-C3)/7)+I4,""))</f>
        <v/>
      </c>
      <c r="C152" s="14"/>
      <c r="D152" s="14"/>
      <c r="E152" s="14"/>
      <c r="F152" s="14"/>
      <c r="G152" s="15" t="str">
        <f>IF(A152="","",IFERROR(SUM(E$7:E152)/C4*100,""))</f>
        <v/>
      </c>
      <c r="H152" s="14"/>
      <c r="I152" s="14"/>
      <c r="J152" s="15" t="str">
        <f t="shared" si="10"/>
        <v/>
      </c>
      <c r="K152" s="15" t="str">
        <f t="shared" si="11"/>
        <v/>
      </c>
      <c r="L152" s="16"/>
      <c r="M152" s="14"/>
      <c r="N152" s="14"/>
      <c r="O152" s="15" t="str">
        <f t="shared" si="12"/>
        <v/>
      </c>
      <c r="P152" s="15" t="str">
        <f t="shared" si="13"/>
        <v/>
      </c>
      <c r="Q152" s="14"/>
      <c r="R152" s="17" t="str">
        <f t="shared" si="14"/>
        <v/>
      </c>
      <c r="S152" s="14"/>
      <c r="T152" s="14"/>
      <c r="U152" s="14"/>
      <c r="V152" s="14"/>
      <c r="W152" s="14"/>
      <c r="X152" s="14"/>
    </row>
    <row r="153" spans="1:24" ht="15" customHeight="1" x14ac:dyDescent="0.25">
      <c r="A153" s="12"/>
      <c r="B153" s="13" t="str">
        <f>IF(A153="","",IFERROR(INT((A153-C3)/7)+I4,""))</f>
        <v/>
      </c>
      <c r="C153" s="14"/>
      <c r="D153" s="14"/>
      <c r="E153" s="14"/>
      <c r="F153" s="14"/>
      <c r="G153" s="15" t="str">
        <f>IF(A153="","",IFERROR(SUM(E$7:E153)/C4*100,""))</f>
        <v/>
      </c>
      <c r="H153" s="14"/>
      <c r="I153" s="14"/>
      <c r="J153" s="15" t="str">
        <f t="shared" si="10"/>
        <v/>
      </c>
      <c r="K153" s="15" t="str">
        <f t="shared" si="11"/>
        <v/>
      </c>
      <c r="L153" s="16"/>
      <c r="M153" s="14"/>
      <c r="N153" s="14"/>
      <c r="O153" s="15" t="str">
        <f t="shared" si="12"/>
        <v/>
      </c>
      <c r="P153" s="15" t="str">
        <f t="shared" si="13"/>
        <v/>
      </c>
      <c r="Q153" s="14"/>
      <c r="R153" s="17" t="str">
        <f t="shared" si="14"/>
        <v/>
      </c>
      <c r="S153" s="14"/>
      <c r="T153" s="14"/>
      <c r="U153" s="14"/>
      <c r="V153" s="14"/>
      <c r="W153" s="14"/>
      <c r="X153" s="14"/>
    </row>
    <row r="154" spans="1:24" ht="15" customHeight="1" x14ac:dyDescent="0.25">
      <c r="A154" s="12"/>
      <c r="B154" s="13" t="str">
        <f>IF(A154="","",IFERROR(INT((A154-C3)/7)+I4,""))</f>
        <v/>
      </c>
      <c r="C154" s="14"/>
      <c r="D154" s="14"/>
      <c r="E154" s="14"/>
      <c r="F154" s="14"/>
      <c r="G154" s="15" t="str">
        <f>IF(A154="","",IFERROR(SUM(E$7:E154)/C4*100,""))</f>
        <v/>
      </c>
      <c r="H154" s="14"/>
      <c r="I154" s="14"/>
      <c r="J154" s="15" t="str">
        <f t="shared" si="10"/>
        <v/>
      </c>
      <c r="K154" s="15" t="str">
        <f t="shared" si="11"/>
        <v/>
      </c>
      <c r="L154" s="16"/>
      <c r="M154" s="14"/>
      <c r="N154" s="14"/>
      <c r="O154" s="15" t="str">
        <f t="shared" si="12"/>
        <v/>
      </c>
      <c r="P154" s="15" t="str">
        <f t="shared" si="13"/>
        <v/>
      </c>
      <c r="Q154" s="14"/>
      <c r="R154" s="17" t="str">
        <f t="shared" si="14"/>
        <v/>
      </c>
      <c r="S154" s="14"/>
      <c r="T154" s="14"/>
      <c r="U154" s="14"/>
      <c r="V154" s="14"/>
      <c r="W154" s="14"/>
      <c r="X154" s="14"/>
    </row>
    <row r="155" spans="1:24" ht="15" customHeight="1" x14ac:dyDescent="0.25">
      <c r="A155" s="12"/>
      <c r="B155" s="13" t="str">
        <f>IF(A155="","",IFERROR(INT((A155-C3)/7)+I4,""))</f>
        <v/>
      </c>
      <c r="C155" s="14"/>
      <c r="D155" s="14"/>
      <c r="E155" s="14"/>
      <c r="F155" s="14"/>
      <c r="G155" s="15" t="str">
        <f>IF(A155="","",IFERROR(SUM(E$7:E155)/C4*100,""))</f>
        <v/>
      </c>
      <c r="H155" s="14"/>
      <c r="I155" s="14"/>
      <c r="J155" s="15" t="str">
        <f t="shared" si="10"/>
        <v/>
      </c>
      <c r="K155" s="15" t="str">
        <f t="shared" si="11"/>
        <v/>
      </c>
      <c r="L155" s="16"/>
      <c r="M155" s="14"/>
      <c r="N155" s="14"/>
      <c r="O155" s="15" t="str">
        <f t="shared" si="12"/>
        <v/>
      </c>
      <c r="P155" s="15" t="str">
        <f t="shared" si="13"/>
        <v/>
      </c>
      <c r="Q155" s="14"/>
      <c r="R155" s="17" t="str">
        <f t="shared" si="14"/>
        <v/>
      </c>
      <c r="S155" s="14"/>
      <c r="T155" s="14"/>
      <c r="U155" s="14"/>
      <c r="V155" s="14"/>
      <c r="W155" s="14"/>
      <c r="X155" s="14"/>
    </row>
    <row r="156" spans="1:24" ht="15" customHeight="1" x14ac:dyDescent="0.25">
      <c r="A156" s="12"/>
      <c r="B156" s="13" t="str">
        <f>IF(A156="","",IFERROR(INT((A156-C3)/7)+I4,""))</f>
        <v/>
      </c>
      <c r="C156" s="14"/>
      <c r="D156" s="14"/>
      <c r="E156" s="14"/>
      <c r="F156" s="14"/>
      <c r="G156" s="15" t="str">
        <f>IF(A156="","",IFERROR(SUM(E$7:E156)/C4*100,""))</f>
        <v/>
      </c>
      <c r="H156" s="14"/>
      <c r="I156" s="14"/>
      <c r="J156" s="15" t="str">
        <f t="shared" si="10"/>
        <v/>
      </c>
      <c r="K156" s="15" t="str">
        <f t="shared" si="11"/>
        <v/>
      </c>
      <c r="L156" s="16"/>
      <c r="M156" s="14"/>
      <c r="N156" s="14"/>
      <c r="O156" s="15" t="str">
        <f t="shared" si="12"/>
        <v/>
      </c>
      <c r="P156" s="15" t="str">
        <f t="shared" si="13"/>
        <v/>
      </c>
      <c r="Q156" s="14"/>
      <c r="R156" s="17" t="str">
        <f t="shared" si="14"/>
        <v/>
      </c>
      <c r="S156" s="14"/>
      <c r="T156" s="14"/>
      <c r="U156" s="14"/>
      <c r="V156" s="14"/>
      <c r="W156" s="14"/>
      <c r="X156" s="14"/>
    </row>
    <row r="157" spans="1:24" ht="15" customHeight="1" x14ac:dyDescent="0.25">
      <c r="A157" s="12"/>
      <c r="B157" s="13" t="str">
        <f>IF(A157="","",IFERROR(INT((A157-C3)/7)+I4,""))</f>
        <v/>
      </c>
      <c r="C157" s="14"/>
      <c r="D157" s="14"/>
      <c r="E157" s="14"/>
      <c r="F157" s="14"/>
      <c r="G157" s="15" t="str">
        <f>IF(A157="","",IFERROR(SUM(E$7:E157)/C4*100,""))</f>
        <v/>
      </c>
      <c r="H157" s="14"/>
      <c r="I157" s="14"/>
      <c r="J157" s="15" t="str">
        <f t="shared" si="10"/>
        <v/>
      </c>
      <c r="K157" s="15" t="str">
        <f t="shared" si="11"/>
        <v/>
      </c>
      <c r="L157" s="16"/>
      <c r="M157" s="14"/>
      <c r="N157" s="14"/>
      <c r="O157" s="15" t="str">
        <f t="shared" si="12"/>
        <v/>
      </c>
      <c r="P157" s="15" t="str">
        <f t="shared" si="13"/>
        <v/>
      </c>
      <c r="Q157" s="14"/>
      <c r="R157" s="17" t="str">
        <f t="shared" si="14"/>
        <v/>
      </c>
      <c r="S157" s="14"/>
      <c r="T157" s="14"/>
      <c r="U157" s="14"/>
      <c r="V157" s="14"/>
      <c r="W157" s="14"/>
      <c r="X157" s="14"/>
    </row>
    <row r="158" spans="1:24" ht="15" customHeight="1" x14ac:dyDescent="0.25">
      <c r="A158" s="12"/>
      <c r="B158" s="13" t="str">
        <f>IF(A158="","",IFERROR(INT((A158-C3)/7)+I4,""))</f>
        <v/>
      </c>
      <c r="C158" s="14"/>
      <c r="D158" s="14"/>
      <c r="E158" s="14"/>
      <c r="F158" s="14"/>
      <c r="G158" s="15" t="str">
        <f>IF(A158="","",IFERROR(SUM(E$7:E158)/C4*100,""))</f>
        <v/>
      </c>
      <c r="H158" s="14"/>
      <c r="I158" s="14"/>
      <c r="J158" s="15" t="str">
        <f t="shared" si="10"/>
        <v/>
      </c>
      <c r="K158" s="15" t="str">
        <f t="shared" si="11"/>
        <v/>
      </c>
      <c r="L158" s="16"/>
      <c r="M158" s="14"/>
      <c r="N158" s="14"/>
      <c r="O158" s="15" t="str">
        <f t="shared" si="12"/>
        <v/>
      </c>
      <c r="P158" s="15" t="str">
        <f t="shared" si="13"/>
        <v/>
      </c>
      <c r="Q158" s="14"/>
      <c r="R158" s="17" t="str">
        <f t="shared" si="14"/>
        <v/>
      </c>
      <c r="S158" s="14"/>
      <c r="T158" s="14"/>
      <c r="U158" s="14"/>
      <c r="V158" s="14"/>
      <c r="W158" s="14"/>
      <c r="X158" s="14"/>
    </row>
    <row r="159" spans="1:24" ht="15" customHeight="1" x14ac:dyDescent="0.25">
      <c r="A159" s="12"/>
      <c r="B159" s="13" t="str">
        <f>IF(A159="","",IFERROR(INT((A159-C3)/7)+I4,""))</f>
        <v/>
      </c>
      <c r="C159" s="14"/>
      <c r="D159" s="14"/>
      <c r="E159" s="14"/>
      <c r="F159" s="14"/>
      <c r="G159" s="15" t="str">
        <f>IF(A159="","",IFERROR(SUM(E$7:E159)/C4*100,""))</f>
        <v/>
      </c>
      <c r="H159" s="14"/>
      <c r="I159" s="14"/>
      <c r="J159" s="15" t="str">
        <f t="shared" si="10"/>
        <v/>
      </c>
      <c r="K159" s="15" t="str">
        <f t="shared" si="11"/>
        <v/>
      </c>
      <c r="L159" s="16"/>
      <c r="M159" s="14"/>
      <c r="N159" s="14"/>
      <c r="O159" s="15" t="str">
        <f t="shared" si="12"/>
        <v/>
      </c>
      <c r="P159" s="15" t="str">
        <f t="shared" si="13"/>
        <v/>
      </c>
      <c r="Q159" s="14"/>
      <c r="R159" s="17" t="str">
        <f t="shared" si="14"/>
        <v/>
      </c>
      <c r="S159" s="14"/>
      <c r="T159" s="14"/>
      <c r="U159" s="14"/>
      <c r="V159" s="14"/>
      <c r="W159" s="14"/>
      <c r="X159" s="14"/>
    </row>
    <row r="160" spans="1:24" ht="15" customHeight="1" x14ac:dyDescent="0.25">
      <c r="A160" s="12"/>
      <c r="B160" s="13" t="str">
        <f>IF(A160="","",IFERROR(INT((A160-C3)/7)+I4,""))</f>
        <v/>
      </c>
      <c r="C160" s="14"/>
      <c r="D160" s="14"/>
      <c r="E160" s="14"/>
      <c r="F160" s="14"/>
      <c r="G160" s="15" t="str">
        <f>IF(A160="","",IFERROR(SUM(E$7:E160)/C4*100,""))</f>
        <v/>
      </c>
      <c r="H160" s="14"/>
      <c r="I160" s="14"/>
      <c r="J160" s="15" t="str">
        <f t="shared" si="10"/>
        <v/>
      </c>
      <c r="K160" s="15" t="str">
        <f t="shared" si="11"/>
        <v/>
      </c>
      <c r="L160" s="16"/>
      <c r="M160" s="14"/>
      <c r="N160" s="14"/>
      <c r="O160" s="15" t="str">
        <f t="shared" si="12"/>
        <v/>
      </c>
      <c r="P160" s="15" t="str">
        <f t="shared" si="13"/>
        <v/>
      </c>
      <c r="Q160" s="14"/>
      <c r="R160" s="17" t="str">
        <f t="shared" si="14"/>
        <v/>
      </c>
      <c r="S160" s="14"/>
      <c r="T160" s="14"/>
      <c r="U160" s="14"/>
      <c r="V160" s="14"/>
      <c r="W160" s="14"/>
      <c r="X160" s="14"/>
    </row>
    <row r="161" spans="1:24" ht="15" customHeight="1" x14ac:dyDescent="0.25">
      <c r="A161" s="12"/>
      <c r="B161" s="13" t="str">
        <f>IF(A161="","",IFERROR(INT((A161-C3)/7)+I4,""))</f>
        <v/>
      </c>
      <c r="C161" s="14"/>
      <c r="D161" s="14"/>
      <c r="E161" s="14"/>
      <c r="F161" s="14"/>
      <c r="G161" s="15" t="str">
        <f>IF(A161="","",IFERROR(SUM(E$7:E161)/C4*100,""))</f>
        <v/>
      </c>
      <c r="H161" s="14"/>
      <c r="I161" s="14"/>
      <c r="J161" s="15" t="str">
        <f t="shared" si="10"/>
        <v/>
      </c>
      <c r="K161" s="15" t="str">
        <f t="shared" si="11"/>
        <v/>
      </c>
      <c r="L161" s="16"/>
      <c r="M161" s="14"/>
      <c r="N161" s="14"/>
      <c r="O161" s="15" t="str">
        <f t="shared" si="12"/>
        <v/>
      </c>
      <c r="P161" s="15" t="str">
        <f t="shared" si="13"/>
        <v/>
      </c>
      <c r="Q161" s="14"/>
      <c r="R161" s="17" t="str">
        <f t="shared" si="14"/>
        <v/>
      </c>
      <c r="S161" s="14"/>
      <c r="T161" s="14"/>
      <c r="U161" s="14"/>
      <c r="V161" s="14"/>
      <c r="W161" s="14"/>
      <c r="X161" s="14"/>
    </row>
    <row r="162" spans="1:24" ht="15" customHeight="1" x14ac:dyDescent="0.25">
      <c r="A162" s="12"/>
      <c r="B162" s="13" t="str">
        <f>IF(A162="","",IFERROR(INT((A162-C3)/7)+I4,""))</f>
        <v/>
      </c>
      <c r="C162" s="14"/>
      <c r="D162" s="14"/>
      <c r="E162" s="14"/>
      <c r="F162" s="14"/>
      <c r="G162" s="15" t="str">
        <f>IF(A162="","",IFERROR(SUM(E$7:E162)/C4*100,""))</f>
        <v/>
      </c>
      <c r="H162" s="14"/>
      <c r="I162" s="14"/>
      <c r="J162" s="15" t="str">
        <f t="shared" si="10"/>
        <v/>
      </c>
      <c r="K162" s="15" t="str">
        <f t="shared" si="11"/>
        <v/>
      </c>
      <c r="L162" s="16"/>
      <c r="M162" s="14"/>
      <c r="N162" s="14"/>
      <c r="O162" s="15" t="str">
        <f t="shared" si="12"/>
        <v/>
      </c>
      <c r="P162" s="15" t="str">
        <f t="shared" si="13"/>
        <v/>
      </c>
      <c r="Q162" s="14"/>
      <c r="R162" s="17" t="str">
        <f t="shared" si="14"/>
        <v/>
      </c>
      <c r="S162" s="14"/>
      <c r="T162" s="14"/>
      <c r="U162" s="14"/>
      <c r="V162" s="14"/>
      <c r="W162" s="14"/>
      <c r="X162" s="14"/>
    </row>
    <row r="163" spans="1:24" ht="15" customHeight="1" x14ac:dyDescent="0.25">
      <c r="A163" s="12"/>
      <c r="B163" s="13" t="str">
        <f>IF(A163="","",IFERROR(INT((A163-C3)/7)+I4,""))</f>
        <v/>
      </c>
      <c r="C163" s="14"/>
      <c r="D163" s="14"/>
      <c r="E163" s="14"/>
      <c r="F163" s="14"/>
      <c r="G163" s="15" t="str">
        <f>IF(A163="","",IFERROR(SUM(E$7:E163)/C4*100,""))</f>
        <v/>
      </c>
      <c r="H163" s="14"/>
      <c r="I163" s="14"/>
      <c r="J163" s="15" t="str">
        <f t="shared" si="10"/>
        <v/>
      </c>
      <c r="K163" s="15" t="str">
        <f t="shared" si="11"/>
        <v/>
      </c>
      <c r="L163" s="16"/>
      <c r="M163" s="14"/>
      <c r="N163" s="14"/>
      <c r="O163" s="15" t="str">
        <f t="shared" si="12"/>
        <v/>
      </c>
      <c r="P163" s="15" t="str">
        <f t="shared" si="13"/>
        <v/>
      </c>
      <c r="Q163" s="14"/>
      <c r="R163" s="17" t="str">
        <f t="shared" si="14"/>
        <v/>
      </c>
      <c r="S163" s="14"/>
      <c r="T163" s="14"/>
      <c r="U163" s="14"/>
      <c r="V163" s="14"/>
      <c r="W163" s="14"/>
      <c r="X163" s="14"/>
    </row>
    <row r="164" spans="1:24" ht="15" customHeight="1" x14ac:dyDescent="0.25">
      <c r="A164" s="12"/>
      <c r="B164" s="13" t="str">
        <f>IF(A164="","",IFERROR(INT((A164-C3)/7)+I4,""))</f>
        <v/>
      </c>
      <c r="C164" s="14"/>
      <c r="D164" s="14"/>
      <c r="E164" s="14"/>
      <c r="F164" s="14"/>
      <c r="G164" s="15" t="str">
        <f>IF(A164="","",IFERROR(SUM(E$7:E164)/C4*100,""))</f>
        <v/>
      </c>
      <c r="H164" s="14"/>
      <c r="I164" s="14"/>
      <c r="J164" s="15" t="str">
        <f t="shared" si="10"/>
        <v/>
      </c>
      <c r="K164" s="15" t="str">
        <f t="shared" si="11"/>
        <v/>
      </c>
      <c r="L164" s="16"/>
      <c r="M164" s="14"/>
      <c r="N164" s="14"/>
      <c r="O164" s="15" t="str">
        <f t="shared" si="12"/>
        <v/>
      </c>
      <c r="P164" s="15" t="str">
        <f t="shared" si="13"/>
        <v/>
      </c>
      <c r="Q164" s="14"/>
      <c r="R164" s="17" t="str">
        <f t="shared" si="14"/>
        <v/>
      </c>
      <c r="S164" s="14"/>
      <c r="T164" s="14"/>
      <c r="U164" s="14"/>
      <c r="V164" s="14"/>
      <c r="W164" s="14"/>
      <c r="X164" s="14"/>
    </row>
    <row r="165" spans="1:24" ht="15" customHeight="1" x14ac:dyDescent="0.25">
      <c r="A165" s="12"/>
      <c r="B165" s="13" t="str">
        <f>IF(A165="","",IFERROR(INT((A165-C3)/7)+I4,""))</f>
        <v/>
      </c>
      <c r="C165" s="14"/>
      <c r="D165" s="14"/>
      <c r="E165" s="14"/>
      <c r="F165" s="14"/>
      <c r="G165" s="15" t="str">
        <f>IF(A165="","",IFERROR(SUM(E$7:E165)/C4*100,""))</f>
        <v/>
      </c>
      <c r="H165" s="14"/>
      <c r="I165" s="14"/>
      <c r="J165" s="15" t="str">
        <f t="shared" si="10"/>
        <v/>
      </c>
      <c r="K165" s="15" t="str">
        <f t="shared" si="11"/>
        <v/>
      </c>
      <c r="L165" s="16"/>
      <c r="M165" s="14"/>
      <c r="N165" s="14"/>
      <c r="O165" s="15" t="str">
        <f t="shared" si="12"/>
        <v/>
      </c>
      <c r="P165" s="15" t="str">
        <f t="shared" si="13"/>
        <v/>
      </c>
      <c r="Q165" s="14"/>
      <c r="R165" s="17" t="str">
        <f t="shared" si="14"/>
        <v/>
      </c>
      <c r="S165" s="14"/>
      <c r="T165" s="14"/>
      <c r="U165" s="14"/>
      <c r="V165" s="14"/>
      <c r="W165" s="14"/>
      <c r="X165" s="14"/>
    </row>
    <row r="166" spans="1:24" ht="15" customHeight="1" x14ac:dyDescent="0.25">
      <c r="A166" s="12"/>
      <c r="B166" s="13" t="str">
        <f>IF(A166="","",IFERROR(INT((A166-C3)/7)+I4,""))</f>
        <v/>
      </c>
      <c r="C166" s="14"/>
      <c r="D166" s="14"/>
      <c r="E166" s="14"/>
      <c r="F166" s="14"/>
      <c r="G166" s="15" t="str">
        <f>IF(A166="","",IFERROR(SUM(E$7:E166)/C4*100,""))</f>
        <v/>
      </c>
      <c r="H166" s="14"/>
      <c r="I166" s="14"/>
      <c r="J166" s="15" t="str">
        <f t="shared" si="10"/>
        <v/>
      </c>
      <c r="K166" s="15" t="str">
        <f t="shared" si="11"/>
        <v/>
      </c>
      <c r="L166" s="16"/>
      <c r="M166" s="14"/>
      <c r="N166" s="14"/>
      <c r="O166" s="15" t="str">
        <f t="shared" si="12"/>
        <v/>
      </c>
      <c r="P166" s="15" t="str">
        <f t="shared" si="13"/>
        <v/>
      </c>
      <c r="Q166" s="14"/>
      <c r="R166" s="17" t="str">
        <f t="shared" si="14"/>
        <v/>
      </c>
      <c r="S166" s="14"/>
      <c r="T166" s="14"/>
      <c r="U166" s="14"/>
      <c r="V166" s="14"/>
      <c r="W166" s="14"/>
      <c r="X166" s="14"/>
    </row>
    <row r="167" spans="1:24" ht="15" customHeight="1" x14ac:dyDescent="0.25">
      <c r="A167" s="12"/>
      <c r="B167" s="13" t="str">
        <f>IF(A167="","",IFERROR(INT((A167-C3)/7)+I4,""))</f>
        <v/>
      </c>
      <c r="C167" s="14"/>
      <c r="D167" s="14"/>
      <c r="E167" s="14"/>
      <c r="F167" s="14"/>
      <c r="G167" s="15" t="str">
        <f>IF(A167="","",IFERROR(SUM(E$7:E167)/C4*100,""))</f>
        <v/>
      </c>
      <c r="H167" s="14"/>
      <c r="I167" s="14"/>
      <c r="J167" s="15" t="str">
        <f t="shared" si="10"/>
        <v/>
      </c>
      <c r="K167" s="15" t="str">
        <f t="shared" si="11"/>
        <v/>
      </c>
      <c r="L167" s="16"/>
      <c r="M167" s="14"/>
      <c r="N167" s="14"/>
      <c r="O167" s="15" t="str">
        <f t="shared" si="12"/>
        <v/>
      </c>
      <c r="P167" s="15" t="str">
        <f t="shared" si="13"/>
        <v/>
      </c>
      <c r="Q167" s="14"/>
      <c r="R167" s="17" t="str">
        <f t="shared" si="14"/>
        <v/>
      </c>
      <c r="S167" s="14"/>
      <c r="T167" s="14"/>
      <c r="U167" s="14"/>
      <c r="V167" s="14"/>
      <c r="W167" s="14"/>
      <c r="X167" s="14"/>
    </row>
    <row r="168" spans="1:24" ht="15" customHeight="1" x14ac:dyDescent="0.25">
      <c r="A168" s="12"/>
      <c r="B168" s="13" t="str">
        <f>IF(A168="","",IFERROR(INT((A168-C3)/7)+I4,""))</f>
        <v/>
      </c>
      <c r="C168" s="14"/>
      <c r="D168" s="14"/>
      <c r="E168" s="14"/>
      <c r="F168" s="14"/>
      <c r="G168" s="15" t="str">
        <f>IF(A168="","",IFERROR(SUM(E$7:E168)/C4*100,""))</f>
        <v/>
      </c>
      <c r="H168" s="14"/>
      <c r="I168" s="14"/>
      <c r="J168" s="15" t="str">
        <f t="shared" si="10"/>
        <v/>
      </c>
      <c r="K168" s="15" t="str">
        <f t="shared" si="11"/>
        <v/>
      </c>
      <c r="L168" s="16"/>
      <c r="M168" s="14"/>
      <c r="N168" s="14"/>
      <c r="O168" s="15" t="str">
        <f t="shared" si="12"/>
        <v/>
      </c>
      <c r="P168" s="15" t="str">
        <f t="shared" si="13"/>
        <v/>
      </c>
      <c r="Q168" s="14"/>
      <c r="R168" s="17" t="str">
        <f t="shared" si="14"/>
        <v/>
      </c>
      <c r="S168" s="14"/>
      <c r="T168" s="14"/>
      <c r="U168" s="14"/>
      <c r="V168" s="14"/>
      <c r="W168" s="14"/>
      <c r="X168" s="14"/>
    </row>
    <row r="169" spans="1:24" ht="15" customHeight="1" x14ac:dyDescent="0.25">
      <c r="A169" s="12"/>
      <c r="B169" s="13" t="str">
        <f>IF(A169="","",IFERROR(INT((A169-C3)/7)+I4,""))</f>
        <v/>
      </c>
      <c r="C169" s="14"/>
      <c r="D169" s="14"/>
      <c r="E169" s="14"/>
      <c r="F169" s="14"/>
      <c r="G169" s="15" t="str">
        <f>IF(A169="","",IFERROR(SUM(E$7:E169)/C4*100,""))</f>
        <v/>
      </c>
      <c r="H169" s="14"/>
      <c r="I169" s="14"/>
      <c r="J169" s="15" t="str">
        <f t="shared" si="10"/>
        <v/>
      </c>
      <c r="K169" s="15" t="str">
        <f t="shared" si="11"/>
        <v/>
      </c>
      <c r="L169" s="16"/>
      <c r="M169" s="14"/>
      <c r="N169" s="14"/>
      <c r="O169" s="15" t="str">
        <f t="shared" si="12"/>
        <v/>
      </c>
      <c r="P169" s="15" t="str">
        <f t="shared" si="13"/>
        <v/>
      </c>
      <c r="Q169" s="14"/>
      <c r="R169" s="17" t="str">
        <f t="shared" si="14"/>
        <v/>
      </c>
      <c r="S169" s="14"/>
      <c r="T169" s="14"/>
      <c r="U169" s="14"/>
      <c r="V169" s="14"/>
      <c r="W169" s="14"/>
      <c r="X169" s="14"/>
    </row>
    <row r="170" spans="1:24" ht="15" customHeight="1" x14ac:dyDescent="0.25">
      <c r="A170" s="12"/>
      <c r="B170" s="13" t="str">
        <f>IF(A170="","",IFERROR(INT((A170-C3)/7)+I4,""))</f>
        <v/>
      </c>
      <c r="C170" s="14"/>
      <c r="D170" s="14"/>
      <c r="E170" s="14"/>
      <c r="F170" s="14"/>
      <c r="G170" s="15" t="str">
        <f>IF(A170="","",IFERROR(SUM(E$7:E170)/C4*100,""))</f>
        <v/>
      </c>
      <c r="H170" s="14"/>
      <c r="I170" s="14"/>
      <c r="J170" s="15" t="str">
        <f t="shared" si="10"/>
        <v/>
      </c>
      <c r="K170" s="15" t="str">
        <f t="shared" si="11"/>
        <v/>
      </c>
      <c r="L170" s="16"/>
      <c r="M170" s="14"/>
      <c r="N170" s="14"/>
      <c r="O170" s="15" t="str">
        <f t="shared" si="12"/>
        <v/>
      </c>
      <c r="P170" s="15" t="str">
        <f t="shared" si="13"/>
        <v/>
      </c>
      <c r="Q170" s="14"/>
      <c r="R170" s="17" t="str">
        <f t="shared" si="14"/>
        <v/>
      </c>
      <c r="S170" s="14"/>
      <c r="T170" s="14"/>
      <c r="U170" s="14"/>
      <c r="V170" s="14"/>
      <c r="W170" s="14"/>
      <c r="X170" s="14"/>
    </row>
    <row r="171" spans="1:24" ht="15" customHeight="1" x14ac:dyDescent="0.25">
      <c r="A171" s="12"/>
      <c r="B171" s="13" t="str">
        <f>IF(A171="","",IFERROR(INT((A171-C3)/7)+I4,""))</f>
        <v/>
      </c>
      <c r="C171" s="14"/>
      <c r="D171" s="14"/>
      <c r="E171" s="14"/>
      <c r="F171" s="14"/>
      <c r="G171" s="15" t="str">
        <f>IF(A171="","",IFERROR(SUM(E$7:E171)/C4*100,""))</f>
        <v/>
      </c>
      <c r="H171" s="14"/>
      <c r="I171" s="14"/>
      <c r="J171" s="15" t="str">
        <f t="shared" si="10"/>
        <v/>
      </c>
      <c r="K171" s="15" t="str">
        <f t="shared" si="11"/>
        <v/>
      </c>
      <c r="L171" s="16"/>
      <c r="M171" s="14"/>
      <c r="N171" s="14"/>
      <c r="O171" s="15" t="str">
        <f t="shared" si="12"/>
        <v/>
      </c>
      <c r="P171" s="15" t="str">
        <f t="shared" si="13"/>
        <v/>
      </c>
      <c r="Q171" s="14"/>
      <c r="R171" s="17" t="str">
        <f t="shared" si="14"/>
        <v/>
      </c>
      <c r="S171" s="14"/>
      <c r="T171" s="14"/>
      <c r="U171" s="14"/>
      <c r="V171" s="14"/>
      <c r="W171" s="14"/>
      <c r="X171" s="14"/>
    </row>
    <row r="172" spans="1:24" ht="15" customHeight="1" x14ac:dyDescent="0.25">
      <c r="A172" s="12"/>
      <c r="B172" s="13" t="str">
        <f>IF(A172="","",IFERROR(INT((A172-C3)/7)+I4,""))</f>
        <v/>
      </c>
      <c r="C172" s="14"/>
      <c r="D172" s="14"/>
      <c r="E172" s="14"/>
      <c r="F172" s="14"/>
      <c r="G172" s="15" t="str">
        <f>IF(A172="","",IFERROR(SUM(E$7:E172)/C4*100,""))</f>
        <v/>
      </c>
      <c r="H172" s="14"/>
      <c r="I172" s="14"/>
      <c r="J172" s="15" t="str">
        <f t="shared" si="10"/>
        <v/>
      </c>
      <c r="K172" s="15" t="str">
        <f t="shared" si="11"/>
        <v/>
      </c>
      <c r="L172" s="16"/>
      <c r="M172" s="14"/>
      <c r="N172" s="14"/>
      <c r="O172" s="15" t="str">
        <f t="shared" si="12"/>
        <v/>
      </c>
      <c r="P172" s="15" t="str">
        <f t="shared" si="13"/>
        <v/>
      </c>
      <c r="Q172" s="14"/>
      <c r="R172" s="17" t="str">
        <f t="shared" si="14"/>
        <v/>
      </c>
      <c r="S172" s="14"/>
      <c r="T172" s="14"/>
      <c r="U172" s="14"/>
      <c r="V172" s="14"/>
      <c r="W172" s="14"/>
      <c r="X172" s="14"/>
    </row>
    <row r="173" spans="1:24" ht="15" customHeight="1" x14ac:dyDescent="0.25">
      <c r="A173" s="12"/>
      <c r="B173" s="13" t="str">
        <f>IF(A173="","",IFERROR(INT((A173-C3)/7)+I4,""))</f>
        <v/>
      </c>
      <c r="C173" s="14"/>
      <c r="D173" s="14"/>
      <c r="E173" s="14"/>
      <c r="F173" s="14"/>
      <c r="G173" s="15" t="str">
        <f>IF(A173="","",IFERROR(SUM(E$7:E173)/C4*100,""))</f>
        <v/>
      </c>
      <c r="H173" s="14"/>
      <c r="I173" s="14"/>
      <c r="J173" s="15" t="str">
        <f t="shared" si="10"/>
        <v/>
      </c>
      <c r="K173" s="15" t="str">
        <f t="shared" si="11"/>
        <v/>
      </c>
      <c r="L173" s="16"/>
      <c r="M173" s="14"/>
      <c r="N173" s="14"/>
      <c r="O173" s="15" t="str">
        <f t="shared" si="12"/>
        <v/>
      </c>
      <c r="P173" s="15" t="str">
        <f t="shared" si="13"/>
        <v/>
      </c>
      <c r="Q173" s="14"/>
      <c r="R173" s="17" t="str">
        <f t="shared" si="14"/>
        <v/>
      </c>
      <c r="S173" s="14"/>
      <c r="T173" s="14"/>
      <c r="U173" s="14"/>
      <c r="V173" s="14"/>
      <c r="W173" s="14"/>
      <c r="X173" s="14"/>
    </row>
    <row r="174" spans="1:24" ht="15" customHeight="1" x14ac:dyDescent="0.25">
      <c r="A174" s="12"/>
      <c r="B174" s="13" t="str">
        <f>IF(A174="","",IFERROR(INT((A174-C3)/7)+I4,""))</f>
        <v/>
      </c>
      <c r="C174" s="14"/>
      <c r="D174" s="14"/>
      <c r="E174" s="14"/>
      <c r="F174" s="14"/>
      <c r="G174" s="15" t="str">
        <f>IF(A174="","",IFERROR(SUM(E$7:E174)/C4*100,""))</f>
        <v/>
      </c>
      <c r="H174" s="14"/>
      <c r="I174" s="14"/>
      <c r="J174" s="15" t="str">
        <f t="shared" si="10"/>
        <v/>
      </c>
      <c r="K174" s="15" t="str">
        <f t="shared" si="11"/>
        <v/>
      </c>
      <c r="L174" s="16"/>
      <c r="M174" s="14"/>
      <c r="N174" s="14"/>
      <c r="O174" s="15" t="str">
        <f t="shared" si="12"/>
        <v/>
      </c>
      <c r="P174" s="15" t="str">
        <f t="shared" si="13"/>
        <v/>
      </c>
      <c r="Q174" s="14"/>
      <c r="R174" s="17" t="str">
        <f t="shared" si="14"/>
        <v/>
      </c>
      <c r="S174" s="14"/>
      <c r="T174" s="14"/>
      <c r="U174" s="14"/>
      <c r="V174" s="14"/>
      <c r="W174" s="14"/>
      <c r="X174" s="14"/>
    </row>
    <row r="175" spans="1:24" ht="15" customHeight="1" x14ac:dyDescent="0.25">
      <c r="A175" s="12"/>
      <c r="B175" s="13" t="str">
        <f>IF(A175="","",IFERROR(INT((A175-C3)/7)+I4,""))</f>
        <v/>
      </c>
      <c r="C175" s="14"/>
      <c r="D175" s="14"/>
      <c r="E175" s="14"/>
      <c r="F175" s="14"/>
      <c r="G175" s="15" t="str">
        <f>IF(A175="","",IFERROR(SUM(E$7:E175)/C4*100,""))</f>
        <v/>
      </c>
      <c r="H175" s="14"/>
      <c r="I175" s="14"/>
      <c r="J175" s="15" t="str">
        <f t="shared" si="10"/>
        <v/>
      </c>
      <c r="K175" s="15" t="str">
        <f t="shared" si="11"/>
        <v/>
      </c>
      <c r="L175" s="16"/>
      <c r="M175" s="14"/>
      <c r="N175" s="14"/>
      <c r="O175" s="15" t="str">
        <f t="shared" si="12"/>
        <v/>
      </c>
      <c r="P175" s="15" t="str">
        <f t="shared" si="13"/>
        <v/>
      </c>
      <c r="Q175" s="14"/>
      <c r="R175" s="17" t="str">
        <f t="shared" si="14"/>
        <v/>
      </c>
      <c r="S175" s="14"/>
      <c r="T175" s="14"/>
      <c r="U175" s="14"/>
      <c r="V175" s="14"/>
      <c r="W175" s="14"/>
      <c r="X175" s="14"/>
    </row>
    <row r="176" spans="1:24" ht="15" customHeight="1" x14ac:dyDescent="0.25">
      <c r="A176" s="12"/>
      <c r="B176" s="13" t="str">
        <f>IF(A176="","",IFERROR(INT((A176-C3)/7)+I4,""))</f>
        <v/>
      </c>
      <c r="C176" s="14"/>
      <c r="D176" s="14"/>
      <c r="E176" s="14"/>
      <c r="F176" s="14"/>
      <c r="G176" s="15" t="str">
        <f>IF(A176="","",IFERROR(SUM(E$7:E176)/C4*100,""))</f>
        <v/>
      </c>
      <c r="H176" s="14"/>
      <c r="I176" s="14"/>
      <c r="J176" s="15" t="str">
        <f t="shared" si="10"/>
        <v/>
      </c>
      <c r="K176" s="15" t="str">
        <f t="shared" si="11"/>
        <v/>
      </c>
      <c r="L176" s="16"/>
      <c r="M176" s="14"/>
      <c r="N176" s="14"/>
      <c r="O176" s="15" t="str">
        <f t="shared" si="12"/>
        <v/>
      </c>
      <c r="P176" s="15" t="str">
        <f t="shared" si="13"/>
        <v/>
      </c>
      <c r="Q176" s="14"/>
      <c r="R176" s="17" t="str">
        <f t="shared" si="14"/>
        <v/>
      </c>
      <c r="S176" s="14"/>
      <c r="T176" s="14"/>
      <c r="U176" s="14"/>
      <c r="V176" s="14"/>
      <c r="W176" s="14"/>
      <c r="X176" s="14"/>
    </row>
    <row r="177" spans="1:24" ht="15" customHeight="1" x14ac:dyDescent="0.25">
      <c r="A177" s="12"/>
      <c r="B177" s="13" t="str">
        <f>IF(A177="","",IFERROR(INT((A177-C3)/7)+I4,""))</f>
        <v/>
      </c>
      <c r="C177" s="14"/>
      <c r="D177" s="14"/>
      <c r="E177" s="14"/>
      <c r="F177" s="14"/>
      <c r="G177" s="15" t="str">
        <f>IF(A177="","",IFERROR(SUM(E$7:E177)/C4*100,""))</f>
        <v/>
      </c>
      <c r="H177" s="14"/>
      <c r="I177" s="14"/>
      <c r="J177" s="15" t="str">
        <f t="shared" si="10"/>
        <v/>
      </c>
      <c r="K177" s="15" t="str">
        <f t="shared" si="11"/>
        <v/>
      </c>
      <c r="L177" s="16"/>
      <c r="M177" s="14"/>
      <c r="N177" s="14"/>
      <c r="O177" s="15" t="str">
        <f t="shared" si="12"/>
        <v/>
      </c>
      <c r="P177" s="15" t="str">
        <f t="shared" si="13"/>
        <v/>
      </c>
      <c r="Q177" s="14"/>
      <c r="R177" s="17" t="str">
        <f t="shared" si="14"/>
        <v/>
      </c>
      <c r="S177" s="14"/>
      <c r="T177" s="14"/>
      <c r="U177" s="14"/>
      <c r="V177" s="14"/>
      <c r="W177" s="14"/>
      <c r="X177" s="14"/>
    </row>
    <row r="178" spans="1:24" ht="15" customHeight="1" x14ac:dyDescent="0.25">
      <c r="A178" s="12"/>
      <c r="B178" s="13" t="str">
        <f>IF(A178="","",IFERROR(INT((A178-C3)/7)+I4,""))</f>
        <v/>
      </c>
      <c r="C178" s="14"/>
      <c r="D178" s="14"/>
      <c r="E178" s="14"/>
      <c r="F178" s="14"/>
      <c r="G178" s="15" t="str">
        <f>IF(A178="","",IFERROR(SUM(E$7:E178)/C4*100,""))</f>
        <v/>
      </c>
      <c r="H178" s="14"/>
      <c r="I178" s="14"/>
      <c r="J178" s="15" t="str">
        <f t="shared" si="10"/>
        <v/>
      </c>
      <c r="K178" s="15" t="str">
        <f t="shared" si="11"/>
        <v/>
      </c>
      <c r="L178" s="16"/>
      <c r="M178" s="14"/>
      <c r="N178" s="14"/>
      <c r="O178" s="15" t="str">
        <f t="shared" si="12"/>
        <v/>
      </c>
      <c r="P178" s="15" t="str">
        <f t="shared" si="13"/>
        <v/>
      </c>
      <c r="Q178" s="14"/>
      <c r="R178" s="17" t="str">
        <f t="shared" si="14"/>
        <v/>
      </c>
      <c r="S178" s="14"/>
      <c r="T178" s="14"/>
      <c r="U178" s="14"/>
      <c r="V178" s="14"/>
      <c r="W178" s="14"/>
      <c r="X178" s="14"/>
    </row>
    <row r="179" spans="1:24" ht="15" customHeight="1" x14ac:dyDescent="0.25">
      <c r="A179" s="12"/>
      <c r="B179" s="13" t="str">
        <f>IF(A179="","",IFERROR(INT((A179-C3)/7)+I4,""))</f>
        <v/>
      </c>
      <c r="C179" s="14"/>
      <c r="D179" s="14"/>
      <c r="E179" s="14"/>
      <c r="F179" s="14"/>
      <c r="G179" s="15" t="str">
        <f>IF(A179="","",IFERROR(SUM(E$7:E179)/C4*100,""))</f>
        <v/>
      </c>
      <c r="H179" s="14"/>
      <c r="I179" s="14"/>
      <c r="J179" s="15" t="str">
        <f t="shared" si="10"/>
        <v/>
      </c>
      <c r="K179" s="15" t="str">
        <f t="shared" si="11"/>
        <v/>
      </c>
      <c r="L179" s="16"/>
      <c r="M179" s="14"/>
      <c r="N179" s="14"/>
      <c r="O179" s="15" t="str">
        <f t="shared" si="12"/>
        <v/>
      </c>
      <c r="P179" s="15" t="str">
        <f t="shared" si="13"/>
        <v/>
      </c>
      <c r="Q179" s="14"/>
      <c r="R179" s="17" t="str">
        <f t="shared" si="14"/>
        <v/>
      </c>
      <c r="S179" s="14"/>
      <c r="T179" s="14"/>
      <c r="U179" s="14"/>
      <c r="V179" s="14"/>
      <c r="W179" s="14"/>
      <c r="X179" s="14"/>
    </row>
    <row r="180" spans="1:24" ht="15" customHeight="1" x14ac:dyDescent="0.25">
      <c r="A180" s="12"/>
      <c r="B180" s="13" t="str">
        <f>IF(A180="","",IFERROR(INT((A180-C3)/7)+I4,""))</f>
        <v/>
      </c>
      <c r="C180" s="14"/>
      <c r="D180" s="14"/>
      <c r="E180" s="14"/>
      <c r="F180" s="14"/>
      <c r="G180" s="15" t="str">
        <f>IF(A180="","",IFERROR(SUM(E$7:E180)/C4*100,""))</f>
        <v/>
      </c>
      <c r="H180" s="14"/>
      <c r="I180" s="14"/>
      <c r="J180" s="15" t="str">
        <f t="shared" si="10"/>
        <v/>
      </c>
      <c r="K180" s="15" t="str">
        <f t="shared" si="11"/>
        <v/>
      </c>
      <c r="L180" s="16"/>
      <c r="M180" s="14"/>
      <c r="N180" s="14"/>
      <c r="O180" s="15" t="str">
        <f t="shared" si="12"/>
        <v/>
      </c>
      <c r="P180" s="15" t="str">
        <f t="shared" si="13"/>
        <v/>
      </c>
      <c r="Q180" s="14"/>
      <c r="R180" s="17" t="str">
        <f t="shared" si="14"/>
        <v/>
      </c>
      <c r="S180" s="14"/>
      <c r="T180" s="14"/>
      <c r="U180" s="14"/>
      <c r="V180" s="14"/>
      <c r="W180" s="14"/>
      <c r="X180" s="14"/>
    </row>
    <row r="181" spans="1:24" ht="15" customHeight="1" x14ac:dyDescent="0.25">
      <c r="A181" s="12"/>
      <c r="B181" s="13" t="str">
        <f>IF(A181="","",IFERROR(INT((A181-C3)/7)+I4,""))</f>
        <v/>
      </c>
      <c r="C181" s="14"/>
      <c r="D181" s="14"/>
      <c r="E181" s="14"/>
      <c r="F181" s="14"/>
      <c r="G181" s="15" t="str">
        <f>IF(A181="","",IFERROR(SUM(E$7:E181)/C4*100,""))</f>
        <v/>
      </c>
      <c r="H181" s="14"/>
      <c r="I181" s="14"/>
      <c r="J181" s="15" t="str">
        <f t="shared" si="10"/>
        <v/>
      </c>
      <c r="K181" s="15" t="str">
        <f t="shared" si="11"/>
        <v/>
      </c>
      <c r="L181" s="16"/>
      <c r="M181" s="14"/>
      <c r="N181" s="14"/>
      <c r="O181" s="15" t="str">
        <f t="shared" si="12"/>
        <v/>
      </c>
      <c r="P181" s="15" t="str">
        <f t="shared" si="13"/>
        <v/>
      </c>
      <c r="Q181" s="14"/>
      <c r="R181" s="17" t="str">
        <f t="shared" si="14"/>
        <v/>
      </c>
      <c r="S181" s="14"/>
      <c r="T181" s="14"/>
      <c r="U181" s="14"/>
      <c r="V181" s="14"/>
      <c r="W181" s="14"/>
      <c r="X181" s="14"/>
    </row>
    <row r="182" spans="1:24" ht="15" customHeight="1" x14ac:dyDescent="0.25">
      <c r="A182" s="12"/>
      <c r="B182" s="13" t="str">
        <f>IF(A182="","",IFERROR(INT((A182-C3)/7)+I4,""))</f>
        <v/>
      </c>
      <c r="C182" s="14"/>
      <c r="D182" s="14"/>
      <c r="E182" s="14"/>
      <c r="F182" s="14"/>
      <c r="G182" s="15" t="str">
        <f>IF(A182="","",IFERROR(SUM(E$7:E182)/C4*100,""))</f>
        <v/>
      </c>
      <c r="H182" s="14"/>
      <c r="I182" s="14"/>
      <c r="J182" s="15" t="str">
        <f t="shared" si="10"/>
        <v/>
      </c>
      <c r="K182" s="15" t="str">
        <f t="shared" si="11"/>
        <v/>
      </c>
      <c r="L182" s="16"/>
      <c r="M182" s="14"/>
      <c r="N182" s="14"/>
      <c r="O182" s="15" t="str">
        <f t="shared" si="12"/>
        <v/>
      </c>
      <c r="P182" s="15" t="str">
        <f t="shared" si="13"/>
        <v/>
      </c>
      <c r="Q182" s="14"/>
      <c r="R182" s="17" t="str">
        <f t="shared" si="14"/>
        <v/>
      </c>
      <c r="S182" s="14"/>
      <c r="T182" s="14"/>
      <c r="U182" s="14"/>
      <c r="V182" s="14"/>
      <c r="W182" s="14"/>
      <c r="X182" s="14"/>
    </row>
    <row r="183" spans="1:24" ht="15" customHeight="1" x14ac:dyDescent="0.25">
      <c r="A183" s="12"/>
      <c r="B183" s="13" t="str">
        <f>IF(A183="","",IFERROR(INT((A183-C3)/7)+I4,""))</f>
        <v/>
      </c>
      <c r="C183" s="14"/>
      <c r="D183" s="14"/>
      <c r="E183" s="14"/>
      <c r="F183" s="14"/>
      <c r="G183" s="15" t="str">
        <f>IF(A183="","",IFERROR(SUM(E$7:E183)/C4*100,""))</f>
        <v/>
      </c>
      <c r="H183" s="14"/>
      <c r="I183" s="14"/>
      <c r="J183" s="15" t="str">
        <f t="shared" si="10"/>
        <v/>
      </c>
      <c r="K183" s="15" t="str">
        <f t="shared" si="11"/>
        <v/>
      </c>
      <c r="L183" s="16"/>
      <c r="M183" s="14"/>
      <c r="N183" s="14"/>
      <c r="O183" s="15" t="str">
        <f t="shared" si="12"/>
        <v/>
      </c>
      <c r="P183" s="15" t="str">
        <f t="shared" si="13"/>
        <v/>
      </c>
      <c r="Q183" s="14"/>
      <c r="R183" s="17" t="str">
        <f t="shared" si="14"/>
        <v/>
      </c>
      <c r="S183" s="14"/>
      <c r="T183" s="14"/>
      <c r="U183" s="14"/>
      <c r="V183" s="14"/>
      <c r="W183" s="14"/>
      <c r="X183" s="14"/>
    </row>
    <row r="184" spans="1:24" ht="15" customHeight="1" x14ac:dyDescent="0.25">
      <c r="A184" s="12"/>
      <c r="B184" s="13" t="str">
        <f>IF(A184="","",IFERROR(INT((A184-C3)/7)+I4,""))</f>
        <v/>
      </c>
      <c r="C184" s="14"/>
      <c r="D184" s="14"/>
      <c r="E184" s="14"/>
      <c r="F184" s="14"/>
      <c r="G184" s="15" t="str">
        <f>IF(A184="","",IFERROR(SUM(E$7:E184)/C4*100,""))</f>
        <v/>
      </c>
      <c r="H184" s="14"/>
      <c r="I184" s="14"/>
      <c r="J184" s="15" t="str">
        <f t="shared" si="10"/>
        <v/>
      </c>
      <c r="K184" s="15" t="str">
        <f t="shared" si="11"/>
        <v/>
      </c>
      <c r="L184" s="16"/>
      <c r="M184" s="14"/>
      <c r="N184" s="14"/>
      <c r="O184" s="15" t="str">
        <f t="shared" si="12"/>
        <v/>
      </c>
      <c r="P184" s="15" t="str">
        <f t="shared" si="13"/>
        <v/>
      </c>
      <c r="Q184" s="14"/>
      <c r="R184" s="17" t="str">
        <f t="shared" si="14"/>
        <v/>
      </c>
      <c r="S184" s="14"/>
      <c r="T184" s="14"/>
      <c r="U184" s="14"/>
      <c r="V184" s="14"/>
      <c r="W184" s="14"/>
      <c r="X184" s="14"/>
    </row>
    <row r="185" spans="1:24" ht="15" customHeight="1" x14ac:dyDescent="0.25">
      <c r="A185" s="12"/>
      <c r="B185" s="13" t="str">
        <f>IF(A185="","",IFERROR(INT((A185-C3)/7)+I4,""))</f>
        <v/>
      </c>
      <c r="C185" s="14"/>
      <c r="D185" s="14"/>
      <c r="E185" s="14"/>
      <c r="F185" s="14"/>
      <c r="G185" s="15" t="str">
        <f>IF(A185="","",IFERROR(SUM(E$7:E185)/C4*100,""))</f>
        <v/>
      </c>
      <c r="H185" s="14"/>
      <c r="I185" s="14"/>
      <c r="J185" s="15" t="str">
        <f t="shared" si="10"/>
        <v/>
      </c>
      <c r="K185" s="15" t="str">
        <f t="shared" si="11"/>
        <v/>
      </c>
      <c r="L185" s="16"/>
      <c r="M185" s="14"/>
      <c r="N185" s="14"/>
      <c r="O185" s="15" t="str">
        <f t="shared" si="12"/>
        <v/>
      </c>
      <c r="P185" s="15" t="str">
        <f t="shared" si="13"/>
        <v/>
      </c>
      <c r="Q185" s="14"/>
      <c r="R185" s="17" t="str">
        <f t="shared" si="14"/>
        <v/>
      </c>
      <c r="S185" s="14"/>
      <c r="T185" s="14"/>
      <c r="U185" s="14"/>
      <c r="V185" s="14"/>
      <c r="W185" s="14"/>
      <c r="X185" s="14"/>
    </row>
    <row r="186" spans="1:24" ht="15" customHeight="1" x14ac:dyDescent="0.25">
      <c r="A186" s="12"/>
      <c r="B186" s="13" t="str">
        <f>IF(A186="","",IFERROR(INT((A186-C3)/7)+I4,""))</f>
        <v/>
      </c>
      <c r="C186" s="14"/>
      <c r="D186" s="14"/>
      <c r="E186" s="14"/>
      <c r="F186" s="14"/>
      <c r="G186" s="15" t="str">
        <f>IF(A186="","",IFERROR(SUM(E$7:E186)/C4*100,""))</f>
        <v/>
      </c>
      <c r="H186" s="14"/>
      <c r="I186" s="14"/>
      <c r="J186" s="15" t="str">
        <f t="shared" si="10"/>
        <v/>
      </c>
      <c r="K186" s="15" t="str">
        <f t="shared" si="11"/>
        <v/>
      </c>
      <c r="L186" s="16"/>
      <c r="M186" s="14"/>
      <c r="N186" s="14"/>
      <c r="O186" s="15" t="str">
        <f t="shared" si="12"/>
        <v/>
      </c>
      <c r="P186" s="15" t="str">
        <f t="shared" si="13"/>
        <v/>
      </c>
      <c r="Q186" s="14"/>
      <c r="R186" s="17" t="str">
        <f t="shared" si="14"/>
        <v/>
      </c>
      <c r="S186" s="14"/>
      <c r="T186" s="14"/>
      <c r="U186" s="14"/>
      <c r="V186" s="14"/>
      <c r="W186" s="14"/>
      <c r="X186" s="14"/>
    </row>
    <row r="187" spans="1:24" ht="15" customHeight="1" x14ac:dyDescent="0.25">
      <c r="A187" s="12"/>
      <c r="B187" s="13" t="str">
        <f>IF(A187="","",IFERROR(INT((A187-C3)/7)+I4,""))</f>
        <v/>
      </c>
      <c r="C187" s="14"/>
      <c r="D187" s="14"/>
      <c r="E187" s="14"/>
      <c r="F187" s="14"/>
      <c r="G187" s="15" t="str">
        <f>IF(A187="","",IFERROR(SUM(E$7:E187)/C4*100,""))</f>
        <v/>
      </c>
      <c r="H187" s="14"/>
      <c r="I187" s="14"/>
      <c r="J187" s="15" t="str">
        <f t="shared" si="10"/>
        <v/>
      </c>
      <c r="K187" s="15" t="str">
        <f t="shared" si="11"/>
        <v/>
      </c>
      <c r="L187" s="16"/>
      <c r="M187" s="14"/>
      <c r="N187" s="14"/>
      <c r="O187" s="15" t="str">
        <f t="shared" si="12"/>
        <v/>
      </c>
      <c r="P187" s="15" t="str">
        <f t="shared" si="13"/>
        <v/>
      </c>
      <c r="Q187" s="14"/>
      <c r="R187" s="17" t="str">
        <f t="shared" si="14"/>
        <v/>
      </c>
      <c r="S187" s="14"/>
      <c r="T187" s="14"/>
      <c r="U187" s="14"/>
      <c r="V187" s="14"/>
      <c r="W187" s="14"/>
      <c r="X187" s="14"/>
    </row>
    <row r="188" spans="1:24" ht="15" customHeight="1" x14ac:dyDescent="0.25">
      <c r="A188" s="12"/>
      <c r="B188" s="13" t="str">
        <f>IF(A188="","",IFERROR(INT((A188-C3)/7)+I4,""))</f>
        <v/>
      </c>
      <c r="C188" s="14"/>
      <c r="D188" s="14"/>
      <c r="E188" s="14"/>
      <c r="F188" s="14"/>
      <c r="G188" s="15" t="str">
        <f>IF(A188="","",IFERROR(SUM(E$7:E188)/C4*100,""))</f>
        <v/>
      </c>
      <c r="H188" s="14"/>
      <c r="I188" s="14"/>
      <c r="J188" s="15" t="str">
        <f t="shared" si="10"/>
        <v/>
      </c>
      <c r="K188" s="15" t="str">
        <f t="shared" si="11"/>
        <v/>
      </c>
      <c r="L188" s="16"/>
      <c r="M188" s="14"/>
      <c r="N188" s="14"/>
      <c r="O188" s="15" t="str">
        <f t="shared" si="12"/>
        <v/>
      </c>
      <c r="P188" s="15" t="str">
        <f t="shared" si="13"/>
        <v/>
      </c>
      <c r="Q188" s="14"/>
      <c r="R188" s="17" t="str">
        <f t="shared" si="14"/>
        <v/>
      </c>
      <c r="S188" s="14"/>
      <c r="T188" s="14"/>
      <c r="U188" s="14"/>
      <c r="V188" s="14"/>
      <c r="W188" s="14"/>
      <c r="X188" s="14"/>
    </row>
    <row r="189" spans="1:24" ht="15" customHeight="1" x14ac:dyDescent="0.25">
      <c r="A189" s="12"/>
      <c r="B189" s="13" t="str">
        <f>IF(A189="","",IFERROR(INT((A189-C3)/7)+I4,""))</f>
        <v/>
      </c>
      <c r="C189" s="14"/>
      <c r="D189" s="14"/>
      <c r="E189" s="14"/>
      <c r="F189" s="14"/>
      <c r="G189" s="15" t="str">
        <f>IF(A189="","",IFERROR(SUM(E$7:E189)/C4*100,""))</f>
        <v/>
      </c>
      <c r="H189" s="14"/>
      <c r="I189" s="14"/>
      <c r="J189" s="15" t="str">
        <f t="shared" si="10"/>
        <v/>
      </c>
      <c r="K189" s="15" t="str">
        <f t="shared" si="11"/>
        <v/>
      </c>
      <c r="L189" s="16"/>
      <c r="M189" s="14"/>
      <c r="N189" s="14"/>
      <c r="O189" s="15" t="str">
        <f t="shared" si="12"/>
        <v/>
      </c>
      <c r="P189" s="15" t="str">
        <f t="shared" si="13"/>
        <v/>
      </c>
      <c r="Q189" s="14"/>
      <c r="R189" s="17" t="str">
        <f t="shared" si="14"/>
        <v/>
      </c>
      <c r="S189" s="14"/>
      <c r="T189" s="14"/>
      <c r="U189" s="14"/>
      <c r="V189" s="14"/>
      <c r="W189" s="14"/>
      <c r="X189" s="14"/>
    </row>
    <row r="190" spans="1:24" ht="15" customHeight="1" x14ac:dyDescent="0.25">
      <c r="A190" s="12"/>
      <c r="B190" s="13" t="str">
        <f>IF(A190="","",IFERROR(INT((A190-C3)/7)+I4,""))</f>
        <v/>
      </c>
      <c r="C190" s="14"/>
      <c r="D190" s="14"/>
      <c r="E190" s="14"/>
      <c r="F190" s="14"/>
      <c r="G190" s="15" t="str">
        <f>IF(A190="","",IFERROR(SUM(E$7:E190)/C4*100,""))</f>
        <v/>
      </c>
      <c r="H190" s="14"/>
      <c r="I190" s="14"/>
      <c r="J190" s="15" t="str">
        <f t="shared" si="10"/>
        <v/>
      </c>
      <c r="K190" s="15" t="str">
        <f t="shared" si="11"/>
        <v/>
      </c>
      <c r="L190" s="16"/>
      <c r="M190" s="14"/>
      <c r="N190" s="14"/>
      <c r="O190" s="15" t="str">
        <f t="shared" si="12"/>
        <v/>
      </c>
      <c r="P190" s="15" t="str">
        <f t="shared" si="13"/>
        <v/>
      </c>
      <c r="Q190" s="14"/>
      <c r="R190" s="17" t="str">
        <f t="shared" si="14"/>
        <v/>
      </c>
      <c r="S190" s="14"/>
      <c r="T190" s="14"/>
      <c r="U190" s="14"/>
      <c r="V190" s="14"/>
      <c r="W190" s="14"/>
      <c r="X190" s="14"/>
    </row>
    <row r="191" spans="1:24" ht="15" customHeight="1" x14ac:dyDescent="0.25">
      <c r="A191" s="12"/>
      <c r="B191" s="13" t="str">
        <f>IF(A191="","",IFERROR(INT((A191-C3)/7)+I4,""))</f>
        <v/>
      </c>
      <c r="C191" s="14"/>
      <c r="D191" s="14"/>
      <c r="E191" s="14"/>
      <c r="F191" s="14"/>
      <c r="G191" s="15" t="str">
        <f>IF(A191="","",IFERROR(SUM(E$7:E191)/C4*100,""))</f>
        <v/>
      </c>
      <c r="H191" s="14"/>
      <c r="I191" s="14"/>
      <c r="J191" s="15" t="str">
        <f t="shared" si="10"/>
        <v/>
      </c>
      <c r="K191" s="15" t="str">
        <f t="shared" si="11"/>
        <v/>
      </c>
      <c r="L191" s="16"/>
      <c r="M191" s="14"/>
      <c r="N191" s="14"/>
      <c r="O191" s="15" t="str">
        <f t="shared" si="12"/>
        <v/>
      </c>
      <c r="P191" s="15" t="str">
        <f t="shared" si="13"/>
        <v/>
      </c>
      <c r="Q191" s="14"/>
      <c r="R191" s="17" t="str">
        <f t="shared" si="14"/>
        <v/>
      </c>
      <c r="S191" s="14"/>
      <c r="T191" s="14"/>
      <c r="U191" s="14"/>
      <c r="V191" s="14"/>
      <c r="W191" s="14"/>
      <c r="X191" s="14"/>
    </row>
    <row r="192" spans="1:24" ht="15" customHeight="1" x14ac:dyDescent="0.25">
      <c r="A192" s="12"/>
      <c r="B192" s="13" t="str">
        <f>IF(A192="","",IFERROR(INT((A192-C3)/7)+I4,""))</f>
        <v/>
      </c>
      <c r="C192" s="14"/>
      <c r="D192" s="14"/>
      <c r="E192" s="14"/>
      <c r="F192" s="14"/>
      <c r="G192" s="15" t="str">
        <f>IF(A192="","",IFERROR(SUM(E$7:E192)/C4*100,""))</f>
        <v/>
      </c>
      <c r="H192" s="14"/>
      <c r="I192" s="14"/>
      <c r="J192" s="15" t="str">
        <f t="shared" si="10"/>
        <v/>
      </c>
      <c r="K192" s="15" t="str">
        <f t="shared" si="11"/>
        <v/>
      </c>
      <c r="L192" s="16"/>
      <c r="M192" s="14"/>
      <c r="N192" s="14"/>
      <c r="O192" s="15" t="str">
        <f t="shared" si="12"/>
        <v/>
      </c>
      <c r="P192" s="15" t="str">
        <f t="shared" si="13"/>
        <v/>
      </c>
      <c r="Q192" s="14"/>
      <c r="R192" s="17" t="str">
        <f t="shared" si="14"/>
        <v/>
      </c>
      <c r="S192" s="14"/>
      <c r="T192" s="14"/>
      <c r="U192" s="14"/>
      <c r="V192" s="14"/>
      <c r="W192" s="14"/>
      <c r="X192" s="14"/>
    </row>
    <row r="193" spans="1:24" ht="15" customHeight="1" x14ac:dyDescent="0.25">
      <c r="A193" s="12"/>
      <c r="B193" s="13" t="str">
        <f>IF(A193="","",IFERROR(INT((A193-C3)/7)+I4,""))</f>
        <v/>
      </c>
      <c r="C193" s="14"/>
      <c r="D193" s="14"/>
      <c r="E193" s="14"/>
      <c r="F193" s="14"/>
      <c r="G193" s="15" t="str">
        <f>IF(A193="","",IFERROR(SUM(E$7:E193)/C4*100,""))</f>
        <v/>
      </c>
      <c r="H193" s="14"/>
      <c r="I193" s="14"/>
      <c r="J193" s="15" t="str">
        <f t="shared" si="10"/>
        <v/>
      </c>
      <c r="K193" s="15" t="str">
        <f t="shared" si="11"/>
        <v/>
      </c>
      <c r="L193" s="16"/>
      <c r="M193" s="14"/>
      <c r="N193" s="14"/>
      <c r="O193" s="15" t="str">
        <f t="shared" si="12"/>
        <v/>
      </c>
      <c r="P193" s="15" t="str">
        <f t="shared" si="13"/>
        <v/>
      </c>
      <c r="Q193" s="14"/>
      <c r="R193" s="17" t="str">
        <f t="shared" si="14"/>
        <v/>
      </c>
      <c r="S193" s="14"/>
      <c r="T193" s="14"/>
      <c r="U193" s="14"/>
      <c r="V193" s="14"/>
      <c r="W193" s="14"/>
      <c r="X193" s="14"/>
    </row>
    <row r="194" spans="1:24" ht="15" customHeight="1" x14ac:dyDescent="0.25">
      <c r="A194" s="12"/>
      <c r="B194" s="13" t="str">
        <f>IF(A194="","",IFERROR(INT((A194-C3)/7)+I4,""))</f>
        <v/>
      </c>
      <c r="C194" s="14"/>
      <c r="D194" s="14"/>
      <c r="E194" s="14"/>
      <c r="F194" s="14"/>
      <c r="G194" s="15" t="str">
        <f>IF(A194="","",IFERROR(SUM(E$7:E194)/C4*100,""))</f>
        <v/>
      </c>
      <c r="H194" s="14"/>
      <c r="I194" s="14"/>
      <c r="J194" s="15" t="str">
        <f t="shared" si="10"/>
        <v/>
      </c>
      <c r="K194" s="15" t="str">
        <f t="shared" si="11"/>
        <v/>
      </c>
      <c r="L194" s="16"/>
      <c r="M194" s="14"/>
      <c r="N194" s="14"/>
      <c r="O194" s="15" t="str">
        <f t="shared" si="12"/>
        <v/>
      </c>
      <c r="P194" s="15" t="str">
        <f t="shared" si="13"/>
        <v/>
      </c>
      <c r="Q194" s="14"/>
      <c r="R194" s="17" t="str">
        <f t="shared" si="14"/>
        <v/>
      </c>
      <c r="S194" s="14"/>
      <c r="T194" s="14"/>
      <c r="U194" s="14"/>
      <c r="V194" s="14"/>
      <c r="W194" s="14"/>
      <c r="X194" s="14"/>
    </row>
    <row r="195" spans="1:24" ht="15" customHeight="1" x14ac:dyDescent="0.25">
      <c r="A195" s="12"/>
      <c r="B195" s="13" t="str">
        <f>IF(A195="","",IFERROR(INT((A195-C3)/7)+I4,""))</f>
        <v/>
      </c>
      <c r="C195" s="14"/>
      <c r="D195" s="14"/>
      <c r="E195" s="14"/>
      <c r="F195" s="14"/>
      <c r="G195" s="15" t="str">
        <f>IF(A195="","",IFERROR(SUM(E$7:E195)/C4*100,""))</f>
        <v/>
      </c>
      <c r="H195" s="14"/>
      <c r="I195" s="14"/>
      <c r="J195" s="15" t="str">
        <f t="shared" si="10"/>
        <v/>
      </c>
      <c r="K195" s="15" t="str">
        <f t="shared" si="11"/>
        <v/>
      </c>
      <c r="L195" s="16"/>
      <c r="M195" s="14"/>
      <c r="N195" s="14"/>
      <c r="O195" s="15" t="str">
        <f t="shared" si="12"/>
        <v/>
      </c>
      <c r="P195" s="15" t="str">
        <f t="shared" si="13"/>
        <v/>
      </c>
      <c r="Q195" s="14"/>
      <c r="R195" s="17" t="str">
        <f t="shared" si="14"/>
        <v/>
      </c>
      <c r="S195" s="14"/>
      <c r="T195" s="14"/>
      <c r="U195" s="14"/>
      <c r="V195" s="14"/>
      <c r="W195" s="14"/>
      <c r="X195" s="14"/>
    </row>
    <row r="196" spans="1:24" ht="15" customHeight="1" x14ac:dyDescent="0.25">
      <c r="A196" s="12"/>
      <c r="B196" s="13" t="str">
        <f>IF(A196="","",IFERROR(INT((A196-C3)/7)+I4,""))</f>
        <v/>
      </c>
      <c r="C196" s="14"/>
      <c r="D196" s="14"/>
      <c r="E196" s="14"/>
      <c r="F196" s="14"/>
      <c r="G196" s="15" t="str">
        <f>IF(A196="","",IFERROR(SUM(E$7:E196)/C4*100,""))</f>
        <v/>
      </c>
      <c r="H196" s="14"/>
      <c r="I196" s="14"/>
      <c r="J196" s="15" t="str">
        <f t="shared" si="10"/>
        <v/>
      </c>
      <c r="K196" s="15" t="str">
        <f t="shared" si="11"/>
        <v/>
      </c>
      <c r="L196" s="16"/>
      <c r="M196" s="14"/>
      <c r="N196" s="14"/>
      <c r="O196" s="15" t="str">
        <f t="shared" si="12"/>
        <v/>
      </c>
      <c r="P196" s="15" t="str">
        <f t="shared" si="13"/>
        <v/>
      </c>
      <c r="Q196" s="14"/>
      <c r="R196" s="17" t="str">
        <f t="shared" si="14"/>
        <v/>
      </c>
      <c r="S196" s="14"/>
      <c r="T196" s="14"/>
      <c r="U196" s="14"/>
      <c r="V196" s="14"/>
      <c r="W196" s="14"/>
      <c r="X196" s="14"/>
    </row>
    <row r="197" spans="1:24" ht="15" customHeight="1" x14ac:dyDescent="0.25">
      <c r="A197" s="12"/>
      <c r="B197" s="13" t="str">
        <f>IF(A197="","",IFERROR(INT((A197-C3)/7)+I4,""))</f>
        <v/>
      </c>
      <c r="C197" s="14"/>
      <c r="D197" s="14"/>
      <c r="E197" s="14"/>
      <c r="F197" s="14"/>
      <c r="G197" s="15" t="str">
        <f>IF(A197="","",IFERROR(SUM(E$7:E197)/C4*100,""))</f>
        <v/>
      </c>
      <c r="H197" s="14"/>
      <c r="I197" s="14"/>
      <c r="J197" s="15" t="str">
        <f t="shared" si="10"/>
        <v/>
      </c>
      <c r="K197" s="15" t="str">
        <f t="shared" si="11"/>
        <v/>
      </c>
      <c r="L197" s="16"/>
      <c r="M197" s="14"/>
      <c r="N197" s="14"/>
      <c r="O197" s="15" t="str">
        <f t="shared" si="12"/>
        <v/>
      </c>
      <c r="P197" s="15" t="str">
        <f t="shared" si="13"/>
        <v/>
      </c>
      <c r="Q197" s="14"/>
      <c r="R197" s="17" t="str">
        <f t="shared" si="14"/>
        <v/>
      </c>
      <c r="S197" s="14"/>
      <c r="T197" s="14"/>
      <c r="U197" s="14"/>
      <c r="V197" s="14"/>
      <c r="W197" s="14"/>
      <c r="X197" s="14"/>
    </row>
    <row r="198" spans="1:24" ht="15" customHeight="1" x14ac:dyDescent="0.25">
      <c r="A198" s="12"/>
      <c r="B198" s="13" t="str">
        <f>IF(A198="","",IFERROR(INT((A198-C3)/7)+I4,""))</f>
        <v/>
      </c>
      <c r="C198" s="14"/>
      <c r="D198" s="14"/>
      <c r="E198" s="14"/>
      <c r="F198" s="14"/>
      <c r="G198" s="15" t="str">
        <f>IF(A198="","",IFERROR(SUM(E$7:E198)/C4*100,""))</f>
        <v/>
      </c>
      <c r="H198" s="14"/>
      <c r="I198" s="14"/>
      <c r="J198" s="15" t="str">
        <f t="shared" si="10"/>
        <v/>
      </c>
      <c r="K198" s="15" t="str">
        <f t="shared" si="11"/>
        <v/>
      </c>
      <c r="L198" s="16"/>
      <c r="M198" s="14"/>
      <c r="N198" s="14"/>
      <c r="O198" s="15" t="str">
        <f t="shared" si="12"/>
        <v/>
      </c>
      <c r="P198" s="15" t="str">
        <f t="shared" si="13"/>
        <v/>
      </c>
      <c r="Q198" s="14"/>
      <c r="R198" s="17" t="str">
        <f t="shared" si="14"/>
        <v/>
      </c>
      <c r="S198" s="14"/>
      <c r="T198" s="14"/>
      <c r="U198" s="14"/>
      <c r="V198" s="14"/>
      <c r="W198" s="14"/>
      <c r="X198" s="14"/>
    </row>
    <row r="199" spans="1:24" ht="15" customHeight="1" x14ac:dyDescent="0.25">
      <c r="A199" s="12"/>
      <c r="B199" s="13" t="str">
        <f>IF(A199="","",IFERROR(INT((A199-C3)/7)+I4,""))</f>
        <v/>
      </c>
      <c r="C199" s="14"/>
      <c r="D199" s="14"/>
      <c r="E199" s="14"/>
      <c r="F199" s="14"/>
      <c r="G199" s="15" t="str">
        <f>IF(A199="","",IFERROR(SUM(E$7:E199)/C4*100,""))</f>
        <v/>
      </c>
      <c r="H199" s="14"/>
      <c r="I199" s="14"/>
      <c r="J199" s="15" t="str">
        <f t="shared" ref="J199:J262" si="15">IF(OR(A199="",H199="",H199=0),"",I199/H199*100)</f>
        <v/>
      </c>
      <c r="K199" s="15" t="str">
        <f t="shared" ref="K199:K262" si="16">IF(OR(A199="",C199="",C199=0),"",H199/C199*100)</f>
        <v/>
      </c>
      <c r="L199" s="16"/>
      <c r="M199" s="14"/>
      <c r="N199" s="14"/>
      <c r="O199" s="15" t="str">
        <f t="shared" ref="O199:O262" si="17">IF(OR(A199="",C199="",C199=0),"",M199/C199*1000)</f>
        <v/>
      </c>
      <c r="P199" s="15" t="str">
        <f t="shared" ref="P199:P262" si="18">IF(OR(A199="",D199="",D199=0),"",N199/D199*1000)</f>
        <v/>
      </c>
      <c r="Q199" s="14"/>
      <c r="R199" s="17" t="str">
        <f t="shared" ref="R199:R262" si="19">IF(OR(A199="",M199="",M199+N199=0),"",Q199/(M199+N199))</f>
        <v/>
      </c>
      <c r="S199" s="14"/>
      <c r="T199" s="14"/>
      <c r="U199" s="14"/>
      <c r="V199" s="14"/>
      <c r="W199" s="14"/>
      <c r="X199" s="14"/>
    </row>
    <row r="200" spans="1:24" ht="15" customHeight="1" x14ac:dyDescent="0.25">
      <c r="A200" s="12"/>
      <c r="B200" s="13" t="str">
        <f>IF(A200="","",IFERROR(INT((A200-C3)/7)+I4,""))</f>
        <v/>
      </c>
      <c r="C200" s="14"/>
      <c r="D200" s="14"/>
      <c r="E200" s="14"/>
      <c r="F200" s="14"/>
      <c r="G200" s="15" t="str">
        <f>IF(A200="","",IFERROR(SUM(E$7:E200)/C4*100,""))</f>
        <v/>
      </c>
      <c r="H200" s="14"/>
      <c r="I200" s="14"/>
      <c r="J200" s="15" t="str">
        <f t="shared" si="15"/>
        <v/>
      </c>
      <c r="K200" s="15" t="str">
        <f t="shared" si="16"/>
        <v/>
      </c>
      <c r="L200" s="16"/>
      <c r="M200" s="14"/>
      <c r="N200" s="14"/>
      <c r="O200" s="15" t="str">
        <f t="shared" si="17"/>
        <v/>
      </c>
      <c r="P200" s="15" t="str">
        <f t="shared" si="18"/>
        <v/>
      </c>
      <c r="Q200" s="14"/>
      <c r="R200" s="17" t="str">
        <f t="shared" si="19"/>
        <v/>
      </c>
      <c r="S200" s="14"/>
      <c r="T200" s="14"/>
      <c r="U200" s="14"/>
      <c r="V200" s="14"/>
      <c r="W200" s="14"/>
      <c r="X200" s="14"/>
    </row>
    <row r="201" spans="1:24" ht="15" customHeight="1" x14ac:dyDescent="0.25">
      <c r="A201" s="12"/>
      <c r="B201" s="13" t="str">
        <f>IF(A201="","",IFERROR(INT((A201-C3)/7)+I4,""))</f>
        <v/>
      </c>
      <c r="C201" s="14"/>
      <c r="D201" s="14"/>
      <c r="E201" s="14"/>
      <c r="F201" s="14"/>
      <c r="G201" s="15" t="str">
        <f>IF(A201="","",IFERROR(SUM(E$7:E201)/C4*100,""))</f>
        <v/>
      </c>
      <c r="H201" s="14"/>
      <c r="I201" s="14"/>
      <c r="J201" s="15" t="str">
        <f t="shared" si="15"/>
        <v/>
      </c>
      <c r="K201" s="15" t="str">
        <f t="shared" si="16"/>
        <v/>
      </c>
      <c r="L201" s="16"/>
      <c r="M201" s="14"/>
      <c r="N201" s="14"/>
      <c r="O201" s="15" t="str">
        <f t="shared" si="17"/>
        <v/>
      </c>
      <c r="P201" s="15" t="str">
        <f t="shared" si="18"/>
        <v/>
      </c>
      <c r="Q201" s="14"/>
      <c r="R201" s="17" t="str">
        <f t="shared" si="19"/>
        <v/>
      </c>
      <c r="S201" s="14"/>
      <c r="T201" s="14"/>
      <c r="U201" s="14"/>
      <c r="V201" s="14"/>
      <c r="W201" s="14"/>
      <c r="X201" s="14"/>
    </row>
    <row r="202" spans="1:24" ht="15" customHeight="1" x14ac:dyDescent="0.25">
      <c r="A202" s="12"/>
      <c r="B202" s="13" t="str">
        <f>IF(A202="","",IFERROR(INT((A202-C3)/7)+I4,""))</f>
        <v/>
      </c>
      <c r="C202" s="14"/>
      <c r="D202" s="14"/>
      <c r="E202" s="14"/>
      <c r="F202" s="14"/>
      <c r="G202" s="15" t="str">
        <f>IF(A202="","",IFERROR(SUM(E$7:E202)/C4*100,""))</f>
        <v/>
      </c>
      <c r="H202" s="14"/>
      <c r="I202" s="14"/>
      <c r="J202" s="15" t="str">
        <f t="shared" si="15"/>
        <v/>
      </c>
      <c r="K202" s="15" t="str">
        <f t="shared" si="16"/>
        <v/>
      </c>
      <c r="L202" s="16"/>
      <c r="M202" s="14"/>
      <c r="N202" s="14"/>
      <c r="O202" s="15" t="str">
        <f t="shared" si="17"/>
        <v/>
      </c>
      <c r="P202" s="15" t="str">
        <f t="shared" si="18"/>
        <v/>
      </c>
      <c r="Q202" s="14"/>
      <c r="R202" s="17" t="str">
        <f t="shared" si="19"/>
        <v/>
      </c>
      <c r="S202" s="14"/>
      <c r="T202" s="14"/>
      <c r="U202" s="14"/>
      <c r="V202" s="14"/>
      <c r="W202" s="14"/>
      <c r="X202" s="14"/>
    </row>
    <row r="203" spans="1:24" ht="15" customHeight="1" x14ac:dyDescent="0.25">
      <c r="A203" s="12"/>
      <c r="B203" s="13" t="str">
        <f>IF(A203="","",IFERROR(INT((A203-C3)/7)+I4,""))</f>
        <v/>
      </c>
      <c r="C203" s="14"/>
      <c r="D203" s="14"/>
      <c r="E203" s="14"/>
      <c r="F203" s="14"/>
      <c r="G203" s="15" t="str">
        <f>IF(A203="","",IFERROR(SUM(E$7:E203)/C4*100,""))</f>
        <v/>
      </c>
      <c r="H203" s="14"/>
      <c r="I203" s="14"/>
      <c r="J203" s="15" t="str">
        <f t="shared" si="15"/>
        <v/>
      </c>
      <c r="K203" s="15" t="str">
        <f t="shared" si="16"/>
        <v/>
      </c>
      <c r="L203" s="16"/>
      <c r="M203" s="14"/>
      <c r="N203" s="14"/>
      <c r="O203" s="15" t="str">
        <f t="shared" si="17"/>
        <v/>
      </c>
      <c r="P203" s="15" t="str">
        <f t="shared" si="18"/>
        <v/>
      </c>
      <c r="Q203" s="14"/>
      <c r="R203" s="17" t="str">
        <f t="shared" si="19"/>
        <v/>
      </c>
      <c r="S203" s="14"/>
      <c r="T203" s="14"/>
      <c r="U203" s="14"/>
      <c r="V203" s="14"/>
      <c r="W203" s="14"/>
      <c r="X203" s="14"/>
    </row>
    <row r="204" spans="1:24" ht="15" customHeight="1" x14ac:dyDescent="0.25">
      <c r="A204" s="12"/>
      <c r="B204" s="13" t="str">
        <f>IF(A204="","",IFERROR(INT((A204-C3)/7)+I4,""))</f>
        <v/>
      </c>
      <c r="C204" s="14"/>
      <c r="D204" s="14"/>
      <c r="E204" s="14"/>
      <c r="F204" s="14"/>
      <c r="G204" s="15" t="str">
        <f>IF(A204="","",IFERROR(SUM(E$7:E204)/C4*100,""))</f>
        <v/>
      </c>
      <c r="H204" s="14"/>
      <c r="I204" s="14"/>
      <c r="J204" s="15" t="str">
        <f t="shared" si="15"/>
        <v/>
      </c>
      <c r="K204" s="15" t="str">
        <f t="shared" si="16"/>
        <v/>
      </c>
      <c r="L204" s="16"/>
      <c r="M204" s="14"/>
      <c r="N204" s="14"/>
      <c r="O204" s="15" t="str">
        <f t="shared" si="17"/>
        <v/>
      </c>
      <c r="P204" s="15" t="str">
        <f t="shared" si="18"/>
        <v/>
      </c>
      <c r="Q204" s="14"/>
      <c r="R204" s="17" t="str">
        <f t="shared" si="19"/>
        <v/>
      </c>
      <c r="S204" s="14"/>
      <c r="T204" s="14"/>
      <c r="U204" s="14"/>
      <c r="V204" s="14"/>
      <c r="W204" s="14"/>
      <c r="X204" s="14"/>
    </row>
    <row r="205" spans="1:24" ht="15" customHeight="1" x14ac:dyDescent="0.25">
      <c r="A205" s="12"/>
      <c r="B205" s="13" t="str">
        <f>IF(A205="","",IFERROR(INT((A205-C3)/7)+I4,""))</f>
        <v/>
      </c>
      <c r="C205" s="14"/>
      <c r="D205" s="14"/>
      <c r="E205" s="14"/>
      <c r="F205" s="14"/>
      <c r="G205" s="15" t="str">
        <f>IF(A205="","",IFERROR(SUM(E$7:E205)/C4*100,""))</f>
        <v/>
      </c>
      <c r="H205" s="14"/>
      <c r="I205" s="14"/>
      <c r="J205" s="15" t="str">
        <f t="shared" si="15"/>
        <v/>
      </c>
      <c r="K205" s="15" t="str">
        <f t="shared" si="16"/>
        <v/>
      </c>
      <c r="L205" s="16"/>
      <c r="M205" s="14"/>
      <c r="N205" s="14"/>
      <c r="O205" s="15" t="str">
        <f t="shared" si="17"/>
        <v/>
      </c>
      <c r="P205" s="15" t="str">
        <f t="shared" si="18"/>
        <v/>
      </c>
      <c r="Q205" s="14"/>
      <c r="R205" s="17" t="str">
        <f t="shared" si="19"/>
        <v/>
      </c>
      <c r="S205" s="14"/>
      <c r="T205" s="14"/>
      <c r="U205" s="14"/>
      <c r="V205" s="14"/>
      <c r="W205" s="14"/>
      <c r="X205" s="14"/>
    </row>
    <row r="206" spans="1:24" ht="15" customHeight="1" x14ac:dyDescent="0.25">
      <c r="A206" s="12"/>
      <c r="B206" s="13" t="str">
        <f>IF(A206="","",IFERROR(INT((A206-C3)/7)+I4,""))</f>
        <v/>
      </c>
      <c r="C206" s="14"/>
      <c r="D206" s="14"/>
      <c r="E206" s="14"/>
      <c r="F206" s="14"/>
      <c r="G206" s="15" t="str">
        <f>IF(A206="","",IFERROR(SUM(E$7:E206)/C4*100,""))</f>
        <v/>
      </c>
      <c r="H206" s="14"/>
      <c r="I206" s="14"/>
      <c r="J206" s="15" t="str">
        <f t="shared" si="15"/>
        <v/>
      </c>
      <c r="K206" s="15" t="str">
        <f t="shared" si="16"/>
        <v/>
      </c>
      <c r="L206" s="16"/>
      <c r="M206" s="14"/>
      <c r="N206" s="14"/>
      <c r="O206" s="15" t="str">
        <f t="shared" si="17"/>
        <v/>
      </c>
      <c r="P206" s="15" t="str">
        <f t="shared" si="18"/>
        <v/>
      </c>
      <c r="Q206" s="14"/>
      <c r="R206" s="17" t="str">
        <f t="shared" si="19"/>
        <v/>
      </c>
      <c r="S206" s="14"/>
      <c r="T206" s="14"/>
      <c r="U206" s="14"/>
      <c r="V206" s="14"/>
      <c r="W206" s="14"/>
      <c r="X206" s="14"/>
    </row>
    <row r="207" spans="1:24" ht="15" customHeight="1" x14ac:dyDescent="0.25">
      <c r="A207" s="12"/>
      <c r="B207" s="13" t="str">
        <f>IF(A207="","",IFERROR(INT((A207-C3)/7)+I4,""))</f>
        <v/>
      </c>
      <c r="C207" s="14"/>
      <c r="D207" s="14"/>
      <c r="E207" s="14"/>
      <c r="F207" s="14"/>
      <c r="G207" s="15" t="str">
        <f>IF(A207="","",IFERROR(SUM(E$7:E207)/C4*100,""))</f>
        <v/>
      </c>
      <c r="H207" s="14"/>
      <c r="I207" s="14"/>
      <c r="J207" s="15" t="str">
        <f t="shared" si="15"/>
        <v/>
      </c>
      <c r="K207" s="15" t="str">
        <f t="shared" si="16"/>
        <v/>
      </c>
      <c r="L207" s="16"/>
      <c r="M207" s="14"/>
      <c r="N207" s="14"/>
      <c r="O207" s="15" t="str">
        <f t="shared" si="17"/>
        <v/>
      </c>
      <c r="P207" s="15" t="str">
        <f t="shared" si="18"/>
        <v/>
      </c>
      <c r="Q207" s="14"/>
      <c r="R207" s="17" t="str">
        <f t="shared" si="19"/>
        <v/>
      </c>
      <c r="S207" s="14"/>
      <c r="T207" s="14"/>
      <c r="U207" s="14"/>
      <c r="V207" s="14"/>
      <c r="W207" s="14"/>
      <c r="X207" s="14"/>
    </row>
    <row r="208" spans="1:24" ht="15" customHeight="1" x14ac:dyDescent="0.25">
      <c r="A208" s="12"/>
      <c r="B208" s="13" t="str">
        <f>IF(A208="","",IFERROR(INT((A208-C3)/7)+I4,""))</f>
        <v/>
      </c>
      <c r="C208" s="14"/>
      <c r="D208" s="14"/>
      <c r="E208" s="14"/>
      <c r="F208" s="14"/>
      <c r="G208" s="15" t="str">
        <f>IF(A208="","",IFERROR(SUM(E$7:E208)/C4*100,""))</f>
        <v/>
      </c>
      <c r="H208" s="14"/>
      <c r="I208" s="14"/>
      <c r="J208" s="15" t="str">
        <f t="shared" si="15"/>
        <v/>
      </c>
      <c r="K208" s="15" t="str">
        <f t="shared" si="16"/>
        <v/>
      </c>
      <c r="L208" s="16"/>
      <c r="M208" s="14"/>
      <c r="N208" s="14"/>
      <c r="O208" s="15" t="str">
        <f t="shared" si="17"/>
        <v/>
      </c>
      <c r="P208" s="15" t="str">
        <f t="shared" si="18"/>
        <v/>
      </c>
      <c r="Q208" s="14"/>
      <c r="R208" s="17" t="str">
        <f t="shared" si="19"/>
        <v/>
      </c>
      <c r="S208" s="14"/>
      <c r="T208" s="14"/>
      <c r="U208" s="14"/>
      <c r="V208" s="14"/>
      <c r="W208" s="14"/>
      <c r="X208" s="14"/>
    </row>
    <row r="209" spans="1:24" ht="15" customHeight="1" x14ac:dyDescent="0.25">
      <c r="A209" s="12"/>
      <c r="B209" s="13" t="str">
        <f>IF(A209="","",IFERROR(INT((A209-C3)/7)+I4,""))</f>
        <v/>
      </c>
      <c r="C209" s="14"/>
      <c r="D209" s="14"/>
      <c r="E209" s="14"/>
      <c r="F209" s="14"/>
      <c r="G209" s="15" t="str">
        <f>IF(A209="","",IFERROR(SUM(E$7:E209)/C4*100,""))</f>
        <v/>
      </c>
      <c r="H209" s="14"/>
      <c r="I209" s="14"/>
      <c r="J209" s="15" t="str">
        <f t="shared" si="15"/>
        <v/>
      </c>
      <c r="K209" s="15" t="str">
        <f t="shared" si="16"/>
        <v/>
      </c>
      <c r="L209" s="16"/>
      <c r="M209" s="14"/>
      <c r="N209" s="14"/>
      <c r="O209" s="15" t="str">
        <f t="shared" si="17"/>
        <v/>
      </c>
      <c r="P209" s="15" t="str">
        <f t="shared" si="18"/>
        <v/>
      </c>
      <c r="Q209" s="14"/>
      <c r="R209" s="17" t="str">
        <f t="shared" si="19"/>
        <v/>
      </c>
      <c r="S209" s="14"/>
      <c r="T209" s="14"/>
      <c r="U209" s="14"/>
      <c r="V209" s="14"/>
      <c r="W209" s="14"/>
      <c r="X209" s="14"/>
    </row>
    <row r="210" spans="1:24" ht="15" customHeight="1" x14ac:dyDescent="0.25">
      <c r="A210" s="12"/>
      <c r="B210" s="13" t="str">
        <f>IF(A210="","",IFERROR(INT((A210-C3)/7)+I4,""))</f>
        <v/>
      </c>
      <c r="C210" s="14"/>
      <c r="D210" s="14"/>
      <c r="E210" s="14"/>
      <c r="F210" s="14"/>
      <c r="G210" s="15" t="str">
        <f>IF(A210="","",IFERROR(SUM(E$7:E210)/C4*100,""))</f>
        <v/>
      </c>
      <c r="H210" s="14"/>
      <c r="I210" s="14"/>
      <c r="J210" s="15" t="str">
        <f t="shared" si="15"/>
        <v/>
      </c>
      <c r="K210" s="15" t="str">
        <f t="shared" si="16"/>
        <v/>
      </c>
      <c r="L210" s="16"/>
      <c r="M210" s="14"/>
      <c r="N210" s="14"/>
      <c r="O210" s="15" t="str">
        <f t="shared" si="17"/>
        <v/>
      </c>
      <c r="P210" s="15" t="str">
        <f t="shared" si="18"/>
        <v/>
      </c>
      <c r="Q210" s="14"/>
      <c r="R210" s="17" t="str">
        <f t="shared" si="19"/>
        <v/>
      </c>
      <c r="S210" s="14"/>
      <c r="T210" s="14"/>
      <c r="U210" s="14"/>
      <c r="V210" s="14"/>
      <c r="W210" s="14"/>
      <c r="X210" s="14"/>
    </row>
    <row r="211" spans="1:24" ht="15" customHeight="1" x14ac:dyDescent="0.25">
      <c r="A211" s="12"/>
      <c r="B211" s="13" t="str">
        <f>IF(A211="","",IFERROR(INT((A211-C3)/7)+I4,""))</f>
        <v/>
      </c>
      <c r="C211" s="14"/>
      <c r="D211" s="14"/>
      <c r="E211" s="14"/>
      <c r="F211" s="14"/>
      <c r="G211" s="15" t="str">
        <f>IF(A211="","",IFERROR(SUM(E$7:E211)/C4*100,""))</f>
        <v/>
      </c>
      <c r="H211" s="14"/>
      <c r="I211" s="14"/>
      <c r="J211" s="15" t="str">
        <f t="shared" si="15"/>
        <v/>
      </c>
      <c r="K211" s="15" t="str">
        <f t="shared" si="16"/>
        <v/>
      </c>
      <c r="L211" s="16"/>
      <c r="M211" s="14"/>
      <c r="N211" s="14"/>
      <c r="O211" s="15" t="str">
        <f t="shared" si="17"/>
        <v/>
      </c>
      <c r="P211" s="15" t="str">
        <f t="shared" si="18"/>
        <v/>
      </c>
      <c r="Q211" s="14"/>
      <c r="R211" s="17" t="str">
        <f t="shared" si="19"/>
        <v/>
      </c>
      <c r="S211" s="14"/>
      <c r="T211" s="14"/>
      <c r="U211" s="14"/>
      <c r="V211" s="14"/>
      <c r="W211" s="14"/>
      <c r="X211" s="14"/>
    </row>
    <row r="212" spans="1:24" ht="15" customHeight="1" x14ac:dyDescent="0.25">
      <c r="A212" s="12"/>
      <c r="B212" s="13" t="str">
        <f>IF(A212="","",IFERROR(INT((A212-C3)/7)+I4,""))</f>
        <v/>
      </c>
      <c r="C212" s="14"/>
      <c r="D212" s="14"/>
      <c r="E212" s="14"/>
      <c r="F212" s="14"/>
      <c r="G212" s="15" t="str">
        <f>IF(A212="","",IFERROR(SUM(E$7:E212)/C4*100,""))</f>
        <v/>
      </c>
      <c r="H212" s="14"/>
      <c r="I212" s="14"/>
      <c r="J212" s="15" t="str">
        <f t="shared" si="15"/>
        <v/>
      </c>
      <c r="K212" s="15" t="str">
        <f t="shared" si="16"/>
        <v/>
      </c>
      <c r="L212" s="16"/>
      <c r="M212" s="14"/>
      <c r="N212" s="14"/>
      <c r="O212" s="15" t="str">
        <f t="shared" si="17"/>
        <v/>
      </c>
      <c r="P212" s="15" t="str">
        <f t="shared" si="18"/>
        <v/>
      </c>
      <c r="Q212" s="14"/>
      <c r="R212" s="17" t="str">
        <f t="shared" si="19"/>
        <v/>
      </c>
      <c r="S212" s="14"/>
      <c r="T212" s="14"/>
      <c r="U212" s="14"/>
      <c r="V212" s="14"/>
      <c r="W212" s="14"/>
      <c r="X212" s="14"/>
    </row>
    <row r="213" spans="1:24" ht="15" customHeight="1" x14ac:dyDescent="0.25">
      <c r="A213" s="12"/>
      <c r="B213" s="13" t="str">
        <f>IF(A213="","",IFERROR(INT((A213-C3)/7)+I4,""))</f>
        <v/>
      </c>
      <c r="C213" s="14"/>
      <c r="D213" s="14"/>
      <c r="E213" s="14"/>
      <c r="F213" s="14"/>
      <c r="G213" s="15" t="str">
        <f>IF(A213="","",IFERROR(SUM(E$7:E213)/C4*100,""))</f>
        <v/>
      </c>
      <c r="H213" s="14"/>
      <c r="I213" s="14"/>
      <c r="J213" s="15" t="str">
        <f t="shared" si="15"/>
        <v/>
      </c>
      <c r="K213" s="15" t="str">
        <f t="shared" si="16"/>
        <v/>
      </c>
      <c r="L213" s="16"/>
      <c r="M213" s="14"/>
      <c r="N213" s="14"/>
      <c r="O213" s="15" t="str">
        <f t="shared" si="17"/>
        <v/>
      </c>
      <c r="P213" s="15" t="str">
        <f t="shared" si="18"/>
        <v/>
      </c>
      <c r="Q213" s="14"/>
      <c r="R213" s="17" t="str">
        <f t="shared" si="19"/>
        <v/>
      </c>
      <c r="S213" s="14"/>
      <c r="T213" s="14"/>
      <c r="U213" s="14"/>
      <c r="V213" s="14"/>
      <c r="W213" s="14"/>
      <c r="X213" s="14"/>
    </row>
    <row r="214" spans="1:24" ht="15" customHeight="1" x14ac:dyDescent="0.25">
      <c r="A214" s="12"/>
      <c r="B214" s="13" t="str">
        <f>IF(A214="","",IFERROR(INT((A214-C3)/7)+I4,""))</f>
        <v/>
      </c>
      <c r="C214" s="14"/>
      <c r="D214" s="14"/>
      <c r="E214" s="14"/>
      <c r="F214" s="14"/>
      <c r="G214" s="15" t="str">
        <f>IF(A214="","",IFERROR(SUM(E$7:E214)/C4*100,""))</f>
        <v/>
      </c>
      <c r="H214" s="14"/>
      <c r="I214" s="14"/>
      <c r="J214" s="15" t="str">
        <f t="shared" si="15"/>
        <v/>
      </c>
      <c r="K214" s="15" t="str">
        <f t="shared" si="16"/>
        <v/>
      </c>
      <c r="L214" s="16"/>
      <c r="M214" s="14"/>
      <c r="N214" s="14"/>
      <c r="O214" s="15" t="str">
        <f t="shared" si="17"/>
        <v/>
      </c>
      <c r="P214" s="15" t="str">
        <f t="shared" si="18"/>
        <v/>
      </c>
      <c r="Q214" s="14"/>
      <c r="R214" s="17" t="str">
        <f t="shared" si="19"/>
        <v/>
      </c>
      <c r="S214" s="14"/>
      <c r="T214" s="14"/>
      <c r="U214" s="14"/>
      <c r="V214" s="14"/>
      <c r="W214" s="14"/>
      <c r="X214" s="14"/>
    </row>
    <row r="215" spans="1:24" ht="15" customHeight="1" x14ac:dyDescent="0.25">
      <c r="A215" s="12"/>
      <c r="B215" s="13" t="str">
        <f>IF(A215="","",IFERROR(INT((A215-C3)/7)+I4,""))</f>
        <v/>
      </c>
      <c r="C215" s="14"/>
      <c r="D215" s="14"/>
      <c r="E215" s="14"/>
      <c r="F215" s="14"/>
      <c r="G215" s="15" t="str">
        <f>IF(A215="","",IFERROR(SUM(E$7:E215)/C4*100,""))</f>
        <v/>
      </c>
      <c r="H215" s="14"/>
      <c r="I215" s="14"/>
      <c r="J215" s="15" t="str">
        <f t="shared" si="15"/>
        <v/>
      </c>
      <c r="K215" s="15" t="str">
        <f t="shared" si="16"/>
        <v/>
      </c>
      <c r="L215" s="16"/>
      <c r="M215" s="14"/>
      <c r="N215" s="14"/>
      <c r="O215" s="15" t="str">
        <f t="shared" si="17"/>
        <v/>
      </c>
      <c r="P215" s="15" t="str">
        <f t="shared" si="18"/>
        <v/>
      </c>
      <c r="Q215" s="14"/>
      <c r="R215" s="17" t="str">
        <f t="shared" si="19"/>
        <v/>
      </c>
      <c r="S215" s="14"/>
      <c r="T215" s="14"/>
      <c r="U215" s="14"/>
      <c r="V215" s="14"/>
      <c r="W215" s="14"/>
      <c r="X215" s="14"/>
    </row>
    <row r="216" spans="1:24" ht="15" customHeight="1" x14ac:dyDescent="0.25">
      <c r="A216" s="12"/>
      <c r="B216" s="13" t="str">
        <f>IF(A216="","",IFERROR(INT((A216-C3)/7)+I4,""))</f>
        <v/>
      </c>
      <c r="C216" s="14"/>
      <c r="D216" s="14"/>
      <c r="E216" s="14"/>
      <c r="F216" s="14"/>
      <c r="G216" s="15" t="str">
        <f>IF(A216="","",IFERROR(SUM(E$7:E216)/C4*100,""))</f>
        <v/>
      </c>
      <c r="H216" s="14"/>
      <c r="I216" s="14"/>
      <c r="J216" s="15" t="str">
        <f t="shared" si="15"/>
        <v/>
      </c>
      <c r="K216" s="15" t="str">
        <f t="shared" si="16"/>
        <v/>
      </c>
      <c r="L216" s="16"/>
      <c r="M216" s="14"/>
      <c r="N216" s="14"/>
      <c r="O216" s="15" t="str">
        <f t="shared" si="17"/>
        <v/>
      </c>
      <c r="P216" s="15" t="str">
        <f t="shared" si="18"/>
        <v/>
      </c>
      <c r="Q216" s="14"/>
      <c r="R216" s="17" t="str">
        <f t="shared" si="19"/>
        <v/>
      </c>
      <c r="S216" s="14"/>
      <c r="T216" s="14"/>
      <c r="U216" s="14"/>
      <c r="V216" s="14"/>
      <c r="W216" s="14"/>
      <c r="X216" s="14"/>
    </row>
    <row r="217" spans="1:24" ht="15" customHeight="1" x14ac:dyDescent="0.25">
      <c r="A217" s="12"/>
      <c r="B217" s="13" t="str">
        <f>IF(A217="","",IFERROR(INT((A217-C3)/7)+I4,""))</f>
        <v/>
      </c>
      <c r="C217" s="14"/>
      <c r="D217" s="14"/>
      <c r="E217" s="14"/>
      <c r="F217" s="14"/>
      <c r="G217" s="15" t="str">
        <f>IF(A217="","",IFERROR(SUM(E$7:E217)/C4*100,""))</f>
        <v/>
      </c>
      <c r="H217" s="14"/>
      <c r="I217" s="14"/>
      <c r="J217" s="15" t="str">
        <f t="shared" si="15"/>
        <v/>
      </c>
      <c r="K217" s="15" t="str">
        <f t="shared" si="16"/>
        <v/>
      </c>
      <c r="L217" s="16"/>
      <c r="M217" s="14"/>
      <c r="N217" s="14"/>
      <c r="O217" s="15" t="str">
        <f t="shared" si="17"/>
        <v/>
      </c>
      <c r="P217" s="15" t="str">
        <f t="shared" si="18"/>
        <v/>
      </c>
      <c r="Q217" s="14"/>
      <c r="R217" s="17" t="str">
        <f t="shared" si="19"/>
        <v/>
      </c>
      <c r="S217" s="14"/>
      <c r="T217" s="14"/>
      <c r="U217" s="14"/>
      <c r="V217" s="14"/>
      <c r="W217" s="14"/>
      <c r="X217" s="14"/>
    </row>
    <row r="218" spans="1:24" ht="15" customHeight="1" x14ac:dyDescent="0.25">
      <c r="A218" s="12"/>
      <c r="B218" s="13" t="str">
        <f>IF(A218="","",IFERROR(INT((A218-C3)/7)+I4,""))</f>
        <v/>
      </c>
      <c r="C218" s="14"/>
      <c r="D218" s="14"/>
      <c r="E218" s="14"/>
      <c r="F218" s="14"/>
      <c r="G218" s="15" t="str">
        <f>IF(A218="","",IFERROR(SUM(E$7:E218)/C4*100,""))</f>
        <v/>
      </c>
      <c r="H218" s="14"/>
      <c r="I218" s="14"/>
      <c r="J218" s="15" t="str">
        <f t="shared" si="15"/>
        <v/>
      </c>
      <c r="K218" s="15" t="str">
        <f t="shared" si="16"/>
        <v/>
      </c>
      <c r="L218" s="16"/>
      <c r="M218" s="14"/>
      <c r="N218" s="14"/>
      <c r="O218" s="15" t="str">
        <f t="shared" si="17"/>
        <v/>
      </c>
      <c r="P218" s="15" t="str">
        <f t="shared" si="18"/>
        <v/>
      </c>
      <c r="Q218" s="14"/>
      <c r="R218" s="17" t="str">
        <f t="shared" si="19"/>
        <v/>
      </c>
      <c r="S218" s="14"/>
      <c r="T218" s="14"/>
      <c r="U218" s="14"/>
      <c r="V218" s="14"/>
      <c r="W218" s="14"/>
      <c r="X218" s="14"/>
    </row>
    <row r="219" spans="1:24" ht="15" customHeight="1" x14ac:dyDescent="0.25">
      <c r="A219" s="12"/>
      <c r="B219" s="13" t="str">
        <f>IF(A219="","",IFERROR(INT((A219-C3)/7)+I4,""))</f>
        <v/>
      </c>
      <c r="C219" s="14"/>
      <c r="D219" s="14"/>
      <c r="E219" s="14"/>
      <c r="F219" s="14"/>
      <c r="G219" s="15" t="str">
        <f>IF(A219="","",IFERROR(SUM(E$7:E219)/C4*100,""))</f>
        <v/>
      </c>
      <c r="H219" s="14"/>
      <c r="I219" s="14"/>
      <c r="J219" s="15" t="str">
        <f t="shared" si="15"/>
        <v/>
      </c>
      <c r="K219" s="15" t="str">
        <f t="shared" si="16"/>
        <v/>
      </c>
      <c r="L219" s="16"/>
      <c r="M219" s="14"/>
      <c r="N219" s="14"/>
      <c r="O219" s="15" t="str">
        <f t="shared" si="17"/>
        <v/>
      </c>
      <c r="P219" s="15" t="str">
        <f t="shared" si="18"/>
        <v/>
      </c>
      <c r="Q219" s="14"/>
      <c r="R219" s="17" t="str">
        <f t="shared" si="19"/>
        <v/>
      </c>
      <c r="S219" s="14"/>
      <c r="T219" s="14"/>
      <c r="U219" s="14"/>
      <c r="V219" s="14"/>
      <c r="W219" s="14"/>
      <c r="X219" s="14"/>
    </row>
    <row r="220" spans="1:24" ht="15" customHeight="1" x14ac:dyDescent="0.25">
      <c r="A220" s="12"/>
      <c r="B220" s="13" t="str">
        <f>IF(A220="","",IFERROR(INT((A220-C3)/7)+I4,""))</f>
        <v/>
      </c>
      <c r="C220" s="14"/>
      <c r="D220" s="14"/>
      <c r="E220" s="14"/>
      <c r="F220" s="14"/>
      <c r="G220" s="15" t="str">
        <f>IF(A220="","",IFERROR(SUM(E$7:E220)/C4*100,""))</f>
        <v/>
      </c>
      <c r="H220" s="14"/>
      <c r="I220" s="14"/>
      <c r="J220" s="15" t="str">
        <f t="shared" si="15"/>
        <v/>
      </c>
      <c r="K220" s="15" t="str">
        <f t="shared" si="16"/>
        <v/>
      </c>
      <c r="L220" s="16"/>
      <c r="M220" s="14"/>
      <c r="N220" s="14"/>
      <c r="O220" s="15" t="str">
        <f t="shared" si="17"/>
        <v/>
      </c>
      <c r="P220" s="15" t="str">
        <f t="shared" si="18"/>
        <v/>
      </c>
      <c r="Q220" s="14"/>
      <c r="R220" s="17" t="str">
        <f t="shared" si="19"/>
        <v/>
      </c>
      <c r="S220" s="14"/>
      <c r="T220" s="14"/>
      <c r="U220" s="14"/>
      <c r="V220" s="14"/>
      <c r="W220" s="14"/>
      <c r="X220" s="14"/>
    </row>
    <row r="221" spans="1:24" ht="15" customHeight="1" x14ac:dyDescent="0.25">
      <c r="A221" s="12"/>
      <c r="B221" s="13" t="str">
        <f>IF(A221="","",IFERROR(INT((A221-C3)/7)+I4,""))</f>
        <v/>
      </c>
      <c r="C221" s="14"/>
      <c r="D221" s="14"/>
      <c r="E221" s="14"/>
      <c r="F221" s="14"/>
      <c r="G221" s="15" t="str">
        <f>IF(A221="","",IFERROR(SUM(E$7:E221)/C4*100,""))</f>
        <v/>
      </c>
      <c r="H221" s="14"/>
      <c r="I221" s="14"/>
      <c r="J221" s="15" t="str">
        <f t="shared" si="15"/>
        <v/>
      </c>
      <c r="K221" s="15" t="str">
        <f t="shared" si="16"/>
        <v/>
      </c>
      <c r="L221" s="16"/>
      <c r="M221" s="14"/>
      <c r="N221" s="14"/>
      <c r="O221" s="15" t="str">
        <f t="shared" si="17"/>
        <v/>
      </c>
      <c r="P221" s="15" t="str">
        <f t="shared" si="18"/>
        <v/>
      </c>
      <c r="Q221" s="14"/>
      <c r="R221" s="17" t="str">
        <f t="shared" si="19"/>
        <v/>
      </c>
      <c r="S221" s="14"/>
      <c r="T221" s="14"/>
      <c r="U221" s="14"/>
      <c r="V221" s="14"/>
      <c r="W221" s="14"/>
      <c r="X221" s="14"/>
    </row>
    <row r="222" spans="1:24" ht="15" customHeight="1" x14ac:dyDescent="0.25">
      <c r="A222" s="12"/>
      <c r="B222" s="13" t="str">
        <f>IF(A222="","",IFERROR(INT((A222-C3)/7)+I4,""))</f>
        <v/>
      </c>
      <c r="C222" s="14"/>
      <c r="D222" s="14"/>
      <c r="E222" s="14"/>
      <c r="F222" s="14"/>
      <c r="G222" s="15" t="str">
        <f>IF(A222="","",IFERROR(SUM(E$7:E222)/C4*100,""))</f>
        <v/>
      </c>
      <c r="H222" s="14"/>
      <c r="I222" s="14"/>
      <c r="J222" s="15" t="str">
        <f t="shared" si="15"/>
        <v/>
      </c>
      <c r="K222" s="15" t="str">
        <f t="shared" si="16"/>
        <v/>
      </c>
      <c r="L222" s="16"/>
      <c r="M222" s="14"/>
      <c r="N222" s="14"/>
      <c r="O222" s="15" t="str">
        <f t="shared" si="17"/>
        <v/>
      </c>
      <c r="P222" s="15" t="str">
        <f t="shared" si="18"/>
        <v/>
      </c>
      <c r="Q222" s="14"/>
      <c r="R222" s="17" t="str">
        <f t="shared" si="19"/>
        <v/>
      </c>
      <c r="S222" s="14"/>
      <c r="T222" s="14"/>
      <c r="U222" s="14"/>
      <c r="V222" s="14"/>
      <c r="W222" s="14"/>
      <c r="X222" s="14"/>
    </row>
    <row r="223" spans="1:24" ht="15" customHeight="1" x14ac:dyDescent="0.25">
      <c r="A223" s="12"/>
      <c r="B223" s="13" t="str">
        <f>IF(A223="","",IFERROR(INT((A223-C3)/7)+I4,""))</f>
        <v/>
      </c>
      <c r="C223" s="14"/>
      <c r="D223" s="14"/>
      <c r="E223" s="14"/>
      <c r="F223" s="14"/>
      <c r="G223" s="15" t="str">
        <f>IF(A223="","",IFERROR(SUM(E$7:E223)/C4*100,""))</f>
        <v/>
      </c>
      <c r="H223" s="14"/>
      <c r="I223" s="14"/>
      <c r="J223" s="15" t="str">
        <f t="shared" si="15"/>
        <v/>
      </c>
      <c r="K223" s="15" t="str">
        <f t="shared" si="16"/>
        <v/>
      </c>
      <c r="L223" s="16"/>
      <c r="M223" s="14"/>
      <c r="N223" s="14"/>
      <c r="O223" s="15" t="str">
        <f t="shared" si="17"/>
        <v/>
      </c>
      <c r="P223" s="15" t="str">
        <f t="shared" si="18"/>
        <v/>
      </c>
      <c r="Q223" s="14"/>
      <c r="R223" s="17" t="str">
        <f t="shared" si="19"/>
        <v/>
      </c>
      <c r="S223" s="14"/>
      <c r="T223" s="14"/>
      <c r="U223" s="14"/>
      <c r="V223" s="14"/>
      <c r="W223" s="14"/>
      <c r="X223" s="14"/>
    </row>
    <row r="224" spans="1:24" ht="15" customHeight="1" x14ac:dyDescent="0.25">
      <c r="A224" s="12"/>
      <c r="B224" s="13" t="str">
        <f>IF(A224="","",IFERROR(INT((A224-C3)/7)+I4,""))</f>
        <v/>
      </c>
      <c r="C224" s="14"/>
      <c r="D224" s="14"/>
      <c r="E224" s="14"/>
      <c r="F224" s="14"/>
      <c r="G224" s="15" t="str">
        <f>IF(A224="","",IFERROR(SUM(E$7:E224)/C4*100,""))</f>
        <v/>
      </c>
      <c r="H224" s="14"/>
      <c r="I224" s="14"/>
      <c r="J224" s="15" t="str">
        <f t="shared" si="15"/>
        <v/>
      </c>
      <c r="K224" s="15" t="str">
        <f t="shared" si="16"/>
        <v/>
      </c>
      <c r="L224" s="16"/>
      <c r="M224" s="14"/>
      <c r="N224" s="14"/>
      <c r="O224" s="15" t="str">
        <f t="shared" si="17"/>
        <v/>
      </c>
      <c r="P224" s="15" t="str">
        <f t="shared" si="18"/>
        <v/>
      </c>
      <c r="Q224" s="14"/>
      <c r="R224" s="17" t="str">
        <f t="shared" si="19"/>
        <v/>
      </c>
      <c r="S224" s="14"/>
      <c r="T224" s="14"/>
      <c r="U224" s="14"/>
      <c r="V224" s="14"/>
      <c r="W224" s="14"/>
      <c r="X224" s="14"/>
    </row>
    <row r="225" spans="1:24" ht="15" customHeight="1" x14ac:dyDescent="0.25">
      <c r="A225" s="12"/>
      <c r="B225" s="13" t="str">
        <f>IF(A225="","",IFERROR(INT((A225-C3)/7)+I4,""))</f>
        <v/>
      </c>
      <c r="C225" s="14"/>
      <c r="D225" s="14"/>
      <c r="E225" s="14"/>
      <c r="F225" s="14"/>
      <c r="G225" s="15" t="str">
        <f>IF(A225="","",IFERROR(SUM(E$7:E225)/C4*100,""))</f>
        <v/>
      </c>
      <c r="H225" s="14"/>
      <c r="I225" s="14"/>
      <c r="J225" s="15" t="str">
        <f t="shared" si="15"/>
        <v/>
      </c>
      <c r="K225" s="15" t="str">
        <f t="shared" si="16"/>
        <v/>
      </c>
      <c r="L225" s="16"/>
      <c r="M225" s="14"/>
      <c r="N225" s="14"/>
      <c r="O225" s="15" t="str">
        <f t="shared" si="17"/>
        <v/>
      </c>
      <c r="P225" s="15" t="str">
        <f t="shared" si="18"/>
        <v/>
      </c>
      <c r="Q225" s="14"/>
      <c r="R225" s="17" t="str">
        <f t="shared" si="19"/>
        <v/>
      </c>
      <c r="S225" s="14"/>
      <c r="T225" s="14"/>
      <c r="U225" s="14"/>
      <c r="V225" s="14"/>
      <c r="W225" s="14"/>
      <c r="X225" s="14"/>
    </row>
    <row r="226" spans="1:24" ht="15" customHeight="1" x14ac:dyDescent="0.25">
      <c r="A226" s="12"/>
      <c r="B226" s="13" t="str">
        <f>IF(A226="","",IFERROR(INT((A226-C3)/7)+I4,""))</f>
        <v/>
      </c>
      <c r="C226" s="14"/>
      <c r="D226" s="14"/>
      <c r="E226" s="14"/>
      <c r="F226" s="14"/>
      <c r="G226" s="15" t="str">
        <f>IF(A226="","",IFERROR(SUM(E$7:E226)/C4*100,""))</f>
        <v/>
      </c>
      <c r="H226" s="14"/>
      <c r="I226" s="14"/>
      <c r="J226" s="15" t="str">
        <f t="shared" si="15"/>
        <v/>
      </c>
      <c r="K226" s="15" t="str">
        <f t="shared" si="16"/>
        <v/>
      </c>
      <c r="L226" s="16"/>
      <c r="M226" s="14"/>
      <c r="N226" s="14"/>
      <c r="O226" s="15" t="str">
        <f t="shared" si="17"/>
        <v/>
      </c>
      <c r="P226" s="15" t="str">
        <f t="shared" si="18"/>
        <v/>
      </c>
      <c r="Q226" s="14"/>
      <c r="R226" s="17" t="str">
        <f t="shared" si="19"/>
        <v/>
      </c>
      <c r="S226" s="14"/>
      <c r="T226" s="14"/>
      <c r="U226" s="14"/>
      <c r="V226" s="14"/>
      <c r="W226" s="14"/>
      <c r="X226" s="14"/>
    </row>
    <row r="227" spans="1:24" ht="15" customHeight="1" x14ac:dyDescent="0.25">
      <c r="A227" s="12"/>
      <c r="B227" s="13" t="str">
        <f>IF(A227="","",IFERROR(INT((A227-C3)/7)+I4,""))</f>
        <v/>
      </c>
      <c r="C227" s="14"/>
      <c r="D227" s="14"/>
      <c r="E227" s="14"/>
      <c r="F227" s="14"/>
      <c r="G227" s="15" t="str">
        <f>IF(A227="","",IFERROR(SUM(E$7:E227)/C4*100,""))</f>
        <v/>
      </c>
      <c r="H227" s="14"/>
      <c r="I227" s="14"/>
      <c r="J227" s="15" t="str">
        <f t="shared" si="15"/>
        <v/>
      </c>
      <c r="K227" s="15" t="str">
        <f t="shared" si="16"/>
        <v/>
      </c>
      <c r="L227" s="16"/>
      <c r="M227" s="14"/>
      <c r="N227" s="14"/>
      <c r="O227" s="15" t="str">
        <f t="shared" si="17"/>
        <v/>
      </c>
      <c r="P227" s="15" t="str">
        <f t="shared" si="18"/>
        <v/>
      </c>
      <c r="Q227" s="14"/>
      <c r="R227" s="17" t="str">
        <f t="shared" si="19"/>
        <v/>
      </c>
      <c r="S227" s="14"/>
      <c r="T227" s="14"/>
      <c r="U227" s="14"/>
      <c r="V227" s="14"/>
      <c r="W227" s="14"/>
      <c r="X227" s="14"/>
    </row>
    <row r="228" spans="1:24" ht="15" customHeight="1" x14ac:dyDescent="0.25">
      <c r="A228" s="12"/>
      <c r="B228" s="13" t="str">
        <f>IF(A228="","",IFERROR(INT((A228-C3)/7)+I4,""))</f>
        <v/>
      </c>
      <c r="C228" s="14"/>
      <c r="D228" s="14"/>
      <c r="E228" s="14"/>
      <c r="F228" s="14"/>
      <c r="G228" s="15" t="str">
        <f>IF(A228="","",IFERROR(SUM(E$7:E228)/C4*100,""))</f>
        <v/>
      </c>
      <c r="H228" s="14"/>
      <c r="I228" s="14"/>
      <c r="J228" s="15" t="str">
        <f t="shared" si="15"/>
        <v/>
      </c>
      <c r="K228" s="15" t="str">
        <f t="shared" si="16"/>
        <v/>
      </c>
      <c r="L228" s="16"/>
      <c r="M228" s="14"/>
      <c r="N228" s="14"/>
      <c r="O228" s="15" t="str">
        <f t="shared" si="17"/>
        <v/>
      </c>
      <c r="P228" s="15" t="str">
        <f t="shared" si="18"/>
        <v/>
      </c>
      <c r="Q228" s="14"/>
      <c r="R228" s="17" t="str">
        <f t="shared" si="19"/>
        <v/>
      </c>
      <c r="S228" s="14"/>
      <c r="T228" s="14"/>
      <c r="U228" s="14"/>
      <c r="V228" s="14"/>
      <c r="W228" s="14"/>
      <c r="X228" s="14"/>
    </row>
    <row r="229" spans="1:24" ht="15" customHeight="1" x14ac:dyDescent="0.25">
      <c r="A229" s="12"/>
      <c r="B229" s="13" t="str">
        <f>IF(A229="","",IFERROR(INT((A229-C3)/7)+I4,""))</f>
        <v/>
      </c>
      <c r="C229" s="14"/>
      <c r="D229" s="14"/>
      <c r="E229" s="14"/>
      <c r="F229" s="14"/>
      <c r="G229" s="15" t="str">
        <f>IF(A229="","",IFERROR(SUM(E$7:E229)/C4*100,""))</f>
        <v/>
      </c>
      <c r="H229" s="14"/>
      <c r="I229" s="14"/>
      <c r="J229" s="15" t="str">
        <f t="shared" si="15"/>
        <v/>
      </c>
      <c r="K229" s="15" t="str">
        <f t="shared" si="16"/>
        <v/>
      </c>
      <c r="L229" s="16"/>
      <c r="M229" s="14"/>
      <c r="N229" s="14"/>
      <c r="O229" s="15" t="str">
        <f t="shared" si="17"/>
        <v/>
      </c>
      <c r="P229" s="15" t="str">
        <f t="shared" si="18"/>
        <v/>
      </c>
      <c r="Q229" s="14"/>
      <c r="R229" s="17" t="str">
        <f t="shared" si="19"/>
        <v/>
      </c>
      <c r="S229" s="14"/>
      <c r="T229" s="14"/>
      <c r="U229" s="14"/>
      <c r="V229" s="14"/>
      <c r="W229" s="14"/>
      <c r="X229" s="14"/>
    </row>
    <row r="230" spans="1:24" ht="15" customHeight="1" x14ac:dyDescent="0.25">
      <c r="A230" s="12"/>
      <c r="B230" s="13" t="str">
        <f>IF(A230="","",IFERROR(INT((A230-C3)/7)+I4,""))</f>
        <v/>
      </c>
      <c r="C230" s="14"/>
      <c r="D230" s="14"/>
      <c r="E230" s="14"/>
      <c r="F230" s="14"/>
      <c r="G230" s="15" t="str">
        <f>IF(A230="","",IFERROR(SUM(E$7:E230)/C4*100,""))</f>
        <v/>
      </c>
      <c r="H230" s="14"/>
      <c r="I230" s="14"/>
      <c r="J230" s="15" t="str">
        <f t="shared" si="15"/>
        <v/>
      </c>
      <c r="K230" s="15" t="str">
        <f t="shared" si="16"/>
        <v/>
      </c>
      <c r="L230" s="16"/>
      <c r="M230" s="14"/>
      <c r="N230" s="14"/>
      <c r="O230" s="15" t="str">
        <f t="shared" si="17"/>
        <v/>
      </c>
      <c r="P230" s="15" t="str">
        <f t="shared" si="18"/>
        <v/>
      </c>
      <c r="Q230" s="14"/>
      <c r="R230" s="17" t="str">
        <f t="shared" si="19"/>
        <v/>
      </c>
      <c r="S230" s="14"/>
      <c r="T230" s="14"/>
      <c r="U230" s="14"/>
      <c r="V230" s="14"/>
      <c r="W230" s="14"/>
      <c r="X230" s="14"/>
    </row>
    <row r="231" spans="1:24" ht="15" customHeight="1" x14ac:dyDescent="0.25">
      <c r="A231" s="12"/>
      <c r="B231" s="13" t="str">
        <f>IF(A231="","",IFERROR(INT((A231-C3)/7)+I4,""))</f>
        <v/>
      </c>
      <c r="C231" s="14"/>
      <c r="D231" s="14"/>
      <c r="E231" s="14"/>
      <c r="F231" s="14"/>
      <c r="G231" s="15" t="str">
        <f>IF(A231="","",IFERROR(SUM(E$7:E231)/C4*100,""))</f>
        <v/>
      </c>
      <c r="H231" s="14"/>
      <c r="I231" s="14"/>
      <c r="J231" s="15" t="str">
        <f t="shared" si="15"/>
        <v/>
      </c>
      <c r="K231" s="15" t="str">
        <f t="shared" si="16"/>
        <v/>
      </c>
      <c r="L231" s="16"/>
      <c r="M231" s="14"/>
      <c r="N231" s="14"/>
      <c r="O231" s="15" t="str">
        <f t="shared" si="17"/>
        <v/>
      </c>
      <c r="P231" s="15" t="str">
        <f t="shared" si="18"/>
        <v/>
      </c>
      <c r="Q231" s="14"/>
      <c r="R231" s="17" t="str">
        <f t="shared" si="19"/>
        <v/>
      </c>
      <c r="S231" s="14"/>
      <c r="T231" s="14"/>
      <c r="U231" s="14"/>
      <c r="V231" s="14"/>
      <c r="W231" s="14"/>
      <c r="X231" s="14"/>
    </row>
    <row r="232" spans="1:24" ht="15" customHeight="1" x14ac:dyDescent="0.25">
      <c r="A232" s="12"/>
      <c r="B232" s="13" t="str">
        <f>IF(A232="","",IFERROR(INT((A232-C3)/7)+I4,""))</f>
        <v/>
      </c>
      <c r="C232" s="14"/>
      <c r="D232" s="14"/>
      <c r="E232" s="14"/>
      <c r="F232" s="14"/>
      <c r="G232" s="15" t="str">
        <f>IF(A232="","",IFERROR(SUM(E$7:E232)/C4*100,""))</f>
        <v/>
      </c>
      <c r="H232" s="14"/>
      <c r="I232" s="14"/>
      <c r="J232" s="15" t="str">
        <f t="shared" si="15"/>
        <v/>
      </c>
      <c r="K232" s="15" t="str">
        <f t="shared" si="16"/>
        <v/>
      </c>
      <c r="L232" s="16"/>
      <c r="M232" s="14"/>
      <c r="N232" s="14"/>
      <c r="O232" s="15" t="str">
        <f t="shared" si="17"/>
        <v/>
      </c>
      <c r="P232" s="15" t="str">
        <f t="shared" si="18"/>
        <v/>
      </c>
      <c r="Q232" s="14"/>
      <c r="R232" s="17" t="str">
        <f t="shared" si="19"/>
        <v/>
      </c>
      <c r="S232" s="14"/>
      <c r="T232" s="14"/>
      <c r="U232" s="14"/>
      <c r="V232" s="14"/>
      <c r="W232" s="14"/>
      <c r="X232" s="14"/>
    </row>
    <row r="233" spans="1:24" ht="15" customHeight="1" x14ac:dyDescent="0.25">
      <c r="A233" s="12"/>
      <c r="B233" s="13" t="str">
        <f>IF(A233="","",IFERROR(INT((A233-C3)/7)+I4,""))</f>
        <v/>
      </c>
      <c r="C233" s="14"/>
      <c r="D233" s="14"/>
      <c r="E233" s="14"/>
      <c r="F233" s="14"/>
      <c r="G233" s="15" t="str">
        <f>IF(A233="","",IFERROR(SUM(E$7:E233)/C4*100,""))</f>
        <v/>
      </c>
      <c r="H233" s="14"/>
      <c r="I233" s="14"/>
      <c r="J233" s="15" t="str">
        <f t="shared" si="15"/>
        <v/>
      </c>
      <c r="K233" s="15" t="str">
        <f t="shared" si="16"/>
        <v/>
      </c>
      <c r="L233" s="16"/>
      <c r="M233" s="14"/>
      <c r="N233" s="14"/>
      <c r="O233" s="15" t="str">
        <f t="shared" si="17"/>
        <v/>
      </c>
      <c r="P233" s="15" t="str">
        <f t="shared" si="18"/>
        <v/>
      </c>
      <c r="Q233" s="14"/>
      <c r="R233" s="17" t="str">
        <f t="shared" si="19"/>
        <v/>
      </c>
      <c r="S233" s="14"/>
      <c r="T233" s="14"/>
      <c r="U233" s="14"/>
      <c r="V233" s="14"/>
      <c r="W233" s="14"/>
      <c r="X233" s="14"/>
    </row>
    <row r="234" spans="1:24" ht="15" customHeight="1" x14ac:dyDescent="0.25">
      <c r="A234" s="12"/>
      <c r="B234" s="13" t="str">
        <f>IF(A234="","",IFERROR(INT((A234-C3)/7)+I4,""))</f>
        <v/>
      </c>
      <c r="C234" s="14"/>
      <c r="D234" s="14"/>
      <c r="E234" s="14"/>
      <c r="F234" s="14"/>
      <c r="G234" s="15" t="str">
        <f>IF(A234="","",IFERROR(SUM(E$7:E234)/C4*100,""))</f>
        <v/>
      </c>
      <c r="H234" s="14"/>
      <c r="I234" s="14"/>
      <c r="J234" s="15" t="str">
        <f t="shared" si="15"/>
        <v/>
      </c>
      <c r="K234" s="15" t="str">
        <f t="shared" si="16"/>
        <v/>
      </c>
      <c r="L234" s="16"/>
      <c r="M234" s="14"/>
      <c r="N234" s="14"/>
      <c r="O234" s="15" t="str">
        <f t="shared" si="17"/>
        <v/>
      </c>
      <c r="P234" s="15" t="str">
        <f t="shared" si="18"/>
        <v/>
      </c>
      <c r="Q234" s="14"/>
      <c r="R234" s="17" t="str">
        <f t="shared" si="19"/>
        <v/>
      </c>
      <c r="S234" s="14"/>
      <c r="T234" s="14"/>
      <c r="U234" s="14"/>
      <c r="V234" s="14"/>
      <c r="W234" s="14"/>
      <c r="X234" s="14"/>
    </row>
    <row r="235" spans="1:24" ht="15" customHeight="1" x14ac:dyDescent="0.25">
      <c r="A235" s="12"/>
      <c r="B235" s="13" t="str">
        <f>IF(A235="","",IFERROR(INT((A235-C3)/7)+I4,""))</f>
        <v/>
      </c>
      <c r="C235" s="14"/>
      <c r="D235" s="14"/>
      <c r="E235" s="14"/>
      <c r="F235" s="14"/>
      <c r="G235" s="15" t="str">
        <f>IF(A235="","",IFERROR(SUM(E$7:E235)/C4*100,""))</f>
        <v/>
      </c>
      <c r="H235" s="14"/>
      <c r="I235" s="14"/>
      <c r="J235" s="15" t="str">
        <f t="shared" si="15"/>
        <v/>
      </c>
      <c r="K235" s="15" t="str">
        <f t="shared" si="16"/>
        <v/>
      </c>
      <c r="L235" s="16"/>
      <c r="M235" s="14"/>
      <c r="N235" s="14"/>
      <c r="O235" s="15" t="str">
        <f t="shared" si="17"/>
        <v/>
      </c>
      <c r="P235" s="15" t="str">
        <f t="shared" si="18"/>
        <v/>
      </c>
      <c r="Q235" s="14"/>
      <c r="R235" s="17" t="str">
        <f t="shared" si="19"/>
        <v/>
      </c>
      <c r="S235" s="14"/>
      <c r="T235" s="14"/>
      <c r="U235" s="14"/>
      <c r="V235" s="14"/>
      <c r="W235" s="14"/>
      <c r="X235" s="14"/>
    </row>
    <row r="236" spans="1:24" ht="15" customHeight="1" x14ac:dyDescent="0.25">
      <c r="A236" s="12"/>
      <c r="B236" s="13" t="str">
        <f>IF(A236="","",IFERROR(INT((A236-C3)/7)+I4,""))</f>
        <v/>
      </c>
      <c r="C236" s="14"/>
      <c r="D236" s="14"/>
      <c r="E236" s="14"/>
      <c r="F236" s="14"/>
      <c r="G236" s="15" t="str">
        <f>IF(A236="","",IFERROR(SUM(E$7:E236)/C4*100,""))</f>
        <v/>
      </c>
      <c r="H236" s="14"/>
      <c r="I236" s="14"/>
      <c r="J236" s="15" t="str">
        <f t="shared" si="15"/>
        <v/>
      </c>
      <c r="K236" s="15" t="str">
        <f t="shared" si="16"/>
        <v/>
      </c>
      <c r="L236" s="16"/>
      <c r="M236" s="14"/>
      <c r="N236" s="14"/>
      <c r="O236" s="15" t="str">
        <f t="shared" si="17"/>
        <v/>
      </c>
      <c r="P236" s="15" t="str">
        <f t="shared" si="18"/>
        <v/>
      </c>
      <c r="Q236" s="14"/>
      <c r="R236" s="17" t="str">
        <f t="shared" si="19"/>
        <v/>
      </c>
      <c r="S236" s="14"/>
      <c r="T236" s="14"/>
      <c r="U236" s="14"/>
      <c r="V236" s="14"/>
      <c r="W236" s="14"/>
      <c r="X236" s="14"/>
    </row>
    <row r="237" spans="1:24" ht="15" customHeight="1" x14ac:dyDescent="0.25">
      <c r="A237" s="12"/>
      <c r="B237" s="13" t="str">
        <f>IF(A237="","",IFERROR(INT((A237-C3)/7)+I4,""))</f>
        <v/>
      </c>
      <c r="C237" s="14"/>
      <c r="D237" s="14"/>
      <c r="E237" s="14"/>
      <c r="F237" s="14"/>
      <c r="G237" s="15" t="str">
        <f>IF(A237="","",IFERROR(SUM(E$7:E237)/C4*100,""))</f>
        <v/>
      </c>
      <c r="H237" s="14"/>
      <c r="I237" s="14"/>
      <c r="J237" s="15" t="str">
        <f t="shared" si="15"/>
        <v/>
      </c>
      <c r="K237" s="15" t="str">
        <f t="shared" si="16"/>
        <v/>
      </c>
      <c r="L237" s="16"/>
      <c r="M237" s="14"/>
      <c r="N237" s="14"/>
      <c r="O237" s="15" t="str">
        <f t="shared" si="17"/>
        <v/>
      </c>
      <c r="P237" s="15" t="str">
        <f t="shared" si="18"/>
        <v/>
      </c>
      <c r="Q237" s="14"/>
      <c r="R237" s="17" t="str">
        <f t="shared" si="19"/>
        <v/>
      </c>
      <c r="S237" s="14"/>
      <c r="T237" s="14"/>
      <c r="U237" s="14"/>
      <c r="V237" s="14"/>
      <c r="W237" s="14"/>
      <c r="X237" s="14"/>
    </row>
    <row r="238" spans="1:24" ht="15" customHeight="1" x14ac:dyDescent="0.25">
      <c r="A238" s="12"/>
      <c r="B238" s="13" t="str">
        <f>IF(A238="","",IFERROR(INT((A238-C3)/7)+I4,""))</f>
        <v/>
      </c>
      <c r="C238" s="14"/>
      <c r="D238" s="14"/>
      <c r="E238" s="14"/>
      <c r="F238" s="14"/>
      <c r="G238" s="15" t="str">
        <f>IF(A238="","",IFERROR(SUM(E$7:E238)/C4*100,""))</f>
        <v/>
      </c>
      <c r="H238" s="14"/>
      <c r="I238" s="14"/>
      <c r="J238" s="15" t="str">
        <f t="shared" si="15"/>
        <v/>
      </c>
      <c r="K238" s="15" t="str">
        <f t="shared" si="16"/>
        <v/>
      </c>
      <c r="L238" s="16"/>
      <c r="M238" s="14"/>
      <c r="N238" s="14"/>
      <c r="O238" s="15" t="str">
        <f t="shared" si="17"/>
        <v/>
      </c>
      <c r="P238" s="15" t="str">
        <f t="shared" si="18"/>
        <v/>
      </c>
      <c r="Q238" s="14"/>
      <c r="R238" s="17" t="str">
        <f t="shared" si="19"/>
        <v/>
      </c>
      <c r="S238" s="14"/>
      <c r="T238" s="14"/>
      <c r="U238" s="14"/>
      <c r="V238" s="14"/>
      <c r="W238" s="14"/>
      <c r="X238" s="14"/>
    </row>
    <row r="239" spans="1:24" ht="15" customHeight="1" x14ac:dyDescent="0.25">
      <c r="A239" s="12"/>
      <c r="B239" s="13" t="str">
        <f>IF(A239="","",IFERROR(INT((A239-C3)/7)+I4,""))</f>
        <v/>
      </c>
      <c r="C239" s="14"/>
      <c r="D239" s="14"/>
      <c r="E239" s="14"/>
      <c r="F239" s="14"/>
      <c r="G239" s="15" t="str">
        <f>IF(A239="","",IFERROR(SUM(E$7:E239)/C4*100,""))</f>
        <v/>
      </c>
      <c r="H239" s="14"/>
      <c r="I239" s="14"/>
      <c r="J239" s="15" t="str">
        <f t="shared" si="15"/>
        <v/>
      </c>
      <c r="K239" s="15" t="str">
        <f t="shared" si="16"/>
        <v/>
      </c>
      <c r="L239" s="16"/>
      <c r="M239" s="14"/>
      <c r="N239" s="14"/>
      <c r="O239" s="15" t="str">
        <f t="shared" si="17"/>
        <v/>
      </c>
      <c r="P239" s="15" t="str">
        <f t="shared" si="18"/>
        <v/>
      </c>
      <c r="Q239" s="14"/>
      <c r="R239" s="17" t="str">
        <f t="shared" si="19"/>
        <v/>
      </c>
      <c r="S239" s="14"/>
      <c r="T239" s="14"/>
      <c r="U239" s="14"/>
      <c r="V239" s="14"/>
      <c r="W239" s="14"/>
      <c r="X239" s="14"/>
    </row>
    <row r="240" spans="1:24" ht="15" customHeight="1" x14ac:dyDescent="0.25">
      <c r="A240" s="12"/>
      <c r="B240" s="13" t="str">
        <f>IF(A240="","",IFERROR(INT((A240-C3)/7)+I4,""))</f>
        <v/>
      </c>
      <c r="C240" s="14"/>
      <c r="D240" s="14"/>
      <c r="E240" s="14"/>
      <c r="F240" s="14"/>
      <c r="G240" s="15" t="str">
        <f>IF(A240="","",IFERROR(SUM(E$7:E240)/C4*100,""))</f>
        <v/>
      </c>
      <c r="H240" s="14"/>
      <c r="I240" s="14"/>
      <c r="J240" s="15" t="str">
        <f t="shared" si="15"/>
        <v/>
      </c>
      <c r="K240" s="15" t="str">
        <f t="shared" si="16"/>
        <v/>
      </c>
      <c r="L240" s="16"/>
      <c r="M240" s="14"/>
      <c r="N240" s="14"/>
      <c r="O240" s="15" t="str">
        <f t="shared" si="17"/>
        <v/>
      </c>
      <c r="P240" s="15" t="str">
        <f t="shared" si="18"/>
        <v/>
      </c>
      <c r="Q240" s="14"/>
      <c r="R240" s="17" t="str">
        <f t="shared" si="19"/>
        <v/>
      </c>
      <c r="S240" s="14"/>
      <c r="T240" s="14"/>
      <c r="U240" s="14"/>
      <c r="V240" s="14"/>
      <c r="W240" s="14"/>
      <c r="X240" s="14"/>
    </row>
    <row r="241" spans="1:24" ht="15" customHeight="1" x14ac:dyDescent="0.25">
      <c r="A241" s="12"/>
      <c r="B241" s="13" t="str">
        <f>IF(A241="","",IFERROR(INT((A241-C3)/7)+I4,""))</f>
        <v/>
      </c>
      <c r="C241" s="14"/>
      <c r="D241" s="14"/>
      <c r="E241" s="14"/>
      <c r="F241" s="14"/>
      <c r="G241" s="15" t="str">
        <f>IF(A241="","",IFERROR(SUM(E$7:E241)/C4*100,""))</f>
        <v/>
      </c>
      <c r="H241" s="14"/>
      <c r="I241" s="14"/>
      <c r="J241" s="15" t="str">
        <f t="shared" si="15"/>
        <v/>
      </c>
      <c r="K241" s="15" t="str">
        <f t="shared" si="16"/>
        <v/>
      </c>
      <c r="L241" s="16"/>
      <c r="M241" s="14"/>
      <c r="N241" s="14"/>
      <c r="O241" s="15" t="str">
        <f t="shared" si="17"/>
        <v/>
      </c>
      <c r="P241" s="15" t="str">
        <f t="shared" si="18"/>
        <v/>
      </c>
      <c r="Q241" s="14"/>
      <c r="R241" s="17" t="str">
        <f t="shared" si="19"/>
        <v/>
      </c>
      <c r="S241" s="14"/>
      <c r="T241" s="14"/>
      <c r="U241" s="14"/>
      <c r="V241" s="14"/>
      <c r="W241" s="14"/>
      <c r="X241" s="14"/>
    </row>
    <row r="242" spans="1:24" ht="15" customHeight="1" x14ac:dyDescent="0.25">
      <c r="A242" s="12"/>
      <c r="B242" s="13" t="str">
        <f>IF(A242="","",IFERROR(INT((A242-C3)/7)+I4,""))</f>
        <v/>
      </c>
      <c r="C242" s="14"/>
      <c r="D242" s="14"/>
      <c r="E242" s="14"/>
      <c r="F242" s="14"/>
      <c r="G242" s="15" t="str">
        <f>IF(A242="","",IFERROR(SUM(E$7:E242)/C4*100,""))</f>
        <v/>
      </c>
      <c r="H242" s="14"/>
      <c r="I242" s="14"/>
      <c r="J242" s="15" t="str">
        <f t="shared" si="15"/>
        <v/>
      </c>
      <c r="K242" s="15" t="str">
        <f t="shared" si="16"/>
        <v/>
      </c>
      <c r="L242" s="16"/>
      <c r="M242" s="14"/>
      <c r="N242" s="14"/>
      <c r="O242" s="15" t="str">
        <f t="shared" si="17"/>
        <v/>
      </c>
      <c r="P242" s="15" t="str">
        <f t="shared" si="18"/>
        <v/>
      </c>
      <c r="Q242" s="14"/>
      <c r="R242" s="17" t="str">
        <f t="shared" si="19"/>
        <v/>
      </c>
      <c r="S242" s="14"/>
      <c r="T242" s="14"/>
      <c r="U242" s="14"/>
      <c r="V242" s="14"/>
      <c r="W242" s="14"/>
      <c r="X242" s="14"/>
    </row>
    <row r="243" spans="1:24" ht="15" customHeight="1" x14ac:dyDescent="0.25">
      <c r="A243" s="12"/>
      <c r="B243" s="13" t="str">
        <f>IF(A243="","",IFERROR(INT((A243-C3)/7)+I4,""))</f>
        <v/>
      </c>
      <c r="C243" s="14"/>
      <c r="D243" s="14"/>
      <c r="E243" s="14"/>
      <c r="F243" s="14"/>
      <c r="G243" s="15" t="str">
        <f>IF(A243="","",IFERROR(SUM(E$7:E243)/C4*100,""))</f>
        <v/>
      </c>
      <c r="H243" s="14"/>
      <c r="I243" s="14"/>
      <c r="J243" s="15" t="str">
        <f t="shared" si="15"/>
        <v/>
      </c>
      <c r="K243" s="15" t="str">
        <f t="shared" si="16"/>
        <v/>
      </c>
      <c r="L243" s="16"/>
      <c r="M243" s="14"/>
      <c r="N243" s="14"/>
      <c r="O243" s="15" t="str">
        <f t="shared" si="17"/>
        <v/>
      </c>
      <c r="P243" s="15" t="str">
        <f t="shared" si="18"/>
        <v/>
      </c>
      <c r="Q243" s="14"/>
      <c r="R243" s="17" t="str">
        <f t="shared" si="19"/>
        <v/>
      </c>
      <c r="S243" s="14"/>
      <c r="T243" s="14"/>
      <c r="U243" s="14"/>
      <c r="V243" s="14"/>
      <c r="W243" s="14"/>
      <c r="X243" s="14"/>
    </row>
    <row r="244" spans="1:24" ht="15" customHeight="1" x14ac:dyDescent="0.25">
      <c r="A244" s="12"/>
      <c r="B244" s="13" t="str">
        <f>IF(A244="","",IFERROR(INT((A244-C3)/7)+I4,""))</f>
        <v/>
      </c>
      <c r="C244" s="14"/>
      <c r="D244" s="14"/>
      <c r="E244" s="14"/>
      <c r="F244" s="14"/>
      <c r="G244" s="15" t="str">
        <f>IF(A244="","",IFERROR(SUM(E$7:E244)/C4*100,""))</f>
        <v/>
      </c>
      <c r="H244" s="14"/>
      <c r="I244" s="14"/>
      <c r="J244" s="15" t="str">
        <f t="shared" si="15"/>
        <v/>
      </c>
      <c r="K244" s="15" t="str">
        <f t="shared" si="16"/>
        <v/>
      </c>
      <c r="L244" s="16"/>
      <c r="M244" s="14"/>
      <c r="N244" s="14"/>
      <c r="O244" s="15" t="str">
        <f t="shared" si="17"/>
        <v/>
      </c>
      <c r="P244" s="15" t="str">
        <f t="shared" si="18"/>
        <v/>
      </c>
      <c r="Q244" s="14"/>
      <c r="R244" s="17" t="str">
        <f t="shared" si="19"/>
        <v/>
      </c>
      <c r="S244" s="14"/>
      <c r="T244" s="14"/>
      <c r="U244" s="14"/>
      <c r="V244" s="14"/>
      <c r="W244" s="14"/>
      <c r="X244" s="14"/>
    </row>
    <row r="245" spans="1:24" ht="15" customHeight="1" x14ac:dyDescent="0.25">
      <c r="A245" s="12"/>
      <c r="B245" s="13" t="str">
        <f>IF(A245="","",IFERROR(INT((A245-C3)/7)+I4,""))</f>
        <v/>
      </c>
      <c r="C245" s="14"/>
      <c r="D245" s="14"/>
      <c r="E245" s="14"/>
      <c r="F245" s="14"/>
      <c r="G245" s="15" t="str">
        <f>IF(A245="","",IFERROR(SUM(E$7:E245)/C4*100,""))</f>
        <v/>
      </c>
      <c r="H245" s="14"/>
      <c r="I245" s="14"/>
      <c r="J245" s="15" t="str">
        <f t="shared" si="15"/>
        <v/>
      </c>
      <c r="K245" s="15" t="str">
        <f t="shared" si="16"/>
        <v/>
      </c>
      <c r="L245" s="16"/>
      <c r="M245" s="14"/>
      <c r="N245" s="14"/>
      <c r="O245" s="15" t="str">
        <f t="shared" si="17"/>
        <v/>
      </c>
      <c r="P245" s="15" t="str">
        <f t="shared" si="18"/>
        <v/>
      </c>
      <c r="Q245" s="14"/>
      <c r="R245" s="17" t="str">
        <f t="shared" si="19"/>
        <v/>
      </c>
      <c r="S245" s="14"/>
      <c r="T245" s="14"/>
      <c r="U245" s="14"/>
      <c r="V245" s="14"/>
      <c r="W245" s="14"/>
      <c r="X245" s="14"/>
    </row>
    <row r="246" spans="1:24" ht="15" customHeight="1" x14ac:dyDescent="0.25">
      <c r="A246" s="12"/>
      <c r="B246" s="13" t="str">
        <f>IF(A246="","",IFERROR(INT((A246-C3)/7)+I4,""))</f>
        <v/>
      </c>
      <c r="C246" s="14"/>
      <c r="D246" s="14"/>
      <c r="E246" s="14"/>
      <c r="F246" s="14"/>
      <c r="G246" s="15" t="str">
        <f>IF(A246="","",IFERROR(SUM(E$7:E246)/C4*100,""))</f>
        <v/>
      </c>
      <c r="H246" s="14"/>
      <c r="I246" s="14"/>
      <c r="J246" s="15" t="str">
        <f t="shared" si="15"/>
        <v/>
      </c>
      <c r="K246" s="15" t="str">
        <f t="shared" si="16"/>
        <v/>
      </c>
      <c r="L246" s="16"/>
      <c r="M246" s="14"/>
      <c r="N246" s="14"/>
      <c r="O246" s="15" t="str">
        <f t="shared" si="17"/>
        <v/>
      </c>
      <c r="P246" s="15" t="str">
        <f t="shared" si="18"/>
        <v/>
      </c>
      <c r="Q246" s="14"/>
      <c r="R246" s="17" t="str">
        <f t="shared" si="19"/>
        <v/>
      </c>
      <c r="S246" s="14"/>
      <c r="T246" s="14"/>
      <c r="U246" s="14"/>
      <c r="V246" s="14"/>
      <c r="W246" s="14"/>
      <c r="X246" s="14"/>
    </row>
    <row r="247" spans="1:24" ht="15" customHeight="1" x14ac:dyDescent="0.25">
      <c r="A247" s="12"/>
      <c r="B247" s="13" t="str">
        <f>IF(A247="","",IFERROR(INT((A247-C3)/7)+I4,""))</f>
        <v/>
      </c>
      <c r="C247" s="14"/>
      <c r="D247" s="14"/>
      <c r="E247" s="14"/>
      <c r="F247" s="14"/>
      <c r="G247" s="15" t="str">
        <f>IF(A247="","",IFERROR(SUM(E$7:E247)/C4*100,""))</f>
        <v/>
      </c>
      <c r="H247" s="14"/>
      <c r="I247" s="14"/>
      <c r="J247" s="15" t="str">
        <f t="shared" si="15"/>
        <v/>
      </c>
      <c r="K247" s="15" t="str">
        <f t="shared" si="16"/>
        <v/>
      </c>
      <c r="L247" s="16"/>
      <c r="M247" s="14"/>
      <c r="N247" s="14"/>
      <c r="O247" s="15" t="str">
        <f t="shared" si="17"/>
        <v/>
      </c>
      <c r="P247" s="15" t="str">
        <f t="shared" si="18"/>
        <v/>
      </c>
      <c r="Q247" s="14"/>
      <c r="R247" s="17" t="str">
        <f t="shared" si="19"/>
        <v/>
      </c>
      <c r="S247" s="14"/>
      <c r="T247" s="14"/>
      <c r="U247" s="14"/>
      <c r="V247" s="14"/>
      <c r="W247" s="14"/>
      <c r="X247" s="14"/>
    </row>
    <row r="248" spans="1:24" ht="15" customHeight="1" x14ac:dyDescent="0.25">
      <c r="A248" s="12"/>
      <c r="B248" s="13" t="str">
        <f>IF(A248="","",IFERROR(INT((A248-C3)/7)+I4,""))</f>
        <v/>
      </c>
      <c r="C248" s="14"/>
      <c r="D248" s="14"/>
      <c r="E248" s="14"/>
      <c r="F248" s="14"/>
      <c r="G248" s="15" t="str">
        <f>IF(A248="","",IFERROR(SUM(E$7:E248)/C4*100,""))</f>
        <v/>
      </c>
      <c r="H248" s="14"/>
      <c r="I248" s="14"/>
      <c r="J248" s="15" t="str">
        <f t="shared" si="15"/>
        <v/>
      </c>
      <c r="K248" s="15" t="str">
        <f t="shared" si="16"/>
        <v/>
      </c>
      <c r="L248" s="16"/>
      <c r="M248" s="14"/>
      <c r="N248" s="14"/>
      <c r="O248" s="15" t="str">
        <f t="shared" si="17"/>
        <v/>
      </c>
      <c r="P248" s="15" t="str">
        <f t="shared" si="18"/>
        <v/>
      </c>
      <c r="Q248" s="14"/>
      <c r="R248" s="17" t="str">
        <f t="shared" si="19"/>
        <v/>
      </c>
      <c r="S248" s="14"/>
      <c r="T248" s="14"/>
      <c r="U248" s="14"/>
      <c r="V248" s="14"/>
      <c r="W248" s="14"/>
      <c r="X248" s="14"/>
    </row>
    <row r="249" spans="1:24" ht="15" customHeight="1" x14ac:dyDescent="0.25">
      <c r="A249" s="12"/>
      <c r="B249" s="13" t="str">
        <f>IF(A249="","",IFERROR(INT((A249-C3)/7)+I4,""))</f>
        <v/>
      </c>
      <c r="C249" s="14"/>
      <c r="D249" s="14"/>
      <c r="E249" s="14"/>
      <c r="F249" s="14"/>
      <c r="G249" s="15" t="str">
        <f>IF(A249="","",IFERROR(SUM(E$7:E249)/C4*100,""))</f>
        <v/>
      </c>
      <c r="H249" s="14"/>
      <c r="I249" s="14"/>
      <c r="J249" s="15" t="str">
        <f t="shared" si="15"/>
        <v/>
      </c>
      <c r="K249" s="15" t="str">
        <f t="shared" si="16"/>
        <v/>
      </c>
      <c r="L249" s="16"/>
      <c r="M249" s="14"/>
      <c r="N249" s="14"/>
      <c r="O249" s="15" t="str">
        <f t="shared" si="17"/>
        <v/>
      </c>
      <c r="P249" s="15" t="str">
        <f t="shared" si="18"/>
        <v/>
      </c>
      <c r="Q249" s="14"/>
      <c r="R249" s="17" t="str">
        <f t="shared" si="19"/>
        <v/>
      </c>
      <c r="S249" s="14"/>
      <c r="T249" s="14"/>
      <c r="U249" s="14"/>
      <c r="V249" s="14"/>
      <c r="W249" s="14"/>
      <c r="X249" s="14"/>
    </row>
    <row r="250" spans="1:24" ht="15" customHeight="1" x14ac:dyDescent="0.25">
      <c r="A250" s="12"/>
      <c r="B250" s="13" t="str">
        <f>IF(A250="","",IFERROR(INT((A250-C3)/7)+I4,""))</f>
        <v/>
      </c>
      <c r="C250" s="14"/>
      <c r="D250" s="14"/>
      <c r="E250" s="14"/>
      <c r="F250" s="14"/>
      <c r="G250" s="15" t="str">
        <f>IF(A250="","",IFERROR(SUM(E$7:E250)/C4*100,""))</f>
        <v/>
      </c>
      <c r="H250" s="14"/>
      <c r="I250" s="14"/>
      <c r="J250" s="15" t="str">
        <f t="shared" si="15"/>
        <v/>
      </c>
      <c r="K250" s="15" t="str">
        <f t="shared" si="16"/>
        <v/>
      </c>
      <c r="L250" s="16"/>
      <c r="M250" s="14"/>
      <c r="N250" s="14"/>
      <c r="O250" s="15" t="str">
        <f t="shared" si="17"/>
        <v/>
      </c>
      <c r="P250" s="15" t="str">
        <f t="shared" si="18"/>
        <v/>
      </c>
      <c r="Q250" s="14"/>
      <c r="R250" s="17" t="str">
        <f t="shared" si="19"/>
        <v/>
      </c>
      <c r="S250" s="14"/>
      <c r="T250" s="14"/>
      <c r="U250" s="14"/>
      <c r="V250" s="14"/>
      <c r="W250" s="14"/>
      <c r="X250" s="14"/>
    </row>
    <row r="251" spans="1:24" ht="15" customHeight="1" x14ac:dyDescent="0.25">
      <c r="A251" s="12"/>
      <c r="B251" s="13" t="str">
        <f>IF(A251="","",IFERROR(INT((A251-C3)/7)+I4,""))</f>
        <v/>
      </c>
      <c r="C251" s="14"/>
      <c r="D251" s="14"/>
      <c r="E251" s="14"/>
      <c r="F251" s="14"/>
      <c r="G251" s="15" t="str">
        <f>IF(A251="","",IFERROR(SUM(E$7:E251)/C4*100,""))</f>
        <v/>
      </c>
      <c r="H251" s="14"/>
      <c r="I251" s="14"/>
      <c r="J251" s="15" t="str">
        <f t="shared" si="15"/>
        <v/>
      </c>
      <c r="K251" s="15" t="str">
        <f t="shared" si="16"/>
        <v/>
      </c>
      <c r="L251" s="16"/>
      <c r="M251" s="14"/>
      <c r="N251" s="14"/>
      <c r="O251" s="15" t="str">
        <f t="shared" si="17"/>
        <v/>
      </c>
      <c r="P251" s="15" t="str">
        <f t="shared" si="18"/>
        <v/>
      </c>
      <c r="Q251" s="14"/>
      <c r="R251" s="17" t="str">
        <f t="shared" si="19"/>
        <v/>
      </c>
      <c r="S251" s="14"/>
      <c r="T251" s="14"/>
      <c r="U251" s="14"/>
      <c r="V251" s="14"/>
      <c r="W251" s="14"/>
      <c r="X251" s="14"/>
    </row>
    <row r="252" spans="1:24" ht="15" customHeight="1" x14ac:dyDescent="0.25">
      <c r="A252" s="12"/>
      <c r="B252" s="13" t="str">
        <f>IF(A252="","",IFERROR(INT((A252-C3)/7)+I4,""))</f>
        <v/>
      </c>
      <c r="C252" s="14"/>
      <c r="D252" s="14"/>
      <c r="E252" s="14"/>
      <c r="F252" s="14"/>
      <c r="G252" s="15" t="str">
        <f>IF(A252="","",IFERROR(SUM(E$7:E252)/C4*100,""))</f>
        <v/>
      </c>
      <c r="H252" s="14"/>
      <c r="I252" s="14"/>
      <c r="J252" s="15" t="str">
        <f t="shared" si="15"/>
        <v/>
      </c>
      <c r="K252" s="15" t="str">
        <f t="shared" si="16"/>
        <v/>
      </c>
      <c r="L252" s="16"/>
      <c r="M252" s="14"/>
      <c r="N252" s="14"/>
      <c r="O252" s="15" t="str">
        <f t="shared" si="17"/>
        <v/>
      </c>
      <c r="P252" s="15" t="str">
        <f t="shared" si="18"/>
        <v/>
      </c>
      <c r="Q252" s="14"/>
      <c r="R252" s="17" t="str">
        <f t="shared" si="19"/>
        <v/>
      </c>
      <c r="S252" s="14"/>
      <c r="T252" s="14"/>
      <c r="U252" s="14"/>
      <c r="V252" s="14"/>
      <c r="W252" s="14"/>
      <c r="X252" s="14"/>
    </row>
    <row r="253" spans="1:24" ht="15" customHeight="1" x14ac:dyDescent="0.25">
      <c r="A253" s="12"/>
      <c r="B253" s="13" t="str">
        <f>IF(A253="","",IFERROR(INT((A253-C3)/7)+I4,""))</f>
        <v/>
      </c>
      <c r="C253" s="14"/>
      <c r="D253" s="14"/>
      <c r="E253" s="14"/>
      <c r="F253" s="14"/>
      <c r="G253" s="15" t="str">
        <f>IF(A253="","",IFERROR(SUM(E$7:E253)/C4*100,""))</f>
        <v/>
      </c>
      <c r="H253" s="14"/>
      <c r="I253" s="14"/>
      <c r="J253" s="15" t="str">
        <f t="shared" si="15"/>
        <v/>
      </c>
      <c r="K253" s="15" t="str">
        <f t="shared" si="16"/>
        <v/>
      </c>
      <c r="L253" s="16"/>
      <c r="M253" s="14"/>
      <c r="N253" s="14"/>
      <c r="O253" s="15" t="str">
        <f t="shared" si="17"/>
        <v/>
      </c>
      <c r="P253" s="15" t="str">
        <f t="shared" si="18"/>
        <v/>
      </c>
      <c r="Q253" s="14"/>
      <c r="R253" s="17" t="str">
        <f t="shared" si="19"/>
        <v/>
      </c>
      <c r="S253" s="14"/>
      <c r="T253" s="14"/>
      <c r="U253" s="14"/>
      <c r="V253" s="14"/>
      <c r="W253" s="14"/>
      <c r="X253" s="14"/>
    </row>
    <row r="254" spans="1:24" ht="15" customHeight="1" x14ac:dyDescent="0.25">
      <c r="A254" s="12"/>
      <c r="B254" s="13" t="str">
        <f>IF(A254="","",IFERROR(INT((A254-C3)/7)+I4,""))</f>
        <v/>
      </c>
      <c r="C254" s="14"/>
      <c r="D254" s="14"/>
      <c r="E254" s="14"/>
      <c r="F254" s="14"/>
      <c r="G254" s="15" t="str">
        <f>IF(A254="","",IFERROR(SUM(E$7:E254)/C4*100,""))</f>
        <v/>
      </c>
      <c r="H254" s="14"/>
      <c r="I254" s="14"/>
      <c r="J254" s="15" t="str">
        <f t="shared" si="15"/>
        <v/>
      </c>
      <c r="K254" s="15" t="str">
        <f t="shared" si="16"/>
        <v/>
      </c>
      <c r="L254" s="16"/>
      <c r="M254" s="14"/>
      <c r="N254" s="14"/>
      <c r="O254" s="15" t="str">
        <f t="shared" si="17"/>
        <v/>
      </c>
      <c r="P254" s="15" t="str">
        <f t="shared" si="18"/>
        <v/>
      </c>
      <c r="Q254" s="14"/>
      <c r="R254" s="17" t="str">
        <f t="shared" si="19"/>
        <v/>
      </c>
      <c r="S254" s="14"/>
      <c r="T254" s="14"/>
      <c r="U254" s="14"/>
      <c r="V254" s="14"/>
      <c r="W254" s="14"/>
      <c r="X254" s="14"/>
    </row>
    <row r="255" spans="1:24" ht="15" customHeight="1" x14ac:dyDescent="0.25">
      <c r="A255" s="12"/>
      <c r="B255" s="13" t="str">
        <f>IF(A255="","",IFERROR(INT((A255-C3)/7)+I4,""))</f>
        <v/>
      </c>
      <c r="C255" s="14"/>
      <c r="D255" s="14"/>
      <c r="E255" s="14"/>
      <c r="F255" s="14"/>
      <c r="G255" s="15" t="str">
        <f>IF(A255="","",IFERROR(SUM(E$7:E255)/C4*100,""))</f>
        <v/>
      </c>
      <c r="H255" s="14"/>
      <c r="I255" s="14"/>
      <c r="J255" s="15" t="str">
        <f t="shared" si="15"/>
        <v/>
      </c>
      <c r="K255" s="15" t="str">
        <f t="shared" si="16"/>
        <v/>
      </c>
      <c r="L255" s="16"/>
      <c r="M255" s="14"/>
      <c r="N255" s="14"/>
      <c r="O255" s="15" t="str">
        <f t="shared" si="17"/>
        <v/>
      </c>
      <c r="P255" s="15" t="str">
        <f t="shared" si="18"/>
        <v/>
      </c>
      <c r="Q255" s="14"/>
      <c r="R255" s="17" t="str">
        <f t="shared" si="19"/>
        <v/>
      </c>
      <c r="S255" s="14"/>
      <c r="T255" s="14"/>
      <c r="U255" s="14"/>
      <c r="V255" s="14"/>
      <c r="W255" s="14"/>
      <c r="X255" s="14"/>
    </row>
    <row r="256" spans="1:24" ht="15" customHeight="1" x14ac:dyDescent="0.25">
      <c r="A256" s="12"/>
      <c r="B256" s="13" t="str">
        <f>IF(A256="","",IFERROR(INT((A256-C3)/7)+I4,""))</f>
        <v/>
      </c>
      <c r="C256" s="14"/>
      <c r="D256" s="14"/>
      <c r="E256" s="14"/>
      <c r="F256" s="14"/>
      <c r="G256" s="15" t="str">
        <f>IF(A256="","",IFERROR(SUM(E$7:E256)/C4*100,""))</f>
        <v/>
      </c>
      <c r="H256" s="14"/>
      <c r="I256" s="14"/>
      <c r="J256" s="15" t="str">
        <f t="shared" si="15"/>
        <v/>
      </c>
      <c r="K256" s="15" t="str">
        <f t="shared" si="16"/>
        <v/>
      </c>
      <c r="L256" s="16"/>
      <c r="M256" s="14"/>
      <c r="N256" s="14"/>
      <c r="O256" s="15" t="str">
        <f t="shared" si="17"/>
        <v/>
      </c>
      <c r="P256" s="15" t="str">
        <f t="shared" si="18"/>
        <v/>
      </c>
      <c r="Q256" s="14"/>
      <c r="R256" s="17" t="str">
        <f t="shared" si="19"/>
        <v/>
      </c>
      <c r="S256" s="14"/>
      <c r="T256" s="14"/>
      <c r="U256" s="14"/>
      <c r="V256" s="14"/>
      <c r="W256" s="14"/>
      <c r="X256" s="14"/>
    </row>
    <row r="257" spans="1:24" ht="15" customHeight="1" x14ac:dyDescent="0.25">
      <c r="A257" s="12"/>
      <c r="B257" s="13" t="str">
        <f>IF(A257="","",IFERROR(INT((A257-C3)/7)+I4,""))</f>
        <v/>
      </c>
      <c r="C257" s="14"/>
      <c r="D257" s="14"/>
      <c r="E257" s="14"/>
      <c r="F257" s="14"/>
      <c r="G257" s="15" t="str">
        <f>IF(A257="","",IFERROR(SUM(E$7:E257)/C4*100,""))</f>
        <v/>
      </c>
      <c r="H257" s="14"/>
      <c r="I257" s="14"/>
      <c r="J257" s="15" t="str">
        <f t="shared" si="15"/>
        <v/>
      </c>
      <c r="K257" s="15" t="str">
        <f t="shared" si="16"/>
        <v/>
      </c>
      <c r="L257" s="16"/>
      <c r="M257" s="14"/>
      <c r="N257" s="14"/>
      <c r="O257" s="15" t="str">
        <f t="shared" si="17"/>
        <v/>
      </c>
      <c r="P257" s="15" t="str">
        <f t="shared" si="18"/>
        <v/>
      </c>
      <c r="Q257" s="14"/>
      <c r="R257" s="17" t="str">
        <f t="shared" si="19"/>
        <v/>
      </c>
      <c r="S257" s="14"/>
      <c r="T257" s="14"/>
      <c r="U257" s="14"/>
      <c r="V257" s="14"/>
      <c r="W257" s="14"/>
      <c r="X257" s="14"/>
    </row>
    <row r="258" spans="1:24" ht="15" customHeight="1" x14ac:dyDescent="0.25">
      <c r="A258" s="12"/>
      <c r="B258" s="13" t="str">
        <f>IF(A258="","",IFERROR(INT((A258-C3)/7)+I4,""))</f>
        <v/>
      </c>
      <c r="C258" s="14"/>
      <c r="D258" s="14"/>
      <c r="E258" s="14"/>
      <c r="F258" s="14"/>
      <c r="G258" s="15" t="str">
        <f>IF(A258="","",IFERROR(SUM(E$7:E258)/C4*100,""))</f>
        <v/>
      </c>
      <c r="H258" s="14"/>
      <c r="I258" s="14"/>
      <c r="J258" s="15" t="str">
        <f t="shared" si="15"/>
        <v/>
      </c>
      <c r="K258" s="15" t="str">
        <f t="shared" si="16"/>
        <v/>
      </c>
      <c r="L258" s="16"/>
      <c r="M258" s="14"/>
      <c r="N258" s="14"/>
      <c r="O258" s="15" t="str">
        <f t="shared" si="17"/>
        <v/>
      </c>
      <c r="P258" s="15" t="str">
        <f t="shared" si="18"/>
        <v/>
      </c>
      <c r="Q258" s="14"/>
      <c r="R258" s="17" t="str">
        <f t="shared" si="19"/>
        <v/>
      </c>
      <c r="S258" s="14"/>
      <c r="T258" s="14"/>
      <c r="U258" s="14"/>
      <c r="V258" s="14"/>
      <c r="W258" s="14"/>
      <c r="X258" s="14"/>
    </row>
    <row r="259" spans="1:24" ht="15" customHeight="1" x14ac:dyDescent="0.25">
      <c r="A259" s="12"/>
      <c r="B259" s="13" t="str">
        <f>IF(A259="","",IFERROR(INT((A259-C3)/7)+I4,""))</f>
        <v/>
      </c>
      <c r="C259" s="14"/>
      <c r="D259" s="14"/>
      <c r="E259" s="14"/>
      <c r="F259" s="14"/>
      <c r="G259" s="15" t="str">
        <f>IF(A259="","",IFERROR(SUM(E$7:E259)/C4*100,""))</f>
        <v/>
      </c>
      <c r="H259" s="14"/>
      <c r="I259" s="14"/>
      <c r="J259" s="15" t="str">
        <f t="shared" si="15"/>
        <v/>
      </c>
      <c r="K259" s="15" t="str">
        <f t="shared" si="16"/>
        <v/>
      </c>
      <c r="L259" s="16"/>
      <c r="M259" s="14"/>
      <c r="N259" s="14"/>
      <c r="O259" s="15" t="str">
        <f t="shared" si="17"/>
        <v/>
      </c>
      <c r="P259" s="15" t="str">
        <f t="shared" si="18"/>
        <v/>
      </c>
      <c r="Q259" s="14"/>
      <c r="R259" s="17" t="str">
        <f t="shared" si="19"/>
        <v/>
      </c>
      <c r="S259" s="14"/>
      <c r="T259" s="14"/>
      <c r="U259" s="14"/>
      <c r="V259" s="14"/>
      <c r="W259" s="14"/>
      <c r="X259" s="14"/>
    </row>
    <row r="260" spans="1:24" ht="15" customHeight="1" x14ac:dyDescent="0.25">
      <c r="A260" s="12"/>
      <c r="B260" s="13" t="str">
        <f>IF(A260="","",IFERROR(INT((A260-C3)/7)+I4,""))</f>
        <v/>
      </c>
      <c r="C260" s="14"/>
      <c r="D260" s="14"/>
      <c r="E260" s="14"/>
      <c r="F260" s="14"/>
      <c r="G260" s="15" t="str">
        <f>IF(A260="","",IFERROR(SUM(E$7:E260)/C4*100,""))</f>
        <v/>
      </c>
      <c r="H260" s="14"/>
      <c r="I260" s="14"/>
      <c r="J260" s="15" t="str">
        <f t="shared" si="15"/>
        <v/>
      </c>
      <c r="K260" s="15" t="str">
        <f t="shared" si="16"/>
        <v/>
      </c>
      <c r="L260" s="16"/>
      <c r="M260" s="14"/>
      <c r="N260" s="14"/>
      <c r="O260" s="15" t="str">
        <f t="shared" si="17"/>
        <v/>
      </c>
      <c r="P260" s="15" t="str">
        <f t="shared" si="18"/>
        <v/>
      </c>
      <c r="Q260" s="14"/>
      <c r="R260" s="17" t="str">
        <f t="shared" si="19"/>
        <v/>
      </c>
      <c r="S260" s="14"/>
      <c r="T260" s="14"/>
      <c r="U260" s="14"/>
      <c r="V260" s="14"/>
      <c r="W260" s="14"/>
      <c r="X260" s="14"/>
    </row>
    <row r="261" spans="1:24" ht="15" customHeight="1" x14ac:dyDescent="0.25">
      <c r="A261" s="12"/>
      <c r="B261" s="13" t="str">
        <f>IF(A261="","",IFERROR(INT((A261-C3)/7)+I4,""))</f>
        <v/>
      </c>
      <c r="C261" s="14"/>
      <c r="D261" s="14"/>
      <c r="E261" s="14"/>
      <c r="F261" s="14"/>
      <c r="G261" s="15" t="str">
        <f>IF(A261="","",IFERROR(SUM(E$7:E261)/C4*100,""))</f>
        <v/>
      </c>
      <c r="H261" s="14"/>
      <c r="I261" s="14"/>
      <c r="J261" s="15" t="str">
        <f t="shared" si="15"/>
        <v/>
      </c>
      <c r="K261" s="15" t="str">
        <f t="shared" si="16"/>
        <v/>
      </c>
      <c r="L261" s="16"/>
      <c r="M261" s="14"/>
      <c r="N261" s="14"/>
      <c r="O261" s="15" t="str">
        <f t="shared" si="17"/>
        <v/>
      </c>
      <c r="P261" s="15" t="str">
        <f t="shared" si="18"/>
        <v/>
      </c>
      <c r="Q261" s="14"/>
      <c r="R261" s="17" t="str">
        <f t="shared" si="19"/>
        <v/>
      </c>
      <c r="S261" s="14"/>
      <c r="T261" s="14"/>
      <c r="U261" s="14"/>
      <c r="V261" s="14"/>
      <c r="W261" s="14"/>
      <c r="X261" s="14"/>
    </row>
    <row r="262" spans="1:24" ht="15" customHeight="1" x14ac:dyDescent="0.25">
      <c r="A262" s="12"/>
      <c r="B262" s="13" t="str">
        <f>IF(A262="","",IFERROR(INT((A262-C3)/7)+I4,""))</f>
        <v/>
      </c>
      <c r="C262" s="14"/>
      <c r="D262" s="14"/>
      <c r="E262" s="14"/>
      <c r="F262" s="14"/>
      <c r="G262" s="15" t="str">
        <f>IF(A262="","",IFERROR(SUM(E$7:E262)/C4*100,""))</f>
        <v/>
      </c>
      <c r="H262" s="14"/>
      <c r="I262" s="14"/>
      <c r="J262" s="15" t="str">
        <f t="shared" si="15"/>
        <v/>
      </c>
      <c r="K262" s="15" t="str">
        <f t="shared" si="16"/>
        <v/>
      </c>
      <c r="L262" s="16"/>
      <c r="M262" s="14"/>
      <c r="N262" s="14"/>
      <c r="O262" s="15" t="str">
        <f t="shared" si="17"/>
        <v/>
      </c>
      <c r="P262" s="15" t="str">
        <f t="shared" si="18"/>
        <v/>
      </c>
      <c r="Q262" s="14"/>
      <c r="R262" s="17" t="str">
        <f t="shared" si="19"/>
        <v/>
      </c>
      <c r="S262" s="14"/>
      <c r="T262" s="14"/>
      <c r="U262" s="14"/>
      <c r="V262" s="14"/>
      <c r="W262" s="14"/>
      <c r="X262" s="14"/>
    </row>
    <row r="263" spans="1:24" ht="15" customHeight="1" x14ac:dyDescent="0.25">
      <c r="A263" s="12"/>
      <c r="B263" s="13" t="str">
        <f>IF(A263="","",IFERROR(INT((A263-C3)/7)+I4,""))</f>
        <v/>
      </c>
      <c r="C263" s="14"/>
      <c r="D263" s="14"/>
      <c r="E263" s="14"/>
      <c r="F263" s="14"/>
      <c r="G263" s="15" t="str">
        <f>IF(A263="","",IFERROR(SUM(E$7:E263)/C4*100,""))</f>
        <v/>
      </c>
      <c r="H263" s="14"/>
      <c r="I263" s="14"/>
      <c r="J263" s="15" t="str">
        <f t="shared" ref="J263:J306" si="20">IF(OR(A263="",H263="",H263=0),"",I263/H263*100)</f>
        <v/>
      </c>
      <c r="K263" s="15" t="str">
        <f t="shared" ref="K263:K306" si="21">IF(OR(A263="",C263="",C263=0),"",H263/C263*100)</f>
        <v/>
      </c>
      <c r="L263" s="16"/>
      <c r="M263" s="14"/>
      <c r="N263" s="14"/>
      <c r="O263" s="15" t="str">
        <f t="shared" ref="O263:O306" si="22">IF(OR(A263="",C263="",C263=0),"",M263/C263*1000)</f>
        <v/>
      </c>
      <c r="P263" s="15" t="str">
        <f t="shared" ref="P263:P306" si="23">IF(OR(A263="",D263="",D263=0),"",N263/D263*1000)</f>
        <v/>
      </c>
      <c r="Q263" s="14"/>
      <c r="R263" s="17" t="str">
        <f t="shared" ref="R263:R306" si="24">IF(OR(A263="",M263="",M263+N263=0),"",Q263/(M263+N263))</f>
        <v/>
      </c>
      <c r="S263" s="14"/>
      <c r="T263" s="14"/>
      <c r="U263" s="14"/>
      <c r="V263" s="14"/>
      <c r="W263" s="14"/>
      <c r="X263" s="14"/>
    </row>
    <row r="264" spans="1:24" ht="15" customHeight="1" x14ac:dyDescent="0.25">
      <c r="A264" s="12"/>
      <c r="B264" s="13" t="str">
        <f>IF(A264="","",IFERROR(INT((A264-C3)/7)+I4,""))</f>
        <v/>
      </c>
      <c r="C264" s="14"/>
      <c r="D264" s="14"/>
      <c r="E264" s="14"/>
      <c r="F264" s="14"/>
      <c r="G264" s="15" t="str">
        <f>IF(A264="","",IFERROR(SUM(E$7:E264)/C4*100,""))</f>
        <v/>
      </c>
      <c r="H264" s="14"/>
      <c r="I264" s="14"/>
      <c r="J264" s="15" t="str">
        <f t="shared" si="20"/>
        <v/>
      </c>
      <c r="K264" s="15" t="str">
        <f t="shared" si="21"/>
        <v/>
      </c>
      <c r="L264" s="16"/>
      <c r="M264" s="14"/>
      <c r="N264" s="14"/>
      <c r="O264" s="15" t="str">
        <f t="shared" si="22"/>
        <v/>
      </c>
      <c r="P264" s="15" t="str">
        <f t="shared" si="23"/>
        <v/>
      </c>
      <c r="Q264" s="14"/>
      <c r="R264" s="17" t="str">
        <f t="shared" si="24"/>
        <v/>
      </c>
      <c r="S264" s="14"/>
      <c r="T264" s="14"/>
      <c r="U264" s="14"/>
      <c r="V264" s="14"/>
      <c r="W264" s="14"/>
      <c r="X264" s="14"/>
    </row>
    <row r="265" spans="1:24" ht="15" customHeight="1" x14ac:dyDescent="0.25">
      <c r="A265" s="12"/>
      <c r="B265" s="13" t="str">
        <f>IF(A265="","",IFERROR(INT((A265-C3)/7)+I4,""))</f>
        <v/>
      </c>
      <c r="C265" s="14"/>
      <c r="D265" s="14"/>
      <c r="E265" s="14"/>
      <c r="F265" s="14"/>
      <c r="G265" s="15" t="str">
        <f>IF(A265="","",IFERROR(SUM(E$7:E265)/C4*100,""))</f>
        <v/>
      </c>
      <c r="H265" s="14"/>
      <c r="I265" s="14"/>
      <c r="J265" s="15" t="str">
        <f t="shared" si="20"/>
        <v/>
      </c>
      <c r="K265" s="15" t="str">
        <f t="shared" si="21"/>
        <v/>
      </c>
      <c r="L265" s="16"/>
      <c r="M265" s="14"/>
      <c r="N265" s="14"/>
      <c r="O265" s="15" t="str">
        <f t="shared" si="22"/>
        <v/>
      </c>
      <c r="P265" s="15" t="str">
        <f t="shared" si="23"/>
        <v/>
      </c>
      <c r="Q265" s="14"/>
      <c r="R265" s="17" t="str">
        <f t="shared" si="24"/>
        <v/>
      </c>
      <c r="S265" s="14"/>
      <c r="T265" s="14"/>
      <c r="U265" s="14"/>
      <c r="V265" s="14"/>
      <c r="W265" s="14"/>
      <c r="X265" s="14"/>
    </row>
    <row r="266" spans="1:24" ht="15" customHeight="1" x14ac:dyDescent="0.25">
      <c r="A266" s="12"/>
      <c r="B266" s="13" t="str">
        <f>IF(A266="","",IFERROR(INT((A266-C3)/7)+I4,""))</f>
        <v/>
      </c>
      <c r="C266" s="14"/>
      <c r="D266" s="14"/>
      <c r="E266" s="14"/>
      <c r="F266" s="14"/>
      <c r="G266" s="15" t="str">
        <f>IF(A266="","",IFERROR(SUM(E$7:E266)/C4*100,""))</f>
        <v/>
      </c>
      <c r="H266" s="14"/>
      <c r="I266" s="14"/>
      <c r="J266" s="15" t="str">
        <f t="shared" si="20"/>
        <v/>
      </c>
      <c r="K266" s="15" t="str">
        <f t="shared" si="21"/>
        <v/>
      </c>
      <c r="L266" s="16"/>
      <c r="M266" s="14"/>
      <c r="N266" s="14"/>
      <c r="O266" s="15" t="str">
        <f t="shared" si="22"/>
        <v/>
      </c>
      <c r="P266" s="15" t="str">
        <f t="shared" si="23"/>
        <v/>
      </c>
      <c r="Q266" s="14"/>
      <c r="R266" s="17" t="str">
        <f t="shared" si="24"/>
        <v/>
      </c>
      <c r="S266" s="14"/>
      <c r="T266" s="14"/>
      <c r="U266" s="14"/>
      <c r="V266" s="14"/>
      <c r="W266" s="14"/>
      <c r="X266" s="14"/>
    </row>
    <row r="267" spans="1:24" ht="15" customHeight="1" x14ac:dyDescent="0.25">
      <c r="A267" s="12"/>
      <c r="B267" s="13" t="str">
        <f>IF(A267="","",IFERROR(INT((A267-C3)/7)+I4,""))</f>
        <v/>
      </c>
      <c r="C267" s="14"/>
      <c r="D267" s="14"/>
      <c r="E267" s="14"/>
      <c r="F267" s="14"/>
      <c r="G267" s="15" t="str">
        <f>IF(A267="","",IFERROR(SUM(E$7:E267)/C4*100,""))</f>
        <v/>
      </c>
      <c r="H267" s="14"/>
      <c r="I267" s="14"/>
      <c r="J267" s="15" t="str">
        <f t="shared" si="20"/>
        <v/>
      </c>
      <c r="K267" s="15" t="str">
        <f t="shared" si="21"/>
        <v/>
      </c>
      <c r="L267" s="16"/>
      <c r="M267" s="14"/>
      <c r="N267" s="14"/>
      <c r="O267" s="15" t="str">
        <f t="shared" si="22"/>
        <v/>
      </c>
      <c r="P267" s="15" t="str">
        <f t="shared" si="23"/>
        <v/>
      </c>
      <c r="Q267" s="14"/>
      <c r="R267" s="17" t="str">
        <f t="shared" si="24"/>
        <v/>
      </c>
      <c r="S267" s="14"/>
      <c r="T267" s="14"/>
      <c r="U267" s="14"/>
      <c r="V267" s="14"/>
      <c r="W267" s="14"/>
      <c r="X267" s="14"/>
    </row>
    <row r="268" spans="1:24" ht="15" customHeight="1" x14ac:dyDescent="0.25">
      <c r="A268" s="12"/>
      <c r="B268" s="13" t="str">
        <f>IF(A268="","",IFERROR(INT((A268-C3)/7)+I4,""))</f>
        <v/>
      </c>
      <c r="C268" s="14"/>
      <c r="D268" s="14"/>
      <c r="E268" s="14"/>
      <c r="F268" s="14"/>
      <c r="G268" s="15" t="str">
        <f>IF(A268="","",IFERROR(SUM(E$7:E268)/C4*100,""))</f>
        <v/>
      </c>
      <c r="H268" s="14"/>
      <c r="I268" s="14"/>
      <c r="J268" s="15" t="str">
        <f t="shared" si="20"/>
        <v/>
      </c>
      <c r="K268" s="15" t="str">
        <f t="shared" si="21"/>
        <v/>
      </c>
      <c r="L268" s="16"/>
      <c r="M268" s="14"/>
      <c r="N268" s="14"/>
      <c r="O268" s="15" t="str">
        <f t="shared" si="22"/>
        <v/>
      </c>
      <c r="P268" s="15" t="str">
        <f t="shared" si="23"/>
        <v/>
      </c>
      <c r="Q268" s="14"/>
      <c r="R268" s="17" t="str">
        <f t="shared" si="24"/>
        <v/>
      </c>
      <c r="S268" s="14"/>
      <c r="T268" s="14"/>
      <c r="U268" s="14"/>
      <c r="V268" s="14"/>
      <c r="W268" s="14"/>
      <c r="X268" s="14"/>
    </row>
    <row r="269" spans="1:24" ht="15" customHeight="1" x14ac:dyDescent="0.25">
      <c r="A269" s="12"/>
      <c r="B269" s="13" t="str">
        <f>IF(A269="","",IFERROR(INT((A269-C3)/7)+I4,""))</f>
        <v/>
      </c>
      <c r="C269" s="14"/>
      <c r="D269" s="14"/>
      <c r="E269" s="14"/>
      <c r="F269" s="14"/>
      <c r="G269" s="15" t="str">
        <f>IF(A269="","",IFERROR(SUM(E$7:E269)/C4*100,""))</f>
        <v/>
      </c>
      <c r="H269" s="14"/>
      <c r="I269" s="14"/>
      <c r="J269" s="15" t="str">
        <f t="shared" si="20"/>
        <v/>
      </c>
      <c r="K269" s="15" t="str">
        <f t="shared" si="21"/>
        <v/>
      </c>
      <c r="L269" s="16"/>
      <c r="M269" s="14"/>
      <c r="N269" s="14"/>
      <c r="O269" s="15" t="str">
        <f t="shared" si="22"/>
        <v/>
      </c>
      <c r="P269" s="15" t="str">
        <f t="shared" si="23"/>
        <v/>
      </c>
      <c r="Q269" s="14"/>
      <c r="R269" s="17" t="str">
        <f t="shared" si="24"/>
        <v/>
      </c>
      <c r="S269" s="14"/>
      <c r="T269" s="14"/>
      <c r="U269" s="14"/>
      <c r="V269" s="14"/>
      <c r="W269" s="14"/>
      <c r="X269" s="14"/>
    </row>
    <row r="270" spans="1:24" ht="15" customHeight="1" x14ac:dyDescent="0.25">
      <c r="A270" s="12"/>
      <c r="B270" s="13" t="str">
        <f>IF(A270="","",IFERROR(INT((A270-C3)/7)+I4,""))</f>
        <v/>
      </c>
      <c r="C270" s="14"/>
      <c r="D270" s="14"/>
      <c r="E270" s="14"/>
      <c r="F270" s="14"/>
      <c r="G270" s="15" t="str">
        <f>IF(A270="","",IFERROR(SUM(E$7:E270)/C4*100,""))</f>
        <v/>
      </c>
      <c r="H270" s="14"/>
      <c r="I270" s="14"/>
      <c r="J270" s="15" t="str">
        <f t="shared" si="20"/>
        <v/>
      </c>
      <c r="K270" s="15" t="str">
        <f t="shared" si="21"/>
        <v/>
      </c>
      <c r="L270" s="16"/>
      <c r="M270" s="14"/>
      <c r="N270" s="14"/>
      <c r="O270" s="15" t="str">
        <f t="shared" si="22"/>
        <v/>
      </c>
      <c r="P270" s="15" t="str">
        <f t="shared" si="23"/>
        <v/>
      </c>
      <c r="Q270" s="14"/>
      <c r="R270" s="17" t="str">
        <f t="shared" si="24"/>
        <v/>
      </c>
      <c r="S270" s="14"/>
      <c r="T270" s="14"/>
      <c r="U270" s="14"/>
      <c r="V270" s="14"/>
      <c r="W270" s="14"/>
      <c r="X270" s="14"/>
    </row>
    <row r="271" spans="1:24" ht="15" customHeight="1" x14ac:dyDescent="0.25">
      <c r="A271" s="12"/>
      <c r="B271" s="13" t="str">
        <f>IF(A271="","",IFERROR(INT((A271-C3)/7)+I4,""))</f>
        <v/>
      </c>
      <c r="C271" s="14"/>
      <c r="D271" s="14"/>
      <c r="E271" s="14"/>
      <c r="F271" s="14"/>
      <c r="G271" s="15" t="str">
        <f>IF(A271="","",IFERROR(SUM(E$7:E271)/C4*100,""))</f>
        <v/>
      </c>
      <c r="H271" s="14"/>
      <c r="I271" s="14"/>
      <c r="J271" s="15" t="str">
        <f t="shared" si="20"/>
        <v/>
      </c>
      <c r="K271" s="15" t="str">
        <f t="shared" si="21"/>
        <v/>
      </c>
      <c r="L271" s="16"/>
      <c r="M271" s="14"/>
      <c r="N271" s="14"/>
      <c r="O271" s="15" t="str">
        <f t="shared" si="22"/>
        <v/>
      </c>
      <c r="P271" s="15" t="str">
        <f t="shared" si="23"/>
        <v/>
      </c>
      <c r="Q271" s="14"/>
      <c r="R271" s="17" t="str">
        <f t="shared" si="24"/>
        <v/>
      </c>
      <c r="S271" s="14"/>
      <c r="T271" s="14"/>
      <c r="U271" s="14"/>
      <c r="V271" s="14"/>
      <c r="W271" s="14"/>
      <c r="X271" s="14"/>
    </row>
    <row r="272" spans="1:24" ht="15" customHeight="1" x14ac:dyDescent="0.25">
      <c r="A272" s="12"/>
      <c r="B272" s="13" t="str">
        <f>IF(A272="","",IFERROR(INT((A272-C3)/7)+I4,""))</f>
        <v/>
      </c>
      <c r="C272" s="14"/>
      <c r="D272" s="14"/>
      <c r="E272" s="14"/>
      <c r="F272" s="14"/>
      <c r="G272" s="15" t="str">
        <f>IF(A272="","",IFERROR(SUM(E$7:E272)/C4*100,""))</f>
        <v/>
      </c>
      <c r="H272" s="14"/>
      <c r="I272" s="14"/>
      <c r="J272" s="15" t="str">
        <f t="shared" si="20"/>
        <v/>
      </c>
      <c r="K272" s="15" t="str">
        <f t="shared" si="21"/>
        <v/>
      </c>
      <c r="L272" s="16"/>
      <c r="M272" s="14"/>
      <c r="N272" s="14"/>
      <c r="O272" s="15" t="str">
        <f t="shared" si="22"/>
        <v/>
      </c>
      <c r="P272" s="15" t="str">
        <f t="shared" si="23"/>
        <v/>
      </c>
      <c r="Q272" s="14"/>
      <c r="R272" s="17" t="str">
        <f t="shared" si="24"/>
        <v/>
      </c>
      <c r="S272" s="14"/>
      <c r="T272" s="14"/>
      <c r="U272" s="14"/>
      <c r="V272" s="14"/>
      <c r="W272" s="14"/>
      <c r="X272" s="14"/>
    </row>
    <row r="273" spans="1:24" ht="15" customHeight="1" x14ac:dyDescent="0.25">
      <c r="A273" s="12"/>
      <c r="B273" s="13" t="str">
        <f>IF(A273="","",IFERROR(INT((A273-C3)/7)+I4,""))</f>
        <v/>
      </c>
      <c r="C273" s="14"/>
      <c r="D273" s="14"/>
      <c r="E273" s="14"/>
      <c r="F273" s="14"/>
      <c r="G273" s="15" t="str">
        <f>IF(A273="","",IFERROR(SUM(E$7:E273)/C4*100,""))</f>
        <v/>
      </c>
      <c r="H273" s="14"/>
      <c r="I273" s="14"/>
      <c r="J273" s="15" t="str">
        <f t="shared" si="20"/>
        <v/>
      </c>
      <c r="K273" s="15" t="str">
        <f t="shared" si="21"/>
        <v/>
      </c>
      <c r="L273" s="16"/>
      <c r="M273" s="14"/>
      <c r="N273" s="14"/>
      <c r="O273" s="15" t="str">
        <f t="shared" si="22"/>
        <v/>
      </c>
      <c r="P273" s="15" t="str">
        <f t="shared" si="23"/>
        <v/>
      </c>
      <c r="Q273" s="14"/>
      <c r="R273" s="17" t="str">
        <f t="shared" si="24"/>
        <v/>
      </c>
      <c r="S273" s="14"/>
      <c r="T273" s="14"/>
      <c r="U273" s="14"/>
      <c r="V273" s="14"/>
      <c r="W273" s="14"/>
      <c r="X273" s="14"/>
    </row>
    <row r="274" spans="1:24" ht="15" customHeight="1" x14ac:dyDescent="0.25">
      <c r="A274" s="12"/>
      <c r="B274" s="13" t="str">
        <f>IF(A274="","",IFERROR(INT((A274-C3)/7)+I4,""))</f>
        <v/>
      </c>
      <c r="C274" s="14"/>
      <c r="D274" s="14"/>
      <c r="E274" s="14"/>
      <c r="F274" s="14"/>
      <c r="G274" s="15" t="str">
        <f>IF(A274="","",IFERROR(SUM(E$7:E274)/C4*100,""))</f>
        <v/>
      </c>
      <c r="H274" s="14"/>
      <c r="I274" s="14"/>
      <c r="J274" s="15" t="str">
        <f t="shared" si="20"/>
        <v/>
      </c>
      <c r="K274" s="15" t="str">
        <f t="shared" si="21"/>
        <v/>
      </c>
      <c r="L274" s="16"/>
      <c r="M274" s="14"/>
      <c r="N274" s="14"/>
      <c r="O274" s="15" t="str">
        <f t="shared" si="22"/>
        <v/>
      </c>
      <c r="P274" s="15" t="str">
        <f t="shared" si="23"/>
        <v/>
      </c>
      <c r="Q274" s="14"/>
      <c r="R274" s="17" t="str">
        <f t="shared" si="24"/>
        <v/>
      </c>
      <c r="S274" s="14"/>
      <c r="T274" s="14"/>
      <c r="U274" s="14"/>
      <c r="V274" s="14"/>
      <c r="W274" s="14"/>
      <c r="X274" s="14"/>
    </row>
    <row r="275" spans="1:24" ht="15" customHeight="1" x14ac:dyDescent="0.25">
      <c r="A275" s="12"/>
      <c r="B275" s="13" t="str">
        <f>IF(A275="","",IFERROR(INT((A275-C3)/7)+I4,""))</f>
        <v/>
      </c>
      <c r="C275" s="14"/>
      <c r="D275" s="14"/>
      <c r="E275" s="14"/>
      <c r="F275" s="14"/>
      <c r="G275" s="15" t="str">
        <f>IF(A275="","",IFERROR(SUM(E$7:E275)/C4*100,""))</f>
        <v/>
      </c>
      <c r="H275" s="14"/>
      <c r="I275" s="14"/>
      <c r="J275" s="15" t="str">
        <f t="shared" si="20"/>
        <v/>
      </c>
      <c r="K275" s="15" t="str">
        <f t="shared" si="21"/>
        <v/>
      </c>
      <c r="L275" s="16"/>
      <c r="M275" s="14"/>
      <c r="N275" s="14"/>
      <c r="O275" s="15" t="str">
        <f t="shared" si="22"/>
        <v/>
      </c>
      <c r="P275" s="15" t="str">
        <f t="shared" si="23"/>
        <v/>
      </c>
      <c r="Q275" s="14"/>
      <c r="R275" s="17" t="str">
        <f t="shared" si="24"/>
        <v/>
      </c>
      <c r="S275" s="14"/>
      <c r="T275" s="14"/>
      <c r="U275" s="14"/>
      <c r="V275" s="14"/>
      <c r="W275" s="14"/>
      <c r="X275" s="14"/>
    </row>
    <row r="276" spans="1:24" ht="15" customHeight="1" x14ac:dyDescent="0.25">
      <c r="A276" s="12"/>
      <c r="B276" s="13" t="str">
        <f>IF(A276="","",IFERROR(INT((A276-C3)/7)+I4,""))</f>
        <v/>
      </c>
      <c r="C276" s="14"/>
      <c r="D276" s="14"/>
      <c r="E276" s="14"/>
      <c r="F276" s="14"/>
      <c r="G276" s="15" t="str">
        <f>IF(A276="","",IFERROR(SUM(E$7:E276)/C4*100,""))</f>
        <v/>
      </c>
      <c r="H276" s="14"/>
      <c r="I276" s="14"/>
      <c r="J276" s="15" t="str">
        <f t="shared" si="20"/>
        <v/>
      </c>
      <c r="K276" s="15" t="str">
        <f t="shared" si="21"/>
        <v/>
      </c>
      <c r="L276" s="16"/>
      <c r="M276" s="14"/>
      <c r="N276" s="14"/>
      <c r="O276" s="15" t="str">
        <f t="shared" si="22"/>
        <v/>
      </c>
      <c r="P276" s="15" t="str">
        <f t="shared" si="23"/>
        <v/>
      </c>
      <c r="Q276" s="14"/>
      <c r="R276" s="17" t="str">
        <f t="shared" si="24"/>
        <v/>
      </c>
      <c r="S276" s="14"/>
      <c r="T276" s="14"/>
      <c r="U276" s="14"/>
      <c r="V276" s="14"/>
      <c r="W276" s="14"/>
      <c r="X276" s="14"/>
    </row>
    <row r="277" spans="1:24" ht="15" customHeight="1" x14ac:dyDescent="0.25">
      <c r="A277" s="12"/>
      <c r="B277" s="13" t="str">
        <f>IF(A277="","",IFERROR(INT((A277-C3)/7)+I4,""))</f>
        <v/>
      </c>
      <c r="C277" s="14"/>
      <c r="D277" s="14"/>
      <c r="E277" s="14"/>
      <c r="F277" s="14"/>
      <c r="G277" s="15" t="str">
        <f>IF(A277="","",IFERROR(SUM(E$7:E277)/C4*100,""))</f>
        <v/>
      </c>
      <c r="H277" s="14"/>
      <c r="I277" s="14"/>
      <c r="J277" s="15" t="str">
        <f t="shared" si="20"/>
        <v/>
      </c>
      <c r="K277" s="15" t="str">
        <f t="shared" si="21"/>
        <v/>
      </c>
      <c r="L277" s="16"/>
      <c r="M277" s="14"/>
      <c r="N277" s="14"/>
      <c r="O277" s="15" t="str">
        <f t="shared" si="22"/>
        <v/>
      </c>
      <c r="P277" s="15" t="str">
        <f t="shared" si="23"/>
        <v/>
      </c>
      <c r="Q277" s="14"/>
      <c r="R277" s="17" t="str">
        <f t="shared" si="24"/>
        <v/>
      </c>
      <c r="S277" s="14"/>
      <c r="T277" s="14"/>
      <c r="U277" s="14"/>
      <c r="V277" s="14"/>
      <c r="W277" s="14"/>
      <c r="X277" s="14"/>
    </row>
    <row r="278" spans="1:24" ht="15" customHeight="1" x14ac:dyDescent="0.25">
      <c r="A278" s="12"/>
      <c r="B278" s="13" t="str">
        <f>IF(A278="","",IFERROR(INT((A278-C3)/7)+I4,""))</f>
        <v/>
      </c>
      <c r="C278" s="14"/>
      <c r="D278" s="14"/>
      <c r="E278" s="14"/>
      <c r="F278" s="14"/>
      <c r="G278" s="15" t="str">
        <f>IF(A278="","",IFERROR(SUM(E$7:E278)/C4*100,""))</f>
        <v/>
      </c>
      <c r="H278" s="14"/>
      <c r="I278" s="14"/>
      <c r="J278" s="15" t="str">
        <f t="shared" si="20"/>
        <v/>
      </c>
      <c r="K278" s="15" t="str">
        <f t="shared" si="21"/>
        <v/>
      </c>
      <c r="L278" s="16"/>
      <c r="M278" s="14"/>
      <c r="N278" s="14"/>
      <c r="O278" s="15" t="str">
        <f t="shared" si="22"/>
        <v/>
      </c>
      <c r="P278" s="15" t="str">
        <f t="shared" si="23"/>
        <v/>
      </c>
      <c r="Q278" s="14"/>
      <c r="R278" s="17" t="str">
        <f t="shared" si="24"/>
        <v/>
      </c>
      <c r="S278" s="14"/>
      <c r="T278" s="14"/>
      <c r="U278" s="14"/>
      <c r="V278" s="14"/>
      <c r="W278" s="14"/>
      <c r="X278" s="14"/>
    </row>
    <row r="279" spans="1:24" ht="15" customHeight="1" x14ac:dyDescent="0.25">
      <c r="A279" s="12"/>
      <c r="B279" s="13" t="str">
        <f>IF(A279="","",IFERROR(INT((A279-C3)/7)+I4,""))</f>
        <v/>
      </c>
      <c r="C279" s="14"/>
      <c r="D279" s="14"/>
      <c r="E279" s="14"/>
      <c r="F279" s="14"/>
      <c r="G279" s="15" t="str">
        <f>IF(A279="","",IFERROR(SUM(E$7:E279)/C4*100,""))</f>
        <v/>
      </c>
      <c r="H279" s="14"/>
      <c r="I279" s="14"/>
      <c r="J279" s="15" t="str">
        <f t="shared" si="20"/>
        <v/>
      </c>
      <c r="K279" s="15" t="str">
        <f t="shared" si="21"/>
        <v/>
      </c>
      <c r="L279" s="16"/>
      <c r="M279" s="14"/>
      <c r="N279" s="14"/>
      <c r="O279" s="15" t="str">
        <f t="shared" si="22"/>
        <v/>
      </c>
      <c r="P279" s="15" t="str">
        <f t="shared" si="23"/>
        <v/>
      </c>
      <c r="Q279" s="14"/>
      <c r="R279" s="17" t="str">
        <f t="shared" si="24"/>
        <v/>
      </c>
      <c r="S279" s="14"/>
      <c r="T279" s="14"/>
      <c r="U279" s="14"/>
      <c r="V279" s="14"/>
      <c r="W279" s="14"/>
      <c r="X279" s="14"/>
    </row>
    <row r="280" spans="1:24" ht="15" customHeight="1" x14ac:dyDescent="0.25">
      <c r="A280" s="12"/>
      <c r="B280" s="13" t="str">
        <f>IF(A280="","",IFERROR(INT((A280-C3)/7)+I4,""))</f>
        <v/>
      </c>
      <c r="C280" s="14"/>
      <c r="D280" s="14"/>
      <c r="E280" s="14"/>
      <c r="F280" s="14"/>
      <c r="G280" s="15" t="str">
        <f>IF(A280="","",IFERROR(SUM(E$7:E280)/C4*100,""))</f>
        <v/>
      </c>
      <c r="H280" s="14"/>
      <c r="I280" s="14"/>
      <c r="J280" s="15" t="str">
        <f t="shared" si="20"/>
        <v/>
      </c>
      <c r="K280" s="15" t="str">
        <f t="shared" si="21"/>
        <v/>
      </c>
      <c r="L280" s="16"/>
      <c r="M280" s="14"/>
      <c r="N280" s="14"/>
      <c r="O280" s="15" t="str">
        <f t="shared" si="22"/>
        <v/>
      </c>
      <c r="P280" s="15" t="str">
        <f t="shared" si="23"/>
        <v/>
      </c>
      <c r="Q280" s="14"/>
      <c r="R280" s="17" t="str">
        <f t="shared" si="24"/>
        <v/>
      </c>
      <c r="S280" s="14"/>
      <c r="T280" s="14"/>
      <c r="U280" s="14"/>
      <c r="V280" s="14"/>
      <c r="W280" s="14"/>
      <c r="X280" s="14"/>
    </row>
    <row r="281" spans="1:24" ht="15" customHeight="1" x14ac:dyDescent="0.25">
      <c r="A281" s="12"/>
      <c r="B281" s="13" t="str">
        <f>IF(A281="","",IFERROR(INT((A281-C3)/7)+I4,""))</f>
        <v/>
      </c>
      <c r="C281" s="14"/>
      <c r="D281" s="14"/>
      <c r="E281" s="14"/>
      <c r="F281" s="14"/>
      <c r="G281" s="15" t="str">
        <f>IF(A281="","",IFERROR(SUM(E$7:E281)/C4*100,""))</f>
        <v/>
      </c>
      <c r="H281" s="14"/>
      <c r="I281" s="14"/>
      <c r="J281" s="15" t="str">
        <f t="shared" si="20"/>
        <v/>
      </c>
      <c r="K281" s="15" t="str">
        <f t="shared" si="21"/>
        <v/>
      </c>
      <c r="L281" s="16"/>
      <c r="M281" s="14"/>
      <c r="N281" s="14"/>
      <c r="O281" s="15" t="str">
        <f t="shared" si="22"/>
        <v/>
      </c>
      <c r="P281" s="15" t="str">
        <f t="shared" si="23"/>
        <v/>
      </c>
      <c r="Q281" s="14"/>
      <c r="R281" s="17" t="str">
        <f t="shared" si="24"/>
        <v/>
      </c>
      <c r="S281" s="14"/>
      <c r="T281" s="14"/>
      <c r="U281" s="14"/>
      <c r="V281" s="14"/>
      <c r="W281" s="14"/>
      <c r="X281" s="14"/>
    </row>
    <row r="282" spans="1:24" ht="15" customHeight="1" x14ac:dyDescent="0.25">
      <c r="A282" s="12"/>
      <c r="B282" s="13" t="str">
        <f>IF(A282="","",IFERROR(INT((A282-C3)/7)+I4,""))</f>
        <v/>
      </c>
      <c r="C282" s="14"/>
      <c r="D282" s="14"/>
      <c r="E282" s="14"/>
      <c r="F282" s="14"/>
      <c r="G282" s="15" t="str">
        <f>IF(A282="","",IFERROR(SUM(E$7:E282)/C4*100,""))</f>
        <v/>
      </c>
      <c r="H282" s="14"/>
      <c r="I282" s="14"/>
      <c r="J282" s="15" t="str">
        <f t="shared" si="20"/>
        <v/>
      </c>
      <c r="K282" s="15" t="str">
        <f t="shared" si="21"/>
        <v/>
      </c>
      <c r="L282" s="16"/>
      <c r="M282" s="14"/>
      <c r="N282" s="14"/>
      <c r="O282" s="15" t="str">
        <f t="shared" si="22"/>
        <v/>
      </c>
      <c r="P282" s="15" t="str">
        <f t="shared" si="23"/>
        <v/>
      </c>
      <c r="Q282" s="14"/>
      <c r="R282" s="17" t="str">
        <f t="shared" si="24"/>
        <v/>
      </c>
      <c r="S282" s="14"/>
      <c r="T282" s="14"/>
      <c r="U282" s="14"/>
      <c r="V282" s="14"/>
      <c r="W282" s="14"/>
      <c r="X282" s="14"/>
    </row>
    <row r="283" spans="1:24" ht="15" customHeight="1" x14ac:dyDescent="0.25">
      <c r="A283" s="12"/>
      <c r="B283" s="13" t="str">
        <f>IF(A283="","",IFERROR(INT((A283-C3)/7)+I4,""))</f>
        <v/>
      </c>
      <c r="C283" s="14"/>
      <c r="D283" s="14"/>
      <c r="E283" s="14"/>
      <c r="F283" s="14"/>
      <c r="G283" s="15" t="str">
        <f>IF(A283="","",IFERROR(SUM(E$7:E283)/C4*100,""))</f>
        <v/>
      </c>
      <c r="H283" s="14"/>
      <c r="I283" s="14"/>
      <c r="J283" s="15" t="str">
        <f t="shared" si="20"/>
        <v/>
      </c>
      <c r="K283" s="15" t="str">
        <f t="shared" si="21"/>
        <v/>
      </c>
      <c r="L283" s="16"/>
      <c r="M283" s="14"/>
      <c r="N283" s="14"/>
      <c r="O283" s="15" t="str">
        <f t="shared" si="22"/>
        <v/>
      </c>
      <c r="P283" s="15" t="str">
        <f t="shared" si="23"/>
        <v/>
      </c>
      <c r="Q283" s="14"/>
      <c r="R283" s="17" t="str">
        <f t="shared" si="24"/>
        <v/>
      </c>
      <c r="S283" s="14"/>
      <c r="T283" s="14"/>
      <c r="U283" s="14"/>
      <c r="V283" s="14"/>
      <c r="W283" s="14"/>
      <c r="X283" s="14"/>
    </row>
    <row r="284" spans="1:24" ht="15" customHeight="1" x14ac:dyDescent="0.25">
      <c r="A284" s="12"/>
      <c r="B284" s="13" t="str">
        <f>IF(A284="","",IFERROR(INT((A284-C3)/7)+I4,""))</f>
        <v/>
      </c>
      <c r="C284" s="14"/>
      <c r="D284" s="14"/>
      <c r="E284" s="14"/>
      <c r="F284" s="14"/>
      <c r="G284" s="15" t="str">
        <f>IF(A284="","",IFERROR(SUM(E$7:E284)/C4*100,""))</f>
        <v/>
      </c>
      <c r="H284" s="14"/>
      <c r="I284" s="14"/>
      <c r="J284" s="15" t="str">
        <f t="shared" si="20"/>
        <v/>
      </c>
      <c r="K284" s="15" t="str">
        <f t="shared" si="21"/>
        <v/>
      </c>
      <c r="L284" s="16"/>
      <c r="M284" s="14"/>
      <c r="N284" s="14"/>
      <c r="O284" s="15" t="str">
        <f t="shared" si="22"/>
        <v/>
      </c>
      <c r="P284" s="15" t="str">
        <f t="shared" si="23"/>
        <v/>
      </c>
      <c r="Q284" s="14"/>
      <c r="R284" s="17" t="str">
        <f t="shared" si="24"/>
        <v/>
      </c>
      <c r="S284" s="14"/>
      <c r="T284" s="14"/>
      <c r="U284" s="14"/>
      <c r="V284" s="14"/>
      <c r="W284" s="14"/>
      <c r="X284" s="14"/>
    </row>
    <row r="285" spans="1:24" ht="15" customHeight="1" x14ac:dyDescent="0.25">
      <c r="A285" s="12"/>
      <c r="B285" s="13" t="str">
        <f>IF(A285="","",IFERROR(INT((A285-C3)/7)+I4,""))</f>
        <v/>
      </c>
      <c r="C285" s="14"/>
      <c r="D285" s="14"/>
      <c r="E285" s="14"/>
      <c r="F285" s="14"/>
      <c r="G285" s="15" t="str">
        <f>IF(A285="","",IFERROR(SUM(E$7:E285)/C4*100,""))</f>
        <v/>
      </c>
      <c r="H285" s="14"/>
      <c r="I285" s="14"/>
      <c r="J285" s="15" t="str">
        <f t="shared" si="20"/>
        <v/>
      </c>
      <c r="K285" s="15" t="str">
        <f t="shared" si="21"/>
        <v/>
      </c>
      <c r="L285" s="16"/>
      <c r="M285" s="14"/>
      <c r="N285" s="14"/>
      <c r="O285" s="15" t="str">
        <f t="shared" si="22"/>
        <v/>
      </c>
      <c r="P285" s="15" t="str">
        <f t="shared" si="23"/>
        <v/>
      </c>
      <c r="Q285" s="14"/>
      <c r="R285" s="17" t="str">
        <f t="shared" si="24"/>
        <v/>
      </c>
      <c r="S285" s="14"/>
      <c r="T285" s="14"/>
      <c r="U285" s="14"/>
      <c r="V285" s="14"/>
      <c r="W285" s="14"/>
      <c r="X285" s="14"/>
    </row>
    <row r="286" spans="1:24" ht="15" customHeight="1" x14ac:dyDescent="0.25">
      <c r="A286" s="12"/>
      <c r="B286" s="13" t="str">
        <f>IF(A286="","",IFERROR(INT((A286-C3)/7)+I4,""))</f>
        <v/>
      </c>
      <c r="C286" s="14"/>
      <c r="D286" s="14"/>
      <c r="E286" s="14"/>
      <c r="F286" s="14"/>
      <c r="G286" s="15" t="str">
        <f>IF(A286="","",IFERROR(SUM(E$7:E286)/C4*100,""))</f>
        <v/>
      </c>
      <c r="H286" s="14"/>
      <c r="I286" s="14"/>
      <c r="J286" s="15" t="str">
        <f t="shared" si="20"/>
        <v/>
      </c>
      <c r="K286" s="15" t="str">
        <f t="shared" si="21"/>
        <v/>
      </c>
      <c r="L286" s="16"/>
      <c r="M286" s="14"/>
      <c r="N286" s="14"/>
      <c r="O286" s="15" t="str">
        <f t="shared" si="22"/>
        <v/>
      </c>
      <c r="P286" s="15" t="str">
        <f t="shared" si="23"/>
        <v/>
      </c>
      <c r="Q286" s="14"/>
      <c r="R286" s="17" t="str">
        <f t="shared" si="24"/>
        <v/>
      </c>
      <c r="S286" s="14"/>
      <c r="T286" s="14"/>
      <c r="U286" s="14"/>
      <c r="V286" s="14"/>
      <c r="W286" s="14"/>
      <c r="X286" s="14"/>
    </row>
    <row r="287" spans="1:24" ht="15" customHeight="1" x14ac:dyDescent="0.25">
      <c r="A287" s="12"/>
      <c r="B287" s="13" t="str">
        <f>IF(A287="","",IFERROR(INT((A287-C3)/7)+I4,""))</f>
        <v/>
      </c>
      <c r="C287" s="14"/>
      <c r="D287" s="14"/>
      <c r="E287" s="14"/>
      <c r="F287" s="14"/>
      <c r="G287" s="15" t="str">
        <f>IF(A287="","",IFERROR(SUM(E$7:E287)/C4*100,""))</f>
        <v/>
      </c>
      <c r="H287" s="14"/>
      <c r="I287" s="14"/>
      <c r="J287" s="15" t="str">
        <f t="shared" si="20"/>
        <v/>
      </c>
      <c r="K287" s="15" t="str">
        <f t="shared" si="21"/>
        <v/>
      </c>
      <c r="L287" s="16"/>
      <c r="M287" s="14"/>
      <c r="N287" s="14"/>
      <c r="O287" s="15" t="str">
        <f t="shared" si="22"/>
        <v/>
      </c>
      <c r="P287" s="15" t="str">
        <f t="shared" si="23"/>
        <v/>
      </c>
      <c r="Q287" s="14"/>
      <c r="R287" s="17" t="str">
        <f t="shared" si="24"/>
        <v/>
      </c>
      <c r="S287" s="14"/>
      <c r="T287" s="14"/>
      <c r="U287" s="14"/>
      <c r="V287" s="14"/>
      <c r="W287" s="14"/>
      <c r="X287" s="14"/>
    </row>
    <row r="288" spans="1:24" ht="15" customHeight="1" x14ac:dyDescent="0.25">
      <c r="A288" s="12"/>
      <c r="B288" s="13" t="str">
        <f>IF(A288="","",IFERROR(INT((A288-C3)/7)+I4,""))</f>
        <v/>
      </c>
      <c r="C288" s="14"/>
      <c r="D288" s="14"/>
      <c r="E288" s="14"/>
      <c r="F288" s="14"/>
      <c r="G288" s="15" t="str">
        <f>IF(A288="","",IFERROR(SUM(E$7:E288)/C4*100,""))</f>
        <v/>
      </c>
      <c r="H288" s="14"/>
      <c r="I288" s="14"/>
      <c r="J288" s="15" t="str">
        <f t="shared" si="20"/>
        <v/>
      </c>
      <c r="K288" s="15" t="str">
        <f t="shared" si="21"/>
        <v/>
      </c>
      <c r="L288" s="16"/>
      <c r="M288" s="14"/>
      <c r="N288" s="14"/>
      <c r="O288" s="15" t="str">
        <f t="shared" si="22"/>
        <v/>
      </c>
      <c r="P288" s="15" t="str">
        <f t="shared" si="23"/>
        <v/>
      </c>
      <c r="Q288" s="14"/>
      <c r="R288" s="17" t="str">
        <f t="shared" si="24"/>
        <v/>
      </c>
      <c r="S288" s="14"/>
      <c r="T288" s="14"/>
      <c r="U288" s="14"/>
      <c r="V288" s="14"/>
      <c r="W288" s="14"/>
      <c r="X288" s="14"/>
    </row>
    <row r="289" spans="1:24" ht="15" customHeight="1" x14ac:dyDescent="0.25">
      <c r="A289" s="12"/>
      <c r="B289" s="13" t="str">
        <f>IF(A289="","",IFERROR(INT((A289-C3)/7)+I4,""))</f>
        <v/>
      </c>
      <c r="C289" s="14"/>
      <c r="D289" s="14"/>
      <c r="E289" s="14"/>
      <c r="F289" s="14"/>
      <c r="G289" s="15" t="str">
        <f>IF(A289="","",IFERROR(SUM(E$7:E289)/C4*100,""))</f>
        <v/>
      </c>
      <c r="H289" s="14"/>
      <c r="I289" s="14"/>
      <c r="J289" s="15" t="str">
        <f t="shared" si="20"/>
        <v/>
      </c>
      <c r="K289" s="15" t="str">
        <f t="shared" si="21"/>
        <v/>
      </c>
      <c r="L289" s="16"/>
      <c r="M289" s="14"/>
      <c r="N289" s="14"/>
      <c r="O289" s="15" t="str">
        <f t="shared" si="22"/>
        <v/>
      </c>
      <c r="P289" s="15" t="str">
        <f t="shared" si="23"/>
        <v/>
      </c>
      <c r="Q289" s="14"/>
      <c r="R289" s="17" t="str">
        <f t="shared" si="24"/>
        <v/>
      </c>
      <c r="S289" s="14"/>
      <c r="T289" s="14"/>
      <c r="U289" s="14"/>
      <c r="V289" s="14"/>
      <c r="W289" s="14"/>
      <c r="X289" s="14"/>
    </row>
    <row r="290" spans="1:24" ht="15" customHeight="1" x14ac:dyDescent="0.25">
      <c r="A290" s="12"/>
      <c r="B290" s="13" t="str">
        <f>IF(A290="","",IFERROR(INT((A290-C3)/7)+I4,""))</f>
        <v/>
      </c>
      <c r="C290" s="14"/>
      <c r="D290" s="14"/>
      <c r="E290" s="14"/>
      <c r="F290" s="14"/>
      <c r="G290" s="15" t="str">
        <f>IF(A290="","",IFERROR(SUM(E$7:E290)/C4*100,""))</f>
        <v/>
      </c>
      <c r="H290" s="14"/>
      <c r="I290" s="14"/>
      <c r="J290" s="15" t="str">
        <f t="shared" si="20"/>
        <v/>
      </c>
      <c r="K290" s="15" t="str">
        <f t="shared" si="21"/>
        <v/>
      </c>
      <c r="L290" s="16"/>
      <c r="M290" s="14"/>
      <c r="N290" s="14"/>
      <c r="O290" s="15" t="str">
        <f t="shared" si="22"/>
        <v/>
      </c>
      <c r="P290" s="15" t="str">
        <f t="shared" si="23"/>
        <v/>
      </c>
      <c r="Q290" s="14"/>
      <c r="R290" s="17" t="str">
        <f t="shared" si="24"/>
        <v/>
      </c>
      <c r="S290" s="14"/>
      <c r="T290" s="14"/>
      <c r="U290" s="14"/>
      <c r="V290" s="14"/>
      <c r="W290" s="14"/>
      <c r="X290" s="14"/>
    </row>
    <row r="291" spans="1:24" ht="15" customHeight="1" x14ac:dyDescent="0.25">
      <c r="A291" s="12"/>
      <c r="B291" s="13" t="str">
        <f>IF(A291="","",IFERROR(INT((A291-C3)/7)+I4,""))</f>
        <v/>
      </c>
      <c r="C291" s="14"/>
      <c r="D291" s="14"/>
      <c r="E291" s="14"/>
      <c r="F291" s="14"/>
      <c r="G291" s="15" t="str">
        <f>IF(A291="","",IFERROR(SUM(E$7:E291)/C4*100,""))</f>
        <v/>
      </c>
      <c r="H291" s="14"/>
      <c r="I291" s="14"/>
      <c r="J291" s="15" t="str">
        <f t="shared" si="20"/>
        <v/>
      </c>
      <c r="K291" s="15" t="str">
        <f t="shared" si="21"/>
        <v/>
      </c>
      <c r="L291" s="16"/>
      <c r="M291" s="14"/>
      <c r="N291" s="14"/>
      <c r="O291" s="15" t="str">
        <f t="shared" si="22"/>
        <v/>
      </c>
      <c r="P291" s="15" t="str">
        <f t="shared" si="23"/>
        <v/>
      </c>
      <c r="Q291" s="14"/>
      <c r="R291" s="17" t="str">
        <f t="shared" si="24"/>
        <v/>
      </c>
      <c r="S291" s="14"/>
      <c r="T291" s="14"/>
      <c r="U291" s="14"/>
      <c r="V291" s="14"/>
      <c r="W291" s="14"/>
      <c r="X291" s="14"/>
    </row>
    <row r="292" spans="1:24" ht="15" customHeight="1" x14ac:dyDescent="0.25">
      <c r="A292" s="12"/>
      <c r="B292" s="13" t="str">
        <f>IF(A292="","",IFERROR(INT((A292-C3)/7)+I4,""))</f>
        <v/>
      </c>
      <c r="C292" s="14"/>
      <c r="D292" s="14"/>
      <c r="E292" s="14"/>
      <c r="F292" s="14"/>
      <c r="G292" s="15" t="str">
        <f>IF(A292="","",IFERROR(SUM(E$7:E292)/C4*100,""))</f>
        <v/>
      </c>
      <c r="H292" s="14"/>
      <c r="I292" s="14"/>
      <c r="J292" s="15" t="str">
        <f t="shared" si="20"/>
        <v/>
      </c>
      <c r="K292" s="15" t="str">
        <f t="shared" si="21"/>
        <v/>
      </c>
      <c r="L292" s="16"/>
      <c r="M292" s="14"/>
      <c r="N292" s="14"/>
      <c r="O292" s="15" t="str">
        <f t="shared" si="22"/>
        <v/>
      </c>
      <c r="P292" s="15" t="str">
        <f t="shared" si="23"/>
        <v/>
      </c>
      <c r="Q292" s="14"/>
      <c r="R292" s="17" t="str">
        <f t="shared" si="24"/>
        <v/>
      </c>
      <c r="S292" s="14"/>
      <c r="T292" s="14"/>
      <c r="U292" s="14"/>
      <c r="V292" s="14"/>
      <c r="W292" s="14"/>
      <c r="X292" s="14"/>
    </row>
    <row r="293" spans="1:24" ht="15" customHeight="1" x14ac:dyDescent="0.25">
      <c r="A293" s="12"/>
      <c r="B293" s="13" t="str">
        <f>IF(A293="","",IFERROR(INT((A293-C3)/7)+I4,""))</f>
        <v/>
      </c>
      <c r="C293" s="14"/>
      <c r="D293" s="14"/>
      <c r="E293" s="14"/>
      <c r="F293" s="14"/>
      <c r="G293" s="15" t="str">
        <f>IF(A293="","",IFERROR(SUM(E$7:E293)/C4*100,""))</f>
        <v/>
      </c>
      <c r="H293" s="14"/>
      <c r="I293" s="14"/>
      <c r="J293" s="15" t="str">
        <f t="shared" si="20"/>
        <v/>
      </c>
      <c r="K293" s="15" t="str">
        <f t="shared" si="21"/>
        <v/>
      </c>
      <c r="L293" s="16"/>
      <c r="M293" s="14"/>
      <c r="N293" s="14"/>
      <c r="O293" s="15" t="str">
        <f t="shared" si="22"/>
        <v/>
      </c>
      <c r="P293" s="15" t="str">
        <f t="shared" si="23"/>
        <v/>
      </c>
      <c r="Q293" s="14"/>
      <c r="R293" s="17" t="str">
        <f t="shared" si="24"/>
        <v/>
      </c>
      <c r="S293" s="14"/>
      <c r="T293" s="14"/>
      <c r="U293" s="14"/>
      <c r="V293" s="14"/>
      <c r="W293" s="14"/>
      <c r="X293" s="14"/>
    </row>
    <row r="294" spans="1:24" ht="15" customHeight="1" x14ac:dyDescent="0.25">
      <c r="A294" s="12"/>
      <c r="B294" s="13" t="str">
        <f>IF(A294="","",IFERROR(INT((A294-C3)/7)+I4,""))</f>
        <v/>
      </c>
      <c r="C294" s="14"/>
      <c r="D294" s="14"/>
      <c r="E294" s="14"/>
      <c r="F294" s="14"/>
      <c r="G294" s="15" t="str">
        <f>IF(A294="","",IFERROR(SUM(E$7:E294)/C4*100,""))</f>
        <v/>
      </c>
      <c r="H294" s="14"/>
      <c r="I294" s="14"/>
      <c r="J294" s="15" t="str">
        <f t="shared" si="20"/>
        <v/>
      </c>
      <c r="K294" s="15" t="str">
        <f t="shared" si="21"/>
        <v/>
      </c>
      <c r="L294" s="16"/>
      <c r="M294" s="14"/>
      <c r="N294" s="14"/>
      <c r="O294" s="15" t="str">
        <f t="shared" si="22"/>
        <v/>
      </c>
      <c r="P294" s="15" t="str">
        <f t="shared" si="23"/>
        <v/>
      </c>
      <c r="Q294" s="14"/>
      <c r="R294" s="17" t="str">
        <f t="shared" si="24"/>
        <v/>
      </c>
      <c r="S294" s="14"/>
      <c r="T294" s="14"/>
      <c r="U294" s="14"/>
      <c r="V294" s="14"/>
      <c r="W294" s="14"/>
      <c r="X294" s="14"/>
    </row>
    <row r="295" spans="1:24" ht="15" customHeight="1" x14ac:dyDescent="0.25">
      <c r="A295" s="12"/>
      <c r="B295" s="13" t="str">
        <f>IF(A295="","",IFERROR(INT((A295-C3)/7)+I4,""))</f>
        <v/>
      </c>
      <c r="C295" s="14"/>
      <c r="D295" s="14"/>
      <c r="E295" s="14"/>
      <c r="F295" s="14"/>
      <c r="G295" s="15" t="str">
        <f>IF(A295="","",IFERROR(SUM(E$7:E295)/C4*100,""))</f>
        <v/>
      </c>
      <c r="H295" s="14"/>
      <c r="I295" s="14"/>
      <c r="J295" s="15" t="str">
        <f t="shared" si="20"/>
        <v/>
      </c>
      <c r="K295" s="15" t="str">
        <f t="shared" si="21"/>
        <v/>
      </c>
      <c r="L295" s="16"/>
      <c r="M295" s="14"/>
      <c r="N295" s="14"/>
      <c r="O295" s="15" t="str">
        <f t="shared" si="22"/>
        <v/>
      </c>
      <c r="P295" s="15" t="str">
        <f t="shared" si="23"/>
        <v/>
      </c>
      <c r="Q295" s="14"/>
      <c r="R295" s="17" t="str">
        <f t="shared" si="24"/>
        <v/>
      </c>
      <c r="S295" s="14"/>
      <c r="T295" s="14"/>
      <c r="U295" s="14"/>
      <c r="V295" s="14"/>
      <c r="W295" s="14"/>
      <c r="X295" s="14"/>
    </row>
    <row r="296" spans="1:24" ht="15" customHeight="1" x14ac:dyDescent="0.25">
      <c r="A296" s="12"/>
      <c r="B296" s="13" t="str">
        <f>IF(A296="","",IFERROR(INT((A296-C3)/7)+I4,""))</f>
        <v/>
      </c>
      <c r="C296" s="14"/>
      <c r="D296" s="14"/>
      <c r="E296" s="14"/>
      <c r="F296" s="14"/>
      <c r="G296" s="15" t="str">
        <f>IF(A296="","",IFERROR(SUM(E$7:E296)/C4*100,""))</f>
        <v/>
      </c>
      <c r="H296" s="14"/>
      <c r="I296" s="14"/>
      <c r="J296" s="15" t="str">
        <f t="shared" si="20"/>
        <v/>
      </c>
      <c r="K296" s="15" t="str">
        <f t="shared" si="21"/>
        <v/>
      </c>
      <c r="L296" s="16"/>
      <c r="M296" s="14"/>
      <c r="N296" s="14"/>
      <c r="O296" s="15" t="str">
        <f t="shared" si="22"/>
        <v/>
      </c>
      <c r="P296" s="15" t="str">
        <f t="shared" si="23"/>
        <v/>
      </c>
      <c r="Q296" s="14"/>
      <c r="R296" s="17" t="str">
        <f t="shared" si="24"/>
        <v/>
      </c>
      <c r="S296" s="14"/>
      <c r="T296" s="14"/>
      <c r="U296" s="14"/>
      <c r="V296" s="14"/>
      <c r="W296" s="14"/>
      <c r="X296" s="14"/>
    </row>
    <row r="297" spans="1:24" ht="15" customHeight="1" x14ac:dyDescent="0.25">
      <c r="A297" s="12"/>
      <c r="B297" s="13" t="str">
        <f>IF(A297="","",IFERROR(INT((A297-C3)/7)+I4,""))</f>
        <v/>
      </c>
      <c r="C297" s="14"/>
      <c r="D297" s="14"/>
      <c r="E297" s="14"/>
      <c r="F297" s="14"/>
      <c r="G297" s="15" t="str">
        <f>IF(A297="","",IFERROR(SUM(E$7:E297)/C4*100,""))</f>
        <v/>
      </c>
      <c r="H297" s="14"/>
      <c r="I297" s="14"/>
      <c r="J297" s="15" t="str">
        <f t="shared" si="20"/>
        <v/>
      </c>
      <c r="K297" s="15" t="str">
        <f t="shared" si="21"/>
        <v/>
      </c>
      <c r="L297" s="16"/>
      <c r="M297" s="14"/>
      <c r="N297" s="14"/>
      <c r="O297" s="15" t="str">
        <f t="shared" si="22"/>
        <v/>
      </c>
      <c r="P297" s="15" t="str">
        <f t="shared" si="23"/>
        <v/>
      </c>
      <c r="Q297" s="14"/>
      <c r="R297" s="17" t="str">
        <f t="shared" si="24"/>
        <v/>
      </c>
      <c r="S297" s="14"/>
      <c r="T297" s="14"/>
      <c r="U297" s="14"/>
      <c r="V297" s="14"/>
      <c r="W297" s="14"/>
      <c r="X297" s="14"/>
    </row>
    <row r="298" spans="1:24" ht="15" customHeight="1" x14ac:dyDescent="0.25">
      <c r="A298" s="12"/>
      <c r="B298" s="13" t="str">
        <f>IF(A298="","",IFERROR(INT((A298-C3)/7)+I4,""))</f>
        <v/>
      </c>
      <c r="C298" s="14"/>
      <c r="D298" s="14"/>
      <c r="E298" s="14"/>
      <c r="F298" s="14"/>
      <c r="G298" s="15" t="str">
        <f>IF(A298="","",IFERROR(SUM(E$7:E298)/C4*100,""))</f>
        <v/>
      </c>
      <c r="H298" s="14"/>
      <c r="I298" s="14"/>
      <c r="J298" s="15" t="str">
        <f t="shared" si="20"/>
        <v/>
      </c>
      <c r="K298" s="15" t="str">
        <f t="shared" si="21"/>
        <v/>
      </c>
      <c r="L298" s="16"/>
      <c r="M298" s="14"/>
      <c r="N298" s="14"/>
      <c r="O298" s="15" t="str">
        <f t="shared" si="22"/>
        <v/>
      </c>
      <c r="P298" s="15" t="str">
        <f t="shared" si="23"/>
        <v/>
      </c>
      <c r="Q298" s="14"/>
      <c r="R298" s="17" t="str">
        <f t="shared" si="24"/>
        <v/>
      </c>
      <c r="S298" s="14"/>
      <c r="T298" s="14"/>
      <c r="U298" s="14"/>
      <c r="V298" s="14"/>
      <c r="W298" s="14"/>
      <c r="X298" s="14"/>
    </row>
    <row r="299" spans="1:24" ht="15" customHeight="1" x14ac:dyDescent="0.25">
      <c r="A299" s="12"/>
      <c r="B299" s="13" t="str">
        <f>IF(A299="","",IFERROR(INT((A299-C3)/7)+I4,""))</f>
        <v/>
      </c>
      <c r="C299" s="14"/>
      <c r="D299" s="14"/>
      <c r="E299" s="14"/>
      <c r="F299" s="14"/>
      <c r="G299" s="15" t="str">
        <f>IF(A299="","",IFERROR(SUM(E$7:E299)/C4*100,""))</f>
        <v/>
      </c>
      <c r="H299" s="14"/>
      <c r="I299" s="14"/>
      <c r="J299" s="15" t="str">
        <f t="shared" si="20"/>
        <v/>
      </c>
      <c r="K299" s="15" t="str">
        <f t="shared" si="21"/>
        <v/>
      </c>
      <c r="L299" s="16"/>
      <c r="M299" s="14"/>
      <c r="N299" s="14"/>
      <c r="O299" s="15" t="str">
        <f t="shared" si="22"/>
        <v/>
      </c>
      <c r="P299" s="15" t="str">
        <f t="shared" si="23"/>
        <v/>
      </c>
      <c r="Q299" s="14"/>
      <c r="R299" s="17" t="str">
        <f t="shared" si="24"/>
        <v/>
      </c>
      <c r="S299" s="14"/>
      <c r="T299" s="14"/>
      <c r="U299" s="14"/>
      <c r="V299" s="14"/>
      <c r="W299" s="14"/>
      <c r="X299" s="14"/>
    </row>
    <row r="300" spans="1:24" ht="15" customHeight="1" x14ac:dyDescent="0.25">
      <c r="A300" s="12"/>
      <c r="B300" s="13" t="str">
        <f>IF(A300="","",IFERROR(INT((A300-C3)/7)+I4,""))</f>
        <v/>
      </c>
      <c r="C300" s="14"/>
      <c r="D300" s="14"/>
      <c r="E300" s="14"/>
      <c r="F300" s="14"/>
      <c r="G300" s="15" t="str">
        <f>IF(A300="","",IFERROR(SUM(E$7:E300)/C4*100,""))</f>
        <v/>
      </c>
      <c r="H300" s="14"/>
      <c r="I300" s="14"/>
      <c r="J300" s="15" t="str">
        <f t="shared" si="20"/>
        <v/>
      </c>
      <c r="K300" s="15" t="str">
        <f t="shared" si="21"/>
        <v/>
      </c>
      <c r="L300" s="16"/>
      <c r="M300" s="14"/>
      <c r="N300" s="14"/>
      <c r="O300" s="15" t="str">
        <f t="shared" si="22"/>
        <v/>
      </c>
      <c r="P300" s="15" t="str">
        <f t="shared" si="23"/>
        <v/>
      </c>
      <c r="Q300" s="14"/>
      <c r="R300" s="17" t="str">
        <f t="shared" si="24"/>
        <v/>
      </c>
      <c r="S300" s="14"/>
      <c r="T300" s="14"/>
      <c r="U300" s="14"/>
      <c r="V300" s="14"/>
      <c r="W300" s="14"/>
      <c r="X300" s="14"/>
    </row>
    <row r="301" spans="1:24" ht="15" customHeight="1" x14ac:dyDescent="0.25">
      <c r="A301" s="12"/>
      <c r="B301" s="13" t="str">
        <f>IF(A301="","",IFERROR(INT((A301-C3)/7)+I4,""))</f>
        <v/>
      </c>
      <c r="C301" s="14"/>
      <c r="D301" s="14"/>
      <c r="E301" s="14"/>
      <c r="F301" s="14"/>
      <c r="G301" s="15" t="str">
        <f>IF(A301="","",IFERROR(SUM(E$7:E301)/C4*100,""))</f>
        <v/>
      </c>
      <c r="H301" s="14"/>
      <c r="I301" s="14"/>
      <c r="J301" s="15" t="str">
        <f t="shared" si="20"/>
        <v/>
      </c>
      <c r="K301" s="15" t="str">
        <f t="shared" si="21"/>
        <v/>
      </c>
      <c r="L301" s="16"/>
      <c r="M301" s="14"/>
      <c r="N301" s="14"/>
      <c r="O301" s="15" t="str">
        <f t="shared" si="22"/>
        <v/>
      </c>
      <c r="P301" s="15" t="str">
        <f t="shared" si="23"/>
        <v/>
      </c>
      <c r="Q301" s="14"/>
      <c r="R301" s="17" t="str">
        <f t="shared" si="24"/>
        <v/>
      </c>
      <c r="S301" s="14"/>
      <c r="T301" s="14"/>
      <c r="U301" s="14"/>
      <c r="V301" s="14"/>
      <c r="W301" s="14"/>
      <c r="X301" s="14"/>
    </row>
    <row r="302" spans="1:24" ht="15" customHeight="1" x14ac:dyDescent="0.25">
      <c r="A302" s="12"/>
      <c r="B302" s="13" t="str">
        <f>IF(A302="","",IFERROR(INT((A302-C3)/7)+I4,""))</f>
        <v/>
      </c>
      <c r="C302" s="14"/>
      <c r="D302" s="14"/>
      <c r="E302" s="14"/>
      <c r="F302" s="14"/>
      <c r="G302" s="15" t="str">
        <f>IF(A302="","",IFERROR(SUM(E$7:E302)/C4*100,""))</f>
        <v/>
      </c>
      <c r="H302" s="14"/>
      <c r="I302" s="14"/>
      <c r="J302" s="15" t="str">
        <f t="shared" si="20"/>
        <v/>
      </c>
      <c r="K302" s="15" t="str">
        <f t="shared" si="21"/>
        <v/>
      </c>
      <c r="L302" s="16"/>
      <c r="M302" s="14"/>
      <c r="N302" s="14"/>
      <c r="O302" s="15" t="str">
        <f t="shared" si="22"/>
        <v/>
      </c>
      <c r="P302" s="15" t="str">
        <f t="shared" si="23"/>
        <v/>
      </c>
      <c r="Q302" s="14"/>
      <c r="R302" s="17" t="str">
        <f t="shared" si="24"/>
        <v/>
      </c>
      <c r="S302" s="14"/>
      <c r="T302" s="14"/>
      <c r="U302" s="14"/>
      <c r="V302" s="14"/>
      <c r="W302" s="14"/>
      <c r="X302" s="14"/>
    </row>
    <row r="303" spans="1:24" ht="15" customHeight="1" x14ac:dyDescent="0.25">
      <c r="A303" s="12"/>
      <c r="B303" s="13" t="str">
        <f>IF(A303="","",IFERROR(INT((A303-C3)/7)+I4,""))</f>
        <v/>
      </c>
      <c r="C303" s="14"/>
      <c r="D303" s="14"/>
      <c r="E303" s="14"/>
      <c r="F303" s="14"/>
      <c r="G303" s="15" t="str">
        <f>IF(A303="","",IFERROR(SUM(E$7:E303)/C4*100,""))</f>
        <v/>
      </c>
      <c r="H303" s="14"/>
      <c r="I303" s="14"/>
      <c r="J303" s="15" t="str">
        <f t="shared" si="20"/>
        <v/>
      </c>
      <c r="K303" s="15" t="str">
        <f t="shared" si="21"/>
        <v/>
      </c>
      <c r="L303" s="16"/>
      <c r="M303" s="14"/>
      <c r="N303" s="14"/>
      <c r="O303" s="15" t="str">
        <f t="shared" si="22"/>
        <v/>
      </c>
      <c r="P303" s="15" t="str">
        <f t="shared" si="23"/>
        <v/>
      </c>
      <c r="Q303" s="14"/>
      <c r="R303" s="17" t="str">
        <f t="shared" si="24"/>
        <v/>
      </c>
      <c r="S303" s="14"/>
      <c r="T303" s="14"/>
      <c r="U303" s="14"/>
      <c r="V303" s="14"/>
      <c r="W303" s="14"/>
      <c r="X303" s="14"/>
    </row>
    <row r="304" spans="1:24" ht="15" customHeight="1" x14ac:dyDescent="0.25">
      <c r="A304" s="12"/>
      <c r="B304" s="13" t="str">
        <f>IF(A304="","",IFERROR(INT((A304-C3)/7)+I4,""))</f>
        <v/>
      </c>
      <c r="C304" s="14"/>
      <c r="D304" s="14"/>
      <c r="E304" s="14"/>
      <c r="F304" s="14"/>
      <c r="G304" s="15" t="str">
        <f>IF(A304="","",IFERROR(SUM(E$7:E304)/C4*100,""))</f>
        <v/>
      </c>
      <c r="H304" s="14"/>
      <c r="I304" s="14"/>
      <c r="J304" s="15" t="str">
        <f t="shared" si="20"/>
        <v/>
      </c>
      <c r="K304" s="15" t="str">
        <f t="shared" si="21"/>
        <v/>
      </c>
      <c r="L304" s="16"/>
      <c r="M304" s="14"/>
      <c r="N304" s="14"/>
      <c r="O304" s="15" t="str">
        <f t="shared" si="22"/>
        <v/>
      </c>
      <c r="P304" s="15" t="str">
        <f t="shared" si="23"/>
        <v/>
      </c>
      <c r="Q304" s="14"/>
      <c r="R304" s="17" t="str">
        <f t="shared" si="24"/>
        <v/>
      </c>
      <c r="S304" s="14"/>
      <c r="T304" s="14"/>
      <c r="U304" s="14"/>
      <c r="V304" s="14"/>
      <c r="W304" s="14"/>
      <c r="X304" s="14"/>
    </row>
    <row r="305" spans="1:24" ht="15" customHeight="1" x14ac:dyDescent="0.25">
      <c r="A305" s="12"/>
      <c r="B305" s="13" t="str">
        <f>IF(A305="","",IFERROR(INT((A305-C3)/7)+I4,""))</f>
        <v/>
      </c>
      <c r="C305" s="14"/>
      <c r="D305" s="14"/>
      <c r="E305" s="14"/>
      <c r="F305" s="14"/>
      <c r="G305" s="15" t="str">
        <f>IF(A305="","",IFERROR(SUM(E$7:E305)/C4*100,""))</f>
        <v/>
      </c>
      <c r="H305" s="14"/>
      <c r="I305" s="14"/>
      <c r="J305" s="15" t="str">
        <f t="shared" si="20"/>
        <v/>
      </c>
      <c r="K305" s="15" t="str">
        <f t="shared" si="21"/>
        <v/>
      </c>
      <c r="L305" s="16"/>
      <c r="M305" s="14"/>
      <c r="N305" s="14"/>
      <c r="O305" s="15" t="str">
        <f t="shared" si="22"/>
        <v/>
      </c>
      <c r="P305" s="15" t="str">
        <f t="shared" si="23"/>
        <v/>
      </c>
      <c r="Q305" s="14"/>
      <c r="R305" s="17" t="str">
        <f t="shared" si="24"/>
        <v/>
      </c>
      <c r="S305" s="14"/>
      <c r="T305" s="14"/>
      <c r="U305" s="14"/>
      <c r="V305" s="14"/>
      <c r="W305" s="14"/>
      <c r="X305" s="14"/>
    </row>
    <row r="306" spans="1:24" ht="15" customHeight="1" x14ac:dyDescent="0.25">
      <c r="A306" s="12"/>
      <c r="B306" s="13" t="str">
        <f>IF(A306="","",IFERROR(INT((A306-C3)/7)+I4,""))</f>
        <v/>
      </c>
      <c r="C306" s="14"/>
      <c r="D306" s="14"/>
      <c r="E306" s="14"/>
      <c r="F306" s="14"/>
      <c r="G306" s="15" t="str">
        <f>IF(A306="","",IFERROR(SUM(E$7:E306)/C4*100,""))</f>
        <v/>
      </c>
      <c r="H306" s="14"/>
      <c r="I306" s="14"/>
      <c r="J306" s="15" t="str">
        <f t="shared" si="20"/>
        <v/>
      </c>
      <c r="K306" s="15" t="str">
        <f t="shared" si="21"/>
        <v/>
      </c>
      <c r="L306" s="16"/>
      <c r="M306" s="14"/>
      <c r="N306" s="14"/>
      <c r="O306" s="15" t="str">
        <f t="shared" si="22"/>
        <v/>
      </c>
      <c r="P306" s="15" t="str">
        <f t="shared" si="23"/>
        <v/>
      </c>
      <c r="Q306" s="14"/>
      <c r="R306" s="17" t="str">
        <f t="shared" si="24"/>
        <v/>
      </c>
      <c r="S306" s="14"/>
      <c r="T306" s="14"/>
      <c r="U306" s="14"/>
      <c r="V306" s="14"/>
      <c r="W306" s="14"/>
      <c r="X306" s="14"/>
    </row>
  </sheetData>
  <sheetProtection sheet="1" formatCells="0" formatColumns="0" formatRows="0" sort="0" autoFilter="0"/>
  <mergeCells count="3">
    <mergeCell ref="C1:D1"/>
    <mergeCell ref="C3:D3"/>
    <mergeCell ref="C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72"/>
  <sheetViews>
    <sheetView zoomScaleNormal="100"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J47" sqref="J47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86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1'!$A$7:$A$306,'Dzienne 1'!$B$7:$B$306,A3),"")</f>
        <v/>
      </c>
      <c r="C3" s="20" t="str">
        <f ca="1">IFERROR(_xludf.maxifs('Dzienne 1'!$A$7:$A$306,'Dzienne 1'!$B$7:$B$306,A3),"")</f>
        <v/>
      </c>
      <c r="D3" s="21" t="str">
        <f>IFERROR(AVERAGEIF('Dzienne 1'!$B$7:$B$306,A3,'Dzienne 1'!$C$7:$C$306),"")</f>
        <v/>
      </c>
      <c r="E3" s="21" t="str">
        <f>IFERROR(AVERAGEIF('Dzienne 1'!$B$7:$B$306,A3,'Dzienne 1'!$D$7:$D$306),"")</f>
        <v/>
      </c>
      <c r="F3" s="13">
        <f>IFERROR(SUMIF('Dzienne 1'!$B$7:$B$306,A3,'Dzienne 1'!$E$7:$E$306),"")</f>
        <v>0</v>
      </c>
      <c r="G3" s="13">
        <f>IFERROR(SUMIF('Dzienne 1'!$B$7:$B$306,A3,'Dzienne 1'!$F$7:$F$306),"")</f>
        <v>0</v>
      </c>
      <c r="H3" s="15" t="str">
        <f>IFERROR(AVERAGEIF('Dzienne 1'!$B$7:$B$306,A3,'Dzienne 1'!$K$7:$K$306),"")</f>
        <v/>
      </c>
      <c r="I3" s="21">
        <f>IFERROR(SUMIF('Dzienne 1'!$B$7:$B$306,A3,'Dzienne 1'!$H$7:$H$306),"")</f>
        <v>0</v>
      </c>
      <c r="J3" s="21">
        <f>IFERROR(SUMIF('Dzienne 1'!$B$7:$B$306,A3,'Dzienne 1'!$I$7:$I$306),"")</f>
        <v>0</v>
      </c>
      <c r="K3" s="15" t="str">
        <f t="shared" ref="K3:K34" si="0">IF(OR(I3="",I3=0),"",J3/I3*100)</f>
        <v/>
      </c>
      <c r="L3" s="15" t="str">
        <f>IFERROR(AVERAGEIF('Dzienne 1'!$B$7:$B$306,A3,'Dzienne 1'!$L$7:$L$306),"")</f>
        <v/>
      </c>
      <c r="M3" s="21">
        <f>IFERROR(SUMIF('Dzienne 1'!$B$7:$B$306,A3,'Dzienne 1'!$M$7:$M$306),"")</f>
        <v>0</v>
      </c>
      <c r="N3" s="15" t="str">
        <f>IFERROR(AVERAGEIF('Dzienne 1'!$B$7:$B$306,A3,'Dzienne 1'!$O$7:$O$306),"")</f>
        <v/>
      </c>
      <c r="O3" s="15" t="str">
        <f>IFERROR(AVERAGEIF('Dzienne 1'!$B$7:$B$306,A3,'Dzienne 1'!$P$7:$P$306),"")</f>
        <v/>
      </c>
      <c r="P3" s="17" t="str">
        <f>IFERROR(AVERAGEIF('Dzienne 1'!$B$7:$B$306,A3,'Dzienne 1'!$R$7:$R$306),"")</f>
        <v/>
      </c>
      <c r="Q3" s="21" t="str">
        <f>IFERROR(AVERAGEIF('Dzienne 1'!$B$7:$B$306,A3,'Dzienne 1'!$U$7:$U$306),"")</f>
        <v/>
      </c>
      <c r="R3" s="21" t="str">
        <f>IFERROR(AVERAGEIF('Dzienne 1'!$B$7:$B$306,A3,'Dzienne 1'!$V$7:$V$306),"")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1'!$A$7:$A$306,'Dzienne 1'!$B$7:$B$306,A4),"")</f>
        <v/>
      </c>
      <c r="C4" s="20" t="str">
        <f ca="1">IFERROR(_xludf.maxifs('Dzienne 1'!$A$7:$A$306,'Dzienne 1'!$B$7:$B$306,A4),"")</f>
        <v/>
      </c>
      <c r="D4" s="21" t="str">
        <f>IFERROR(AVERAGEIF('Dzienne 1'!$B$7:$B$306,A4,'Dzienne 1'!$C$7:$C$306),"")</f>
        <v/>
      </c>
      <c r="E4" s="21" t="str">
        <f>IFERROR(AVERAGEIF('Dzienne 1'!$B$7:$B$306,A4,'Dzienne 1'!$D$7:$D$306),"")</f>
        <v/>
      </c>
      <c r="F4" s="13">
        <f>IFERROR(SUMIF('Dzienne 1'!$B$7:$B$306,A4,'Dzienne 1'!$E$7:$E$306),"")</f>
        <v>0</v>
      </c>
      <c r="G4" s="13">
        <f>IFERROR(SUMIF('Dzienne 1'!$B$7:$B$306,A4,'Dzienne 1'!$F$7:$F$306),"")</f>
        <v>0</v>
      </c>
      <c r="H4" s="15" t="str">
        <f>IFERROR(AVERAGEIF('Dzienne 1'!$B$7:$B$306,A4,'Dzienne 1'!$K$7:$K$306),"")</f>
        <v/>
      </c>
      <c r="I4" s="21">
        <f>IFERROR(SUMIF('Dzienne 1'!$B$7:$B$306,A4,'Dzienne 1'!$H$7:$H$306),"")</f>
        <v>0</v>
      </c>
      <c r="J4" s="21">
        <f>IFERROR(SUMIF('Dzienne 1'!$B$7:$B$306,A4,'Dzienne 1'!$I$7:$I$306),"")</f>
        <v>0</v>
      </c>
      <c r="K4" s="15" t="str">
        <f t="shared" si="0"/>
        <v/>
      </c>
      <c r="L4" s="15" t="str">
        <f>IFERROR(AVERAGEIF('Dzienne 1'!$B$7:$B$306,A4,'Dzienne 1'!$L$7:$L$306),"")</f>
        <v/>
      </c>
      <c r="M4" s="21">
        <f>IFERROR(SUMIF('Dzienne 1'!$B$7:$B$306,A4,'Dzienne 1'!$M$7:$M$306),"")</f>
        <v>0</v>
      </c>
      <c r="N4" s="15" t="str">
        <f>IFERROR(AVERAGEIF('Dzienne 1'!$B$7:$B$306,A4,'Dzienne 1'!$O$7:$O$306),"")</f>
        <v/>
      </c>
      <c r="O4" s="15" t="str">
        <f>IFERROR(AVERAGEIF('Dzienne 1'!$B$7:$B$306,A4,'Dzienne 1'!$P$7:$P$306),"")</f>
        <v/>
      </c>
      <c r="P4" s="17" t="str">
        <f>IFERROR(AVERAGEIF('Dzienne 1'!$B$7:$B$306,A4,'Dzienne 1'!$R$7:$R$306),"")</f>
        <v/>
      </c>
      <c r="Q4" s="21" t="str">
        <f>IFERROR(AVERAGEIF('Dzienne 1'!$B$7:$B$306,A4,'Dzienne 1'!$U$7:$U$306),"")</f>
        <v/>
      </c>
      <c r="R4" s="21" t="str">
        <f>IFERROR(AVERAGEIF('Dzienne 1'!$B$7:$B$306,A4,'Dzienne 1'!$V$7:$V$306),"")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1'!$A$7:$A$306,'Dzienne 1'!$B$7:$B$306,A5),"")</f>
        <v/>
      </c>
      <c r="C5" s="20" t="str">
        <f ca="1">IFERROR(_xludf.maxifs('Dzienne 1'!$A$7:$A$306,'Dzienne 1'!$B$7:$B$306,A5),"")</f>
        <v/>
      </c>
      <c r="D5" s="21" t="str">
        <f>IFERROR(AVERAGEIF('Dzienne 1'!$B$7:$B$306,A5,'Dzienne 1'!$C$7:$C$306),"")</f>
        <v/>
      </c>
      <c r="E5" s="21" t="str">
        <f>IFERROR(AVERAGEIF('Dzienne 1'!$B$7:$B$306,A5,'Dzienne 1'!$D$7:$D$306),"")</f>
        <v/>
      </c>
      <c r="F5" s="13">
        <f>IFERROR(SUMIF('Dzienne 1'!$B$7:$B$306,A5,'Dzienne 1'!$E$7:$E$306),"")</f>
        <v>0</v>
      </c>
      <c r="G5" s="13">
        <f>IFERROR(SUMIF('Dzienne 1'!$B$7:$B$306,A5,'Dzienne 1'!$F$7:$F$306),"")</f>
        <v>0</v>
      </c>
      <c r="H5" s="15" t="str">
        <f>IFERROR(AVERAGEIF('Dzienne 1'!$B$7:$B$306,A5,'Dzienne 1'!$K$7:$K$306),"")</f>
        <v/>
      </c>
      <c r="I5" s="21">
        <f>IFERROR(SUMIF('Dzienne 1'!$B$7:$B$306,A5,'Dzienne 1'!$H$7:$H$306),"")</f>
        <v>0</v>
      </c>
      <c r="J5" s="21">
        <f>IFERROR(SUMIF('Dzienne 1'!$B$7:$B$306,A5,'Dzienne 1'!$I$7:$I$306),"")</f>
        <v>0</v>
      </c>
      <c r="K5" s="15" t="str">
        <f t="shared" si="0"/>
        <v/>
      </c>
      <c r="L5" s="15" t="str">
        <f>IFERROR(AVERAGEIF('Dzienne 1'!$B$7:$B$306,A5,'Dzienne 1'!$L$7:$L$306),"")</f>
        <v/>
      </c>
      <c r="M5" s="21">
        <f>IFERROR(SUMIF('Dzienne 1'!$B$7:$B$306,A5,'Dzienne 1'!$M$7:$M$306),"")</f>
        <v>0</v>
      </c>
      <c r="N5" s="15" t="str">
        <f>IFERROR(AVERAGEIF('Dzienne 1'!$B$7:$B$306,A5,'Dzienne 1'!$O$7:$O$306),"")</f>
        <v/>
      </c>
      <c r="O5" s="15" t="str">
        <f>IFERROR(AVERAGEIF('Dzienne 1'!$B$7:$B$306,A5,'Dzienne 1'!$P$7:$P$306),"")</f>
        <v/>
      </c>
      <c r="P5" s="17" t="str">
        <f>IFERROR(AVERAGEIF('Dzienne 1'!$B$7:$B$306,A5,'Dzienne 1'!$R$7:$R$306),"")</f>
        <v/>
      </c>
      <c r="Q5" s="21" t="str">
        <f>IFERROR(AVERAGEIF('Dzienne 1'!$B$7:$B$306,A5,'Dzienne 1'!$U$7:$U$306),"")</f>
        <v/>
      </c>
      <c r="R5" s="21" t="str">
        <f>IFERROR(AVERAGEIF('Dzienne 1'!$B$7:$B$306,A5,'Dzienne 1'!$V$7:$V$306),"")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1'!$A$7:$A$306,'Dzienne 1'!$B$7:$B$306,A6),"")</f>
        <v/>
      </c>
      <c r="C6" s="20" t="str">
        <f ca="1">IFERROR(_xludf.maxifs('Dzienne 1'!$A$7:$A$306,'Dzienne 1'!$B$7:$B$306,A6),"")</f>
        <v/>
      </c>
      <c r="D6" s="21" t="str">
        <f>IFERROR(AVERAGEIF('Dzienne 1'!$B$7:$B$306,A6,'Dzienne 1'!$C$7:$C$306),"")</f>
        <v/>
      </c>
      <c r="E6" s="21" t="str">
        <f>IFERROR(AVERAGEIF('Dzienne 1'!$B$7:$B$306,A6,'Dzienne 1'!$D$7:$D$306),"")</f>
        <v/>
      </c>
      <c r="F6" s="13">
        <f>IFERROR(SUMIF('Dzienne 1'!$B$7:$B$306,A6,'Dzienne 1'!$E$7:$E$306),"")</f>
        <v>0</v>
      </c>
      <c r="G6" s="13">
        <f>IFERROR(SUMIF('Dzienne 1'!$B$7:$B$306,A6,'Dzienne 1'!$F$7:$F$306),"")</f>
        <v>0</v>
      </c>
      <c r="H6" s="15" t="str">
        <f>IFERROR(AVERAGEIF('Dzienne 1'!$B$7:$B$306,A6,'Dzienne 1'!$K$7:$K$306),"")</f>
        <v/>
      </c>
      <c r="I6" s="21">
        <f>IFERROR(SUMIF('Dzienne 1'!$B$7:$B$306,A6,'Dzienne 1'!$H$7:$H$306),"")</f>
        <v>0</v>
      </c>
      <c r="J6" s="21">
        <f>IFERROR(SUMIF('Dzienne 1'!$B$7:$B$306,A6,'Dzienne 1'!$I$7:$I$306),"")</f>
        <v>0</v>
      </c>
      <c r="K6" s="15" t="str">
        <f t="shared" si="0"/>
        <v/>
      </c>
      <c r="L6" s="15" t="str">
        <f>IFERROR(AVERAGEIF('Dzienne 1'!$B$7:$B$306,A6,'Dzienne 1'!$L$7:$L$306),"")</f>
        <v/>
      </c>
      <c r="M6" s="21">
        <f>IFERROR(SUMIF('Dzienne 1'!$B$7:$B$306,A6,'Dzienne 1'!$M$7:$M$306),"")</f>
        <v>0</v>
      </c>
      <c r="N6" s="15" t="str">
        <f>IFERROR(AVERAGEIF('Dzienne 1'!$B$7:$B$306,A6,'Dzienne 1'!$O$7:$O$306),"")</f>
        <v/>
      </c>
      <c r="O6" s="15" t="str">
        <f>IFERROR(AVERAGEIF('Dzienne 1'!$B$7:$B$306,A6,'Dzienne 1'!$P$7:$P$306),"")</f>
        <v/>
      </c>
      <c r="P6" s="17" t="str">
        <f>IFERROR(AVERAGEIF('Dzienne 1'!$B$7:$B$306,A6,'Dzienne 1'!$R$7:$R$306),"")</f>
        <v/>
      </c>
      <c r="Q6" s="21" t="str">
        <f>IFERROR(AVERAGEIF('Dzienne 1'!$B$7:$B$306,A6,'Dzienne 1'!$U$7:$U$306),"")</f>
        <v/>
      </c>
      <c r="R6" s="21" t="str">
        <f>IFERROR(AVERAGEIF('Dzienne 1'!$B$7:$B$306,A6,'Dzienne 1'!$V$7:$V$306),"")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1'!$A$7:$A$306,'Dzienne 1'!$B$7:$B$306,A7),"")</f>
        <v/>
      </c>
      <c r="C7" s="20" t="str">
        <f ca="1">IFERROR(_xludf.maxifs('Dzienne 1'!$A$7:$A$306,'Dzienne 1'!$B$7:$B$306,A7),"")</f>
        <v/>
      </c>
      <c r="D7" s="21" t="str">
        <f>IFERROR(AVERAGEIF('Dzienne 1'!$B$7:$B$306,A7,'Dzienne 1'!$C$7:$C$306),"")</f>
        <v/>
      </c>
      <c r="E7" s="21" t="str">
        <f>IFERROR(AVERAGEIF('Dzienne 1'!$B$7:$B$306,A7,'Dzienne 1'!$D$7:$D$306),"")</f>
        <v/>
      </c>
      <c r="F7" s="13">
        <f>IFERROR(SUMIF('Dzienne 1'!$B$7:$B$306,A7,'Dzienne 1'!$E$7:$E$306),"")</f>
        <v>0</v>
      </c>
      <c r="G7" s="13">
        <f>IFERROR(SUMIF('Dzienne 1'!$B$7:$B$306,A7,'Dzienne 1'!$F$7:$F$306),"")</f>
        <v>0</v>
      </c>
      <c r="H7" s="15" t="str">
        <f>IFERROR(AVERAGEIF('Dzienne 1'!$B$7:$B$306,A7,'Dzienne 1'!$K$7:$K$306),"")</f>
        <v/>
      </c>
      <c r="I7" s="21">
        <f>IFERROR(SUMIF('Dzienne 1'!$B$7:$B$306,A7,'Dzienne 1'!$H$7:$H$306),"")</f>
        <v>0</v>
      </c>
      <c r="J7" s="21">
        <f>IFERROR(SUMIF('Dzienne 1'!$B$7:$B$306,A7,'Dzienne 1'!$I$7:$I$306),"")</f>
        <v>0</v>
      </c>
      <c r="K7" s="15" t="str">
        <f t="shared" si="0"/>
        <v/>
      </c>
      <c r="L7" s="15" t="str">
        <f>IFERROR(AVERAGEIF('Dzienne 1'!$B$7:$B$306,A7,'Dzienne 1'!$L$7:$L$306),"")</f>
        <v/>
      </c>
      <c r="M7" s="21">
        <f>IFERROR(SUMIF('Dzienne 1'!$B$7:$B$306,A7,'Dzienne 1'!$M$7:$M$306),"")</f>
        <v>0</v>
      </c>
      <c r="N7" s="15" t="str">
        <f>IFERROR(AVERAGEIF('Dzienne 1'!$B$7:$B$306,A7,'Dzienne 1'!$O$7:$O$306),"")</f>
        <v/>
      </c>
      <c r="O7" s="15" t="str">
        <f>IFERROR(AVERAGEIF('Dzienne 1'!$B$7:$B$306,A7,'Dzienne 1'!$P$7:$P$306),"")</f>
        <v/>
      </c>
      <c r="P7" s="17" t="str">
        <f>IFERROR(AVERAGEIF('Dzienne 1'!$B$7:$B$306,A7,'Dzienne 1'!$R$7:$R$306),"")</f>
        <v/>
      </c>
      <c r="Q7" s="21" t="str">
        <f>IFERROR(AVERAGEIF('Dzienne 1'!$B$7:$B$306,A7,'Dzienne 1'!$U$7:$U$306),"")</f>
        <v/>
      </c>
      <c r="R7" s="21" t="str">
        <f>IFERROR(AVERAGEIF('Dzienne 1'!$B$7:$B$306,A7,'Dzienne 1'!$V$7:$V$306),"")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1'!$A$7:$A$306,'Dzienne 1'!$B$7:$B$306,A8),"")</f>
        <v/>
      </c>
      <c r="C8" s="20" t="str">
        <f ca="1">IFERROR(_xludf.maxifs('Dzienne 1'!$A$7:$A$306,'Dzienne 1'!$B$7:$B$306,A8),"")</f>
        <v/>
      </c>
      <c r="D8" s="21" t="str">
        <f>IFERROR(AVERAGEIF('Dzienne 1'!$B$7:$B$306,A8,'Dzienne 1'!$C$7:$C$306),"")</f>
        <v/>
      </c>
      <c r="E8" s="21" t="str">
        <f>IFERROR(AVERAGEIF('Dzienne 1'!$B$7:$B$306,A8,'Dzienne 1'!$D$7:$D$306),"")</f>
        <v/>
      </c>
      <c r="F8" s="13">
        <f>IFERROR(SUMIF('Dzienne 1'!$B$7:$B$306,A8,'Dzienne 1'!$E$7:$E$306),"")</f>
        <v>0</v>
      </c>
      <c r="G8" s="13">
        <f>IFERROR(SUMIF('Dzienne 1'!$B$7:$B$306,A8,'Dzienne 1'!$F$7:$F$306),"")</f>
        <v>0</v>
      </c>
      <c r="H8" s="15" t="str">
        <f>IFERROR(AVERAGEIF('Dzienne 1'!$B$7:$B$306,A8,'Dzienne 1'!$K$7:$K$306),"")</f>
        <v/>
      </c>
      <c r="I8" s="21">
        <f>IFERROR(SUMIF('Dzienne 1'!$B$7:$B$306,A8,'Dzienne 1'!$H$7:$H$306),"")</f>
        <v>0</v>
      </c>
      <c r="J8" s="21">
        <f>IFERROR(SUMIF('Dzienne 1'!$B$7:$B$306,A8,'Dzienne 1'!$I$7:$I$306),"")</f>
        <v>0</v>
      </c>
      <c r="K8" s="15" t="str">
        <f t="shared" si="0"/>
        <v/>
      </c>
      <c r="L8" s="15" t="str">
        <f>IFERROR(AVERAGEIF('Dzienne 1'!$B$7:$B$306,A8,'Dzienne 1'!$L$7:$L$306),"")</f>
        <v/>
      </c>
      <c r="M8" s="21">
        <f>IFERROR(SUMIF('Dzienne 1'!$B$7:$B$306,A8,'Dzienne 1'!$M$7:$M$306),"")</f>
        <v>0</v>
      </c>
      <c r="N8" s="15" t="str">
        <f>IFERROR(AVERAGEIF('Dzienne 1'!$B$7:$B$306,A8,'Dzienne 1'!$O$7:$O$306),"")</f>
        <v/>
      </c>
      <c r="O8" s="15" t="str">
        <f>IFERROR(AVERAGEIF('Dzienne 1'!$B$7:$B$306,A8,'Dzienne 1'!$P$7:$P$306),"")</f>
        <v/>
      </c>
      <c r="P8" s="17" t="str">
        <f>IFERROR(AVERAGEIF('Dzienne 1'!$B$7:$B$306,A8,'Dzienne 1'!$R$7:$R$306),"")</f>
        <v/>
      </c>
      <c r="Q8" s="21" t="str">
        <f>IFERROR(AVERAGEIF('Dzienne 1'!$B$7:$B$306,A8,'Dzienne 1'!$U$7:$U$306),"")</f>
        <v/>
      </c>
      <c r="R8" s="21" t="str">
        <f>IFERROR(AVERAGEIF('Dzienne 1'!$B$7:$B$306,A8,'Dzienne 1'!$V$7:$V$306),"")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1'!$A$7:$A$306,'Dzienne 1'!$B$7:$B$306,A9),"")</f>
        <v/>
      </c>
      <c r="C9" s="20" t="str">
        <f ca="1">IFERROR(_xludf.maxifs('Dzienne 1'!$A$7:$A$306,'Dzienne 1'!$B$7:$B$306,A9),"")</f>
        <v/>
      </c>
      <c r="D9" s="21" t="str">
        <f>IFERROR(AVERAGEIF('Dzienne 1'!$B$7:$B$306,A9,'Dzienne 1'!$C$7:$C$306),"")</f>
        <v/>
      </c>
      <c r="E9" s="21" t="str">
        <f>IFERROR(AVERAGEIF('Dzienne 1'!$B$7:$B$306,A9,'Dzienne 1'!$D$7:$D$306),"")</f>
        <v/>
      </c>
      <c r="F9" s="13">
        <f>IFERROR(SUMIF('Dzienne 1'!$B$7:$B$306,A9,'Dzienne 1'!$E$7:$E$306),"")</f>
        <v>0</v>
      </c>
      <c r="G9" s="13">
        <f>IFERROR(SUMIF('Dzienne 1'!$B$7:$B$306,A9,'Dzienne 1'!$F$7:$F$306),"")</f>
        <v>0</v>
      </c>
      <c r="H9" s="15" t="str">
        <f>IFERROR(AVERAGEIF('Dzienne 1'!$B$7:$B$306,A9,'Dzienne 1'!$K$7:$K$306),"")</f>
        <v/>
      </c>
      <c r="I9" s="21">
        <f>IFERROR(SUMIF('Dzienne 1'!$B$7:$B$306,A9,'Dzienne 1'!$H$7:$H$306),"")</f>
        <v>0</v>
      </c>
      <c r="J9" s="21">
        <f>IFERROR(SUMIF('Dzienne 1'!$B$7:$B$306,A9,'Dzienne 1'!$I$7:$I$306),"")</f>
        <v>0</v>
      </c>
      <c r="K9" s="15" t="str">
        <f t="shared" si="0"/>
        <v/>
      </c>
      <c r="L9" s="15" t="str">
        <f>IFERROR(AVERAGEIF('Dzienne 1'!$B$7:$B$306,A9,'Dzienne 1'!$L$7:$L$306),"")</f>
        <v/>
      </c>
      <c r="M9" s="21">
        <f>IFERROR(SUMIF('Dzienne 1'!$B$7:$B$306,A9,'Dzienne 1'!$M$7:$M$306),"")</f>
        <v>0</v>
      </c>
      <c r="N9" s="15" t="str">
        <f>IFERROR(AVERAGEIF('Dzienne 1'!$B$7:$B$306,A9,'Dzienne 1'!$O$7:$O$306),"")</f>
        <v/>
      </c>
      <c r="O9" s="15" t="str">
        <f>IFERROR(AVERAGEIF('Dzienne 1'!$B$7:$B$306,A9,'Dzienne 1'!$P$7:$P$306),"")</f>
        <v/>
      </c>
      <c r="P9" s="17" t="str">
        <f>IFERROR(AVERAGEIF('Dzienne 1'!$B$7:$B$306,A9,'Dzienne 1'!$R$7:$R$306),"")</f>
        <v/>
      </c>
      <c r="Q9" s="21" t="str">
        <f>IFERROR(AVERAGEIF('Dzienne 1'!$B$7:$B$306,A9,'Dzienne 1'!$U$7:$U$306),"")</f>
        <v/>
      </c>
      <c r="R9" s="21" t="str">
        <f>IFERROR(AVERAGEIF('Dzienne 1'!$B$7:$B$306,A9,'Dzienne 1'!$V$7:$V$306),"")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1'!$A$7:$A$306,'Dzienne 1'!$B$7:$B$306,A10),"")</f>
        <v/>
      </c>
      <c r="C10" s="20" t="str">
        <f ca="1">IFERROR(_xludf.maxifs('Dzienne 1'!$A$7:$A$306,'Dzienne 1'!$B$7:$B$306,A10),"")</f>
        <v/>
      </c>
      <c r="D10" s="21" t="str">
        <f>IFERROR(AVERAGEIF('Dzienne 1'!$B$7:$B$306,A10,'Dzienne 1'!$C$7:$C$306),"")</f>
        <v/>
      </c>
      <c r="E10" s="21" t="str">
        <f>IFERROR(AVERAGEIF('Dzienne 1'!$B$7:$B$306,A10,'Dzienne 1'!$D$7:$D$306),"")</f>
        <v/>
      </c>
      <c r="F10" s="13">
        <f>IFERROR(SUMIF('Dzienne 1'!$B$7:$B$306,A10,'Dzienne 1'!$E$7:$E$306),"")</f>
        <v>0</v>
      </c>
      <c r="G10" s="13">
        <f>IFERROR(SUMIF('Dzienne 1'!$B$7:$B$306,A10,'Dzienne 1'!$F$7:$F$306),"")</f>
        <v>0</v>
      </c>
      <c r="H10" s="15" t="str">
        <f>IFERROR(AVERAGEIF('Dzienne 1'!$B$7:$B$306,A10,'Dzienne 1'!$K$7:$K$306),"")</f>
        <v/>
      </c>
      <c r="I10" s="21">
        <f>IFERROR(SUMIF('Dzienne 1'!$B$7:$B$306,A10,'Dzienne 1'!$H$7:$H$306),"")</f>
        <v>0</v>
      </c>
      <c r="J10" s="21">
        <f>IFERROR(SUMIF('Dzienne 1'!$B$7:$B$306,A10,'Dzienne 1'!$I$7:$I$306),"")</f>
        <v>0</v>
      </c>
      <c r="K10" s="15" t="str">
        <f t="shared" si="0"/>
        <v/>
      </c>
      <c r="L10" s="15" t="str">
        <f>IFERROR(AVERAGEIF('Dzienne 1'!$B$7:$B$306,A10,'Dzienne 1'!$L$7:$L$306),"")</f>
        <v/>
      </c>
      <c r="M10" s="21">
        <f>IFERROR(SUMIF('Dzienne 1'!$B$7:$B$306,A10,'Dzienne 1'!$M$7:$M$306),"")</f>
        <v>0</v>
      </c>
      <c r="N10" s="15" t="str">
        <f>IFERROR(AVERAGEIF('Dzienne 1'!$B$7:$B$306,A10,'Dzienne 1'!$O$7:$O$306),"")</f>
        <v/>
      </c>
      <c r="O10" s="15" t="str">
        <f>IFERROR(AVERAGEIF('Dzienne 1'!$B$7:$B$306,A10,'Dzienne 1'!$P$7:$P$306),"")</f>
        <v/>
      </c>
      <c r="P10" s="17" t="str">
        <f>IFERROR(AVERAGEIF('Dzienne 1'!$B$7:$B$306,A10,'Dzienne 1'!$R$7:$R$306),"")</f>
        <v/>
      </c>
      <c r="Q10" s="21" t="str">
        <f>IFERROR(AVERAGEIF('Dzienne 1'!$B$7:$B$306,A10,'Dzienne 1'!$U$7:$U$306),"")</f>
        <v/>
      </c>
      <c r="R10" s="21" t="str">
        <f>IFERROR(AVERAGEIF('Dzienne 1'!$B$7:$B$306,A10,'Dzienne 1'!$V$7:$V$306),"")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1'!$A$7:$A$306,'Dzienne 1'!$B$7:$B$306,A11),"")</f>
        <v/>
      </c>
      <c r="C11" s="20" t="str">
        <f ca="1">IFERROR(_xludf.maxifs('Dzienne 1'!$A$7:$A$306,'Dzienne 1'!$B$7:$B$306,A11),"")</f>
        <v/>
      </c>
      <c r="D11" s="21" t="str">
        <f>IFERROR(AVERAGEIF('Dzienne 1'!$B$7:$B$306,A11,'Dzienne 1'!$C$7:$C$306),"")</f>
        <v/>
      </c>
      <c r="E11" s="21" t="str">
        <f>IFERROR(AVERAGEIF('Dzienne 1'!$B$7:$B$306,A11,'Dzienne 1'!$D$7:$D$306),"")</f>
        <v/>
      </c>
      <c r="F11" s="13">
        <f>IFERROR(SUMIF('Dzienne 1'!$B$7:$B$306,A11,'Dzienne 1'!$E$7:$E$306),"")</f>
        <v>0</v>
      </c>
      <c r="G11" s="13">
        <f>IFERROR(SUMIF('Dzienne 1'!$B$7:$B$306,A11,'Dzienne 1'!$F$7:$F$306),"")</f>
        <v>0</v>
      </c>
      <c r="H11" s="15" t="str">
        <f>IFERROR(AVERAGEIF('Dzienne 1'!$B$7:$B$306,A11,'Dzienne 1'!$K$7:$K$306),"")</f>
        <v/>
      </c>
      <c r="I11" s="21">
        <f>IFERROR(SUMIF('Dzienne 1'!$B$7:$B$306,A11,'Dzienne 1'!$H$7:$H$306),"")</f>
        <v>0</v>
      </c>
      <c r="J11" s="21">
        <f>IFERROR(SUMIF('Dzienne 1'!$B$7:$B$306,A11,'Dzienne 1'!$I$7:$I$306),"")</f>
        <v>0</v>
      </c>
      <c r="K11" s="15" t="str">
        <f t="shared" si="0"/>
        <v/>
      </c>
      <c r="L11" s="15" t="str">
        <f>IFERROR(AVERAGEIF('Dzienne 1'!$B$7:$B$306,A11,'Dzienne 1'!$L$7:$L$306),"")</f>
        <v/>
      </c>
      <c r="M11" s="21">
        <f>IFERROR(SUMIF('Dzienne 1'!$B$7:$B$306,A11,'Dzienne 1'!$M$7:$M$306),"")</f>
        <v>0</v>
      </c>
      <c r="N11" s="15" t="str">
        <f>IFERROR(AVERAGEIF('Dzienne 1'!$B$7:$B$306,A11,'Dzienne 1'!$O$7:$O$306),"")</f>
        <v/>
      </c>
      <c r="O11" s="15" t="str">
        <f>IFERROR(AVERAGEIF('Dzienne 1'!$B$7:$B$306,A11,'Dzienne 1'!$P$7:$P$306),"")</f>
        <v/>
      </c>
      <c r="P11" s="17" t="str">
        <f>IFERROR(AVERAGEIF('Dzienne 1'!$B$7:$B$306,A11,'Dzienne 1'!$R$7:$R$306),"")</f>
        <v/>
      </c>
      <c r="Q11" s="21" t="str">
        <f>IFERROR(AVERAGEIF('Dzienne 1'!$B$7:$B$306,A11,'Dzienne 1'!$U$7:$U$306),"")</f>
        <v/>
      </c>
      <c r="R11" s="21" t="str">
        <f>IFERROR(AVERAGEIF('Dzienne 1'!$B$7:$B$306,A11,'Dzienne 1'!$V$7:$V$306),"")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1'!$A$7:$A$306,'Dzienne 1'!$B$7:$B$306,A12),"")</f>
        <v/>
      </c>
      <c r="C12" s="20" t="str">
        <f ca="1">IFERROR(_xludf.maxifs('Dzienne 1'!$A$7:$A$306,'Dzienne 1'!$B$7:$B$306,A12),"")</f>
        <v/>
      </c>
      <c r="D12" s="21" t="str">
        <f>IFERROR(AVERAGEIF('Dzienne 1'!$B$7:$B$306,A12,'Dzienne 1'!$C$7:$C$306),"")</f>
        <v/>
      </c>
      <c r="E12" s="21" t="str">
        <f>IFERROR(AVERAGEIF('Dzienne 1'!$B$7:$B$306,A12,'Dzienne 1'!$D$7:$D$306),"")</f>
        <v/>
      </c>
      <c r="F12" s="13">
        <f>IFERROR(SUMIF('Dzienne 1'!$B$7:$B$306,A12,'Dzienne 1'!$E$7:$E$306),"")</f>
        <v>0</v>
      </c>
      <c r="G12" s="13">
        <f>IFERROR(SUMIF('Dzienne 1'!$B$7:$B$306,A12,'Dzienne 1'!$F$7:$F$306),"")</f>
        <v>0</v>
      </c>
      <c r="H12" s="15" t="str">
        <f>IFERROR(AVERAGEIF('Dzienne 1'!$B$7:$B$306,A12,'Dzienne 1'!$K$7:$K$306),"")</f>
        <v/>
      </c>
      <c r="I12" s="21">
        <f>IFERROR(SUMIF('Dzienne 1'!$B$7:$B$306,A12,'Dzienne 1'!$H$7:$H$306),"")</f>
        <v>0</v>
      </c>
      <c r="J12" s="21">
        <f>IFERROR(SUMIF('Dzienne 1'!$B$7:$B$306,A12,'Dzienne 1'!$I$7:$I$306),"")</f>
        <v>0</v>
      </c>
      <c r="K12" s="15" t="str">
        <f t="shared" si="0"/>
        <v/>
      </c>
      <c r="L12" s="15" t="str">
        <f>IFERROR(AVERAGEIF('Dzienne 1'!$B$7:$B$306,A12,'Dzienne 1'!$L$7:$L$306),"")</f>
        <v/>
      </c>
      <c r="M12" s="21">
        <f>IFERROR(SUMIF('Dzienne 1'!$B$7:$B$306,A12,'Dzienne 1'!$M$7:$M$306),"")</f>
        <v>0</v>
      </c>
      <c r="N12" s="15" t="str">
        <f>IFERROR(AVERAGEIF('Dzienne 1'!$B$7:$B$306,A12,'Dzienne 1'!$O$7:$O$306),"")</f>
        <v/>
      </c>
      <c r="O12" s="15" t="str">
        <f>IFERROR(AVERAGEIF('Dzienne 1'!$B$7:$B$306,A12,'Dzienne 1'!$P$7:$P$306),"")</f>
        <v/>
      </c>
      <c r="P12" s="17" t="str">
        <f>IFERROR(AVERAGEIF('Dzienne 1'!$B$7:$B$306,A12,'Dzienne 1'!$R$7:$R$306),"")</f>
        <v/>
      </c>
      <c r="Q12" s="21" t="str">
        <f>IFERROR(AVERAGEIF('Dzienne 1'!$B$7:$B$306,A12,'Dzienne 1'!$U$7:$U$306),"")</f>
        <v/>
      </c>
      <c r="R12" s="21" t="str">
        <f>IFERROR(AVERAGEIF('Dzienne 1'!$B$7:$B$306,A12,'Dzienne 1'!$V$7:$V$306),"")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1'!$A$7:$A$306,'Dzienne 1'!$B$7:$B$306,A13),"")</f>
        <v/>
      </c>
      <c r="C13" s="20" t="str">
        <f ca="1">IFERROR(_xludf.maxifs('Dzienne 1'!$A$7:$A$306,'Dzienne 1'!$B$7:$B$306,A13),"")</f>
        <v/>
      </c>
      <c r="D13" s="21" t="str">
        <f>IFERROR(AVERAGEIF('Dzienne 1'!$B$7:$B$306,A13,'Dzienne 1'!$C$7:$C$306),"")</f>
        <v/>
      </c>
      <c r="E13" s="21" t="str">
        <f>IFERROR(AVERAGEIF('Dzienne 1'!$B$7:$B$306,A13,'Dzienne 1'!$D$7:$D$306),"")</f>
        <v/>
      </c>
      <c r="F13" s="13">
        <f>IFERROR(SUMIF('Dzienne 1'!$B$7:$B$306,A13,'Dzienne 1'!$E$7:$E$306),"")</f>
        <v>0</v>
      </c>
      <c r="G13" s="13">
        <f>IFERROR(SUMIF('Dzienne 1'!$B$7:$B$306,A13,'Dzienne 1'!$F$7:$F$306),"")</f>
        <v>0</v>
      </c>
      <c r="H13" s="15" t="str">
        <f>IFERROR(AVERAGEIF('Dzienne 1'!$B$7:$B$306,A13,'Dzienne 1'!$K$7:$K$306),"")</f>
        <v/>
      </c>
      <c r="I13" s="21">
        <f>IFERROR(SUMIF('Dzienne 1'!$B$7:$B$306,A13,'Dzienne 1'!$H$7:$H$306),"")</f>
        <v>0</v>
      </c>
      <c r="J13" s="21">
        <f>IFERROR(SUMIF('Dzienne 1'!$B$7:$B$306,A13,'Dzienne 1'!$I$7:$I$306),"")</f>
        <v>0</v>
      </c>
      <c r="K13" s="15" t="str">
        <f t="shared" si="0"/>
        <v/>
      </c>
      <c r="L13" s="15" t="str">
        <f>IFERROR(AVERAGEIF('Dzienne 1'!$B$7:$B$306,A13,'Dzienne 1'!$L$7:$L$306),"")</f>
        <v/>
      </c>
      <c r="M13" s="21">
        <f>IFERROR(SUMIF('Dzienne 1'!$B$7:$B$306,A13,'Dzienne 1'!$M$7:$M$306),"")</f>
        <v>0</v>
      </c>
      <c r="N13" s="15" t="str">
        <f>IFERROR(AVERAGEIF('Dzienne 1'!$B$7:$B$306,A13,'Dzienne 1'!$O$7:$O$306),"")</f>
        <v/>
      </c>
      <c r="O13" s="15" t="str">
        <f>IFERROR(AVERAGEIF('Dzienne 1'!$B$7:$B$306,A13,'Dzienne 1'!$P$7:$P$306),"")</f>
        <v/>
      </c>
      <c r="P13" s="17" t="str">
        <f>IFERROR(AVERAGEIF('Dzienne 1'!$B$7:$B$306,A13,'Dzienne 1'!$R$7:$R$306),"")</f>
        <v/>
      </c>
      <c r="Q13" s="21" t="str">
        <f>IFERROR(AVERAGEIF('Dzienne 1'!$B$7:$B$306,A13,'Dzienne 1'!$U$7:$U$306),"")</f>
        <v/>
      </c>
      <c r="R13" s="21" t="str">
        <f>IFERROR(AVERAGEIF('Dzienne 1'!$B$7:$B$306,A13,'Dzienne 1'!$V$7:$V$306),"")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1'!$A$7:$A$306,'Dzienne 1'!$B$7:$B$306,A14),"")</f>
        <v/>
      </c>
      <c r="C14" s="20" t="str">
        <f ca="1">IFERROR(_xludf.maxifs('Dzienne 1'!$A$7:$A$306,'Dzienne 1'!$B$7:$B$306,A14),"")</f>
        <v/>
      </c>
      <c r="D14" s="21" t="str">
        <f>IFERROR(AVERAGEIF('Dzienne 1'!$B$7:$B$306,A14,'Dzienne 1'!$C$7:$C$306),"")</f>
        <v/>
      </c>
      <c r="E14" s="21" t="str">
        <f>IFERROR(AVERAGEIF('Dzienne 1'!$B$7:$B$306,A14,'Dzienne 1'!$D$7:$D$306),"")</f>
        <v/>
      </c>
      <c r="F14" s="13">
        <f>IFERROR(SUMIF('Dzienne 1'!$B$7:$B$306,A14,'Dzienne 1'!$E$7:$E$306),"")</f>
        <v>0</v>
      </c>
      <c r="G14" s="13">
        <f>IFERROR(SUMIF('Dzienne 1'!$B$7:$B$306,A14,'Dzienne 1'!$F$7:$F$306),"")</f>
        <v>0</v>
      </c>
      <c r="H14" s="15" t="str">
        <f>IFERROR(AVERAGEIF('Dzienne 1'!$B$7:$B$306,A14,'Dzienne 1'!$K$7:$K$306),"")</f>
        <v/>
      </c>
      <c r="I14" s="21">
        <f>IFERROR(SUMIF('Dzienne 1'!$B$7:$B$306,A14,'Dzienne 1'!$H$7:$H$306),"")</f>
        <v>0</v>
      </c>
      <c r="J14" s="21">
        <f>IFERROR(SUMIF('Dzienne 1'!$B$7:$B$306,A14,'Dzienne 1'!$I$7:$I$306),"")</f>
        <v>0</v>
      </c>
      <c r="K14" s="15" t="str">
        <f t="shared" si="0"/>
        <v/>
      </c>
      <c r="L14" s="15" t="str">
        <f>IFERROR(AVERAGEIF('Dzienne 1'!$B$7:$B$306,A14,'Dzienne 1'!$L$7:$L$306),"")</f>
        <v/>
      </c>
      <c r="M14" s="21">
        <f>IFERROR(SUMIF('Dzienne 1'!$B$7:$B$306,A14,'Dzienne 1'!$M$7:$M$306),"")</f>
        <v>0</v>
      </c>
      <c r="N14" s="15" t="str">
        <f>IFERROR(AVERAGEIF('Dzienne 1'!$B$7:$B$306,A14,'Dzienne 1'!$O$7:$O$306),"")</f>
        <v/>
      </c>
      <c r="O14" s="15" t="str">
        <f>IFERROR(AVERAGEIF('Dzienne 1'!$B$7:$B$306,A14,'Dzienne 1'!$P$7:$P$306),"")</f>
        <v/>
      </c>
      <c r="P14" s="17" t="str">
        <f>IFERROR(AVERAGEIF('Dzienne 1'!$B$7:$B$306,A14,'Dzienne 1'!$R$7:$R$306),"")</f>
        <v/>
      </c>
      <c r="Q14" s="21" t="str">
        <f>IFERROR(AVERAGEIF('Dzienne 1'!$B$7:$B$306,A14,'Dzienne 1'!$U$7:$U$306),"")</f>
        <v/>
      </c>
      <c r="R14" s="21" t="str">
        <f>IFERROR(AVERAGEIF('Dzienne 1'!$B$7:$B$306,A14,'Dzienne 1'!$V$7:$V$306),"")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1'!$A$7:$A$306,'Dzienne 1'!$B$7:$B$306,A15),"")</f>
        <v/>
      </c>
      <c r="C15" s="20" t="str">
        <f ca="1">IFERROR(_xludf.maxifs('Dzienne 1'!$A$7:$A$306,'Dzienne 1'!$B$7:$B$306,A15),"")</f>
        <v/>
      </c>
      <c r="D15" s="21" t="str">
        <f>IFERROR(AVERAGEIF('Dzienne 1'!$B$7:$B$306,A15,'Dzienne 1'!$C$7:$C$306),"")</f>
        <v/>
      </c>
      <c r="E15" s="21" t="str">
        <f>IFERROR(AVERAGEIF('Dzienne 1'!$B$7:$B$306,A15,'Dzienne 1'!$D$7:$D$306),"")</f>
        <v/>
      </c>
      <c r="F15" s="13">
        <f>IFERROR(SUMIF('Dzienne 1'!$B$7:$B$306,A15,'Dzienne 1'!$E$7:$E$306),"")</f>
        <v>0</v>
      </c>
      <c r="G15" s="13">
        <f>IFERROR(SUMIF('Dzienne 1'!$B$7:$B$306,A15,'Dzienne 1'!$F$7:$F$306),"")</f>
        <v>0</v>
      </c>
      <c r="H15" s="15" t="str">
        <f>IFERROR(AVERAGEIF('Dzienne 1'!$B$7:$B$306,A15,'Dzienne 1'!$K$7:$K$306),"")</f>
        <v/>
      </c>
      <c r="I15" s="21">
        <f>IFERROR(SUMIF('Dzienne 1'!$B$7:$B$306,A15,'Dzienne 1'!$H$7:$H$306),"")</f>
        <v>0</v>
      </c>
      <c r="J15" s="21">
        <f>IFERROR(SUMIF('Dzienne 1'!$B$7:$B$306,A15,'Dzienne 1'!$I$7:$I$306),"")</f>
        <v>0</v>
      </c>
      <c r="K15" s="15" t="str">
        <f t="shared" si="0"/>
        <v/>
      </c>
      <c r="L15" s="15" t="str">
        <f>IFERROR(AVERAGEIF('Dzienne 1'!$B$7:$B$306,A15,'Dzienne 1'!$L$7:$L$306),"")</f>
        <v/>
      </c>
      <c r="M15" s="21">
        <f>IFERROR(SUMIF('Dzienne 1'!$B$7:$B$306,A15,'Dzienne 1'!$M$7:$M$306),"")</f>
        <v>0</v>
      </c>
      <c r="N15" s="15" t="str">
        <f>IFERROR(AVERAGEIF('Dzienne 1'!$B$7:$B$306,A15,'Dzienne 1'!$O$7:$O$306),"")</f>
        <v/>
      </c>
      <c r="O15" s="15" t="str">
        <f>IFERROR(AVERAGEIF('Dzienne 1'!$B$7:$B$306,A15,'Dzienne 1'!$P$7:$P$306),"")</f>
        <v/>
      </c>
      <c r="P15" s="17" t="str">
        <f>IFERROR(AVERAGEIF('Dzienne 1'!$B$7:$B$306,A15,'Dzienne 1'!$R$7:$R$306),"")</f>
        <v/>
      </c>
      <c r="Q15" s="21" t="str">
        <f>IFERROR(AVERAGEIF('Dzienne 1'!$B$7:$B$306,A15,'Dzienne 1'!$U$7:$U$306),"")</f>
        <v/>
      </c>
      <c r="R15" s="21" t="str">
        <f>IFERROR(AVERAGEIF('Dzienne 1'!$B$7:$B$306,A15,'Dzienne 1'!$V$7:$V$306),"")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1'!$A$7:$A$306,'Dzienne 1'!$B$7:$B$306,A16),"")</f>
        <v/>
      </c>
      <c r="C16" s="20" t="str">
        <f ca="1">IFERROR(_xludf.maxifs('Dzienne 1'!$A$7:$A$306,'Dzienne 1'!$B$7:$B$306,A16),"")</f>
        <v/>
      </c>
      <c r="D16" s="21" t="str">
        <f>IFERROR(AVERAGEIF('Dzienne 1'!$B$7:$B$306,A16,'Dzienne 1'!$C$7:$C$306),"")</f>
        <v/>
      </c>
      <c r="E16" s="21" t="str">
        <f>IFERROR(AVERAGEIF('Dzienne 1'!$B$7:$B$306,A16,'Dzienne 1'!$D$7:$D$306),"")</f>
        <v/>
      </c>
      <c r="F16" s="13">
        <f>IFERROR(SUMIF('Dzienne 1'!$B$7:$B$306,A16,'Dzienne 1'!$E$7:$E$306),"")</f>
        <v>0</v>
      </c>
      <c r="G16" s="13">
        <f>IFERROR(SUMIF('Dzienne 1'!$B$7:$B$306,A16,'Dzienne 1'!$F$7:$F$306),"")</f>
        <v>0</v>
      </c>
      <c r="H16" s="15" t="str">
        <f>IFERROR(AVERAGEIF('Dzienne 1'!$B$7:$B$306,A16,'Dzienne 1'!$K$7:$K$306),"")</f>
        <v/>
      </c>
      <c r="I16" s="21">
        <f>IFERROR(SUMIF('Dzienne 1'!$B$7:$B$306,A16,'Dzienne 1'!$H$7:$H$306),"")</f>
        <v>0</v>
      </c>
      <c r="J16" s="21">
        <f>IFERROR(SUMIF('Dzienne 1'!$B$7:$B$306,A16,'Dzienne 1'!$I$7:$I$306),"")</f>
        <v>0</v>
      </c>
      <c r="K16" s="15" t="str">
        <f t="shared" si="0"/>
        <v/>
      </c>
      <c r="L16" s="15" t="str">
        <f>IFERROR(AVERAGEIF('Dzienne 1'!$B$7:$B$306,A16,'Dzienne 1'!$L$7:$L$306),"")</f>
        <v/>
      </c>
      <c r="M16" s="21">
        <f>IFERROR(SUMIF('Dzienne 1'!$B$7:$B$306,A16,'Dzienne 1'!$M$7:$M$306),"")</f>
        <v>0</v>
      </c>
      <c r="N16" s="15" t="str">
        <f>IFERROR(AVERAGEIF('Dzienne 1'!$B$7:$B$306,A16,'Dzienne 1'!$O$7:$O$306),"")</f>
        <v/>
      </c>
      <c r="O16" s="15" t="str">
        <f>IFERROR(AVERAGEIF('Dzienne 1'!$B$7:$B$306,A16,'Dzienne 1'!$P$7:$P$306),"")</f>
        <v/>
      </c>
      <c r="P16" s="17" t="str">
        <f>IFERROR(AVERAGEIF('Dzienne 1'!$B$7:$B$306,A16,'Dzienne 1'!$R$7:$R$306),"")</f>
        <v/>
      </c>
      <c r="Q16" s="21" t="str">
        <f>IFERROR(AVERAGEIF('Dzienne 1'!$B$7:$B$306,A16,'Dzienne 1'!$U$7:$U$306),"")</f>
        <v/>
      </c>
      <c r="R16" s="21" t="str">
        <f>IFERROR(AVERAGEIF('Dzienne 1'!$B$7:$B$306,A16,'Dzienne 1'!$V$7:$V$306),"")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1'!$A$7:$A$306,'Dzienne 1'!$B$7:$B$306,A17),"")</f>
        <v/>
      </c>
      <c r="C17" s="20" t="str">
        <f ca="1">IFERROR(_xludf.maxifs('Dzienne 1'!$A$7:$A$306,'Dzienne 1'!$B$7:$B$306,A17),"")</f>
        <v/>
      </c>
      <c r="D17" s="21" t="str">
        <f>IFERROR(AVERAGEIF('Dzienne 1'!$B$7:$B$306,A17,'Dzienne 1'!$C$7:$C$306),"")</f>
        <v/>
      </c>
      <c r="E17" s="21" t="str">
        <f>IFERROR(AVERAGEIF('Dzienne 1'!$B$7:$B$306,A17,'Dzienne 1'!$D$7:$D$306),"")</f>
        <v/>
      </c>
      <c r="F17" s="13">
        <f>IFERROR(SUMIF('Dzienne 1'!$B$7:$B$306,A17,'Dzienne 1'!$E$7:$E$306),"")</f>
        <v>0</v>
      </c>
      <c r="G17" s="13">
        <f>IFERROR(SUMIF('Dzienne 1'!$B$7:$B$306,A17,'Dzienne 1'!$F$7:$F$306),"")</f>
        <v>0</v>
      </c>
      <c r="H17" s="15" t="str">
        <f>IFERROR(AVERAGEIF('Dzienne 1'!$B$7:$B$306,A17,'Dzienne 1'!$K$7:$K$306),"")</f>
        <v/>
      </c>
      <c r="I17" s="21">
        <f>IFERROR(SUMIF('Dzienne 1'!$B$7:$B$306,A17,'Dzienne 1'!$H$7:$H$306),"")</f>
        <v>0</v>
      </c>
      <c r="J17" s="21">
        <f>IFERROR(SUMIF('Dzienne 1'!$B$7:$B$306,A17,'Dzienne 1'!$I$7:$I$306),"")</f>
        <v>0</v>
      </c>
      <c r="K17" s="15" t="str">
        <f t="shared" si="0"/>
        <v/>
      </c>
      <c r="L17" s="15" t="str">
        <f>IFERROR(AVERAGEIF('Dzienne 1'!$B$7:$B$306,A17,'Dzienne 1'!$L$7:$L$306),"")</f>
        <v/>
      </c>
      <c r="M17" s="21">
        <f>IFERROR(SUMIF('Dzienne 1'!$B$7:$B$306,A17,'Dzienne 1'!$M$7:$M$306),"")</f>
        <v>0</v>
      </c>
      <c r="N17" s="15" t="str">
        <f>IFERROR(AVERAGEIF('Dzienne 1'!$B$7:$B$306,A17,'Dzienne 1'!$O$7:$O$306),"")</f>
        <v/>
      </c>
      <c r="O17" s="15" t="str">
        <f>IFERROR(AVERAGEIF('Dzienne 1'!$B$7:$B$306,A17,'Dzienne 1'!$P$7:$P$306),"")</f>
        <v/>
      </c>
      <c r="P17" s="17" t="str">
        <f>IFERROR(AVERAGEIF('Dzienne 1'!$B$7:$B$306,A17,'Dzienne 1'!$R$7:$R$306),"")</f>
        <v/>
      </c>
      <c r="Q17" s="21" t="str">
        <f>IFERROR(AVERAGEIF('Dzienne 1'!$B$7:$B$306,A17,'Dzienne 1'!$U$7:$U$306),"")</f>
        <v/>
      </c>
      <c r="R17" s="21" t="str">
        <f>IFERROR(AVERAGEIF('Dzienne 1'!$B$7:$B$306,A17,'Dzienne 1'!$V$7:$V$306),"")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1'!$A$7:$A$306,'Dzienne 1'!$B$7:$B$306,A18),"")</f>
        <v/>
      </c>
      <c r="C18" s="20" t="str">
        <f ca="1">IFERROR(_xludf.maxifs('Dzienne 1'!$A$7:$A$306,'Dzienne 1'!$B$7:$B$306,A18),"")</f>
        <v/>
      </c>
      <c r="D18" s="21" t="str">
        <f>IFERROR(AVERAGEIF('Dzienne 1'!$B$7:$B$306,A18,'Dzienne 1'!$C$7:$C$306),"")</f>
        <v/>
      </c>
      <c r="E18" s="21" t="str">
        <f>IFERROR(AVERAGEIF('Dzienne 1'!$B$7:$B$306,A18,'Dzienne 1'!$D$7:$D$306),"")</f>
        <v/>
      </c>
      <c r="F18" s="13">
        <f>IFERROR(SUMIF('Dzienne 1'!$B$7:$B$306,A18,'Dzienne 1'!$E$7:$E$306),"")</f>
        <v>0</v>
      </c>
      <c r="G18" s="13">
        <f>IFERROR(SUMIF('Dzienne 1'!$B$7:$B$306,A18,'Dzienne 1'!$F$7:$F$306),"")</f>
        <v>0</v>
      </c>
      <c r="H18" s="15" t="str">
        <f>IFERROR(AVERAGEIF('Dzienne 1'!$B$7:$B$306,A18,'Dzienne 1'!$K$7:$K$306),"")</f>
        <v/>
      </c>
      <c r="I18" s="21">
        <f>IFERROR(SUMIF('Dzienne 1'!$B$7:$B$306,A18,'Dzienne 1'!$H$7:$H$306),"")</f>
        <v>0</v>
      </c>
      <c r="J18" s="21">
        <f>IFERROR(SUMIF('Dzienne 1'!$B$7:$B$306,A18,'Dzienne 1'!$I$7:$I$306),"")</f>
        <v>0</v>
      </c>
      <c r="K18" s="15" t="str">
        <f t="shared" si="0"/>
        <v/>
      </c>
      <c r="L18" s="15" t="str">
        <f>IFERROR(AVERAGEIF('Dzienne 1'!$B$7:$B$306,A18,'Dzienne 1'!$L$7:$L$306),"")</f>
        <v/>
      </c>
      <c r="M18" s="21">
        <f>IFERROR(SUMIF('Dzienne 1'!$B$7:$B$306,A18,'Dzienne 1'!$M$7:$M$306),"")</f>
        <v>0</v>
      </c>
      <c r="N18" s="15" t="str">
        <f>IFERROR(AVERAGEIF('Dzienne 1'!$B$7:$B$306,A18,'Dzienne 1'!$O$7:$O$306),"")</f>
        <v/>
      </c>
      <c r="O18" s="15" t="str">
        <f>IFERROR(AVERAGEIF('Dzienne 1'!$B$7:$B$306,A18,'Dzienne 1'!$P$7:$P$306),"")</f>
        <v/>
      </c>
      <c r="P18" s="17" t="str">
        <f>IFERROR(AVERAGEIF('Dzienne 1'!$B$7:$B$306,A18,'Dzienne 1'!$R$7:$R$306),"")</f>
        <v/>
      </c>
      <c r="Q18" s="21" t="str">
        <f>IFERROR(AVERAGEIF('Dzienne 1'!$B$7:$B$306,A18,'Dzienne 1'!$U$7:$U$306),"")</f>
        <v/>
      </c>
      <c r="R18" s="21" t="str">
        <f>IFERROR(AVERAGEIF('Dzienne 1'!$B$7:$B$306,A18,'Dzienne 1'!$V$7:$V$306),"")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1'!$A$7:$A$306,'Dzienne 1'!$B$7:$B$306,A19),"")</f>
        <v/>
      </c>
      <c r="C19" s="20" t="str">
        <f ca="1">IFERROR(_xludf.maxifs('Dzienne 1'!$A$7:$A$306,'Dzienne 1'!$B$7:$B$306,A19),"")</f>
        <v/>
      </c>
      <c r="D19" s="21" t="str">
        <f>IFERROR(AVERAGEIF('Dzienne 1'!$B$7:$B$306,A19,'Dzienne 1'!$C$7:$C$306),"")</f>
        <v/>
      </c>
      <c r="E19" s="21" t="str">
        <f>IFERROR(AVERAGEIF('Dzienne 1'!$B$7:$B$306,A19,'Dzienne 1'!$D$7:$D$306),"")</f>
        <v/>
      </c>
      <c r="F19" s="13">
        <f>IFERROR(SUMIF('Dzienne 1'!$B$7:$B$306,A19,'Dzienne 1'!$E$7:$E$306),"")</f>
        <v>0</v>
      </c>
      <c r="G19" s="13">
        <f>IFERROR(SUMIF('Dzienne 1'!$B$7:$B$306,A19,'Dzienne 1'!$F$7:$F$306),"")</f>
        <v>0</v>
      </c>
      <c r="H19" s="15" t="str">
        <f>IFERROR(AVERAGEIF('Dzienne 1'!$B$7:$B$306,A19,'Dzienne 1'!$K$7:$K$306),"")</f>
        <v/>
      </c>
      <c r="I19" s="21">
        <f>IFERROR(SUMIF('Dzienne 1'!$B$7:$B$306,A19,'Dzienne 1'!$H$7:$H$306),"")</f>
        <v>0</v>
      </c>
      <c r="J19" s="21">
        <f>IFERROR(SUMIF('Dzienne 1'!$B$7:$B$306,A19,'Dzienne 1'!$I$7:$I$306),"")</f>
        <v>0</v>
      </c>
      <c r="K19" s="15" t="str">
        <f t="shared" si="0"/>
        <v/>
      </c>
      <c r="L19" s="15" t="str">
        <f>IFERROR(AVERAGEIF('Dzienne 1'!$B$7:$B$306,A19,'Dzienne 1'!$L$7:$L$306),"")</f>
        <v/>
      </c>
      <c r="M19" s="21">
        <f>IFERROR(SUMIF('Dzienne 1'!$B$7:$B$306,A19,'Dzienne 1'!$M$7:$M$306),"")</f>
        <v>0</v>
      </c>
      <c r="N19" s="15" t="str">
        <f>IFERROR(AVERAGEIF('Dzienne 1'!$B$7:$B$306,A19,'Dzienne 1'!$O$7:$O$306),"")</f>
        <v/>
      </c>
      <c r="O19" s="15" t="str">
        <f>IFERROR(AVERAGEIF('Dzienne 1'!$B$7:$B$306,A19,'Dzienne 1'!$P$7:$P$306),"")</f>
        <v/>
      </c>
      <c r="P19" s="17" t="str">
        <f>IFERROR(AVERAGEIF('Dzienne 1'!$B$7:$B$306,A19,'Dzienne 1'!$R$7:$R$306),"")</f>
        <v/>
      </c>
      <c r="Q19" s="21" t="str">
        <f>IFERROR(AVERAGEIF('Dzienne 1'!$B$7:$B$306,A19,'Dzienne 1'!$U$7:$U$306),"")</f>
        <v/>
      </c>
      <c r="R19" s="21" t="str">
        <f>IFERROR(AVERAGEIF('Dzienne 1'!$B$7:$B$306,A19,'Dzienne 1'!$V$7:$V$306),"")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1'!$A$7:$A$306,'Dzienne 1'!$B$7:$B$306,A20),"")</f>
        <v/>
      </c>
      <c r="C20" s="20" t="str">
        <f ca="1">IFERROR(_xludf.maxifs('Dzienne 1'!$A$7:$A$306,'Dzienne 1'!$B$7:$B$306,A20),"")</f>
        <v/>
      </c>
      <c r="D20" s="21" t="str">
        <f>IFERROR(AVERAGEIF('Dzienne 1'!$B$7:$B$306,A20,'Dzienne 1'!$C$7:$C$306),"")</f>
        <v/>
      </c>
      <c r="E20" s="21" t="str">
        <f>IFERROR(AVERAGEIF('Dzienne 1'!$B$7:$B$306,A20,'Dzienne 1'!$D$7:$D$306),"")</f>
        <v/>
      </c>
      <c r="F20" s="13">
        <f>IFERROR(SUMIF('Dzienne 1'!$B$7:$B$306,A20,'Dzienne 1'!$E$7:$E$306),"")</f>
        <v>0</v>
      </c>
      <c r="G20" s="13">
        <f>IFERROR(SUMIF('Dzienne 1'!$B$7:$B$306,A20,'Dzienne 1'!$F$7:$F$306),"")</f>
        <v>0</v>
      </c>
      <c r="H20" s="15" t="str">
        <f>IFERROR(AVERAGEIF('Dzienne 1'!$B$7:$B$306,A20,'Dzienne 1'!$K$7:$K$306),"")</f>
        <v/>
      </c>
      <c r="I20" s="21">
        <f>IFERROR(SUMIF('Dzienne 1'!$B$7:$B$306,A20,'Dzienne 1'!$H$7:$H$306),"")</f>
        <v>0</v>
      </c>
      <c r="J20" s="21">
        <f>IFERROR(SUMIF('Dzienne 1'!$B$7:$B$306,A20,'Dzienne 1'!$I$7:$I$306),"")</f>
        <v>0</v>
      </c>
      <c r="K20" s="15" t="str">
        <f t="shared" si="0"/>
        <v/>
      </c>
      <c r="L20" s="15" t="str">
        <f>IFERROR(AVERAGEIF('Dzienne 1'!$B$7:$B$306,A20,'Dzienne 1'!$L$7:$L$306),"")</f>
        <v/>
      </c>
      <c r="M20" s="21">
        <f>IFERROR(SUMIF('Dzienne 1'!$B$7:$B$306,A20,'Dzienne 1'!$M$7:$M$306),"")</f>
        <v>0</v>
      </c>
      <c r="N20" s="15" t="str">
        <f>IFERROR(AVERAGEIF('Dzienne 1'!$B$7:$B$306,A20,'Dzienne 1'!$O$7:$O$306),"")</f>
        <v/>
      </c>
      <c r="O20" s="15" t="str">
        <f>IFERROR(AVERAGEIF('Dzienne 1'!$B$7:$B$306,A20,'Dzienne 1'!$P$7:$P$306),"")</f>
        <v/>
      </c>
      <c r="P20" s="17" t="str">
        <f>IFERROR(AVERAGEIF('Dzienne 1'!$B$7:$B$306,A20,'Dzienne 1'!$R$7:$R$306),"")</f>
        <v/>
      </c>
      <c r="Q20" s="21" t="str">
        <f>IFERROR(AVERAGEIF('Dzienne 1'!$B$7:$B$306,A20,'Dzienne 1'!$U$7:$U$306),"")</f>
        <v/>
      </c>
      <c r="R20" s="21" t="str">
        <f>IFERROR(AVERAGEIF('Dzienne 1'!$B$7:$B$306,A20,'Dzienne 1'!$V$7:$V$306),"")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1'!$A$7:$A$306,'Dzienne 1'!$B$7:$B$306,A21),"")</f>
        <v/>
      </c>
      <c r="C21" s="20" t="str">
        <f ca="1">IFERROR(_xludf.maxifs('Dzienne 1'!$A$7:$A$306,'Dzienne 1'!$B$7:$B$306,A21),"")</f>
        <v/>
      </c>
      <c r="D21" s="21" t="str">
        <f>IFERROR(AVERAGEIF('Dzienne 1'!$B$7:$B$306,A21,'Dzienne 1'!$C$7:$C$306),"")</f>
        <v/>
      </c>
      <c r="E21" s="21" t="str">
        <f>IFERROR(AVERAGEIF('Dzienne 1'!$B$7:$B$306,A21,'Dzienne 1'!$D$7:$D$306),"")</f>
        <v/>
      </c>
      <c r="F21" s="13">
        <f>IFERROR(SUMIF('Dzienne 1'!$B$7:$B$306,A21,'Dzienne 1'!$E$7:$E$306),"")</f>
        <v>0</v>
      </c>
      <c r="G21" s="13">
        <f>IFERROR(SUMIF('Dzienne 1'!$B$7:$B$306,A21,'Dzienne 1'!$F$7:$F$306),"")</f>
        <v>0</v>
      </c>
      <c r="H21" s="15" t="str">
        <f>IFERROR(AVERAGEIF('Dzienne 1'!$B$7:$B$306,A21,'Dzienne 1'!$K$7:$K$306),"")</f>
        <v/>
      </c>
      <c r="I21" s="21">
        <f>IFERROR(SUMIF('Dzienne 1'!$B$7:$B$306,A21,'Dzienne 1'!$H$7:$H$306),"")</f>
        <v>0</v>
      </c>
      <c r="J21" s="21">
        <f>IFERROR(SUMIF('Dzienne 1'!$B$7:$B$306,A21,'Dzienne 1'!$I$7:$I$306),"")</f>
        <v>0</v>
      </c>
      <c r="K21" s="15" t="str">
        <f t="shared" si="0"/>
        <v/>
      </c>
      <c r="L21" s="15" t="str">
        <f>IFERROR(AVERAGEIF('Dzienne 1'!$B$7:$B$306,A21,'Dzienne 1'!$L$7:$L$306),"")</f>
        <v/>
      </c>
      <c r="M21" s="21">
        <f>IFERROR(SUMIF('Dzienne 1'!$B$7:$B$306,A21,'Dzienne 1'!$M$7:$M$306),"")</f>
        <v>0</v>
      </c>
      <c r="N21" s="15" t="str">
        <f>IFERROR(AVERAGEIF('Dzienne 1'!$B$7:$B$306,A21,'Dzienne 1'!$O$7:$O$306),"")</f>
        <v/>
      </c>
      <c r="O21" s="15" t="str">
        <f>IFERROR(AVERAGEIF('Dzienne 1'!$B$7:$B$306,A21,'Dzienne 1'!$P$7:$P$306),"")</f>
        <v/>
      </c>
      <c r="P21" s="17" t="str">
        <f>IFERROR(AVERAGEIF('Dzienne 1'!$B$7:$B$306,A21,'Dzienne 1'!$R$7:$R$306),"")</f>
        <v/>
      </c>
      <c r="Q21" s="21" t="str">
        <f>IFERROR(AVERAGEIF('Dzienne 1'!$B$7:$B$306,A21,'Dzienne 1'!$U$7:$U$306),"")</f>
        <v/>
      </c>
      <c r="R21" s="21" t="str">
        <f>IFERROR(AVERAGEIF('Dzienne 1'!$B$7:$B$306,A21,'Dzienne 1'!$V$7:$V$306),"")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1'!$A$7:$A$306,'Dzienne 1'!$B$7:$B$306,A22),"")</f>
        <v/>
      </c>
      <c r="C22" s="20" t="str">
        <f ca="1">IFERROR(_xludf.maxifs('Dzienne 1'!$A$7:$A$306,'Dzienne 1'!$B$7:$B$306,A22),"")</f>
        <v/>
      </c>
      <c r="D22" s="21" t="str">
        <f>IFERROR(AVERAGEIF('Dzienne 1'!$B$7:$B$306,A22,'Dzienne 1'!$C$7:$C$306),"")</f>
        <v/>
      </c>
      <c r="E22" s="21" t="str">
        <f>IFERROR(AVERAGEIF('Dzienne 1'!$B$7:$B$306,A22,'Dzienne 1'!$D$7:$D$306),"")</f>
        <v/>
      </c>
      <c r="F22" s="13">
        <f>IFERROR(SUMIF('Dzienne 1'!$B$7:$B$306,A22,'Dzienne 1'!$E$7:$E$306),"")</f>
        <v>0</v>
      </c>
      <c r="G22" s="13">
        <f>IFERROR(SUMIF('Dzienne 1'!$B$7:$B$306,A22,'Dzienne 1'!$F$7:$F$306),"")</f>
        <v>0</v>
      </c>
      <c r="H22" s="15" t="str">
        <f>IFERROR(AVERAGEIF('Dzienne 1'!$B$7:$B$306,A22,'Dzienne 1'!$K$7:$K$306),"")</f>
        <v/>
      </c>
      <c r="I22" s="21">
        <f>IFERROR(SUMIF('Dzienne 1'!$B$7:$B$306,A22,'Dzienne 1'!$H$7:$H$306),"")</f>
        <v>0</v>
      </c>
      <c r="J22" s="21">
        <f>IFERROR(SUMIF('Dzienne 1'!$B$7:$B$306,A22,'Dzienne 1'!$I$7:$I$306),"")</f>
        <v>0</v>
      </c>
      <c r="K22" s="15" t="str">
        <f t="shared" si="0"/>
        <v/>
      </c>
      <c r="L22" s="15" t="str">
        <f>IFERROR(AVERAGEIF('Dzienne 1'!$B$7:$B$306,A22,'Dzienne 1'!$L$7:$L$306),"")</f>
        <v/>
      </c>
      <c r="M22" s="21">
        <f>IFERROR(SUMIF('Dzienne 1'!$B$7:$B$306,A22,'Dzienne 1'!$M$7:$M$306),"")</f>
        <v>0</v>
      </c>
      <c r="N22" s="15" t="str">
        <f>IFERROR(AVERAGEIF('Dzienne 1'!$B$7:$B$306,A22,'Dzienne 1'!$O$7:$O$306),"")</f>
        <v/>
      </c>
      <c r="O22" s="15" t="str">
        <f>IFERROR(AVERAGEIF('Dzienne 1'!$B$7:$B$306,A22,'Dzienne 1'!$P$7:$P$306),"")</f>
        <v/>
      </c>
      <c r="P22" s="17" t="str">
        <f>IFERROR(AVERAGEIF('Dzienne 1'!$B$7:$B$306,A22,'Dzienne 1'!$R$7:$R$306),"")</f>
        <v/>
      </c>
      <c r="Q22" s="21" t="str">
        <f>IFERROR(AVERAGEIF('Dzienne 1'!$B$7:$B$306,A22,'Dzienne 1'!$U$7:$U$306),"")</f>
        <v/>
      </c>
      <c r="R22" s="21" t="str">
        <f>IFERROR(AVERAGEIF('Dzienne 1'!$B$7:$B$306,A22,'Dzienne 1'!$V$7:$V$306),"")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1'!$A$7:$A$306,'Dzienne 1'!$B$7:$B$306,A23),"")</f>
        <v/>
      </c>
      <c r="C23" s="20" t="str">
        <f ca="1">IFERROR(_xludf.maxifs('Dzienne 1'!$A$7:$A$306,'Dzienne 1'!$B$7:$B$306,A23),"")</f>
        <v/>
      </c>
      <c r="D23" s="21" t="str">
        <f>IFERROR(AVERAGEIF('Dzienne 1'!$B$7:$B$306,A23,'Dzienne 1'!$C$7:$C$306),"")</f>
        <v/>
      </c>
      <c r="E23" s="21" t="str">
        <f>IFERROR(AVERAGEIF('Dzienne 1'!$B$7:$B$306,A23,'Dzienne 1'!$D$7:$D$306),"")</f>
        <v/>
      </c>
      <c r="F23" s="13">
        <f>IFERROR(SUMIF('Dzienne 1'!$B$7:$B$306,A23,'Dzienne 1'!$E$7:$E$306),"")</f>
        <v>0</v>
      </c>
      <c r="G23" s="13">
        <f>IFERROR(SUMIF('Dzienne 1'!$B$7:$B$306,A23,'Dzienne 1'!$F$7:$F$306),"")</f>
        <v>0</v>
      </c>
      <c r="H23" s="15" t="str">
        <f>IFERROR(AVERAGEIF('Dzienne 1'!$B$7:$B$306,A23,'Dzienne 1'!$K$7:$K$306),"")</f>
        <v/>
      </c>
      <c r="I23" s="21">
        <f>IFERROR(SUMIF('Dzienne 1'!$B$7:$B$306,A23,'Dzienne 1'!$H$7:$H$306),"")</f>
        <v>0</v>
      </c>
      <c r="J23" s="21">
        <f>IFERROR(SUMIF('Dzienne 1'!$B$7:$B$306,A23,'Dzienne 1'!$I$7:$I$306),"")</f>
        <v>0</v>
      </c>
      <c r="K23" s="15" t="str">
        <f t="shared" si="0"/>
        <v/>
      </c>
      <c r="L23" s="15" t="str">
        <f>IFERROR(AVERAGEIF('Dzienne 1'!$B$7:$B$306,A23,'Dzienne 1'!$L$7:$L$306),"")</f>
        <v/>
      </c>
      <c r="M23" s="21">
        <f>IFERROR(SUMIF('Dzienne 1'!$B$7:$B$306,A23,'Dzienne 1'!$M$7:$M$306),"")</f>
        <v>0</v>
      </c>
      <c r="N23" s="15" t="str">
        <f>IFERROR(AVERAGEIF('Dzienne 1'!$B$7:$B$306,A23,'Dzienne 1'!$O$7:$O$306),"")</f>
        <v/>
      </c>
      <c r="O23" s="15" t="str">
        <f>IFERROR(AVERAGEIF('Dzienne 1'!$B$7:$B$306,A23,'Dzienne 1'!$P$7:$P$306),"")</f>
        <v/>
      </c>
      <c r="P23" s="17" t="str">
        <f>IFERROR(AVERAGEIF('Dzienne 1'!$B$7:$B$306,A23,'Dzienne 1'!$R$7:$R$306),"")</f>
        <v/>
      </c>
      <c r="Q23" s="21" t="str">
        <f>IFERROR(AVERAGEIF('Dzienne 1'!$B$7:$B$306,A23,'Dzienne 1'!$U$7:$U$306),"")</f>
        <v/>
      </c>
      <c r="R23" s="21" t="str">
        <f>IFERROR(AVERAGEIF('Dzienne 1'!$B$7:$B$306,A23,'Dzienne 1'!$V$7:$V$306),"")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1'!$A$7:$A$306,'Dzienne 1'!$B$7:$B$306,A24),"")</f>
        <v/>
      </c>
      <c r="C24" s="20" t="str">
        <f ca="1">IFERROR(_xludf.maxifs('Dzienne 1'!$A$7:$A$306,'Dzienne 1'!$B$7:$B$306,A24),"")</f>
        <v/>
      </c>
      <c r="D24" s="21" t="str">
        <f>IFERROR(AVERAGEIF('Dzienne 1'!$B$7:$B$306,A24,'Dzienne 1'!$C$7:$C$306),"")</f>
        <v/>
      </c>
      <c r="E24" s="21" t="str">
        <f>IFERROR(AVERAGEIF('Dzienne 1'!$B$7:$B$306,A24,'Dzienne 1'!$D$7:$D$306),"")</f>
        <v/>
      </c>
      <c r="F24" s="13">
        <f>IFERROR(SUMIF('Dzienne 1'!$B$7:$B$306,A24,'Dzienne 1'!$E$7:$E$306),"")</f>
        <v>0</v>
      </c>
      <c r="G24" s="13">
        <f>IFERROR(SUMIF('Dzienne 1'!$B$7:$B$306,A24,'Dzienne 1'!$F$7:$F$306),"")</f>
        <v>0</v>
      </c>
      <c r="H24" s="15" t="str">
        <f>IFERROR(AVERAGEIF('Dzienne 1'!$B$7:$B$306,A24,'Dzienne 1'!$K$7:$K$306),"")</f>
        <v/>
      </c>
      <c r="I24" s="21">
        <f>IFERROR(SUMIF('Dzienne 1'!$B$7:$B$306,A24,'Dzienne 1'!$H$7:$H$306),"")</f>
        <v>0</v>
      </c>
      <c r="J24" s="21">
        <f>IFERROR(SUMIF('Dzienne 1'!$B$7:$B$306,A24,'Dzienne 1'!$I$7:$I$306),"")</f>
        <v>0</v>
      </c>
      <c r="K24" s="15" t="str">
        <f t="shared" si="0"/>
        <v/>
      </c>
      <c r="L24" s="15" t="str">
        <f>IFERROR(AVERAGEIF('Dzienne 1'!$B$7:$B$306,A24,'Dzienne 1'!$L$7:$L$306),"")</f>
        <v/>
      </c>
      <c r="M24" s="21">
        <f>IFERROR(SUMIF('Dzienne 1'!$B$7:$B$306,A24,'Dzienne 1'!$M$7:$M$306),"")</f>
        <v>0</v>
      </c>
      <c r="N24" s="15" t="str">
        <f>IFERROR(AVERAGEIF('Dzienne 1'!$B$7:$B$306,A24,'Dzienne 1'!$O$7:$O$306),"")</f>
        <v/>
      </c>
      <c r="O24" s="15" t="str">
        <f>IFERROR(AVERAGEIF('Dzienne 1'!$B$7:$B$306,A24,'Dzienne 1'!$P$7:$P$306),"")</f>
        <v/>
      </c>
      <c r="P24" s="17" t="str">
        <f>IFERROR(AVERAGEIF('Dzienne 1'!$B$7:$B$306,A24,'Dzienne 1'!$R$7:$R$306),"")</f>
        <v/>
      </c>
      <c r="Q24" s="21" t="str">
        <f>IFERROR(AVERAGEIF('Dzienne 1'!$B$7:$B$306,A24,'Dzienne 1'!$U$7:$U$306),"")</f>
        <v/>
      </c>
      <c r="R24" s="21" t="str">
        <f>IFERROR(AVERAGEIF('Dzienne 1'!$B$7:$B$306,A24,'Dzienne 1'!$V$7:$V$306),"")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1'!$A$7:$A$306,'Dzienne 1'!$B$7:$B$306,A25),"")</f>
        <v/>
      </c>
      <c r="C25" s="20" t="str">
        <f ca="1">IFERROR(_xludf.maxifs('Dzienne 1'!$A$7:$A$306,'Dzienne 1'!$B$7:$B$306,A25),"")</f>
        <v/>
      </c>
      <c r="D25" s="21" t="str">
        <f>IFERROR(AVERAGEIF('Dzienne 1'!$B$7:$B$306,A25,'Dzienne 1'!$C$7:$C$306),"")</f>
        <v/>
      </c>
      <c r="E25" s="21" t="str">
        <f>IFERROR(AVERAGEIF('Dzienne 1'!$B$7:$B$306,A25,'Dzienne 1'!$D$7:$D$306),"")</f>
        <v/>
      </c>
      <c r="F25" s="13">
        <f>IFERROR(SUMIF('Dzienne 1'!$B$7:$B$306,A25,'Dzienne 1'!$E$7:$E$306),"")</f>
        <v>0</v>
      </c>
      <c r="G25" s="13">
        <f>IFERROR(SUMIF('Dzienne 1'!$B$7:$B$306,A25,'Dzienne 1'!$F$7:$F$306),"")</f>
        <v>0</v>
      </c>
      <c r="H25" s="15" t="str">
        <f>IFERROR(AVERAGEIF('Dzienne 1'!$B$7:$B$306,A25,'Dzienne 1'!$K$7:$K$306),"")</f>
        <v/>
      </c>
      <c r="I25" s="21">
        <f>IFERROR(SUMIF('Dzienne 1'!$B$7:$B$306,A25,'Dzienne 1'!$H$7:$H$306),"")</f>
        <v>0</v>
      </c>
      <c r="J25" s="21">
        <f>IFERROR(SUMIF('Dzienne 1'!$B$7:$B$306,A25,'Dzienne 1'!$I$7:$I$306),"")</f>
        <v>0</v>
      </c>
      <c r="K25" s="15" t="str">
        <f t="shared" si="0"/>
        <v/>
      </c>
      <c r="L25" s="15" t="str">
        <f>IFERROR(AVERAGEIF('Dzienne 1'!$B$7:$B$306,A25,'Dzienne 1'!$L$7:$L$306),"")</f>
        <v/>
      </c>
      <c r="M25" s="21">
        <f>IFERROR(SUMIF('Dzienne 1'!$B$7:$B$306,A25,'Dzienne 1'!$M$7:$M$306),"")</f>
        <v>0</v>
      </c>
      <c r="N25" s="15" t="str">
        <f>IFERROR(AVERAGEIF('Dzienne 1'!$B$7:$B$306,A25,'Dzienne 1'!$O$7:$O$306),"")</f>
        <v/>
      </c>
      <c r="O25" s="15" t="str">
        <f>IFERROR(AVERAGEIF('Dzienne 1'!$B$7:$B$306,A25,'Dzienne 1'!$P$7:$P$306),"")</f>
        <v/>
      </c>
      <c r="P25" s="17" t="str">
        <f>IFERROR(AVERAGEIF('Dzienne 1'!$B$7:$B$306,A25,'Dzienne 1'!$R$7:$R$306),"")</f>
        <v/>
      </c>
      <c r="Q25" s="21" t="str">
        <f>IFERROR(AVERAGEIF('Dzienne 1'!$B$7:$B$306,A25,'Dzienne 1'!$U$7:$U$306),"")</f>
        <v/>
      </c>
      <c r="R25" s="21" t="str">
        <f>IFERROR(AVERAGEIF('Dzienne 1'!$B$7:$B$306,A25,'Dzienne 1'!$V$7:$V$306),"")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1'!$A$7:$A$306,'Dzienne 1'!$B$7:$B$306,A26),"")</f>
        <v/>
      </c>
      <c r="C26" s="20" t="str">
        <f ca="1">IFERROR(_xludf.maxifs('Dzienne 1'!$A$7:$A$306,'Dzienne 1'!$B$7:$B$306,A26),"")</f>
        <v/>
      </c>
      <c r="D26" s="21" t="str">
        <f>IFERROR(AVERAGEIF('Dzienne 1'!$B$7:$B$306,A26,'Dzienne 1'!$C$7:$C$306),"")</f>
        <v/>
      </c>
      <c r="E26" s="21" t="str">
        <f>IFERROR(AVERAGEIF('Dzienne 1'!$B$7:$B$306,A26,'Dzienne 1'!$D$7:$D$306),"")</f>
        <v/>
      </c>
      <c r="F26" s="13">
        <f>IFERROR(SUMIF('Dzienne 1'!$B$7:$B$306,A26,'Dzienne 1'!$E$7:$E$306),"")</f>
        <v>0</v>
      </c>
      <c r="G26" s="13">
        <f>IFERROR(SUMIF('Dzienne 1'!$B$7:$B$306,A26,'Dzienne 1'!$F$7:$F$306),"")</f>
        <v>0</v>
      </c>
      <c r="H26" s="15" t="str">
        <f>IFERROR(AVERAGEIF('Dzienne 1'!$B$7:$B$306,A26,'Dzienne 1'!$K$7:$K$306),"")</f>
        <v/>
      </c>
      <c r="I26" s="21">
        <f>IFERROR(SUMIF('Dzienne 1'!$B$7:$B$306,A26,'Dzienne 1'!$H$7:$H$306),"")</f>
        <v>0</v>
      </c>
      <c r="J26" s="21">
        <f>IFERROR(SUMIF('Dzienne 1'!$B$7:$B$306,A26,'Dzienne 1'!$I$7:$I$306),"")</f>
        <v>0</v>
      </c>
      <c r="K26" s="15" t="str">
        <f t="shared" si="0"/>
        <v/>
      </c>
      <c r="L26" s="15" t="str">
        <f>IFERROR(AVERAGEIF('Dzienne 1'!$B$7:$B$306,A26,'Dzienne 1'!$L$7:$L$306),"")</f>
        <v/>
      </c>
      <c r="M26" s="21">
        <f>IFERROR(SUMIF('Dzienne 1'!$B$7:$B$306,A26,'Dzienne 1'!$M$7:$M$306),"")</f>
        <v>0</v>
      </c>
      <c r="N26" s="15" t="str">
        <f>IFERROR(AVERAGEIF('Dzienne 1'!$B$7:$B$306,A26,'Dzienne 1'!$O$7:$O$306),"")</f>
        <v/>
      </c>
      <c r="O26" s="15" t="str">
        <f>IFERROR(AVERAGEIF('Dzienne 1'!$B$7:$B$306,A26,'Dzienne 1'!$P$7:$P$306),"")</f>
        <v/>
      </c>
      <c r="P26" s="17" t="str">
        <f>IFERROR(AVERAGEIF('Dzienne 1'!$B$7:$B$306,A26,'Dzienne 1'!$R$7:$R$306),"")</f>
        <v/>
      </c>
      <c r="Q26" s="21" t="str">
        <f>IFERROR(AVERAGEIF('Dzienne 1'!$B$7:$B$306,A26,'Dzienne 1'!$U$7:$U$306),"")</f>
        <v/>
      </c>
      <c r="R26" s="21" t="str">
        <f>IFERROR(AVERAGEIF('Dzienne 1'!$B$7:$B$306,A26,'Dzienne 1'!$V$7:$V$306),"")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1'!$A$7:$A$306,'Dzienne 1'!$B$7:$B$306,A27),"")</f>
        <v/>
      </c>
      <c r="C27" s="20" t="str">
        <f ca="1">IFERROR(_xludf.maxifs('Dzienne 1'!$A$7:$A$306,'Dzienne 1'!$B$7:$B$306,A27),"")</f>
        <v/>
      </c>
      <c r="D27" s="21" t="str">
        <f>IFERROR(AVERAGEIF('Dzienne 1'!$B$7:$B$306,A27,'Dzienne 1'!$C$7:$C$306),"")</f>
        <v/>
      </c>
      <c r="E27" s="21" t="str">
        <f>IFERROR(AVERAGEIF('Dzienne 1'!$B$7:$B$306,A27,'Dzienne 1'!$D$7:$D$306),"")</f>
        <v/>
      </c>
      <c r="F27" s="13">
        <f>IFERROR(SUMIF('Dzienne 1'!$B$7:$B$306,A27,'Dzienne 1'!$E$7:$E$306),"")</f>
        <v>0</v>
      </c>
      <c r="G27" s="13">
        <f>IFERROR(SUMIF('Dzienne 1'!$B$7:$B$306,A27,'Dzienne 1'!$F$7:$F$306),"")</f>
        <v>0</v>
      </c>
      <c r="H27" s="15" t="str">
        <f>IFERROR(AVERAGEIF('Dzienne 1'!$B$7:$B$306,A27,'Dzienne 1'!$K$7:$K$306),"")</f>
        <v/>
      </c>
      <c r="I27" s="21">
        <f>IFERROR(SUMIF('Dzienne 1'!$B$7:$B$306,A27,'Dzienne 1'!$H$7:$H$306),"")</f>
        <v>0</v>
      </c>
      <c r="J27" s="21">
        <f>IFERROR(SUMIF('Dzienne 1'!$B$7:$B$306,A27,'Dzienne 1'!$I$7:$I$306),"")</f>
        <v>0</v>
      </c>
      <c r="K27" s="15" t="str">
        <f t="shared" si="0"/>
        <v/>
      </c>
      <c r="L27" s="15" t="str">
        <f>IFERROR(AVERAGEIF('Dzienne 1'!$B$7:$B$306,A27,'Dzienne 1'!$L$7:$L$306),"")</f>
        <v/>
      </c>
      <c r="M27" s="21">
        <f>IFERROR(SUMIF('Dzienne 1'!$B$7:$B$306,A27,'Dzienne 1'!$M$7:$M$306),"")</f>
        <v>0</v>
      </c>
      <c r="N27" s="15" t="str">
        <f>IFERROR(AVERAGEIF('Dzienne 1'!$B$7:$B$306,A27,'Dzienne 1'!$O$7:$O$306),"")</f>
        <v/>
      </c>
      <c r="O27" s="15" t="str">
        <f>IFERROR(AVERAGEIF('Dzienne 1'!$B$7:$B$306,A27,'Dzienne 1'!$P$7:$P$306),"")</f>
        <v/>
      </c>
      <c r="P27" s="17" t="str">
        <f>IFERROR(AVERAGEIF('Dzienne 1'!$B$7:$B$306,A27,'Dzienne 1'!$R$7:$R$306),"")</f>
        <v/>
      </c>
      <c r="Q27" s="21" t="str">
        <f>IFERROR(AVERAGEIF('Dzienne 1'!$B$7:$B$306,A27,'Dzienne 1'!$U$7:$U$306),"")</f>
        <v/>
      </c>
      <c r="R27" s="21" t="str">
        <f>IFERROR(AVERAGEIF('Dzienne 1'!$B$7:$B$306,A27,'Dzienne 1'!$V$7:$V$306),"")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1'!$A$7:$A$306,'Dzienne 1'!$B$7:$B$306,A28),"")</f>
        <v/>
      </c>
      <c r="C28" s="20" t="str">
        <f ca="1">IFERROR(_xludf.maxifs('Dzienne 1'!$A$7:$A$306,'Dzienne 1'!$B$7:$B$306,A28),"")</f>
        <v/>
      </c>
      <c r="D28" s="21" t="str">
        <f>IFERROR(AVERAGEIF('Dzienne 1'!$B$7:$B$306,A28,'Dzienne 1'!$C$7:$C$306),"")</f>
        <v/>
      </c>
      <c r="E28" s="21" t="str">
        <f>IFERROR(AVERAGEIF('Dzienne 1'!$B$7:$B$306,A28,'Dzienne 1'!$D$7:$D$306),"")</f>
        <v/>
      </c>
      <c r="F28" s="13">
        <f>IFERROR(SUMIF('Dzienne 1'!$B$7:$B$306,A28,'Dzienne 1'!$E$7:$E$306),"")</f>
        <v>0</v>
      </c>
      <c r="G28" s="13">
        <f>IFERROR(SUMIF('Dzienne 1'!$B$7:$B$306,A28,'Dzienne 1'!$F$7:$F$306),"")</f>
        <v>0</v>
      </c>
      <c r="H28" s="15" t="str">
        <f>IFERROR(AVERAGEIF('Dzienne 1'!$B$7:$B$306,A28,'Dzienne 1'!$K$7:$K$306),"")</f>
        <v/>
      </c>
      <c r="I28" s="21">
        <f>IFERROR(SUMIF('Dzienne 1'!$B$7:$B$306,A28,'Dzienne 1'!$H$7:$H$306),"")</f>
        <v>0</v>
      </c>
      <c r="J28" s="21">
        <f>IFERROR(SUMIF('Dzienne 1'!$B$7:$B$306,A28,'Dzienne 1'!$I$7:$I$306),"")</f>
        <v>0</v>
      </c>
      <c r="K28" s="15" t="str">
        <f t="shared" si="0"/>
        <v/>
      </c>
      <c r="L28" s="15" t="str">
        <f>IFERROR(AVERAGEIF('Dzienne 1'!$B$7:$B$306,A28,'Dzienne 1'!$L$7:$L$306),"")</f>
        <v/>
      </c>
      <c r="M28" s="21">
        <f>IFERROR(SUMIF('Dzienne 1'!$B$7:$B$306,A28,'Dzienne 1'!$M$7:$M$306),"")</f>
        <v>0</v>
      </c>
      <c r="N28" s="15" t="str">
        <f>IFERROR(AVERAGEIF('Dzienne 1'!$B$7:$B$306,A28,'Dzienne 1'!$O$7:$O$306),"")</f>
        <v/>
      </c>
      <c r="O28" s="15" t="str">
        <f>IFERROR(AVERAGEIF('Dzienne 1'!$B$7:$B$306,A28,'Dzienne 1'!$P$7:$P$306),"")</f>
        <v/>
      </c>
      <c r="P28" s="17" t="str">
        <f>IFERROR(AVERAGEIF('Dzienne 1'!$B$7:$B$306,A28,'Dzienne 1'!$R$7:$R$306),"")</f>
        <v/>
      </c>
      <c r="Q28" s="21" t="str">
        <f>IFERROR(AVERAGEIF('Dzienne 1'!$B$7:$B$306,A28,'Dzienne 1'!$U$7:$U$306),"")</f>
        <v/>
      </c>
      <c r="R28" s="21" t="str">
        <f>IFERROR(AVERAGEIF('Dzienne 1'!$B$7:$B$306,A28,'Dzienne 1'!$V$7:$V$306),"")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1'!$A$7:$A$306,'Dzienne 1'!$B$7:$B$306,A29),"")</f>
        <v/>
      </c>
      <c r="C29" s="20" t="str">
        <f ca="1">IFERROR(_xludf.maxifs('Dzienne 1'!$A$7:$A$306,'Dzienne 1'!$B$7:$B$306,A29),"")</f>
        <v/>
      </c>
      <c r="D29" s="21" t="str">
        <f>IFERROR(AVERAGEIF('Dzienne 1'!$B$7:$B$306,A29,'Dzienne 1'!$C$7:$C$306),"")</f>
        <v/>
      </c>
      <c r="E29" s="21" t="str">
        <f>IFERROR(AVERAGEIF('Dzienne 1'!$B$7:$B$306,A29,'Dzienne 1'!$D$7:$D$306),"")</f>
        <v/>
      </c>
      <c r="F29" s="13">
        <f>IFERROR(SUMIF('Dzienne 1'!$B$7:$B$306,A29,'Dzienne 1'!$E$7:$E$306),"")</f>
        <v>0</v>
      </c>
      <c r="G29" s="13">
        <f>IFERROR(SUMIF('Dzienne 1'!$B$7:$B$306,A29,'Dzienne 1'!$F$7:$F$306),"")</f>
        <v>0</v>
      </c>
      <c r="H29" s="15" t="str">
        <f>IFERROR(AVERAGEIF('Dzienne 1'!$B$7:$B$306,A29,'Dzienne 1'!$K$7:$K$306),"")</f>
        <v/>
      </c>
      <c r="I29" s="21">
        <f>IFERROR(SUMIF('Dzienne 1'!$B$7:$B$306,A29,'Dzienne 1'!$H$7:$H$306),"")</f>
        <v>0</v>
      </c>
      <c r="J29" s="21">
        <f>IFERROR(SUMIF('Dzienne 1'!$B$7:$B$306,A29,'Dzienne 1'!$I$7:$I$306),"")</f>
        <v>0</v>
      </c>
      <c r="K29" s="15" t="str">
        <f t="shared" si="0"/>
        <v/>
      </c>
      <c r="L29" s="15" t="str">
        <f>IFERROR(AVERAGEIF('Dzienne 1'!$B$7:$B$306,A29,'Dzienne 1'!$L$7:$L$306),"")</f>
        <v/>
      </c>
      <c r="M29" s="21">
        <f>IFERROR(SUMIF('Dzienne 1'!$B$7:$B$306,A29,'Dzienne 1'!$M$7:$M$306),"")</f>
        <v>0</v>
      </c>
      <c r="N29" s="15" t="str">
        <f>IFERROR(AVERAGEIF('Dzienne 1'!$B$7:$B$306,A29,'Dzienne 1'!$O$7:$O$306),"")</f>
        <v/>
      </c>
      <c r="O29" s="15" t="str">
        <f>IFERROR(AVERAGEIF('Dzienne 1'!$B$7:$B$306,A29,'Dzienne 1'!$P$7:$P$306),"")</f>
        <v/>
      </c>
      <c r="P29" s="17" t="str">
        <f>IFERROR(AVERAGEIF('Dzienne 1'!$B$7:$B$306,A29,'Dzienne 1'!$R$7:$R$306),"")</f>
        <v/>
      </c>
      <c r="Q29" s="21" t="str">
        <f>IFERROR(AVERAGEIF('Dzienne 1'!$B$7:$B$306,A29,'Dzienne 1'!$U$7:$U$306),"")</f>
        <v/>
      </c>
      <c r="R29" s="21" t="str">
        <f>IFERROR(AVERAGEIF('Dzienne 1'!$B$7:$B$306,A29,'Dzienne 1'!$V$7:$V$306),"")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1'!$A$7:$A$306,'Dzienne 1'!$B$7:$B$306,A30),"")</f>
        <v/>
      </c>
      <c r="C30" s="20" t="str">
        <f ca="1">IFERROR(_xludf.maxifs('Dzienne 1'!$A$7:$A$306,'Dzienne 1'!$B$7:$B$306,A30),"")</f>
        <v/>
      </c>
      <c r="D30" s="21" t="str">
        <f>IFERROR(AVERAGEIF('Dzienne 1'!$B$7:$B$306,A30,'Dzienne 1'!$C$7:$C$306),"")</f>
        <v/>
      </c>
      <c r="E30" s="21" t="str">
        <f>IFERROR(AVERAGEIF('Dzienne 1'!$B$7:$B$306,A30,'Dzienne 1'!$D$7:$D$306),"")</f>
        <v/>
      </c>
      <c r="F30" s="13">
        <f>IFERROR(SUMIF('Dzienne 1'!$B$7:$B$306,A30,'Dzienne 1'!$E$7:$E$306),"")</f>
        <v>0</v>
      </c>
      <c r="G30" s="13">
        <f>IFERROR(SUMIF('Dzienne 1'!$B$7:$B$306,A30,'Dzienne 1'!$F$7:$F$306),"")</f>
        <v>0</v>
      </c>
      <c r="H30" s="15" t="str">
        <f>IFERROR(AVERAGEIF('Dzienne 1'!$B$7:$B$306,A30,'Dzienne 1'!$K$7:$K$306),"")</f>
        <v/>
      </c>
      <c r="I30" s="21">
        <f>IFERROR(SUMIF('Dzienne 1'!$B$7:$B$306,A30,'Dzienne 1'!$H$7:$H$306),"")</f>
        <v>0</v>
      </c>
      <c r="J30" s="21">
        <f>IFERROR(SUMIF('Dzienne 1'!$B$7:$B$306,A30,'Dzienne 1'!$I$7:$I$306),"")</f>
        <v>0</v>
      </c>
      <c r="K30" s="15" t="str">
        <f t="shared" si="0"/>
        <v/>
      </c>
      <c r="L30" s="15" t="str">
        <f>IFERROR(AVERAGEIF('Dzienne 1'!$B$7:$B$306,A30,'Dzienne 1'!$L$7:$L$306),"")</f>
        <v/>
      </c>
      <c r="M30" s="21">
        <f>IFERROR(SUMIF('Dzienne 1'!$B$7:$B$306,A30,'Dzienne 1'!$M$7:$M$306),"")</f>
        <v>0</v>
      </c>
      <c r="N30" s="15" t="str">
        <f>IFERROR(AVERAGEIF('Dzienne 1'!$B$7:$B$306,A30,'Dzienne 1'!$O$7:$O$306),"")</f>
        <v/>
      </c>
      <c r="O30" s="15" t="str">
        <f>IFERROR(AVERAGEIF('Dzienne 1'!$B$7:$B$306,A30,'Dzienne 1'!$P$7:$P$306),"")</f>
        <v/>
      </c>
      <c r="P30" s="17" t="str">
        <f>IFERROR(AVERAGEIF('Dzienne 1'!$B$7:$B$306,A30,'Dzienne 1'!$R$7:$R$306),"")</f>
        <v/>
      </c>
      <c r="Q30" s="21" t="str">
        <f>IFERROR(AVERAGEIF('Dzienne 1'!$B$7:$B$306,A30,'Dzienne 1'!$U$7:$U$306),"")</f>
        <v/>
      </c>
      <c r="R30" s="21" t="str">
        <f>IFERROR(AVERAGEIF('Dzienne 1'!$B$7:$B$306,A30,'Dzienne 1'!$V$7:$V$306),"")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1'!$A$7:$A$306,'Dzienne 1'!$B$7:$B$306,A31),"")</f>
        <v/>
      </c>
      <c r="C31" s="20" t="str">
        <f ca="1">IFERROR(_xludf.maxifs('Dzienne 1'!$A$7:$A$306,'Dzienne 1'!$B$7:$B$306,A31),"")</f>
        <v/>
      </c>
      <c r="D31" s="21" t="str">
        <f>IFERROR(AVERAGEIF('Dzienne 1'!$B$7:$B$306,A31,'Dzienne 1'!$C$7:$C$306),"")</f>
        <v/>
      </c>
      <c r="E31" s="21" t="str">
        <f>IFERROR(AVERAGEIF('Dzienne 1'!$B$7:$B$306,A31,'Dzienne 1'!$D$7:$D$306),"")</f>
        <v/>
      </c>
      <c r="F31" s="13">
        <f>IFERROR(SUMIF('Dzienne 1'!$B$7:$B$306,A31,'Dzienne 1'!$E$7:$E$306),"")</f>
        <v>0</v>
      </c>
      <c r="G31" s="13">
        <f>IFERROR(SUMIF('Dzienne 1'!$B$7:$B$306,A31,'Dzienne 1'!$F$7:$F$306),"")</f>
        <v>0</v>
      </c>
      <c r="H31" s="15" t="str">
        <f>IFERROR(AVERAGEIF('Dzienne 1'!$B$7:$B$306,A31,'Dzienne 1'!$K$7:$K$306),"")</f>
        <v/>
      </c>
      <c r="I31" s="21">
        <f>IFERROR(SUMIF('Dzienne 1'!$B$7:$B$306,A31,'Dzienne 1'!$H$7:$H$306),"")</f>
        <v>0</v>
      </c>
      <c r="J31" s="21">
        <f>IFERROR(SUMIF('Dzienne 1'!$B$7:$B$306,A31,'Dzienne 1'!$I$7:$I$306),"")</f>
        <v>0</v>
      </c>
      <c r="K31" s="15" t="str">
        <f t="shared" si="0"/>
        <v/>
      </c>
      <c r="L31" s="15" t="str">
        <f>IFERROR(AVERAGEIF('Dzienne 1'!$B$7:$B$306,A31,'Dzienne 1'!$L$7:$L$306),"")</f>
        <v/>
      </c>
      <c r="M31" s="21">
        <f>IFERROR(SUMIF('Dzienne 1'!$B$7:$B$306,A31,'Dzienne 1'!$M$7:$M$306),"")</f>
        <v>0</v>
      </c>
      <c r="N31" s="15" t="str">
        <f>IFERROR(AVERAGEIF('Dzienne 1'!$B$7:$B$306,A31,'Dzienne 1'!$O$7:$O$306),"")</f>
        <v/>
      </c>
      <c r="O31" s="15" t="str">
        <f>IFERROR(AVERAGEIF('Dzienne 1'!$B$7:$B$306,A31,'Dzienne 1'!$P$7:$P$306),"")</f>
        <v/>
      </c>
      <c r="P31" s="17" t="str">
        <f>IFERROR(AVERAGEIF('Dzienne 1'!$B$7:$B$306,A31,'Dzienne 1'!$R$7:$R$306),"")</f>
        <v/>
      </c>
      <c r="Q31" s="21" t="str">
        <f>IFERROR(AVERAGEIF('Dzienne 1'!$B$7:$B$306,A31,'Dzienne 1'!$U$7:$U$306),"")</f>
        <v/>
      </c>
      <c r="R31" s="21" t="str">
        <f>IFERROR(AVERAGEIF('Dzienne 1'!$B$7:$B$306,A31,'Dzienne 1'!$V$7:$V$306),"")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1'!$A$7:$A$306,'Dzienne 1'!$B$7:$B$306,A32),"")</f>
        <v/>
      </c>
      <c r="C32" s="20" t="str">
        <f ca="1">IFERROR(_xludf.maxifs('Dzienne 1'!$A$7:$A$306,'Dzienne 1'!$B$7:$B$306,A32),"")</f>
        <v/>
      </c>
      <c r="D32" s="21" t="str">
        <f>IFERROR(AVERAGEIF('Dzienne 1'!$B$7:$B$306,A32,'Dzienne 1'!$C$7:$C$306),"")</f>
        <v/>
      </c>
      <c r="E32" s="21" t="str">
        <f>IFERROR(AVERAGEIF('Dzienne 1'!$B$7:$B$306,A32,'Dzienne 1'!$D$7:$D$306),"")</f>
        <v/>
      </c>
      <c r="F32" s="13">
        <f>IFERROR(SUMIF('Dzienne 1'!$B$7:$B$306,A32,'Dzienne 1'!$E$7:$E$306),"")</f>
        <v>0</v>
      </c>
      <c r="G32" s="13">
        <f>IFERROR(SUMIF('Dzienne 1'!$B$7:$B$306,A32,'Dzienne 1'!$F$7:$F$306),"")</f>
        <v>0</v>
      </c>
      <c r="H32" s="15" t="str">
        <f>IFERROR(AVERAGEIF('Dzienne 1'!$B$7:$B$306,A32,'Dzienne 1'!$K$7:$K$306),"")</f>
        <v/>
      </c>
      <c r="I32" s="21">
        <f>IFERROR(SUMIF('Dzienne 1'!$B$7:$B$306,A32,'Dzienne 1'!$H$7:$H$306),"")</f>
        <v>0</v>
      </c>
      <c r="J32" s="21">
        <f>IFERROR(SUMIF('Dzienne 1'!$B$7:$B$306,A32,'Dzienne 1'!$I$7:$I$306),"")</f>
        <v>0</v>
      </c>
      <c r="K32" s="15" t="str">
        <f t="shared" si="0"/>
        <v/>
      </c>
      <c r="L32" s="15" t="str">
        <f>IFERROR(AVERAGEIF('Dzienne 1'!$B$7:$B$306,A32,'Dzienne 1'!$L$7:$L$306),"")</f>
        <v/>
      </c>
      <c r="M32" s="21">
        <f>IFERROR(SUMIF('Dzienne 1'!$B$7:$B$306,A32,'Dzienne 1'!$M$7:$M$306),"")</f>
        <v>0</v>
      </c>
      <c r="N32" s="15" t="str">
        <f>IFERROR(AVERAGEIF('Dzienne 1'!$B$7:$B$306,A32,'Dzienne 1'!$O$7:$O$306),"")</f>
        <v/>
      </c>
      <c r="O32" s="15" t="str">
        <f>IFERROR(AVERAGEIF('Dzienne 1'!$B$7:$B$306,A32,'Dzienne 1'!$P$7:$P$306),"")</f>
        <v/>
      </c>
      <c r="P32" s="17" t="str">
        <f>IFERROR(AVERAGEIF('Dzienne 1'!$B$7:$B$306,A32,'Dzienne 1'!$R$7:$R$306),"")</f>
        <v/>
      </c>
      <c r="Q32" s="21" t="str">
        <f>IFERROR(AVERAGEIF('Dzienne 1'!$B$7:$B$306,A32,'Dzienne 1'!$U$7:$U$306),"")</f>
        <v/>
      </c>
      <c r="R32" s="21" t="str">
        <f>IFERROR(AVERAGEIF('Dzienne 1'!$B$7:$B$306,A32,'Dzienne 1'!$V$7:$V$306),"")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1'!$A$7:$A$306,'Dzienne 1'!$B$7:$B$306,A33),"")</f>
        <v/>
      </c>
      <c r="C33" s="20" t="str">
        <f ca="1">IFERROR(_xludf.maxifs('Dzienne 1'!$A$7:$A$306,'Dzienne 1'!$B$7:$B$306,A33),"")</f>
        <v/>
      </c>
      <c r="D33" s="21" t="str">
        <f>IFERROR(AVERAGEIF('Dzienne 1'!$B$7:$B$306,A33,'Dzienne 1'!$C$7:$C$306),"")</f>
        <v/>
      </c>
      <c r="E33" s="21" t="str">
        <f>IFERROR(AVERAGEIF('Dzienne 1'!$B$7:$B$306,A33,'Dzienne 1'!$D$7:$D$306),"")</f>
        <v/>
      </c>
      <c r="F33" s="13">
        <f>IFERROR(SUMIF('Dzienne 1'!$B$7:$B$306,A33,'Dzienne 1'!$E$7:$E$306),"")</f>
        <v>0</v>
      </c>
      <c r="G33" s="13">
        <f>IFERROR(SUMIF('Dzienne 1'!$B$7:$B$306,A33,'Dzienne 1'!$F$7:$F$306),"")</f>
        <v>0</v>
      </c>
      <c r="H33" s="15" t="str">
        <f>IFERROR(AVERAGEIF('Dzienne 1'!$B$7:$B$306,A33,'Dzienne 1'!$K$7:$K$306),"")</f>
        <v/>
      </c>
      <c r="I33" s="21">
        <f>IFERROR(SUMIF('Dzienne 1'!$B$7:$B$306,A33,'Dzienne 1'!$H$7:$H$306),"")</f>
        <v>0</v>
      </c>
      <c r="J33" s="21">
        <f>IFERROR(SUMIF('Dzienne 1'!$B$7:$B$306,A33,'Dzienne 1'!$I$7:$I$306),"")</f>
        <v>0</v>
      </c>
      <c r="K33" s="15" t="str">
        <f t="shared" si="0"/>
        <v/>
      </c>
      <c r="L33" s="15" t="str">
        <f>IFERROR(AVERAGEIF('Dzienne 1'!$B$7:$B$306,A33,'Dzienne 1'!$L$7:$L$306),"")</f>
        <v/>
      </c>
      <c r="M33" s="21">
        <f>IFERROR(SUMIF('Dzienne 1'!$B$7:$B$306,A33,'Dzienne 1'!$M$7:$M$306),"")</f>
        <v>0</v>
      </c>
      <c r="N33" s="15" t="str">
        <f>IFERROR(AVERAGEIF('Dzienne 1'!$B$7:$B$306,A33,'Dzienne 1'!$O$7:$O$306),"")</f>
        <v/>
      </c>
      <c r="O33" s="15" t="str">
        <f>IFERROR(AVERAGEIF('Dzienne 1'!$B$7:$B$306,A33,'Dzienne 1'!$P$7:$P$306),"")</f>
        <v/>
      </c>
      <c r="P33" s="17" t="str">
        <f>IFERROR(AVERAGEIF('Dzienne 1'!$B$7:$B$306,A33,'Dzienne 1'!$R$7:$R$306),"")</f>
        <v/>
      </c>
      <c r="Q33" s="21" t="str">
        <f>IFERROR(AVERAGEIF('Dzienne 1'!$B$7:$B$306,A33,'Dzienne 1'!$U$7:$U$306),"")</f>
        <v/>
      </c>
      <c r="R33" s="21" t="str">
        <f>IFERROR(AVERAGEIF('Dzienne 1'!$B$7:$B$306,A33,'Dzienne 1'!$V$7:$V$306),"")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1'!$A$7:$A$306,'Dzienne 1'!$B$7:$B$306,A34),"")</f>
        <v/>
      </c>
      <c r="C34" s="20" t="str">
        <f ca="1">IFERROR(_xludf.maxifs('Dzienne 1'!$A$7:$A$306,'Dzienne 1'!$B$7:$B$306,A34),"")</f>
        <v/>
      </c>
      <c r="D34" s="21" t="str">
        <f>IFERROR(AVERAGEIF('Dzienne 1'!$B$7:$B$306,A34,'Dzienne 1'!$C$7:$C$306),"")</f>
        <v/>
      </c>
      <c r="E34" s="21" t="str">
        <f>IFERROR(AVERAGEIF('Dzienne 1'!$B$7:$B$306,A34,'Dzienne 1'!$D$7:$D$306),"")</f>
        <v/>
      </c>
      <c r="F34" s="13">
        <f>IFERROR(SUMIF('Dzienne 1'!$B$7:$B$306,A34,'Dzienne 1'!$E$7:$E$306),"")</f>
        <v>0</v>
      </c>
      <c r="G34" s="13">
        <f>IFERROR(SUMIF('Dzienne 1'!$B$7:$B$306,A34,'Dzienne 1'!$F$7:$F$306),"")</f>
        <v>0</v>
      </c>
      <c r="H34" s="15" t="str">
        <f>IFERROR(AVERAGEIF('Dzienne 1'!$B$7:$B$306,A34,'Dzienne 1'!$K$7:$K$306),"")</f>
        <v/>
      </c>
      <c r="I34" s="21">
        <f>IFERROR(SUMIF('Dzienne 1'!$B$7:$B$306,A34,'Dzienne 1'!$H$7:$H$306),"")</f>
        <v>0</v>
      </c>
      <c r="J34" s="21">
        <f>IFERROR(SUMIF('Dzienne 1'!$B$7:$B$306,A34,'Dzienne 1'!$I$7:$I$306),"")</f>
        <v>0</v>
      </c>
      <c r="K34" s="15" t="str">
        <f t="shared" si="0"/>
        <v/>
      </c>
      <c r="L34" s="15" t="str">
        <f>IFERROR(AVERAGEIF('Dzienne 1'!$B$7:$B$306,A34,'Dzienne 1'!$L$7:$L$306),"")</f>
        <v/>
      </c>
      <c r="M34" s="21">
        <f>IFERROR(SUMIF('Dzienne 1'!$B$7:$B$306,A34,'Dzienne 1'!$M$7:$M$306),"")</f>
        <v>0</v>
      </c>
      <c r="N34" s="15" t="str">
        <f>IFERROR(AVERAGEIF('Dzienne 1'!$B$7:$B$306,A34,'Dzienne 1'!$O$7:$O$306),"")</f>
        <v/>
      </c>
      <c r="O34" s="15" t="str">
        <f>IFERROR(AVERAGEIF('Dzienne 1'!$B$7:$B$306,A34,'Dzienne 1'!$P$7:$P$306),"")</f>
        <v/>
      </c>
      <c r="P34" s="17" t="str">
        <f>IFERROR(AVERAGEIF('Dzienne 1'!$B$7:$B$306,A34,'Dzienne 1'!$R$7:$R$306),"")</f>
        <v/>
      </c>
      <c r="Q34" s="21" t="str">
        <f>IFERROR(AVERAGEIF('Dzienne 1'!$B$7:$B$306,A34,'Dzienne 1'!$U$7:$U$306),"")</f>
        <v/>
      </c>
      <c r="R34" s="21" t="str">
        <f>IFERROR(AVERAGEIF('Dzienne 1'!$B$7:$B$306,A34,'Dzienne 1'!$V$7:$V$306),"")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1'!$A$7:$A$306,'Dzienne 1'!$B$7:$B$306,A35),"")</f>
        <v/>
      </c>
      <c r="C35" s="20" t="str">
        <f ca="1">IFERROR(_xludf.maxifs('Dzienne 1'!$A$7:$A$306,'Dzienne 1'!$B$7:$B$306,A35),"")</f>
        <v/>
      </c>
      <c r="D35" s="21" t="str">
        <f>IFERROR(AVERAGEIF('Dzienne 1'!$B$7:$B$306,A35,'Dzienne 1'!$C$7:$C$306),"")</f>
        <v/>
      </c>
      <c r="E35" s="21" t="str">
        <f>IFERROR(AVERAGEIF('Dzienne 1'!$B$7:$B$306,A35,'Dzienne 1'!$D$7:$D$306),"")</f>
        <v/>
      </c>
      <c r="F35" s="13">
        <f>IFERROR(SUMIF('Dzienne 1'!$B$7:$B$306,A35,'Dzienne 1'!$E$7:$E$306),"")</f>
        <v>0</v>
      </c>
      <c r="G35" s="13">
        <f>IFERROR(SUMIF('Dzienne 1'!$B$7:$B$306,A35,'Dzienne 1'!$F$7:$F$306),"")</f>
        <v>0</v>
      </c>
      <c r="H35" s="15" t="str">
        <f>IFERROR(AVERAGEIF('Dzienne 1'!$B$7:$B$306,A35,'Dzienne 1'!$K$7:$K$306),"")</f>
        <v/>
      </c>
      <c r="I35" s="21">
        <f>IFERROR(SUMIF('Dzienne 1'!$B$7:$B$306,A35,'Dzienne 1'!$H$7:$H$306),"")</f>
        <v>0</v>
      </c>
      <c r="J35" s="21">
        <f>IFERROR(SUMIF('Dzienne 1'!$B$7:$B$306,A35,'Dzienne 1'!$I$7:$I$306),"")</f>
        <v>0</v>
      </c>
      <c r="K35" s="15" t="str">
        <f t="shared" ref="K35:K66" si="1">IF(OR(I35="",I35=0),"",J35/I35*100)</f>
        <v/>
      </c>
      <c r="L35" s="15" t="str">
        <f>IFERROR(AVERAGEIF('Dzienne 1'!$B$7:$B$306,A35,'Dzienne 1'!$L$7:$L$306),"")</f>
        <v/>
      </c>
      <c r="M35" s="21">
        <f>IFERROR(SUMIF('Dzienne 1'!$B$7:$B$306,A35,'Dzienne 1'!$M$7:$M$306),"")</f>
        <v>0</v>
      </c>
      <c r="N35" s="15" t="str">
        <f>IFERROR(AVERAGEIF('Dzienne 1'!$B$7:$B$306,A35,'Dzienne 1'!$O$7:$O$306),"")</f>
        <v/>
      </c>
      <c r="O35" s="15" t="str">
        <f>IFERROR(AVERAGEIF('Dzienne 1'!$B$7:$B$306,A35,'Dzienne 1'!$P$7:$P$306),"")</f>
        <v/>
      </c>
      <c r="P35" s="17" t="str">
        <f>IFERROR(AVERAGEIF('Dzienne 1'!$B$7:$B$306,A35,'Dzienne 1'!$R$7:$R$306),"")</f>
        <v/>
      </c>
      <c r="Q35" s="21" t="str">
        <f>IFERROR(AVERAGEIF('Dzienne 1'!$B$7:$B$306,A35,'Dzienne 1'!$U$7:$U$306),"")</f>
        <v/>
      </c>
      <c r="R35" s="21" t="str">
        <f>IFERROR(AVERAGEIF('Dzienne 1'!$B$7:$B$306,A35,'Dzienne 1'!$V$7:$V$306),"")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1'!$A$7:$A$306,'Dzienne 1'!$B$7:$B$306,A36),"")</f>
        <v/>
      </c>
      <c r="C36" s="20" t="str">
        <f ca="1">IFERROR(_xludf.maxifs('Dzienne 1'!$A$7:$A$306,'Dzienne 1'!$B$7:$B$306,A36),"")</f>
        <v/>
      </c>
      <c r="D36" s="21" t="str">
        <f>IFERROR(AVERAGEIF('Dzienne 1'!$B$7:$B$306,A36,'Dzienne 1'!$C$7:$C$306),"")</f>
        <v/>
      </c>
      <c r="E36" s="21" t="str">
        <f>IFERROR(AVERAGEIF('Dzienne 1'!$B$7:$B$306,A36,'Dzienne 1'!$D$7:$D$306),"")</f>
        <v/>
      </c>
      <c r="F36" s="13">
        <f>IFERROR(SUMIF('Dzienne 1'!$B$7:$B$306,A36,'Dzienne 1'!$E$7:$E$306),"")</f>
        <v>0</v>
      </c>
      <c r="G36" s="13">
        <f>IFERROR(SUMIF('Dzienne 1'!$B$7:$B$306,A36,'Dzienne 1'!$F$7:$F$306),"")</f>
        <v>0</v>
      </c>
      <c r="H36" s="15" t="str">
        <f>IFERROR(AVERAGEIF('Dzienne 1'!$B$7:$B$306,A36,'Dzienne 1'!$K$7:$K$306),"")</f>
        <v/>
      </c>
      <c r="I36" s="21">
        <f>IFERROR(SUMIF('Dzienne 1'!$B$7:$B$306,A36,'Dzienne 1'!$H$7:$H$306),"")</f>
        <v>0</v>
      </c>
      <c r="J36" s="21">
        <f>IFERROR(SUMIF('Dzienne 1'!$B$7:$B$306,A36,'Dzienne 1'!$I$7:$I$306),"")</f>
        <v>0</v>
      </c>
      <c r="K36" s="15" t="str">
        <f t="shared" si="1"/>
        <v/>
      </c>
      <c r="L36" s="15" t="str">
        <f>IFERROR(AVERAGEIF('Dzienne 1'!$B$7:$B$306,A36,'Dzienne 1'!$L$7:$L$306),"")</f>
        <v/>
      </c>
      <c r="M36" s="21">
        <f>IFERROR(SUMIF('Dzienne 1'!$B$7:$B$306,A36,'Dzienne 1'!$M$7:$M$306),"")</f>
        <v>0</v>
      </c>
      <c r="N36" s="15" t="str">
        <f>IFERROR(AVERAGEIF('Dzienne 1'!$B$7:$B$306,A36,'Dzienne 1'!$O$7:$O$306),"")</f>
        <v/>
      </c>
      <c r="O36" s="15" t="str">
        <f>IFERROR(AVERAGEIF('Dzienne 1'!$B$7:$B$306,A36,'Dzienne 1'!$P$7:$P$306),"")</f>
        <v/>
      </c>
      <c r="P36" s="17" t="str">
        <f>IFERROR(AVERAGEIF('Dzienne 1'!$B$7:$B$306,A36,'Dzienne 1'!$R$7:$R$306),"")</f>
        <v/>
      </c>
      <c r="Q36" s="21" t="str">
        <f>IFERROR(AVERAGEIF('Dzienne 1'!$B$7:$B$306,A36,'Dzienne 1'!$U$7:$U$306),"")</f>
        <v/>
      </c>
      <c r="R36" s="21" t="str">
        <f>IFERROR(AVERAGEIF('Dzienne 1'!$B$7:$B$306,A36,'Dzienne 1'!$V$7:$V$306),"")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1'!$A$7:$A$306,'Dzienne 1'!$B$7:$B$306,A37),"")</f>
        <v/>
      </c>
      <c r="C37" s="20" t="str">
        <f ca="1">IFERROR(_xludf.maxifs('Dzienne 1'!$A$7:$A$306,'Dzienne 1'!$B$7:$B$306,A37),"")</f>
        <v/>
      </c>
      <c r="D37" s="21" t="str">
        <f>IFERROR(AVERAGEIF('Dzienne 1'!$B$7:$B$306,A37,'Dzienne 1'!$C$7:$C$306),"")</f>
        <v/>
      </c>
      <c r="E37" s="21" t="str">
        <f>IFERROR(AVERAGEIF('Dzienne 1'!$B$7:$B$306,A37,'Dzienne 1'!$D$7:$D$306),"")</f>
        <v/>
      </c>
      <c r="F37" s="13">
        <f>IFERROR(SUMIF('Dzienne 1'!$B$7:$B$306,A37,'Dzienne 1'!$E$7:$E$306),"")</f>
        <v>0</v>
      </c>
      <c r="G37" s="13">
        <f>IFERROR(SUMIF('Dzienne 1'!$B$7:$B$306,A37,'Dzienne 1'!$F$7:$F$306),"")</f>
        <v>0</v>
      </c>
      <c r="H37" s="15" t="str">
        <f>IFERROR(AVERAGEIF('Dzienne 1'!$B$7:$B$306,A37,'Dzienne 1'!$K$7:$K$306),"")</f>
        <v/>
      </c>
      <c r="I37" s="21">
        <f>IFERROR(SUMIF('Dzienne 1'!$B$7:$B$306,A37,'Dzienne 1'!$H$7:$H$306),"")</f>
        <v>0</v>
      </c>
      <c r="J37" s="21">
        <f>IFERROR(SUMIF('Dzienne 1'!$B$7:$B$306,A37,'Dzienne 1'!$I$7:$I$306),"")</f>
        <v>0</v>
      </c>
      <c r="K37" s="15" t="str">
        <f t="shared" si="1"/>
        <v/>
      </c>
      <c r="L37" s="15" t="str">
        <f>IFERROR(AVERAGEIF('Dzienne 1'!$B$7:$B$306,A37,'Dzienne 1'!$L$7:$L$306),"")</f>
        <v/>
      </c>
      <c r="M37" s="21">
        <f>IFERROR(SUMIF('Dzienne 1'!$B$7:$B$306,A37,'Dzienne 1'!$M$7:$M$306),"")</f>
        <v>0</v>
      </c>
      <c r="N37" s="15" t="str">
        <f>IFERROR(AVERAGEIF('Dzienne 1'!$B$7:$B$306,A37,'Dzienne 1'!$O$7:$O$306),"")</f>
        <v/>
      </c>
      <c r="O37" s="15" t="str">
        <f>IFERROR(AVERAGEIF('Dzienne 1'!$B$7:$B$306,A37,'Dzienne 1'!$P$7:$P$306),"")</f>
        <v/>
      </c>
      <c r="P37" s="17" t="str">
        <f>IFERROR(AVERAGEIF('Dzienne 1'!$B$7:$B$306,A37,'Dzienne 1'!$R$7:$R$306),"")</f>
        <v/>
      </c>
      <c r="Q37" s="21" t="str">
        <f>IFERROR(AVERAGEIF('Dzienne 1'!$B$7:$B$306,A37,'Dzienne 1'!$U$7:$U$306),"")</f>
        <v/>
      </c>
      <c r="R37" s="21" t="str">
        <f>IFERROR(AVERAGEIF('Dzienne 1'!$B$7:$B$306,A37,'Dzienne 1'!$V$7:$V$306),"")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1'!$A$7:$A$306,'Dzienne 1'!$B$7:$B$306,A38),"")</f>
        <v/>
      </c>
      <c r="C38" s="20" t="str">
        <f ca="1">IFERROR(_xludf.maxifs('Dzienne 1'!$A$7:$A$306,'Dzienne 1'!$B$7:$B$306,A38),"")</f>
        <v/>
      </c>
      <c r="D38" s="21" t="str">
        <f>IFERROR(AVERAGEIF('Dzienne 1'!$B$7:$B$306,A38,'Dzienne 1'!$C$7:$C$306),"")</f>
        <v/>
      </c>
      <c r="E38" s="21" t="str">
        <f>IFERROR(AVERAGEIF('Dzienne 1'!$B$7:$B$306,A38,'Dzienne 1'!$D$7:$D$306),"")</f>
        <v/>
      </c>
      <c r="F38" s="13">
        <f>IFERROR(SUMIF('Dzienne 1'!$B$7:$B$306,A38,'Dzienne 1'!$E$7:$E$306),"")</f>
        <v>0</v>
      </c>
      <c r="G38" s="13">
        <f>IFERROR(SUMIF('Dzienne 1'!$B$7:$B$306,A38,'Dzienne 1'!$F$7:$F$306),"")</f>
        <v>0</v>
      </c>
      <c r="H38" s="15" t="str">
        <f>IFERROR(AVERAGEIF('Dzienne 1'!$B$7:$B$306,A38,'Dzienne 1'!$K$7:$K$306),"")</f>
        <v/>
      </c>
      <c r="I38" s="21">
        <f>IFERROR(SUMIF('Dzienne 1'!$B$7:$B$306,A38,'Dzienne 1'!$H$7:$H$306),"")</f>
        <v>0</v>
      </c>
      <c r="J38" s="21">
        <f>IFERROR(SUMIF('Dzienne 1'!$B$7:$B$306,A38,'Dzienne 1'!$I$7:$I$306),"")</f>
        <v>0</v>
      </c>
      <c r="K38" s="15" t="str">
        <f t="shared" si="1"/>
        <v/>
      </c>
      <c r="L38" s="15" t="str">
        <f>IFERROR(AVERAGEIF('Dzienne 1'!$B$7:$B$306,A38,'Dzienne 1'!$L$7:$L$306),"")</f>
        <v/>
      </c>
      <c r="M38" s="21">
        <f>IFERROR(SUMIF('Dzienne 1'!$B$7:$B$306,A38,'Dzienne 1'!$M$7:$M$306),"")</f>
        <v>0</v>
      </c>
      <c r="N38" s="15" t="str">
        <f>IFERROR(AVERAGEIF('Dzienne 1'!$B$7:$B$306,A38,'Dzienne 1'!$O$7:$O$306),"")</f>
        <v/>
      </c>
      <c r="O38" s="15" t="str">
        <f>IFERROR(AVERAGEIF('Dzienne 1'!$B$7:$B$306,A38,'Dzienne 1'!$P$7:$P$306),"")</f>
        <v/>
      </c>
      <c r="P38" s="17" t="str">
        <f>IFERROR(AVERAGEIF('Dzienne 1'!$B$7:$B$306,A38,'Dzienne 1'!$R$7:$R$306),"")</f>
        <v/>
      </c>
      <c r="Q38" s="21" t="str">
        <f>IFERROR(AVERAGEIF('Dzienne 1'!$B$7:$B$306,A38,'Dzienne 1'!$U$7:$U$306),"")</f>
        <v/>
      </c>
      <c r="R38" s="21" t="str">
        <f>IFERROR(AVERAGEIF('Dzienne 1'!$B$7:$B$306,A38,'Dzienne 1'!$V$7:$V$306),"")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1'!$A$7:$A$306,'Dzienne 1'!$B$7:$B$306,A39),"")</f>
        <v/>
      </c>
      <c r="C39" s="20" t="str">
        <f ca="1">IFERROR(_xludf.maxifs('Dzienne 1'!$A$7:$A$306,'Dzienne 1'!$B$7:$B$306,A39),"")</f>
        <v/>
      </c>
      <c r="D39" s="21" t="str">
        <f>IFERROR(AVERAGEIF('Dzienne 1'!$B$7:$B$306,A39,'Dzienne 1'!$C$7:$C$306),"")</f>
        <v/>
      </c>
      <c r="E39" s="21" t="str">
        <f>IFERROR(AVERAGEIF('Dzienne 1'!$B$7:$B$306,A39,'Dzienne 1'!$D$7:$D$306),"")</f>
        <v/>
      </c>
      <c r="F39" s="13">
        <f>IFERROR(SUMIF('Dzienne 1'!$B$7:$B$306,A39,'Dzienne 1'!$E$7:$E$306),"")</f>
        <v>0</v>
      </c>
      <c r="G39" s="13">
        <f>IFERROR(SUMIF('Dzienne 1'!$B$7:$B$306,A39,'Dzienne 1'!$F$7:$F$306),"")</f>
        <v>0</v>
      </c>
      <c r="H39" s="15" t="str">
        <f>IFERROR(AVERAGEIF('Dzienne 1'!$B$7:$B$306,A39,'Dzienne 1'!$K$7:$K$306),"")</f>
        <v/>
      </c>
      <c r="I39" s="21">
        <f>IFERROR(SUMIF('Dzienne 1'!$B$7:$B$306,A39,'Dzienne 1'!$H$7:$H$306),"")</f>
        <v>0</v>
      </c>
      <c r="J39" s="21">
        <f>IFERROR(SUMIF('Dzienne 1'!$B$7:$B$306,A39,'Dzienne 1'!$I$7:$I$306),"")</f>
        <v>0</v>
      </c>
      <c r="K39" s="15" t="str">
        <f t="shared" si="1"/>
        <v/>
      </c>
      <c r="L39" s="15" t="str">
        <f>IFERROR(AVERAGEIF('Dzienne 1'!$B$7:$B$306,A39,'Dzienne 1'!$L$7:$L$306),"")</f>
        <v/>
      </c>
      <c r="M39" s="21">
        <f>IFERROR(SUMIF('Dzienne 1'!$B$7:$B$306,A39,'Dzienne 1'!$M$7:$M$306),"")</f>
        <v>0</v>
      </c>
      <c r="N39" s="15" t="str">
        <f>IFERROR(AVERAGEIF('Dzienne 1'!$B$7:$B$306,A39,'Dzienne 1'!$O$7:$O$306),"")</f>
        <v/>
      </c>
      <c r="O39" s="15" t="str">
        <f>IFERROR(AVERAGEIF('Dzienne 1'!$B$7:$B$306,A39,'Dzienne 1'!$P$7:$P$306),"")</f>
        <v/>
      </c>
      <c r="P39" s="17" t="str">
        <f>IFERROR(AVERAGEIF('Dzienne 1'!$B$7:$B$306,A39,'Dzienne 1'!$R$7:$R$306),"")</f>
        <v/>
      </c>
      <c r="Q39" s="21" t="str">
        <f>IFERROR(AVERAGEIF('Dzienne 1'!$B$7:$B$306,A39,'Dzienne 1'!$U$7:$U$306),"")</f>
        <v/>
      </c>
      <c r="R39" s="21" t="str">
        <f>IFERROR(AVERAGEIF('Dzienne 1'!$B$7:$B$306,A39,'Dzienne 1'!$V$7:$V$306),"")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1'!$A$7:$A$306,'Dzienne 1'!$B$7:$B$306,A40),"")</f>
        <v/>
      </c>
      <c r="C40" s="20" t="str">
        <f ca="1">IFERROR(_xludf.maxifs('Dzienne 1'!$A$7:$A$306,'Dzienne 1'!$B$7:$B$306,A40),"")</f>
        <v/>
      </c>
      <c r="D40" s="21" t="str">
        <f>IFERROR(AVERAGEIF('Dzienne 1'!$B$7:$B$306,A40,'Dzienne 1'!$C$7:$C$306),"")</f>
        <v/>
      </c>
      <c r="E40" s="21" t="str">
        <f>IFERROR(AVERAGEIF('Dzienne 1'!$B$7:$B$306,A40,'Dzienne 1'!$D$7:$D$306),"")</f>
        <v/>
      </c>
      <c r="F40" s="13">
        <f>IFERROR(SUMIF('Dzienne 1'!$B$7:$B$306,A40,'Dzienne 1'!$E$7:$E$306),"")</f>
        <v>0</v>
      </c>
      <c r="G40" s="13">
        <f>IFERROR(SUMIF('Dzienne 1'!$B$7:$B$306,A40,'Dzienne 1'!$F$7:$F$306),"")</f>
        <v>0</v>
      </c>
      <c r="H40" s="15" t="str">
        <f>IFERROR(AVERAGEIF('Dzienne 1'!$B$7:$B$306,A40,'Dzienne 1'!$K$7:$K$306),"")</f>
        <v/>
      </c>
      <c r="I40" s="21">
        <f>IFERROR(SUMIF('Dzienne 1'!$B$7:$B$306,A40,'Dzienne 1'!$H$7:$H$306),"")</f>
        <v>0</v>
      </c>
      <c r="J40" s="21">
        <f>IFERROR(SUMIF('Dzienne 1'!$B$7:$B$306,A40,'Dzienne 1'!$I$7:$I$306),"")</f>
        <v>0</v>
      </c>
      <c r="K40" s="15" t="str">
        <f t="shared" si="1"/>
        <v/>
      </c>
      <c r="L40" s="15" t="str">
        <f>IFERROR(AVERAGEIF('Dzienne 1'!$B$7:$B$306,A40,'Dzienne 1'!$L$7:$L$306),"")</f>
        <v/>
      </c>
      <c r="M40" s="21">
        <f>IFERROR(SUMIF('Dzienne 1'!$B$7:$B$306,A40,'Dzienne 1'!$M$7:$M$306),"")</f>
        <v>0</v>
      </c>
      <c r="N40" s="15" t="str">
        <f>IFERROR(AVERAGEIF('Dzienne 1'!$B$7:$B$306,A40,'Dzienne 1'!$O$7:$O$306),"")</f>
        <v/>
      </c>
      <c r="O40" s="15" t="str">
        <f>IFERROR(AVERAGEIF('Dzienne 1'!$B$7:$B$306,A40,'Dzienne 1'!$P$7:$P$306),"")</f>
        <v/>
      </c>
      <c r="P40" s="17" t="str">
        <f>IFERROR(AVERAGEIF('Dzienne 1'!$B$7:$B$306,A40,'Dzienne 1'!$R$7:$R$306),"")</f>
        <v/>
      </c>
      <c r="Q40" s="21" t="str">
        <f>IFERROR(AVERAGEIF('Dzienne 1'!$B$7:$B$306,A40,'Dzienne 1'!$U$7:$U$306),"")</f>
        <v/>
      </c>
      <c r="R40" s="21" t="str">
        <f>IFERROR(AVERAGEIF('Dzienne 1'!$B$7:$B$306,A40,'Dzienne 1'!$V$7:$V$306),"")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1'!$A$7:$A$306,'Dzienne 1'!$B$7:$B$306,A41),"")</f>
        <v/>
      </c>
      <c r="C41" s="20" t="str">
        <f ca="1">IFERROR(_xludf.maxifs('Dzienne 1'!$A$7:$A$306,'Dzienne 1'!$B$7:$B$306,A41),"")</f>
        <v/>
      </c>
      <c r="D41" s="21" t="str">
        <f>IFERROR(AVERAGEIF('Dzienne 1'!$B$7:$B$306,A41,'Dzienne 1'!$C$7:$C$306),"")</f>
        <v/>
      </c>
      <c r="E41" s="21" t="str">
        <f>IFERROR(AVERAGEIF('Dzienne 1'!$B$7:$B$306,A41,'Dzienne 1'!$D$7:$D$306),"")</f>
        <v/>
      </c>
      <c r="F41" s="13">
        <f>IFERROR(SUMIF('Dzienne 1'!$B$7:$B$306,A41,'Dzienne 1'!$E$7:$E$306),"")</f>
        <v>0</v>
      </c>
      <c r="G41" s="13">
        <f>IFERROR(SUMIF('Dzienne 1'!$B$7:$B$306,A41,'Dzienne 1'!$F$7:$F$306),"")</f>
        <v>0</v>
      </c>
      <c r="H41" s="15" t="str">
        <f>IFERROR(AVERAGEIF('Dzienne 1'!$B$7:$B$306,A41,'Dzienne 1'!$K$7:$K$306),"")</f>
        <v/>
      </c>
      <c r="I41" s="21">
        <f>IFERROR(SUMIF('Dzienne 1'!$B$7:$B$306,A41,'Dzienne 1'!$H$7:$H$306),"")</f>
        <v>0</v>
      </c>
      <c r="J41" s="21">
        <f>IFERROR(SUMIF('Dzienne 1'!$B$7:$B$306,A41,'Dzienne 1'!$I$7:$I$306),"")</f>
        <v>0</v>
      </c>
      <c r="K41" s="15" t="str">
        <f t="shared" si="1"/>
        <v/>
      </c>
      <c r="L41" s="15" t="str">
        <f>IFERROR(AVERAGEIF('Dzienne 1'!$B$7:$B$306,A41,'Dzienne 1'!$L$7:$L$306),"")</f>
        <v/>
      </c>
      <c r="M41" s="21">
        <f>IFERROR(SUMIF('Dzienne 1'!$B$7:$B$306,A41,'Dzienne 1'!$M$7:$M$306),"")</f>
        <v>0</v>
      </c>
      <c r="N41" s="15" t="str">
        <f>IFERROR(AVERAGEIF('Dzienne 1'!$B$7:$B$306,A41,'Dzienne 1'!$O$7:$O$306),"")</f>
        <v/>
      </c>
      <c r="O41" s="15" t="str">
        <f>IFERROR(AVERAGEIF('Dzienne 1'!$B$7:$B$306,A41,'Dzienne 1'!$P$7:$P$306),"")</f>
        <v/>
      </c>
      <c r="P41" s="17" t="str">
        <f>IFERROR(AVERAGEIF('Dzienne 1'!$B$7:$B$306,A41,'Dzienne 1'!$R$7:$R$306),"")</f>
        <v/>
      </c>
      <c r="Q41" s="21" t="str">
        <f>IFERROR(AVERAGEIF('Dzienne 1'!$B$7:$B$306,A41,'Dzienne 1'!$U$7:$U$306),"")</f>
        <v/>
      </c>
      <c r="R41" s="21" t="str">
        <f>IFERROR(AVERAGEIF('Dzienne 1'!$B$7:$B$306,A41,'Dzienne 1'!$V$7:$V$306),"")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1'!$A$7:$A$306,'Dzienne 1'!$B$7:$B$306,A42),"")</f>
        <v/>
      </c>
      <c r="C42" s="20" t="str">
        <f ca="1">IFERROR(_xludf.maxifs('Dzienne 1'!$A$7:$A$306,'Dzienne 1'!$B$7:$B$306,A42),"")</f>
        <v/>
      </c>
      <c r="D42" s="21" t="str">
        <f>IFERROR(AVERAGEIF('Dzienne 1'!$B$7:$B$306,A42,'Dzienne 1'!$C$7:$C$306),"")</f>
        <v/>
      </c>
      <c r="E42" s="21" t="str">
        <f>IFERROR(AVERAGEIF('Dzienne 1'!$B$7:$B$306,A42,'Dzienne 1'!$D$7:$D$306),"")</f>
        <v/>
      </c>
      <c r="F42" s="13">
        <f>IFERROR(SUMIF('Dzienne 1'!$B$7:$B$306,A42,'Dzienne 1'!$E$7:$E$306),"")</f>
        <v>0</v>
      </c>
      <c r="G42" s="13">
        <f>IFERROR(SUMIF('Dzienne 1'!$B$7:$B$306,A42,'Dzienne 1'!$F$7:$F$306),"")</f>
        <v>0</v>
      </c>
      <c r="H42" s="15" t="str">
        <f>IFERROR(AVERAGEIF('Dzienne 1'!$B$7:$B$306,A42,'Dzienne 1'!$K$7:$K$306),"")</f>
        <v/>
      </c>
      <c r="I42" s="21">
        <f>IFERROR(SUMIF('Dzienne 1'!$B$7:$B$306,A42,'Dzienne 1'!$H$7:$H$306),"")</f>
        <v>0</v>
      </c>
      <c r="J42" s="21">
        <f>IFERROR(SUMIF('Dzienne 1'!$B$7:$B$306,A42,'Dzienne 1'!$I$7:$I$306),"")</f>
        <v>0</v>
      </c>
      <c r="K42" s="15" t="str">
        <f t="shared" si="1"/>
        <v/>
      </c>
      <c r="L42" s="15" t="str">
        <f>IFERROR(AVERAGEIF('Dzienne 1'!$B$7:$B$306,A42,'Dzienne 1'!$L$7:$L$306),"")</f>
        <v/>
      </c>
      <c r="M42" s="21">
        <f>IFERROR(SUMIF('Dzienne 1'!$B$7:$B$306,A42,'Dzienne 1'!$M$7:$M$306),"")</f>
        <v>0</v>
      </c>
      <c r="N42" s="15" t="str">
        <f>IFERROR(AVERAGEIF('Dzienne 1'!$B$7:$B$306,A42,'Dzienne 1'!$O$7:$O$306),"")</f>
        <v/>
      </c>
      <c r="O42" s="15" t="str">
        <f>IFERROR(AVERAGEIF('Dzienne 1'!$B$7:$B$306,A42,'Dzienne 1'!$P$7:$P$306),"")</f>
        <v/>
      </c>
      <c r="P42" s="17" t="str">
        <f>IFERROR(AVERAGEIF('Dzienne 1'!$B$7:$B$306,A42,'Dzienne 1'!$R$7:$R$306),"")</f>
        <v/>
      </c>
      <c r="Q42" s="21" t="str">
        <f>IFERROR(AVERAGEIF('Dzienne 1'!$B$7:$B$306,A42,'Dzienne 1'!$U$7:$U$306),"")</f>
        <v/>
      </c>
      <c r="R42" s="21" t="str">
        <f>IFERROR(AVERAGEIF('Dzienne 1'!$B$7:$B$306,A42,'Dzienne 1'!$V$7:$V$306),"")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1'!$A$7:$A$306,'Dzienne 1'!$B$7:$B$306,A43),"")</f>
        <v/>
      </c>
      <c r="C43" s="20" t="str">
        <f ca="1">IFERROR(_xludf.maxifs('Dzienne 1'!$A$7:$A$306,'Dzienne 1'!$B$7:$B$306,A43),"")</f>
        <v/>
      </c>
      <c r="D43" s="21" t="str">
        <f>IFERROR(AVERAGEIF('Dzienne 1'!$B$7:$B$306,A43,'Dzienne 1'!$C$7:$C$306),"")</f>
        <v/>
      </c>
      <c r="E43" s="21" t="str">
        <f>IFERROR(AVERAGEIF('Dzienne 1'!$B$7:$B$306,A43,'Dzienne 1'!$D$7:$D$306),"")</f>
        <v/>
      </c>
      <c r="F43" s="13">
        <f>IFERROR(SUMIF('Dzienne 1'!$B$7:$B$306,A43,'Dzienne 1'!$E$7:$E$306),"")</f>
        <v>0</v>
      </c>
      <c r="G43" s="13">
        <f>IFERROR(SUMIF('Dzienne 1'!$B$7:$B$306,A43,'Dzienne 1'!$F$7:$F$306),"")</f>
        <v>0</v>
      </c>
      <c r="H43" s="15" t="str">
        <f>IFERROR(AVERAGEIF('Dzienne 1'!$B$7:$B$306,A43,'Dzienne 1'!$K$7:$K$306),"")</f>
        <v/>
      </c>
      <c r="I43" s="21">
        <f>IFERROR(SUMIF('Dzienne 1'!$B$7:$B$306,A43,'Dzienne 1'!$H$7:$H$306),"")</f>
        <v>0</v>
      </c>
      <c r="J43" s="21">
        <f>IFERROR(SUMIF('Dzienne 1'!$B$7:$B$306,A43,'Dzienne 1'!$I$7:$I$306),"")</f>
        <v>0</v>
      </c>
      <c r="K43" s="15" t="str">
        <f t="shared" si="1"/>
        <v/>
      </c>
      <c r="L43" s="15" t="str">
        <f>IFERROR(AVERAGEIF('Dzienne 1'!$B$7:$B$306,A43,'Dzienne 1'!$L$7:$L$306),"")</f>
        <v/>
      </c>
      <c r="M43" s="21">
        <f>IFERROR(SUMIF('Dzienne 1'!$B$7:$B$306,A43,'Dzienne 1'!$M$7:$M$306),"")</f>
        <v>0</v>
      </c>
      <c r="N43" s="15" t="str">
        <f>IFERROR(AVERAGEIF('Dzienne 1'!$B$7:$B$306,A43,'Dzienne 1'!$O$7:$O$306),"")</f>
        <v/>
      </c>
      <c r="O43" s="15" t="str">
        <f>IFERROR(AVERAGEIF('Dzienne 1'!$B$7:$B$306,A43,'Dzienne 1'!$P$7:$P$306),"")</f>
        <v/>
      </c>
      <c r="P43" s="17" t="str">
        <f>IFERROR(AVERAGEIF('Dzienne 1'!$B$7:$B$306,A43,'Dzienne 1'!$R$7:$R$306),"")</f>
        <v/>
      </c>
      <c r="Q43" s="21" t="str">
        <f>IFERROR(AVERAGEIF('Dzienne 1'!$B$7:$B$306,A43,'Dzienne 1'!$U$7:$U$306),"")</f>
        <v/>
      </c>
      <c r="R43" s="21" t="str">
        <f>IFERROR(AVERAGEIF('Dzienne 1'!$B$7:$B$306,A43,'Dzienne 1'!$V$7:$V$306),"")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1'!$A$7:$A$306,'Dzienne 1'!$B$7:$B$306,A44),"")</f>
        <v/>
      </c>
      <c r="C44" s="20" t="str">
        <f ca="1">IFERROR(_xludf.maxifs('Dzienne 1'!$A$7:$A$306,'Dzienne 1'!$B$7:$B$306,A44),"")</f>
        <v/>
      </c>
      <c r="D44" s="21" t="str">
        <f>IFERROR(AVERAGEIF('Dzienne 1'!$B$7:$B$306,A44,'Dzienne 1'!$C$7:$C$306),"")</f>
        <v/>
      </c>
      <c r="E44" s="21" t="str">
        <f>IFERROR(AVERAGEIF('Dzienne 1'!$B$7:$B$306,A44,'Dzienne 1'!$D$7:$D$306),"")</f>
        <v/>
      </c>
      <c r="F44" s="13">
        <f>IFERROR(SUMIF('Dzienne 1'!$B$7:$B$306,A44,'Dzienne 1'!$E$7:$E$306),"")</f>
        <v>0</v>
      </c>
      <c r="G44" s="13">
        <f>IFERROR(SUMIF('Dzienne 1'!$B$7:$B$306,A44,'Dzienne 1'!$F$7:$F$306),"")</f>
        <v>0</v>
      </c>
      <c r="H44" s="15" t="str">
        <f>IFERROR(AVERAGEIF('Dzienne 1'!$B$7:$B$306,A44,'Dzienne 1'!$K$7:$K$306),"")</f>
        <v/>
      </c>
      <c r="I44" s="21">
        <f>IFERROR(SUMIF('Dzienne 1'!$B$7:$B$306,A44,'Dzienne 1'!$H$7:$H$306),"")</f>
        <v>0</v>
      </c>
      <c r="J44" s="21">
        <f>IFERROR(SUMIF('Dzienne 1'!$B$7:$B$306,A44,'Dzienne 1'!$I$7:$I$306),"")</f>
        <v>0</v>
      </c>
      <c r="K44" s="15" t="str">
        <f t="shared" si="1"/>
        <v/>
      </c>
      <c r="L44" s="15" t="str">
        <f>IFERROR(AVERAGEIF('Dzienne 1'!$B$7:$B$306,A44,'Dzienne 1'!$L$7:$L$306),"")</f>
        <v/>
      </c>
      <c r="M44" s="21">
        <f>IFERROR(SUMIF('Dzienne 1'!$B$7:$B$306,A44,'Dzienne 1'!$M$7:$M$306),"")</f>
        <v>0</v>
      </c>
      <c r="N44" s="15" t="str">
        <f>IFERROR(AVERAGEIF('Dzienne 1'!$B$7:$B$306,A44,'Dzienne 1'!$O$7:$O$306),"")</f>
        <v/>
      </c>
      <c r="O44" s="15" t="str">
        <f>IFERROR(AVERAGEIF('Dzienne 1'!$B$7:$B$306,A44,'Dzienne 1'!$P$7:$P$306),"")</f>
        <v/>
      </c>
      <c r="P44" s="17" t="str">
        <f>IFERROR(AVERAGEIF('Dzienne 1'!$B$7:$B$306,A44,'Dzienne 1'!$R$7:$R$306),"")</f>
        <v/>
      </c>
      <c r="Q44" s="21" t="str">
        <f>IFERROR(AVERAGEIF('Dzienne 1'!$B$7:$B$306,A44,'Dzienne 1'!$U$7:$U$306),"")</f>
        <v/>
      </c>
      <c r="R44" s="21" t="str">
        <f>IFERROR(AVERAGEIF('Dzienne 1'!$B$7:$B$306,A44,'Dzienne 1'!$V$7:$V$306),"")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1'!$A$7:$A$306,'Dzienne 1'!$B$7:$B$306,A45),"")</f>
        <v/>
      </c>
      <c r="C45" s="20" t="str">
        <f ca="1">IFERROR(_xludf.maxifs('Dzienne 1'!$A$7:$A$306,'Dzienne 1'!$B$7:$B$306,A45),"")</f>
        <v/>
      </c>
      <c r="D45" s="21" t="str">
        <f>IFERROR(AVERAGEIF('Dzienne 1'!$B$7:$B$306,A45,'Dzienne 1'!$C$7:$C$306),"")</f>
        <v/>
      </c>
      <c r="E45" s="21" t="str">
        <f>IFERROR(AVERAGEIF('Dzienne 1'!$B$7:$B$306,A45,'Dzienne 1'!$D$7:$D$306),"")</f>
        <v/>
      </c>
      <c r="F45" s="13">
        <f>IFERROR(SUMIF('Dzienne 1'!$B$7:$B$306,A45,'Dzienne 1'!$E$7:$E$306),"")</f>
        <v>0</v>
      </c>
      <c r="G45" s="13">
        <f>IFERROR(SUMIF('Dzienne 1'!$B$7:$B$306,A45,'Dzienne 1'!$F$7:$F$306),"")</f>
        <v>0</v>
      </c>
      <c r="H45" s="15" t="str">
        <f>IFERROR(AVERAGEIF('Dzienne 1'!$B$7:$B$306,A45,'Dzienne 1'!$K$7:$K$306),"")</f>
        <v/>
      </c>
      <c r="I45" s="21">
        <f>IFERROR(SUMIF('Dzienne 1'!$B$7:$B$306,A45,'Dzienne 1'!$H$7:$H$306),"")</f>
        <v>0</v>
      </c>
      <c r="J45" s="21">
        <f>IFERROR(SUMIF('Dzienne 1'!$B$7:$B$306,A45,'Dzienne 1'!$I$7:$I$306),"")</f>
        <v>0</v>
      </c>
      <c r="K45" s="15" t="str">
        <f t="shared" si="1"/>
        <v/>
      </c>
      <c r="L45" s="15" t="str">
        <f>IFERROR(AVERAGEIF('Dzienne 1'!$B$7:$B$306,A45,'Dzienne 1'!$L$7:$L$306),"")</f>
        <v/>
      </c>
      <c r="M45" s="21">
        <f>IFERROR(SUMIF('Dzienne 1'!$B$7:$B$306,A45,'Dzienne 1'!$M$7:$M$306),"")</f>
        <v>0</v>
      </c>
      <c r="N45" s="15" t="str">
        <f>IFERROR(AVERAGEIF('Dzienne 1'!$B$7:$B$306,A45,'Dzienne 1'!$O$7:$O$306),"")</f>
        <v/>
      </c>
      <c r="O45" s="15" t="str">
        <f>IFERROR(AVERAGEIF('Dzienne 1'!$B$7:$B$306,A45,'Dzienne 1'!$P$7:$P$306),"")</f>
        <v/>
      </c>
      <c r="P45" s="17" t="str">
        <f>IFERROR(AVERAGEIF('Dzienne 1'!$B$7:$B$306,A45,'Dzienne 1'!$R$7:$R$306),"")</f>
        <v/>
      </c>
      <c r="Q45" s="21" t="str">
        <f>IFERROR(AVERAGEIF('Dzienne 1'!$B$7:$B$306,A45,'Dzienne 1'!$U$7:$U$306),"")</f>
        <v/>
      </c>
      <c r="R45" s="21" t="str">
        <f>IFERROR(AVERAGEIF('Dzienne 1'!$B$7:$B$306,A45,'Dzienne 1'!$V$7:$V$306),"")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1'!$A$7:$A$306,'Dzienne 1'!$B$7:$B$306,A46),"")</f>
        <v/>
      </c>
      <c r="C46" s="20" t="str">
        <f ca="1">IFERROR(_xludf.maxifs('Dzienne 1'!$A$7:$A$306,'Dzienne 1'!$B$7:$B$306,A46),"")</f>
        <v/>
      </c>
      <c r="D46" s="21">
        <f>IFERROR(AVERAGEIF('Dzienne 1'!$B$7:$B$306,A46,'Dzienne 1'!$C$7:$C$306),"")</f>
        <v>9754</v>
      </c>
      <c r="E46" s="21">
        <f>IFERROR(AVERAGEIF('Dzienne 1'!$B$7:$B$306,A46,'Dzienne 1'!$D$7:$D$306),"")</f>
        <v>754.28571428571433</v>
      </c>
      <c r="F46" s="13">
        <f>IFERROR(SUMIF('Dzienne 1'!$B$7:$B$306,A46,'Dzienne 1'!$E$7:$E$306),"")</f>
        <v>18</v>
      </c>
      <c r="G46" s="13">
        <f>IFERROR(SUMIF('Dzienne 1'!$B$7:$B$306,A46,'Dzienne 1'!$F$7:$F$306),"")</f>
        <v>35</v>
      </c>
      <c r="H46" s="15">
        <f>IFERROR(AVERAGEIF('Dzienne 1'!$B$7:$B$306,A46,'Dzienne 1'!$K$7:$K$306),"")</f>
        <v>69.562947633563525</v>
      </c>
      <c r="I46" s="21">
        <f>IFERROR(SUMIF('Dzienne 1'!$B$7:$B$306,A46,'Dzienne 1'!$H$7:$H$306),"")</f>
        <v>47496</v>
      </c>
      <c r="J46" s="21">
        <f>IFERROR(SUMIF('Dzienne 1'!$B$7:$B$306,A46,'Dzienne 1'!$I$7:$I$306),"")</f>
        <v>46337</v>
      </c>
      <c r="K46" s="15">
        <f t="shared" si="1"/>
        <v>97.559794509011283</v>
      </c>
      <c r="L46" s="15">
        <f>IFERROR(AVERAGEIF('Dzienne 1'!$B$7:$B$306,A46,'Dzienne 1'!$L$7:$L$306),"")</f>
        <v>65.7</v>
      </c>
      <c r="M46" s="21">
        <f>IFERROR(SUMIF('Dzienne 1'!$B$7:$B$306,A46,'Dzienne 1'!$M$7:$M$306),"")</f>
        <v>11814</v>
      </c>
      <c r="N46" s="15">
        <f>IFERROR(AVERAGEIF('Dzienne 1'!$B$7:$B$306,A46,'Dzienne 1'!$O$7:$O$306),"")</f>
        <v>173.02793450174451</v>
      </c>
      <c r="O46" s="15">
        <f>IFERROR(AVERAGEIF('Dzienne 1'!$B$7:$B$306,A46,'Dzienne 1'!$P$7:$P$306),"")</f>
        <v>114.05097909419543</v>
      </c>
      <c r="P46" s="17">
        <f>IFERROR(AVERAGEIF('Dzienne 1'!$B$7:$B$306,A46,'Dzienne 1'!$R$7:$R$306),"")</f>
        <v>1.8812678938986755</v>
      </c>
      <c r="Q46" s="21">
        <f>IFERROR(AVERAGEIF('Dzienne 1'!$B$7:$B$306,A46,'Dzienne 1'!$U$7:$U$306),"")</f>
        <v>3889</v>
      </c>
      <c r="R46" s="21">
        <f>IFERROR(AVERAGEIF('Dzienne 1'!$B$7:$B$306,A46,'Dzienne 1'!$V$7:$V$306),"")</f>
        <v>4572</v>
      </c>
      <c r="S46" s="14"/>
    </row>
    <row r="47" spans="1:19" ht="15" customHeight="1" x14ac:dyDescent="0.25">
      <c r="A47" s="19">
        <v>45</v>
      </c>
      <c r="B47" s="20" t="str">
        <f ca="1">IFERROR(_xludf.minifs('Dzienne 1'!$A$7:$A$306,'Dzienne 1'!$B$7:$B$306,A47),"")</f>
        <v/>
      </c>
      <c r="C47" s="20" t="str">
        <f ca="1">IFERROR(_xludf.maxifs('Dzienne 1'!$A$7:$A$306,'Dzienne 1'!$B$7:$B$306,A47),"")</f>
        <v/>
      </c>
      <c r="D47" s="21">
        <f>IFERROR(AVERAGEIF('Dzienne 1'!$B$7:$B$306,A47,'Dzienne 1'!$C$7:$C$306),"")</f>
        <v>9736.2857142857138</v>
      </c>
      <c r="E47" s="21">
        <f>IFERROR(AVERAGEIF('Dzienne 1'!$B$7:$B$306,A47,'Dzienne 1'!$D$7:$D$306),"")</f>
        <v>728.57142857142856</v>
      </c>
      <c r="F47" s="13">
        <f>IFERROR(SUMIF('Dzienne 1'!$B$7:$B$306,A47,'Dzienne 1'!$E$7:$E$306),"")</f>
        <v>19</v>
      </c>
      <c r="G47" s="13">
        <f>IFERROR(SUMIF('Dzienne 1'!$B$7:$B$306,A47,'Dzienne 1'!$F$7:$F$306),"")</f>
        <v>8</v>
      </c>
      <c r="H47" s="15">
        <f>IFERROR(AVERAGEIF('Dzienne 1'!$B$7:$B$306,A47,'Dzienne 1'!$K$7:$K$306),"")</f>
        <v>68.261769294118594</v>
      </c>
      <c r="I47" s="21">
        <f>IFERROR(SUMIF('Dzienne 1'!$B$7:$B$306,A47,'Dzienne 1'!$H$7:$H$306),"")</f>
        <v>46523</v>
      </c>
      <c r="J47" s="21">
        <f>IFERROR(SUMIF('Dzienne 1'!$B$7:$B$306,A47,'Dzienne 1'!$I$7:$I$306),"")</f>
        <v>45482</v>
      </c>
      <c r="K47" s="15">
        <f t="shared" si="1"/>
        <v>97.762397093910536</v>
      </c>
      <c r="L47" s="15">
        <f>IFERROR(AVERAGEIF('Dzienne 1'!$B$7:$B$306,A47,'Dzienne 1'!$L$7:$L$306),"")</f>
        <v>65.900000000000006</v>
      </c>
      <c r="M47" s="21">
        <f>IFERROR(SUMIF('Dzienne 1'!$B$7:$B$306,A47,'Dzienne 1'!$M$7:$M$306),"")</f>
        <v>11796</v>
      </c>
      <c r="N47" s="15">
        <f>IFERROR(AVERAGEIF('Dzienne 1'!$B$7:$B$306,A47,'Dzienne 1'!$O$7:$O$306),"")</f>
        <v>173.07862910624877</v>
      </c>
      <c r="O47" s="15">
        <f>IFERROR(AVERAGEIF('Dzienne 1'!$B$7:$B$306,A47,'Dzienne 1'!$P$7:$P$306),"")</f>
        <v>112.55070535387956</v>
      </c>
      <c r="P47" s="17">
        <f>IFERROR(AVERAGEIF('Dzienne 1'!$B$7:$B$306,A47,'Dzienne 1'!$R$7:$R$306),"")</f>
        <v>1.8740684487053816</v>
      </c>
      <c r="Q47" s="21">
        <f>IFERROR(AVERAGEIF('Dzienne 1'!$B$7:$B$306,A47,'Dzienne 1'!$U$7:$U$306),"")</f>
        <v>3986</v>
      </c>
      <c r="R47" s="21">
        <f>IFERROR(AVERAGEIF('Dzienne 1'!$B$7:$B$306,A47,'Dzienne 1'!$V$7:$V$306),"")</f>
        <v>4614</v>
      </c>
      <c r="S47" s="14"/>
    </row>
    <row r="48" spans="1:19" ht="15" customHeight="1" x14ac:dyDescent="0.25">
      <c r="A48" s="19">
        <v>46</v>
      </c>
      <c r="B48" s="20" t="str">
        <f ca="1">IFERROR(_xludf.minifs('Dzienne 1'!$A$7:$A$306,'Dzienne 1'!$B$7:$B$306,A48),"")</f>
        <v/>
      </c>
      <c r="C48" s="20" t="str">
        <f ca="1">IFERROR(_xludf.maxifs('Dzienne 1'!$A$7:$A$306,'Dzienne 1'!$B$7:$B$306,A48),"")</f>
        <v/>
      </c>
      <c r="D48" s="21">
        <f>IFERROR(AVERAGEIF('Dzienne 1'!$B$7:$B$306,A48,'Dzienne 1'!$C$7:$C$306),"")</f>
        <v>9714.7142857142862</v>
      </c>
      <c r="E48" s="21">
        <f>IFERROR(AVERAGEIF('Dzienne 1'!$B$7:$B$306,A48,'Dzienne 1'!$D$7:$D$306),"")</f>
        <v>720.42857142857144</v>
      </c>
      <c r="F48" s="13">
        <f>IFERROR(SUMIF('Dzienne 1'!$B$7:$B$306,A48,'Dzienne 1'!$E$7:$E$306),"")</f>
        <v>21</v>
      </c>
      <c r="G48" s="13">
        <f>IFERROR(SUMIF('Dzienne 1'!$B$7:$B$306,A48,'Dzienne 1'!$F$7:$F$306),"")</f>
        <v>9</v>
      </c>
      <c r="H48" s="15">
        <f>IFERROR(AVERAGEIF('Dzienne 1'!$B$7:$B$306,A48,'Dzienne 1'!$K$7:$K$306),"")</f>
        <v>66.80208346822134</v>
      </c>
      <c r="I48" s="21">
        <f>IFERROR(SUMIF('Dzienne 1'!$B$7:$B$306,A48,'Dzienne 1'!$H$7:$H$306),"")</f>
        <v>45428</v>
      </c>
      <c r="J48" s="21">
        <f>IFERROR(SUMIF('Dzienne 1'!$B$7:$B$306,A48,'Dzienne 1'!$I$7:$I$306),"")</f>
        <v>44201</v>
      </c>
      <c r="K48" s="15">
        <f t="shared" si="1"/>
        <v>97.299022629215457</v>
      </c>
      <c r="L48" s="15">
        <f>IFERROR(AVERAGEIF('Dzienne 1'!$B$7:$B$306,A48,'Dzienne 1'!$L$7:$L$306),"")</f>
        <v>65.942857142857136</v>
      </c>
      <c r="M48" s="21">
        <f>IFERROR(SUMIF('Dzienne 1'!$B$7:$B$306,A48,'Dzienne 1'!$M$7:$M$306),"")</f>
        <v>11648</v>
      </c>
      <c r="N48" s="15">
        <f>IFERROR(AVERAGEIF('Dzienne 1'!$B$7:$B$306,A48,'Dzienne 1'!$O$7:$O$306),"")</f>
        <v>171.28664887026738</v>
      </c>
      <c r="O48" s="15">
        <f>IFERROR(AVERAGEIF('Dzienne 1'!$B$7:$B$306,A48,'Dzienne 1'!$P$7:$P$306),"")</f>
        <v>113.82357435439215</v>
      </c>
      <c r="P48" s="17">
        <f>IFERROR(AVERAGEIF('Dzienne 1'!$B$7:$B$306,A48,'Dzienne 1'!$R$7:$R$306),"")</f>
        <v>1.9818360333824252</v>
      </c>
      <c r="Q48" s="21">
        <f>IFERROR(AVERAGEIF('Dzienne 1'!$B$7:$B$306,A48,'Dzienne 1'!$U$7:$U$306),"")</f>
        <v>3905</v>
      </c>
      <c r="R48" s="21">
        <f>IFERROR(AVERAGEIF('Dzienne 1'!$B$7:$B$306,A48,'Dzienne 1'!$V$7:$V$306),"")</f>
        <v>4687</v>
      </c>
      <c r="S48" s="14"/>
    </row>
    <row r="49" spans="1:19" ht="15" customHeight="1" x14ac:dyDescent="0.25">
      <c r="A49" s="19">
        <v>47</v>
      </c>
      <c r="B49" s="20" t="str">
        <f ca="1">IFERROR(_xludf.minifs('Dzienne 1'!$A$7:$A$306,'Dzienne 1'!$B$7:$B$306,A49),"")</f>
        <v/>
      </c>
      <c r="C49" s="20" t="str">
        <f ca="1">IFERROR(_xludf.maxifs('Dzienne 1'!$A$7:$A$306,'Dzienne 1'!$B$7:$B$306,A49),"")</f>
        <v/>
      </c>
      <c r="D49" s="21">
        <f>IFERROR(AVERAGEIF('Dzienne 1'!$B$7:$B$306,A49,'Dzienne 1'!$C$7:$C$306),"")</f>
        <v>9694.8571428571431</v>
      </c>
      <c r="E49" s="21">
        <f>IFERROR(AVERAGEIF('Dzienne 1'!$B$7:$B$306,A49,'Dzienne 1'!$D$7:$D$306),"")</f>
        <v>710.85714285714289</v>
      </c>
      <c r="F49" s="13">
        <f>IFERROR(SUMIF('Dzienne 1'!$B$7:$B$306,A49,'Dzienne 1'!$E$7:$E$306),"")</f>
        <v>20</v>
      </c>
      <c r="G49" s="13">
        <f>IFERROR(SUMIF('Dzienne 1'!$B$7:$B$306,A49,'Dzienne 1'!$F$7:$F$306),"")</f>
        <v>9</v>
      </c>
      <c r="H49" s="15">
        <f>IFERROR(AVERAGEIF('Dzienne 1'!$B$7:$B$306,A49,'Dzienne 1'!$K$7:$K$306),"")</f>
        <v>66.990748016393326</v>
      </c>
      <c r="I49" s="21">
        <f>IFERROR(SUMIF('Dzienne 1'!$B$7:$B$306,A49,'Dzienne 1'!$H$7:$H$306),"")</f>
        <v>45463</v>
      </c>
      <c r="J49" s="21">
        <f>IFERROR(SUMIF('Dzienne 1'!$B$7:$B$306,A49,'Dzienne 1'!$I$7:$I$306),"")</f>
        <v>44395</v>
      </c>
      <c r="K49" s="15">
        <f t="shared" si="1"/>
        <v>97.650836944328361</v>
      </c>
      <c r="L49" s="15">
        <f>IFERROR(AVERAGEIF('Dzienne 1'!$B$7:$B$306,A49,'Dzienne 1'!$L$7:$L$306),"")</f>
        <v>66.257142857142867</v>
      </c>
      <c r="M49" s="21">
        <f>IFERROR(SUMIF('Dzienne 1'!$B$7:$B$306,A49,'Dzienne 1'!$M$7:$M$306),"")</f>
        <v>11672</v>
      </c>
      <c r="N49" s="15">
        <f>IFERROR(AVERAGEIF('Dzienne 1'!$B$7:$B$306,A49,'Dzienne 1'!$O$7:$O$306),"")</f>
        <v>171.99102622606125</v>
      </c>
      <c r="O49" s="15">
        <f>IFERROR(AVERAGEIF('Dzienne 1'!$B$7:$B$306,A49,'Dzienne 1'!$P$7:$P$306),"")</f>
        <v>112.54180797400311</v>
      </c>
      <c r="P49" s="17">
        <f>IFERROR(AVERAGEIF('Dzienne 1'!$B$7:$B$306,A49,'Dzienne 1'!$R$7:$R$306),"")</f>
        <v>2.1027000034242929</v>
      </c>
      <c r="Q49" s="21">
        <f>IFERROR(AVERAGEIF('Dzienne 1'!$B$7:$B$306,A49,'Dzienne 1'!$U$7:$U$306),"")</f>
        <v>3905</v>
      </c>
      <c r="R49" s="21">
        <f>IFERROR(AVERAGEIF('Dzienne 1'!$B$7:$B$306,A49,'Dzienne 1'!$V$7:$V$306),"")</f>
        <v>4687</v>
      </c>
      <c r="S49" s="14"/>
    </row>
    <row r="50" spans="1:19" ht="15" customHeight="1" x14ac:dyDescent="0.25">
      <c r="A50" s="19">
        <v>48</v>
      </c>
      <c r="B50" s="20" t="str">
        <f ca="1">IFERROR(_xludf.minifs('Dzienne 1'!$A$7:$A$306,'Dzienne 1'!$B$7:$B$306,A50),"")</f>
        <v/>
      </c>
      <c r="C50" s="20" t="str">
        <f ca="1">IFERROR(_xludf.maxifs('Dzienne 1'!$A$7:$A$306,'Dzienne 1'!$B$7:$B$306,A50),"")</f>
        <v/>
      </c>
      <c r="D50" s="21">
        <f>IFERROR(AVERAGEIF('Dzienne 1'!$B$7:$B$306,A50,'Dzienne 1'!$C$7:$C$306),"")</f>
        <v>9678.4285714285706</v>
      </c>
      <c r="E50" s="21">
        <f>IFERROR(AVERAGEIF('Dzienne 1'!$B$7:$B$306,A50,'Dzienne 1'!$D$7:$D$306),"")</f>
        <v>701.42857142857144</v>
      </c>
      <c r="F50" s="13">
        <f>IFERROR(SUMIF('Dzienne 1'!$B$7:$B$306,A50,'Dzienne 1'!$E$7:$E$306),"")</f>
        <v>14</v>
      </c>
      <c r="G50" s="13">
        <f>IFERROR(SUMIF('Dzienne 1'!$B$7:$B$306,A50,'Dzienne 1'!$F$7:$F$306),"")</f>
        <v>10</v>
      </c>
      <c r="H50" s="15">
        <f>IFERROR(AVERAGEIF('Dzienne 1'!$B$7:$B$306,A50,'Dzienne 1'!$K$7:$K$306),"")</f>
        <v>66.362557924291437</v>
      </c>
      <c r="I50" s="21">
        <f>IFERROR(SUMIF('Dzienne 1'!$B$7:$B$306,A50,'Dzienne 1'!$H$7:$H$306),"")</f>
        <v>44960</v>
      </c>
      <c r="J50" s="21">
        <f>IFERROR(SUMIF('Dzienne 1'!$B$7:$B$306,A50,'Dzienne 1'!$I$7:$I$306),"")</f>
        <v>43912</v>
      </c>
      <c r="K50" s="15">
        <f t="shared" si="1"/>
        <v>97.669039145907476</v>
      </c>
      <c r="L50" s="15">
        <f>IFERROR(AVERAGEIF('Dzienne 1'!$B$7:$B$306,A50,'Dzienne 1'!$L$7:$L$306),"")</f>
        <v>66.542857142857144</v>
      </c>
      <c r="M50" s="21">
        <f>IFERROR(SUMIF('Dzienne 1'!$B$7:$B$306,A50,'Dzienne 1'!$M$7:$M$306),"")</f>
        <v>11655</v>
      </c>
      <c r="N50" s="15">
        <f>IFERROR(AVERAGEIF('Dzienne 1'!$B$7:$B$306,A50,'Dzienne 1'!$O$7:$O$306),"")</f>
        <v>172.03206424517813</v>
      </c>
      <c r="O50" s="15">
        <f>IFERROR(AVERAGEIF('Dzienne 1'!$B$7:$B$306,A50,'Dzienne 1'!$P$7:$P$306),"")</f>
        <v>116.50279045537262</v>
      </c>
      <c r="P50" s="17">
        <f>IFERROR(AVERAGEIF('Dzienne 1'!$B$7:$B$306,A50,'Dzienne 1'!$R$7:$R$306),"")</f>
        <v>1.7558688179881858</v>
      </c>
      <c r="Q50" s="21" t="str">
        <f>IFERROR(AVERAGEIF('Dzienne 1'!$B$7:$B$306,A50,'Dzienne 1'!$U$7:$U$306),"")</f>
        <v/>
      </c>
      <c r="R50" s="21" t="str">
        <f>IFERROR(AVERAGEIF('Dzienne 1'!$B$7:$B$306,A50,'Dzienne 1'!$V$7:$V$306),"")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1'!$A$7:$A$306,'Dzienne 1'!$B$7:$B$306,A51),"")</f>
        <v/>
      </c>
      <c r="C51" s="20" t="str">
        <f ca="1">IFERROR(_xludf.maxifs('Dzienne 1'!$A$7:$A$306,'Dzienne 1'!$B$7:$B$306,A51),"")</f>
        <v/>
      </c>
      <c r="D51" s="21">
        <f>IFERROR(AVERAGEIF('Dzienne 1'!$B$7:$B$306,A51,'Dzienne 1'!$C$7:$C$306),"")</f>
        <v>9654.5714285714294</v>
      </c>
      <c r="E51" s="21">
        <f>IFERROR(AVERAGEIF('Dzienne 1'!$B$7:$B$306,A51,'Dzienne 1'!$D$7:$D$306),"")</f>
        <v>692.42857142857144</v>
      </c>
      <c r="F51" s="13">
        <f>IFERROR(SUMIF('Dzienne 1'!$B$7:$B$306,A51,'Dzienne 1'!$E$7:$E$306),"")</f>
        <v>22</v>
      </c>
      <c r="G51" s="13">
        <f>IFERROR(SUMIF('Dzienne 1'!$B$7:$B$306,A51,'Dzienne 1'!$F$7:$F$306),"")</f>
        <v>8</v>
      </c>
      <c r="H51" s="15">
        <f>IFERROR(AVERAGEIF('Dzienne 1'!$B$7:$B$306,A51,'Dzienne 1'!$K$7:$K$306),"")</f>
        <v>64.900201745729376</v>
      </c>
      <c r="I51" s="21">
        <f>IFERROR(SUMIF('Dzienne 1'!$B$7:$B$306,A51,'Dzienne 1'!$H$7:$H$306),"")</f>
        <v>43861</v>
      </c>
      <c r="J51" s="21">
        <f>IFERROR(SUMIF('Dzienne 1'!$B$7:$B$306,A51,'Dzienne 1'!$I$7:$I$306),"")</f>
        <v>42800</v>
      </c>
      <c r="K51" s="15">
        <f t="shared" si="1"/>
        <v>97.580994505369233</v>
      </c>
      <c r="L51" s="15">
        <f>IFERROR(AVERAGEIF('Dzienne 1'!$B$7:$B$306,A51,'Dzienne 1'!$L$7:$L$306),"")</f>
        <v>65.828571428571436</v>
      </c>
      <c r="M51" s="21">
        <f>IFERROR(SUMIF('Dzienne 1'!$B$7:$B$306,A51,'Dzienne 1'!$M$7:$M$306),"")</f>
        <v>11637</v>
      </c>
      <c r="N51" s="15">
        <f>IFERROR(AVERAGEIF('Dzienne 1'!$B$7:$B$306,A51,'Dzienne 1'!$O$7:$O$306),"")</f>
        <v>172.19083178455028</v>
      </c>
      <c r="O51" s="15">
        <f>IFERROR(AVERAGEIF('Dzienne 1'!$B$7:$B$306,A51,'Dzienne 1'!$P$7:$P$306),"")</f>
        <v>115.53654416595646</v>
      </c>
      <c r="P51" s="17">
        <f>IFERROR(AVERAGEIF('Dzienne 1'!$B$7:$B$306,A51,'Dzienne 1'!$R$7:$R$306),"")</f>
        <v>1.8480982888422017</v>
      </c>
      <c r="Q51" s="21">
        <f>IFERROR(AVERAGEIF('Dzienne 1'!$B$7:$B$306,A51,'Dzienne 1'!$U$7:$U$306),"")</f>
        <v>3947</v>
      </c>
      <c r="R51" s="21">
        <f>IFERROR(AVERAGEIF('Dzienne 1'!$B$7:$B$306,A51,'Dzienne 1'!$V$7:$V$306),"")</f>
        <v>4679</v>
      </c>
      <c r="S51" s="14"/>
    </row>
    <row r="52" spans="1:19" ht="15" customHeight="1" x14ac:dyDescent="0.25">
      <c r="A52" s="19">
        <v>50</v>
      </c>
      <c r="B52" s="20" t="str">
        <f ca="1">IFERROR(_xludf.minifs('Dzienne 1'!$A$7:$A$306,'Dzienne 1'!$B$7:$B$306,A52),"")</f>
        <v/>
      </c>
      <c r="C52" s="20" t="str">
        <f ca="1">IFERROR(_xludf.maxifs('Dzienne 1'!$A$7:$A$306,'Dzienne 1'!$B$7:$B$306,A52),"")</f>
        <v/>
      </c>
      <c r="D52" s="21">
        <f>IFERROR(AVERAGEIF('Dzienne 1'!$B$7:$B$306,A52,'Dzienne 1'!$C$7:$C$306),"")</f>
        <v>9639.1428571428569</v>
      </c>
      <c r="E52" s="21">
        <f>IFERROR(AVERAGEIF('Dzienne 1'!$B$7:$B$306,A52,'Dzienne 1'!$D$7:$D$306),"")</f>
        <v>686.71428571428567</v>
      </c>
      <c r="F52" s="13">
        <f>IFERROR(SUMIF('Dzienne 1'!$B$7:$B$306,A52,'Dzienne 1'!$E$7:$E$306),"")</f>
        <v>15</v>
      </c>
      <c r="G52" s="13">
        <f>IFERROR(SUMIF('Dzienne 1'!$B$7:$B$306,A52,'Dzienne 1'!$F$7:$F$306),"")</f>
        <v>4</v>
      </c>
      <c r="H52" s="15">
        <f>IFERROR(AVERAGEIF('Dzienne 1'!$B$7:$B$306,A52,'Dzienne 1'!$K$7:$K$306),"")</f>
        <v>63.522070842691164</v>
      </c>
      <c r="I52" s="21">
        <f>IFERROR(SUMIF('Dzienne 1'!$B$7:$B$306,A52,'Dzienne 1'!$H$7:$H$306),"")</f>
        <v>42861</v>
      </c>
      <c r="J52" s="21">
        <f>IFERROR(SUMIF('Dzienne 1'!$B$7:$B$306,A52,'Dzienne 1'!$I$7:$I$306),"")</f>
        <v>41719</v>
      </c>
      <c r="K52" s="15">
        <f t="shared" si="1"/>
        <v>97.335573131751474</v>
      </c>
      <c r="L52" s="15">
        <f>IFERROR(AVERAGEIF('Dzienne 1'!$B$7:$B$306,A52,'Dzienne 1'!$L$7:$L$306),"")</f>
        <v>66.328571428571422</v>
      </c>
      <c r="M52" s="21">
        <f>IFERROR(SUMIF('Dzienne 1'!$B$7:$B$306,A52,'Dzienne 1'!$M$7:$M$306),"")</f>
        <v>11634</v>
      </c>
      <c r="N52" s="15">
        <f>IFERROR(AVERAGEIF('Dzienne 1'!$B$7:$B$306,A52,'Dzienne 1'!$O$7:$O$306),"")</f>
        <v>172.4220083428927</v>
      </c>
      <c r="O52" s="15">
        <f>IFERROR(AVERAGEIF('Dzienne 1'!$B$7:$B$306,A52,'Dzienne 1'!$P$7:$P$306),"")</f>
        <v>117.33131087071186</v>
      </c>
      <c r="P52" s="17">
        <f>IFERROR(AVERAGEIF('Dzienne 1'!$B$7:$B$306,A52,'Dzienne 1'!$R$7:$R$306),"")</f>
        <v>1.9624142118322589</v>
      </c>
      <c r="Q52" s="21">
        <f>IFERROR(AVERAGEIF('Dzienne 1'!$B$7:$B$306,A52,'Dzienne 1'!$U$7:$U$306),"")</f>
        <v>3915</v>
      </c>
      <c r="R52" s="21" t="str">
        <f>IFERROR(AVERAGEIF('Dzienne 1'!$B$7:$B$306,A52,'Dzienne 1'!$V$7:$V$306),"")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1'!$A$7:$A$306,'Dzienne 1'!$B$7:$B$306,A53),"")</f>
        <v/>
      </c>
      <c r="C53" s="20" t="str">
        <f ca="1">IFERROR(_xludf.maxifs('Dzienne 1'!$A$7:$A$306,'Dzienne 1'!$B$7:$B$306,A53),"")</f>
        <v/>
      </c>
      <c r="D53" s="21">
        <f>IFERROR(AVERAGEIF('Dzienne 1'!$B$7:$B$306,A53,'Dzienne 1'!$C$7:$C$306),"")</f>
        <v>9618.7142857142862</v>
      </c>
      <c r="E53" s="21">
        <f>IFERROR(AVERAGEIF('Dzienne 1'!$B$7:$B$306,A53,'Dzienne 1'!$D$7:$D$306),"")</f>
        <v>680.57142857142856</v>
      </c>
      <c r="F53" s="13">
        <f>IFERROR(SUMIF('Dzienne 1'!$B$7:$B$306,A53,'Dzienne 1'!$E$7:$E$306),"")</f>
        <v>23</v>
      </c>
      <c r="G53" s="13">
        <f>IFERROR(SUMIF('Dzienne 1'!$B$7:$B$306,A53,'Dzienne 1'!$F$7:$F$306),"")</f>
        <v>7</v>
      </c>
      <c r="H53" s="15">
        <f>IFERROR(AVERAGEIF('Dzienne 1'!$B$7:$B$306,A53,'Dzienne 1'!$K$7:$K$306),"")</f>
        <v>60.652380429034793</v>
      </c>
      <c r="I53" s="21">
        <f>IFERROR(SUMIF('Dzienne 1'!$B$7:$B$306,A53,'Dzienne 1'!$H$7:$H$306),"")</f>
        <v>40838</v>
      </c>
      <c r="J53" s="21">
        <f>IFERROR(SUMIF('Dzienne 1'!$B$7:$B$306,A53,'Dzienne 1'!$I$7:$I$306),"")</f>
        <v>39896</v>
      </c>
      <c r="K53" s="15">
        <f t="shared" si="1"/>
        <v>97.693324844507572</v>
      </c>
      <c r="L53" s="15">
        <f>IFERROR(AVERAGEIF('Dzienne 1'!$B$7:$B$306,A53,'Dzienne 1'!$L$7:$L$306),"")</f>
        <v>66.7</v>
      </c>
      <c r="M53" s="21">
        <f>IFERROR(SUMIF('Dzienne 1'!$B$7:$B$306,A53,'Dzienne 1'!$M$7:$M$306),"")</f>
        <v>11732</v>
      </c>
      <c r="N53" s="15">
        <f>IFERROR(AVERAGEIF('Dzienne 1'!$B$7:$B$306,A53,'Dzienne 1'!$O$7:$O$306),"")</f>
        <v>174.2437300882946</v>
      </c>
      <c r="O53" s="15">
        <f>IFERROR(AVERAGEIF('Dzienne 1'!$B$7:$B$306,A53,'Dzienne 1'!$P$7:$P$306),"")</f>
        <v>120.48816384518734</v>
      </c>
      <c r="P53" s="17">
        <f>IFERROR(AVERAGEIF('Dzienne 1'!$B$7:$B$306,A53,'Dzienne 1'!$R$7:$R$306),"")</f>
        <v>1.8401592718998863</v>
      </c>
      <c r="Q53" s="21" t="str">
        <f>IFERROR(AVERAGEIF('Dzienne 1'!$B$7:$B$306,A53,'Dzienne 1'!$U$7:$U$306),"")</f>
        <v/>
      </c>
      <c r="R53" s="21" t="str">
        <f>IFERROR(AVERAGEIF('Dzienne 1'!$B$7:$B$306,A53,'Dzienne 1'!$V$7:$V$306),"")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1'!$A$7:$A$306,'Dzienne 1'!$B$7:$B$306,A54),"")</f>
        <v/>
      </c>
      <c r="C54" s="20" t="str">
        <f ca="1">IFERROR(_xludf.maxifs('Dzienne 1'!$A$7:$A$306,'Dzienne 1'!$B$7:$B$306,A54),"")</f>
        <v/>
      </c>
      <c r="D54" s="21">
        <f>IFERROR(AVERAGEIF('Dzienne 1'!$B$7:$B$306,A54,'Dzienne 1'!$C$7:$C$306),"")</f>
        <v>9600.7142857142862</v>
      </c>
      <c r="E54" s="21">
        <f>IFERROR(AVERAGEIF('Dzienne 1'!$B$7:$B$306,A54,'Dzienne 1'!$D$7:$D$306),"")</f>
        <v>670.57142857142856</v>
      </c>
      <c r="F54" s="13">
        <f>IFERROR(SUMIF('Dzienne 1'!$B$7:$B$306,A54,'Dzienne 1'!$E$7:$E$306),"")</f>
        <v>19</v>
      </c>
      <c r="G54" s="13">
        <f>IFERROR(SUMIF('Dzienne 1'!$B$7:$B$306,A54,'Dzienne 1'!$F$7:$F$306),"")</f>
        <v>11</v>
      </c>
      <c r="H54" s="15">
        <f>IFERROR(AVERAGEIF('Dzienne 1'!$B$7:$B$306,A54,'Dzienne 1'!$K$7:$K$306),"")</f>
        <v>63.176510382921563</v>
      </c>
      <c r="I54" s="21">
        <f>IFERROR(SUMIF('Dzienne 1'!$B$7:$B$306,A54,'Dzienne 1'!$H$7:$H$306),"")</f>
        <v>42458</v>
      </c>
      <c r="J54" s="21">
        <f>IFERROR(SUMIF('Dzienne 1'!$B$7:$B$306,A54,'Dzienne 1'!$I$7:$I$306),"")</f>
        <v>40302</v>
      </c>
      <c r="K54" s="15">
        <f t="shared" si="1"/>
        <v>94.922040604833015</v>
      </c>
      <c r="L54" s="15">
        <f>IFERROR(AVERAGEIF('Dzienne 1'!$B$7:$B$306,A54,'Dzienne 1'!$L$7:$L$306),"")</f>
        <v>66.714285714285708</v>
      </c>
      <c r="M54" s="21">
        <f>IFERROR(SUMIF('Dzienne 1'!$B$7:$B$306,A54,'Dzienne 1'!$M$7:$M$306),"")</f>
        <v>11712</v>
      </c>
      <c r="N54" s="15">
        <f>IFERROR(AVERAGEIF('Dzienne 1'!$B$7:$B$306,A54,'Dzienne 1'!$O$7:$O$306),"")</f>
        <v>174.27268593610412</v>
      </c>
      <c r="O54" s="15">
        <f>IFERROR(AVERAGEIF('Dzienne 1'!$B$7:$B$306,A54,'Dzienne 1'!$P$7:$P$306),"")</f>
        <v>123.9955253566291</v>
      </c>
      <c r="P54" s="17">
        <f>IFERROR(AVERAGEIF('Dzienne 1'!$B$7:$B$306,A54,'Dzienne 1'!$R$7:$R$306),"")</f>
        <v>1.8215207368790989</v>
      </c>
      <c r="Q54" s="21" t="str">
        <f>IFERROR(AVERAGEIF('Dzienne 1'!$B$7:$B$306,A54,'Dzienne 1'!$U$7:$U$306),"")</f>
        <v/>
      </c>
      <c r="R54" s="21" t="str">
        <f>IFERROR(AVERAGEIF('Dzienne 1'!$B$7:$B$306,A54,'Dzienne 1'!$V$7:$V$306),"")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1'!$A$7:$A$306,'Dzienne 1'!$B$7:$B$306,A55),"")</f>
        <v/>
      </c>
      <c r="C55" s="20" t="str">
        <f ca="1">IFERROR(_xludf.maxifs('Dzienne 1'!$A$7:$A$306,'Dzienne 1'!$B$7:$B$306,A55),"")</f>
        <v/>
      </c>
      <c r="D55" s="21">
        <f>IFERROR(AVERAGEIF('Dzienne 1'!$B$7:$B$306,A55,'Dzienne 1'!$C$7:$C$306),"")</f>
        <v>9582.8571428571431</v>
      </c>
      <c r="E55" s="21">
        <f>IFERROR(AVERAGEIF('Dzienne 1'!$B$7:$B$306,A55,'Dzienne 1'!$D$7:$D$306),"")</f>
        <v>662.85714285714289</v>
      </c>
      <c r="F55" s="13">
        <f>IFERROR(SUMIF('Dzienne 1'!$B$7:$B$306,A55,'Dzienne 1'!$E$7:$E$306),"")</f>
        <v>18</v>
      </c>
      <c r="G55" s="13">
        <f>IFERROR(SUMIF('Dzienne 1'!$B$7:$B$306,A55,'Dzienne 1'!$F$7:$F$306),"")</f>
        <v>6</v>
      </c>
      <c r="H55" s="15">
        <f>IFERROR(AVERAGEIF('Dzienne 1'!$B$7:$B$306,A55,'Dzienne 1'!$K$7:$K$306),"")</f>
        <v>60.803087557673052</v>
      </c>
      <c r="I55" s="21">
        <f>IFERROR(SUMIF('Dzienne 1'!$B$7:$B$306,A55,'Dzienne 1'!$H$7:$H$306),"")</f>
        <v>40787</v>
      </c>
      <c r="J55" s="21">
        <f>IFERROR(SUMIF('Dzienne 1'!$B$7:$B$306,A55,'Dzienne 1'!$I$7:$I$306),"")</f>
        <v>39629</v>
      </c>
      <c r="K55" s="15">
        <f t="shared" si="1"/>
        <v>97.160860077966021</v>
      </c>
      <c r="L55" s="15">
        <f>IFERROR(AVERAGEIF('Dzienne 1'!$B$7:$B$306,A55,'Dzienne 1'!$L$7:$L$306),"")</f>
        <v>66.585714285714289</v>
      </c>
      <c r="M55" s="21">
        <f>IFERROR(SUMIF('Dzienne 1'!$B$7:$B$306,A55,'Dzienne 1'!$M$7:$M$306),"")</f>
        <v>11697</v>
      </c>
      <c r="N55" s="15">
        <f>IFERROR(AVERAGEIF('Dzienne 1'!$B$7:$B$306,A55,'Dzienne 1'!$O$7:$O$306),"")</f>
        <v>174.37393155447216</v>
      </c>
      <c r="O55" s="15">
        <f>IFERROR(AVERAGEIF('Dzienne 1'!$B$7:$B$306,A55,'Dzienne 1'!$P$7:$P$306),"")</f>
        <v>126.72507878963317</v>
      </c>
      <c r="P55" s="17">
        <f>IFERROR(AVERAGEIF('Dzienne 1'!$B$7:$B$306,A55,'Dzienne 1'!$R$7:$R$306),"")</f>
        <v>1.8975986975986974</v>
      </c>
      <c r="Q55" s="21" t="str">
        <f>IFERROR(AVERAGEIF('Dzienne 1'!$B$7:$B$306,A55,'Dzienne 1'!$U$7:$U$306),"")</f>
        <v/>
      </c>
      <c r="R55" s="21" t="str">
        <f>IFERROR(AVERAGEIF('Dzienne 1'!$B$7:$B$306,A55,'Dzienne 1'!$V$7:$V$306),"")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1'!$A$7:$A$306,'Dzienne 1'!$B$7:$B$306,A56),"")</f>
        <v/>
      </c>
      <c r="C56" s="20" t="str">
        <f ca="1">IFERROR(_xludf.maxifs('Dzienne 1'!$A$7:$A$306,'Dzienne 1'!$B$7:$B$306,A56),"")</f>
        <v/>
      </c>
      <c r="D56" s="21">
        <f>IFERROR(AVERAGEIF('Dzienne 1'!$B$7:$B$306,A56,'Dzienne 1'!$C$7:$C$306),"")</f>
        <v>9560.7142857142862</v>
      </c>
      <c r="E56" s="21">
        <f>IFERROR(AVERAGEIF('Dzienne 1'!$B$7:$B$306,A56,'Dzienne 1'!$D$7:$D$306),"")</f>
        <v>658.28571428571433</v>
      </c>
      <c r="F56" s="13">
        <f>IFERROR(SUMIF('Dzienne 1'!$B$7:$B$306,A56,'Dzienne 1'!$E$7:$E$306),"")</f>
        <v>22</v>
      </c>
      <c r="G56" s="13">
        <f>IFERROR(SUMIF('Dzienne 1'!$B$7:$B$306,A56,'Dzienne 1'!$F$7:$F$306),"")</f>
        <v>5</v>
      </c>
      <c r="H56" s="15">
        <f>IFERROR(AVERAGEIF('Dzienne 1'!$B$7:$B$306,A56,'Dzienne 1'!$K$7:$K$306),"")</f>
        <v>60.753447943825435</v>
      </c>
      <c r="I56" s="21">
        <f>IFERROR(SUMIF('Dzienne 1'!$B$7:$B$306,A56,'Dzienne 1'!$H$7:$H$306),"")</f>
        <v>40659</v>
      </c>
      <c r="J56" s="21">
        <f>IFERROR(SUMIF('Dzienne 1'!$B$7:$B$306,A56,'Dzienne 1'!$I$7:$I$306),"")</f>
        <v>39415</v>
      </c>
      <c r="K56" s="15">
        <f t="shared" si="1"/>
        <v>96.940406798002897</v>
      </c>
      <c r="L56" s="15">
        <f>IFERROR(AVERAGEIF('Dzienne 1'!$B$7:$B$306,A56,'Dzienne 1'!$L$7:$L$306),"")</f>
        <v>66.885714285714286</v>
      </c>
      <c r="M56" s="21">
        <f>IFERROR(SUMIF('Dzienne 1'!$B$7:$B$306,A56,'Dzienne 1'!$M$7:$M$306),"")</f>
        <v>11697</v>
      </c>
      <c r="N56" s="15">
        <f>IFERROR(AVERAGEIF('Dzienne 1'!$B$7:$B$306,A56,'Dzienne 1'!$O$7:$O$306),"")</f>
        <v>174.77781369947107</v>
      </c>
      <c r="O56" s="15">
        <f>IFERROR(AVERAGEIF('Dzienne 1'!$B$7:$B$306,A56,'Dzienne 1'!$P$7:$P$306),"")</f>
        <v>127.60531959544321</v>
      </c>
      <c r="P56" s="17">
        <f>IFERROR(AVERAGEIF('Dzienne 1'!$B$7:$B$306,A56,'Dzienne 1'!$R$7:$R$306),"")</f>
        <v>1.8436304436304436</v>
      </c>
      <c r="Q56" s="21" t="str">
        <f>IFERROR(AVERAGEIF('Dzienne 1'!$B$7:$B$306,A56,'Dzienne 1'!$U$7:$U$306),"")</f>
        <v/>
      </c>
      <c r="R56" s="21" t="str">
        <f>IFERROR(AVERAGEIF('Dzienne 1'!$B$7:$B$306,A56,'Dzienne 1'!$V$7:$V$306),"")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1'!$A$7:$A$306,'Dzienne 1'!$B$7:$B$306,A57),"")</f>
        <v/>
      </c>
      <c r="C57" s="20" t="str">
        <f ca="1">IFERROR(_xludf.maxifs('Dzienne 1'!$A$7:$A$306,'Dzienne 1'!$B$7:$B$306,A57),"")</f>
        <v/>
      </c>
      <c r="D57" s="21">
        <f>IFERROR(AVERAGEIF('Dzienne 1'!$B$7:$B$306,A57,'Dzienne 1'!$C$7:$C$306),"")</f>
        <v>9540.1428571428569</v>
      </c>
      <c r="E57" s="21">
        <f>IFERROR(AVERAGEIF('Dzienne 1'!$B$7:$B$306,A57,'Dzienne 1'!$D$7:$D$306),"")</f>
        <v>650.57142857142856</v>
      </c>
      <c r="F57" s="13">
        <f>IFERROR(SUMIF('Dzienne 1'!$B$7:$B$306,A57,'Dzienne 1'!$E$7:$E$306),"")</f>
        <v>17</v>
      </c>
      <c r="G57" s="13">
        <f>IFERROR(SUMIF('Dzienne 1'!$B$7:$B$306,A57,'Dzienne 1'!$F$7:$F$306),"")</f>
        <v>11</v>
      </c>
      <c r="H57" s="15">
        <f>IFERROR(AVERAGEIF('Dzienne 1'!$B$7:$B$306,A57,'Dzienne 1'!$K$7:$K$306),"")</f>
        <v>60.004688835984851</v>
      </c>
      <c r="I57" s="21">
        <f>IFERROR(SUMIF('Dzienne 1'!$B$7:$B$306,A57,'Dzienne 1'!$H$7:$H$306),"")</f>
        <v>40072</v>
      </c>
      <c r="J57" s="21">
        <f>IFERROR(SUMIF('Dzienne 1'!$B$7:$B$306,A57,'Dzienne 1'!$I$7:$I$306),"")</f>
        <v>38685</v>
      </c>
      <c r="K57" s="15">
        <f t="shared" si="1"/>
        <v>96.538730285486125</v>
      </c>
      <c r="L57" s="15">
        <f>IFERROR(AVERAGEIF('Dzienne 1'!$B$7:$B$306,A57,'Dzienne 1'!$L$7:$L$306),"")</f>
        <v>59.228571428571435</v>
      </c>
      <c r="M57" s="21">
        <f>IFERROR(SUMIF('Dzienne 1'!$B$7:$B$306,A57,'Dzienne 1'!$M$7:$M$306),"")</f>
        <v>11582</v>
      </c>
      <c r="N57" s="15">
        <f>IFERROR(AVERAGEIF('Dzienne 1'!$B$7:$B$306,A57,'Dzienne 1'!$O$7:$O$306),"")</f>
        <v>173.43186612822302</v>
      </c>
      <c r="O57" s="15">
        <f>IFERROR(AVERAGEIF('Dzienne 1'!$B$7:$B$306,A57,'Dzienne 1'!$P$7:$P$306),"")</f>
        <v>126.91988332336699</v>
      </c>
      <c r="P57" s="17">
        <f>IFERROR(AVERAGEIF('Dzienne 1'!$B$7:$B$306,A57,'Dzienne 1'!$R$7:$R$306),"")</f>
        <v>1.8395702362603881</v>
      </c>
      <c r="Q57" s="21" t="str">
        <f>IFERROR(AVERAGEIF('Dzienne 1'!$B$7:$B$306,A57,'Dzienne 1'!$U$7:$U$306),"")</f>
        <v/>
      </c>
      <c r="R57" s="21" t="str">
        <f>IFERROR(AVERAGEIF('Dzienne 1'!$B$7:$B$306,A57,'Dzienne 1'!$V$7:$V$306),"")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1'!$A$7:$A$306,'Dzienne 1'!$B$7:$B$306,A58),"")</f>
        <v/>
      </c>
      <c r="C58" s="20" t="str">
        <f ca="1">IFERROR(_xludf.maxifs('Dzienne 1'!$A$7:$A$306,'Dzienne 1'!$B$7:$B$306,A58),"")</f>
        <v/>
      </c>
      <c r="D58" s="21">
        <f>IFERROR(AVERAGEIF('Dzienne 1'!$B$7:$B$306,A58,'Dzienne 1'!$C$7:$C$306),"")</f>
        <v>9525.4285714285706</v>
      </c>
      <c r="E58" s="21">
        <f>IFERROR(AVERAGEIF('Dzienne 1'!$B$7:$B$306,A58,'Dzienne 1'!$D$7:$D$306),"")</f>
        <v>638.85714285714289</v>
      </c>
      <c r="F58" s="13">
        <f>IFERROR(SUMIF('Dzienne 1'!$B$7:$B$306,A58,'Dzienne 1'!$E$7:$E$306),"")</f>
        <v>10</v>
      </c>
      <c r="G58" s="13">
        <f>IFERROR(SUMIF('Dzienne 1'!$B$7:$B$306,A58,'Dzienne 1'!$F$7:$F$306),"")</f>
        <v>7</v>
      </c>
      <c r="H58" s="15">
        <f>IFERROR(AVERAGEIF('Dzienne 1'!$B$7:$B$306,A58,'Dzienne 1'!$K$7:$K$306),"")</f>
        <v>17.032213695858399</v>
      </c>
      <c r="I58" s="21">
        <f>IFERROR(SUMIF('Dzienne 1'!$B$7:$B$306,A58,'Dzienne 1'!$H$7:$H$306),"")</f>
        <v>11361</v>
      </c>
      <c r="J58" s="21">
        <f>IFERROR(SUMIF('Dzienne 1'!$B$7:$B$306,A58,'Dzienne 1'!$I$7:$I$306),"")</f>
        <v>10991</v>
      </c>
      <c r="K58" s="15">
        <f t="shared" si="1"/>
        <v>96.74324443270838</v>
      </c>
      <c r="L58" s="15">
        <f>IFERROR(AVERAGEIF('Dzienne 1'!$B$7:$B$306,A58,'Dzienne 1'!$L$7:$L$306),"")</f>
        <v>68.25</v>
      </c>
      <c r="M58" s="21">
        <f>IFERROR(SUMIF('Dzienne 1'!$B$7:$B$306,A58,'Dzienne 1'!$M$7:$M$306),"")</f>
        <v>3320</v>
      </c>
      <c r="N58" s="15">
        <f>IFERROR(AVERAGEIF('Dzienne 1'!$B$7:$B$306,A58,'Dzienne 1'!$O$7:$O$306),"")</f>
        <v>49.772874331936137</v>
      </c>
      <c r="O58" s="15">
        <f>IFERROR(AVERAGEIF('Dzienne 1'!$B$7:$B$306,A58,'Dzienne 1'!$P$7:$P$306),"")</f>
        <v>36.550389254483186</v>
      </c>
      <c r="P58" s="17">
        <f>IFERROR(AVERAGEIF('Dzienne 1'!$B$7:$B$306,A58,'Dzienne 1'!$R$7:$R$306),"")</f>
        <v>1.0243972445464982</v>
      </c>
      <c r="Q58" s="21" t="str">
        <f>IFERROR(AVERAGEIF('Dzienne 1'!$B$7:$B$306,A58,'Dzienne 1'!$U$7:$U$306),"")</f>
        <v/>
      </c>
      <c r="R58" s="21" t="str">
        <f>IFERROR(AVERAGEIF('Dzienne 1'!$B$7:$B$306,A58,'Dzienne 1'!$V$7:$V$306),"")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1'!$A$7:$A$306,'Dzienne 1'!$B$7:$B$306,A59),"")</f>
        <v/>
      </c>
      <c r="C59" s="20" t="str">
        <f ca="1">IFERROR(_xludf.maxifs('Dzienne 1'!$A$7:$A$306,'Dzienne 1'!$B$7:$B$306,A59),"")</f>
        <v/>
      </c>
      <c r="D59" s="21">
        <f>IFERROR(AVERAGEIF('Dzienne 1'!$B$7:$B$306,A59,'Dzienne 1'!$C$7:$C$306),"")</f>
        <v>9524</v>
      </c>
      <c r="E59" s="21">
        <f>IFERROR(AVERAGEIF('Dzienne 1'!$B$7:$B$306,A59,'Dzienne 1'!$D$7:$D$306),"")</f>
        <v>638</v>
      </c>
      <c r="F59" s="13">
        <f>IFERROR(SUMIF('Dzienne 1'!$B$7:$B$306,A59,'Dzienne 1'!$E$7:$E$306),"")</f>
        <v>0</v>
      </c>
      <c r="G59" s="13">
        <f>IFERROR(SUMIF('Dzienne 1'!$B$7:$B$306,A59,'Dzienne 1'!$F$7:$F$306),"")</f>
        <v>0</v>
      </c>
      <c r="H59" s="15">
        <f>IFERROR(AVERAGEIF('Dzienne 1'!$B$7:$B$306,A59,'Dzienne 1'!$K$7:$K$306),"")</f>
        <v>0</v>
      </c>
      <c r="I59" s="21">
        <f>IFERROR(SUMIF('Dzienne 1'!$B$7:$B$306,A59,'Dzienne 1'!$H$7:$H$306),"")</f>
        <v>0</v>
      </c>
      <c r="J59" s="21">
        <f>IFERROR(SUMIF('Dzienne 1'!$B$7:$B$306,A59,'Dzienne 1'!$I$7:$I$306),"")</f>
        <v>0</v>
      </c>
      <c r="K59" s="15" t="str">
        <f t="shared" si="1"/>
        <v/>
      </c>
      <c r="L59" s="15" t="str">
        <f>IFERROR(AVERAGEIF('Dzienne 1'!$B$7:$B$306,A59,'Dzienne 1'!$L$7:$L$306),"")</f>
        <v/>
      </c>
      <c r="M59" s="21">
        <f>IFERROR(SUMIF('Dzienne 1'!$B$7:$B$306,A59,'Dzienne 1'!$M$7:$M$306),"")</f>
        <v>0</v>
      </c>
      <c r="N59" s="15">
        <f>IFERROR(AVERAGEIF('Dzienne 1'!$B$7:$B$306,A59,'Dzienne 1'!$O$7:$O$306),"")</f>
        <v>0</v>
      </c>
      <c r="O59" s="15">
        <f>IFERROR(AVERAGEIF('Dzienne 1'!$B$7:$B$306,A59,'Dzienne 1'!$P$7:$P$306),"")</f>
        <v>0</v>
      </c>
      <c r="P59" s="17" t="str">
        <f>IFERROR(AVERAGEIF('Dzienne 1'!$B$7:$B$306,A59,'Dzienne 1'!$R$7:$R$306),"")</f>
        <v/>
      </c>
      <c r="Q59" s="21" t="str">
        <f>IFERROR(AVERAGEIF('Dzienne 1'!$B$7:$B$306,A59,'Dzienne 1'!$U$7:$U$306),"")</f>
        <v/>
      </c>
      <c r="R59" s="21" t="str">
        <f>IFERROR(AVERAGEIF('Dzienne 1'!$B$7:$B$306,A59,'Dzienne 1'!$V$7:$V$306),"")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1'!$A$7:$A$306,'Dzienne 1'!$B$7:$B$306,A60),"")</f>
        <v/>
      </c>
      <c r="C60" s="20" t="str">
        <f ca="1">IFERROR(_xludf.maxifs('Dzienne 1'!$A$7:$A$306,'Dzienne 1'!$B$7:$B$306,A60),"")</f>
        <v/>
      </c>
      <c r="D60" s="21" t="str">
        <f>IFERROR(AVERAGEIF('Dzienne 1'!$B$7:$B$306,A60,'Dzienne 1'!$C$7:$C$306),"")</f>
        <v/>
      </c>
      <c r="E60" s="21" t="str">
        <f>IFERROR(AVERAGEIF('Dzienne 1'!$B$7:$B$306,A60,'Dzienne 1'!$D$7:$D$306),"")</f>
        <v/>
      </c>
      <c r="F60" s="13">
        <f>IFERROR(SUMIF('Dzienne 1'!$B$7:$B$306,A60,'Dzienne 1'!$E$7:$E$306),"")</f>
        <v>0</v>
      </c>
      <c r="G60" s="13">
        <f>IFERROR(SUMIF('Dzienne 1'!$B$7:$B$306,A60,'Dzienne 1'!$F$7:$F$306),"")</f>
        <v>0</v>
      </c>
      <c r="H60" s="15" t="str">
        <f>IFERROR(AVERAGEIF('Dzienne 1'!$B$7:$B$306,A60,'Dzienne 1'!$K$7:$K$306),"")</f>
        <v/>
      </c>
      <c r="I60" s="21">
        <f>IFERROR(SUMIF('Dzienne 1'!$B$7:$B$306,A60,'Dzienne 1'!$H$7:$H$306),"")</f>
        <v>0</v>
      </c>
      <c r="J60" s="21">
        <f>IFERROR(SUMIF('Dzienne 1'!$B$7:$B$306,A60,'Dzienne 1'!$I$7:$I$306),"")</f>
        <v>0</v>
      </c>
      <c r="K60" s="15" t="str">
        <f t="shared" si="1"/>
        <v/>
      </c>
      <c r="L60" s="15" t="str">
        <f>IFERROR(AVERAGEIF('Dzienne 1'!$B$7:$B$306,A60,'Dzienne 1'!$L$7:$L$306),"")</f>
        <v/>
      </c>
      <c r="M60" s="21">
        <f>IFERROR(SUMIF('Dzienne 1'!$B$7:$B$306,A60,'Dzienne 1'!$M$7:$M$306),"")</f>
        <v>0</v>
      </c>
      <c r="N60" s="15" t="str">
        <f>IFERROR(AVERAGEIF('Dzienne 1'!$B$7:$B$306,A60,'Dzienne 1'!$O$7:$O$306),"")</f>
        <v/>
      </c>
      <c r="O60" s="15" t="str">
        <f>IFERROR(AVERAGEIF('Dzienne 1'!$B$7:$B$306,A60,'Dzienne 1'!$P$7:$P$306),"")</f>
        <v/>
      </c>
      <c r="P60" s="17" t="str">
        <f>IFERROR(AVERAGEIF('Dzienne 1'!$B$7:$B$306,A60,'Dzienne 1'!$R$7:$R$306),"")</f>
        <v/>
      </c>
      <c r="Q60" s="21" t="str">
        <f>IFERROR(AVERAGEIF('Dzienne 1'!$B$7:$B$306,A60,'Dzienne 1'!$U$7:$U$306),"")</f>
        <v/>
      </c>
      <c r="R60" s="21" t="str">
        <f>IFERROR(AVERAGEIF('Dzienne 1'!$B$7:$B$306,A60,'Dzienne 1'!$V$7:$V$306),"")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1'!$A$7:$A$306,'Dzienne 1'!$B$7:$B$306,A61),"")</f>
        <v/>
      </c>
      <c r="C61" s="20" t="str">
        <f ca="1">IFERROR(_xludf.maxifs('Dzienne 1'!$A$7:$A$306,'Dzienne 1'!$B$7:$B$306,A61),"")</f>
        <v/>
      </c>
      <c r="D61" s="21" t="str">
        <f>IFERROR(AVERAGEIF('Dzienne 1'!$B$7:$B$306,A61,'Dzienne 1'!$C$7:$C$306),"")</f>
        <v/>
      </c>
      <c r="E61" s="21" t="str">
        <f>IFERROR(AVERAGEIF('Dzienne 1'!$B$7:$B$306,A61,'Dzienne 1'!$D$7:$D$306),"")</f>
        <v/>
      </c>
      <c r="F61" s="13">
        <f>IFERROR(SUMIF('Dzienne 1'!$B$7:$B$306,A61,'Dzienne 1'!$E$7:$E$306),"")</f>
        <v>0</v>
      </c>
      <c r="G61" s="13">
        <f>IFERROR(SUMIF('Dzienne 1'!$B$7:$B$306,A61,'Dzienne 1'!$F$7:$F$306),"")</f>
        <v>0</v>
      </c>
      <c r="H61" s="15" t="str">
        <f>IFERROR(AVERAGEIF('Dzienne 1'!$B$7:$B$306,A61,'Dzienne 1'!$K$7:$K$306),"")</f>
        <v/>
      </c>
      <c r="I61" s="21">
        <f>IFERROR(SUMIF('Dzienne 1'!$B$7:$B$306,A61,'Dzienne 1'!$H$7:$H$306),"")</f>
        <v>0</v>
      </c>
      <c r="J61" s="21">
        <f>IFERROR(SUMIF('Dzienne 1'!$B$7:$B$306,A61,'Dzienne 1'!$I$7:$I$306),"")</f>
        <v>0</v>
      </c>
      <c r="K61" s="15" t="str">
        <f t="shared" si="1"/>
        <v/>
      </c>
      <c r="L61" s="15" t="str">
        <f>IFERROR(AVERAGEIF('Dzienne 1'!$B$7:$B$306,A61,'Dzienne 1'!$L$7:$L$306),"")</f>
        <v/>
      </c>
      <c r="M61" s="21">
        <f>IFERROR(SUMIF('Dzienne 1'!$B$7:$B$306,A61,'Dzienne 1'!$M$7:$M$306),"")</f>
        <v>0</v>
      </c>
      <c r="N61" s="15" t="str">
        <f>IFERROR(AVERAGEIF('Dzienne 1'!$B$7:$B$306,A61,'Dzienne 1'!$O$7:$O$306),"")</f>
        <v/>
      </c>
      <c r="O61" s="15" t="str">
        <f>IFERROR(AVERAGEIF('Dzienne 1'!$B$7:$B$306,A61,'Dzienne 1'!$P$7:$P$306),"")</f>
        <v/>
      </c>
      <c r="P61" s="17" t="str">
        <f>IFERROR(AVERAGEIF('Dzienne 1'!$B$7:$B$306,A61,'Dzienne 1'!$R$7:$R$306),"")</f>
        <v/>
      </c>
      <c r="Q61" s="21" t="str">
        <f>IFERROR(AVERAGEIF('Dzienne 1'!$B$7:$B$306,A61,'Dzienne 1'!$U$7:$U$306),"")</f>
        <v/>
      </c>
      <c r="R61" s="21" t="str">
        <f>IFERROR(AVERAGEIF('Dzienne 1'!$B$7:$B$306,A61,'Dzienne 1'!$V$7:$V$306),"")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1'!$A$7:$A$306,'Dzienne 1'!$B$7:$B$306,A62),"")</f>
        <v/>
      </c>
      <c r="C62" s="20" t="str">
        <f ca="1">IFERROR(_xludf.maxifs('Dzienne 1'!$A$7:$A$306,'Dzienne 1'!$B$7:$B$306,A62),"")</f>
        <v/>
      </c>
      <c r="D62" s="21" t="str">
        <f>IFERROR(AVERAGEIF('Dzienne 1'!$B$7:$B$306,A62,'Dzienne 1'!$C$7:$C$306),"")</f>
        <v/>
      </c>
      <c r="E62" s="21" t="str">
        <f>IFERROR(AVERAGEIF('Dzienne 1'!$B$7:$B$306,A62,'Dzienne 1'!$D$7:$D$306),"")</f>
        <v/>
      </c>
      <c r="F62" s="13">
        <f>IFERROR(SUMIF('Dzienne 1'!$B$7:$B$306,A62,'Dzienne 1'!$E$7:$E$306),"")</f>
        <v>0</v>
      </c>
      <c r="G62" s="13">
        <f>IFERROR(SUMIF('Dzienne 1'!$B$7:$B$306,A62,'Dzienne 1'!$F$7:$F$306),"")</f>
        <v>0</v>
      </c>
      <c r="H62" s="15" t="str">
        <f>IFERROR(AVERAGEIF('Dzienne 1'!$B$7:$B$306,A62,'Dzienne 1'!$K$7:$K$306),"")</f>
        <v/>
      </c>
      <c r="I62" s="21">
        <f>IFERROR(SUMIF('Dzienne 1'!$B$7:$B$306,A62,'Dzienne 1'!$H$7:$H$306),"")</f>
        <v>0</v>
      </c>
      <c r="J62" s="21">
        <f>IFERROR(SUMIF('Dzienne 1'!$B$7:$B$306,A62,'Dzienne 1'!$I$7:$I$306),"")</f>
        <v>0</v>
      </c>
      <c r="K62" s="15" t="str">
        <f t="shared" si="1"/>
        <v/>
      </c>
      <c r="L62" s="15" t="str">
        <f>IFERROR(AVERAGEIF('Dzienne 1'!$B$7:$B$306,A62,'Dzienne 1'!$L$7:$L$306),"")</f>
        <v/>
      </c>
      <c r="M62" s="21">
        <f>IFERROR(SUMIF('Dzienne 1'!$B$7:$B$306,A62,'Dzienne 1'!$M$7:$M$306),"")</f>
        <v>0</v>
      </c>
      <c r="N62" s="15" t="str">
        <f>IFERROR(AVERAGEIF('Dzienne 1'!$B$7:$B$306,A62,'Dzienne 1'!$O$7:$O$306),"")</f>
        <v/>
      </c>
      <c r="O62" s="15" t="str">
        <f>IFERROR(AVERAGEIF('Dzienne 1'!$B$7:$B$306,A62,'Dzienne 1'!$P$7:$P$306),"")</f>
        <v/>
      </c>
      <c r="P62" s="17" t="str">
        <f>IFERROR(AVERAGEIF('Dzienne 1'!$B$7:$B$306,A62,'Dzienne 1'!$R$7:$R$306),"")</f>
        <v/>
      </c>
      <c r="Q62" s="21" t="str">
        <f>IFERROR(AVERAGEIF('Dzienne 1'!$B$7:$B$306,A62,'Dzienne 1'!$U$7:$U$306),"")</f>
        <v/>
      </c>
      <c r="R62" s="21" t="str">
        <f>IFERROR(AVERAGEIF('Dzienne 1'!$B$7:$B$306,A62,'Dzienne 1'!$V$7:$V$306),"")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1'!$A$7:$A$306,'Dzienne 1'!$B$7:$B$306,A63),"")</f>
        <v/>
      </c>
      <c r="C63" s="20" t="str">
        <f ca="1">IFERROR(_xludf.maxifs('Dzienne 1'!$A$7:$A$306,'Dzienne 1'!$B$7:$B$306,A63),"")</f>
        <v/>
      </c>
      <c r="D63" s="21" t="str">
        <f>IFERROR(AVERAGEIF('Dzienne 1'!$B$7:$B$306,A63,'Dzienne 1'!$C$7:$C$306),"")</f>
        <v/>
      </c>
      <c r="E63" s="21" t="str">
        <f>IFERROR(AVERAGEIF('Dzienne 1'!$B$7:$B$306,A63,'Dzienne 1'!$D$7:$D$306),"")</f>
        <v/>
      </c>
      <c r="F63" s="13">
        <f>IFERROR(SUMIF('Dzienne 1'!$B$7:$B$306,A63,'Dzienne 1'!$E$7:$E$306),"")</f>
        <v>0</v>
      </c>
      <c r="G63" s="13">
        <f>IFERROR(SUMIF('Dzienne 1'!$B$7:$B$306,A63,'Dzienne 1'!$F$7:$F$306),"")</f>
        <v>0</v>
      </c>
      <c r="H63" s="15" t="str">
        <f>IFERROR(AVERAGEIF('Dzienne 1'!$B$7:$B$306,A63,'Dzienne 1'!$K$7:$K$306),"")</f>
        <v/>
      </c>
      <c r="I63" s="21">
        <f>IFERROR(SUMIF('Dzienne 1'!$B$7:$B$306,A63,'Dzienne 1'!$H$7:$H$306),"")</f>
        <v>0</v>
      </c>
      <c r="J63" s="21">
        <f>IFERROR(SUMIF('Dzienne 1'!$B$7:$B$306,A63,'Dzienne 1'!$I$7:$I$306),"")</f>
        <v>0</v>
      </c>
      <c r="K63" s="15" t="str">
        <f t="shared" si="1"/>
        <v/>
      </c>
      <c r="L63" s="15" t="str">
        <f>IFERROR(AVERAGEIF('Dzienne 1'!$B$7:$B$306,A63,'Dzienne 1'!$L$7:$L$306),"")</f>
        <v/>
      </c>
      <c r="M63" s="21">
        <f>IFERROR(SUMIF('Dzienne 1'!$B$7:$B$306,A63,'Dzienne 1'!$M$7:$M$306),"")</f>
        <v>0</v>
      </c>
      <c r="N63" s="15" t="str">
        <f>IFERROR(AVERAGEIF('Dzienne 1'!$B$7:$B$306,A63,'Dzienne 1'!$O$7:$O$306),"")</f>
        <v/>
      </c>
      <c r="O63" s="15" t="str">
        <f>IFERROR(AVERAGEIF('Dzienne 1'!$B$7:$B$306,A63,'Dzienne 1'!$P$7:$P$306),"")</f>
        <v/>
      </c>
      <c r="P63" s="17" t="str">
        <f>IFERROR(AVERAGEIF('Dzienne 1'!$B$7:$B$306,A63,'Dzienne 1'!$R$7:$R$306),"")</f>
        <v/>
      </c>
      <c r="Q63" s="21" t="str">
        <f>IFERROR(AVERAGEIF('Dzienne 1'!$B$7:$B$306,A63,'Dzienne 1'!$U$7:$U$306),"")</f>
        <v/>
      </c>
      <c r="R63" s="21" t="str">
        <f>IFERROR(AVERAGEIF('Dzienne 1'!$B$7:$B$306,A63,'Dzienne 1'!$V$7:$V$306),"")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1'!$A$7:$A$306,'Dzienne 1'!$B$7:$B$306,A64),"")</f>
        <v/>
      </c>
      <c r="C64" s="20" t="str">
        <f ca="1">IFERROR(_xludf.maxifs('Dzienne 1'!$A$7:$A$306,'Dzienne 1'!$B$7:$B$306,A64),"")</f>
        <v/>
      </c>
      <c r="D64" s="21" t="str">
        <f>IFERROR(AVERAGEIF('Dzienne 1'!$B$7:$B$306,A64,'Dzienne 1'!$C$7:$C$306),"")</f>
        <v/>
      </c>
      <c r="E64" s="21" t="str">
        <f>IFERROR(AVERAGEIF('Dzienne 1'!$B$7:$B$306,A64,'Dzienne 1'!$D$7:$D$306),"")</f>
        <v/>
      </c>
      <c r="F64" s="13">
        <f>IFERROR(SUMIF('Dzienne 1'!$B$7:$B$306,A64,'Dzienne 1'!$E$7:$E$306),"")</f>
        <v>0</v>
      </c>
      <c r="G64" s="13">
        <f>IFERROR(SUMIF('Dzienne 1'!$B$7:$B$306,A64,'Dzienne 1'!$F$7:$F$306),"")</f>
        <v>0</v>
      </c>
      <c r="H64" s="15" t="str">
        <f>IFERROR(AVERAGEIF('Dzienne 1'!$B$7:$B$306,A64,'Dzienne 1'!$K$7:$K$306),"")</f>
        <v/>
      </c>
      <c r="I64" s="21">
        <f>IFERROR(SUMIF('Dzienne 1'!$B$7:$B$306,A64,'Dzienne 1'!$H$7:$H$306),"")</f>
        <v>0</v>
      </c>
      <c r="J64" s="21">
        <f>IFERROR(SUMIF('Dzienne 1'!$B$7:$B$306,A64,'Dzienne 1'!$I$7:$I$306),"")</f>
        <v>0</v>
      </c>
      <c r="K64" s="15" t="str">
        <f t="shared" si="1"/>
        <v/>
      </c>
      <c r="L64" s="15" t="str">
        <f>IFERROR(AVERAGEIF('Dzienne 1'!$B$7:$B$306,A64,'Dzienne 1'!$L$7:$L$306),"")</f>
        <v/>
      </c>
      <c r="M64" s="21">
        <f>IFERROR(SUMIF('Dzienne 1'!$B$7:$B$306,A64,'Dzienne 1'!$M$7:$M$306),"")</f>
        <v>0</v>
      </c>
      <c r="N64" s="15" t="str">
        <f>IFERROR(AVERAGEIF('Dzienne 1'!$B$7:$B$306,A64,'Dzienne 1'!$O$7:$O$306),"")</f>
        <v/>
      </c>
      <c r="O64" s="15" t="str">
        <f>IFERROR(AVERAGEIF('Dzienne 1'!$B$7:$B$306,A64,'Dzienne 1'!$P$7:$P$306),"")</f>
        <v/>
      </c>
      <c r="P64" s="17" t="str">
        <f>IFERROR(AVERAGEIF('Dzienne 1'!$B$7:$B$306,A64,'Dzienne 1'!$R$7:$R$306),"")</f>
        <v/>
      </c>
      <c r="Q64" s="21" t="str">
        <f>IFERROR(AVERAGEIF('Dzienne 1'!$B$7:$B$306,A64,'Dzienne 1'!$U$7:$U$306),"")</f>
        <v/>
      </c>
      <c r="R64" s="21" t="str">
        <f>IFERROR(AVERAGEIF('Dzienne 1'!$B$7:$B$306,A64,'Dzienne 1'!$V$7:$V$306),"")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1'!$A$7:$A$306,'Dzienne 1'!$B$7:$B$306,A65),"")</f>
        <v/>
      </c>
      <c r="C65" s="20" t="str">
        <f ca="1">IFERROR(_xludf.maxifs('Dzienne 1'!$A$7:$A$306,'Dzienne 1'!$B$7:$B$306,A65),"")</f>
        <v/>
      </c>
      <c r="D65" s="21" t="str">
        <f>IFERROR(AVERAGEIF('Dzienne 1'!$B$7:$B$306,A65,'Dzienne 1'!$C$7:$C$306),"")</f>
        <v/>
      </c>
      <c r="E65" s="21" t="str">
        <f>IFERROR(AVERAGEIF('Dzienne 1'!$B$7:$B$306,A65,'Dzienne 1'!$D$7:$D$306),"")</f>
        <v/>
      </c>
      <c r="F65" s="13">
        <f>IFERROR(SUMIF('Dzienne 1'!$B$7:$B$306,A65,'Dzienne 1'!$E$7:$E$306),"")</f>
        <v>0</v>
      </c>
      <c r="G65" s="13">
        <f>IFERROR(SUMIF('Dzienne 1'!$B$7:$B$306,A65,'Dzienne 1'!$F$7:$F$306),"")</f>
        <v>0</v>
      </c>
      <c r="H65" s="15" t="str">
        <f>IFERROR(AVERAGEIF('Dzienne 1'!$B$7:$B$306,A65,'Dzienne 1'!$K$7:$K$306),"")</f>
        <v/>
      </c>
      <c r="I65" s="21">
        <f>IFERROR(SUMIF('Dzienne 1'!$B$7:$B$306,A65,'Dzienne 1'!$H$7:$H$306),"")</f>
        <v>0</v>
      </c>
      <c r="J65" s="21">
        <f>IFERROR(SUMIF('Dzienne 1'!$B$7:$B$306,A65,'Dzienne 1'!$I$7:$I$306),"")</f>
        <v>0</v>
      </c>
      <c r="K65" s="15" t="str">
        <f t="shared" si="1"/>
        <v/>
      </c>
      <c r="L65" s="15" t="str">
        <f>IFERROR(AVERAGEIF('Dzienne 1'!$B$7:$B$306,A65,'Dzienne 1'!$L$7:$L$306),"")</f>
        <v/>
      </c>
      <c r="M65" s="21">
        <f>IFERROR(SUMIF('Dzienne 1'!$B$7:$B$306,A65,'Dzienne 1'!$M$7:$M$306),"")</f>
        <v>0</v>
      </c>
      <c r="N65" s="15" t="str">
        <f>IFERROR(AVERAGEIF('Dzienne 1'!$B$7:$B$306,A65,'Dzienne 1'!$O$7:$O$306),"")</f>
        <v/>
      </c>
      <c r="O65" s="15" t="str">
        <f>IFERROR(AVERAGEIF('Dzienne 1'!$B$7:$B$306,A65,'Dzienne 1'!$P$7:$P$306),"")</f>
        <v/>
      </c>
      <c r="P65" s="17" t="str">
        <f>IFERROR(AVERAGEIF('Dzienne 1'!$B$7:$B$306,A65,'Dzienne 1'!$R$7:$R$306),"")</f>
        <v/>
      </c>
      <c r="Q65" s="21" t="str">
        <f>IFERROR(AVERAGEIF('Dzienne 1'!$B$7:$B$306,A65,'Dzienne 1'!$U$7:$U$306),"")</f>
        <v/>
      </c>
      <c r="R65" s="21" t="str">
        <f>IFERROR(AVERAGEIF('Dzienne 1'!$B$7:$B$306,A65,'Dzienne 1'!$V$7:$V$306),"")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1'!$A$7:$A$306,'Dzienne 1'!$B$7:$B$306,A66),"")</f>
        <v/>
      </c>
      <c r="C66" s="20" t="str">
        <f ca="1">IFERROR(_xludf.maxifs('Dzienne 1'!$A$7:$A$306,'Dzienne 1'!$B$7:$B$306,A66),"")</f>
        <v/>
      </c>
      <c r="D66" s="21" t="str">
        <f>IFERROR(AVERAGEIF('Dzienne 1'!$B$7:$B$306,A66,'Dzienne 1'!$C$7:$C$306),"")</f>
        <v/>
      </c>
      <c r="E66" s="21" t="str">
        <f>IFERROR(AVERAGEIF('Dzienne 1'!$B$7:$B$306,A66,'Dzienne 1'!$D$7:$D$306),"")</f>
        <v/>
      </c>
      <c r="F66" s="13">
        <f>IFERROR(SUMIF('Dzienne 1'!$B$7:$B$306,A66,'Dzienne 1'!$E$7:$E$306),"")</f>
        <v>0</v>
      </c>
      <c r="G66" s="13">
        <f>IFERROR(SUMIF('Dzienne 1'!$B$7:$B$306,A66,'Dzienne 1'!$F$7:$F$306),"")</f>
        <v>0</v>
      </c>
      <c r="H66" s="15" t="str">
        <f>IFERROR(AVERAGEIF('Dzienne 1'!$B$7:$B$306,A66,'Dzienne 1'!$K$7:$K$306),"")</f>
        <v/>
      </c>
      <c r="I66" s="21">
        <f>IFERROR(SUMIF('Dzienne 1'!$B$7:$B$306,A66,'Dzienne 1'!$H$7:$H$306),"")</f>
        <v>0</v>
      </c>
      <c r="J66" s="21">
        <f>IFERROR(SUMIF('Dzienne 1'!$B$7:$B$306,A66,'Dzienne 1'!$I$7:$I$306),"")</f>
        <v>0</v>
      </c>
      <c r="K66" s="15" t="str">
        <f t="shared" si="1"/>
        <v/>
      </c>
      <c r="L66" s="15" t="str">
        <f>IFERROR(AVERAGEIF('Dzienne 1'!$B$7:$B$306,A66,'Dzienne 1'!$L$7:$L$306),"")</f>
        <v/>
      </c>
      <c r="M66" s="21">
        <f>IFERROR(SUMIF('Dzienne 1'!$B$7:$B$306,A66,'Dzienne 1'!$M$7:$M$306),"")</f>
        <v>0</v>
      </c>
      <c r="N66" s="15" t="str">
        <f>IFERROR(AVERAGEIF('Dzienne 1'!$B$7:$B$306,A66,'Dzienne 1'!$O$7:$O$306),"")</f>
        <v/>
      </c>
      <c r="O66" s="15" t="str">
        <f>IFERROR(AVERAGEIF('Dzienne 1'!$B$7:$B$306,A66,'Dzienne 1'!$P$7:$P$306),"")</f>
        <v/>
      </c>
      <c r="P66" s="17" t="str">
        <f>IFERROR(AVERAGEIF('Dzienne 1'!$B$7:$B$306,A66,'Dzienne 1'!$R$7:$R$306),"")</f>
        <v/>
      </c>
      <c r="Q66" s="21" t="str">
        <f>IFERROR(AVERAGEIF('Dzienne 1'!$B$7:$B$306,A66,'Dzienne 1'!$U$7:$U$306),"")</f>
        <v/>
      </c>
      <c r="R66" s="21" t="str">
        <f>IFERROR(AVERAGEIF('Dzienne 1'!$B$7:$B$306,A66,'Dzienne 1'!$V$7:$V$306),"")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1'!$A$7:$A$306,'Dzienne 1'!$B$7:$B$306,A67),"")</f>
        <v/>
      </c>
      <c r="C67" s="20" t="str">
        <f ca="1">IFERROR(_xludf.maxifs('Dzienne 1'!$A$7:$A$306,'Dzienne 1'!$B$7:$B$306,A67),"")</f>
        <v/>
      </c>
      <c r="D67" s="21" t="str">
        <f>IFERROR(AVERAGEIF('Dzienne 1'!$B$7:$B$306,A67,'Dzienne 1'!$C$7:$C$306),"")</f>
        <v/>
      </c>
      <c r="E67" s="21" t="str">
        <f>IFERROR(AVERAGEIF('Dzienne 1'!$B$7:$B$306,A67,'Dzienne 1'!$D$7:$D$306),"")</f>
        <v/>
      </c>
      <c r="F67" s="13">
        <f>IFERROR(SUMIF('Dzienne 1'!$B$7:$B$306,A67,'Dzienne 1'!$E$7:$E$306),"")</f>
        <v>0</v>
      </c>
      <c r="G67" s="13">
        <f>IFERROR(SUMIF('Dzienne 1'!$B$7:$B$306,A67,'Dzienne 1'!$F$7:$F$306),"")</f>
        <v>0</v>
      </c>
      <c r="H67" s="15" t="str">
        <f>IFERROR(AVERAGEIF('Dzienne 1'!$B$7:$B$306,A67,'Dzienne 1'!$K$7:$K$306),"")</f>
        <v/>
      </c>
      <c r="I67" s="21">
        <f>IFERROR(SUMIF('Dzienne 1'!$B$7:$B$306,A67,'Dzienne 1'!$H$7:$H$306),"")</f>
        <v>0</v>
      </c>
      <c r="J67" s="21">
        <f>IFERROR(SUMIF('Dzienne 1'!$B$7:$B$306,A67,'Dzienne 1'!$I$7:$I$306),"")</f>
        <v>0</v>
      </c>
      <c r="K67" s="15" t="str">
        <f t="shared" ref="K67:K72" si="2">IF(OR(I67="",I67=0),"",J67/I67*100)</f>
        <v/>
      </c>
      <c r="L67" s="15" t="str">
        <f>IFERROR(AVERAGEIF('Dzienne 1'!$B$7:$B$306,A67,'Dzienne 1'!$L$7:$L$306),"")</f>
        <v/>
      </c>
      <c r="M67" s="21">
        <f>IFERROR(SUMIF('Dzienne 1'!$B$7:$B$306,A67,'Dzienne 1'!$M$7:$M$306),"")</f>
        <v>0</v>
      </c>
      <c r="N67" s="15" t="str">
        <f>IFERROR(AVERAGEIF('Dzienne 1'!$B$7:$B$306,A67,'Dzienne 1'!$O$7:$O$306),"")</f>
        <v/>
      </c>
      <c r="O67" s="15" t="str">
        <f>IFERROR(AVERAGEIF('Dzienne 1'!$B$7:$B$306,A67,'Dzienne 1'!$P$7:$P$306),"")</f>
        <v/>
      </c>
      <c r="P67" s="17" t="str">
        <f>IFERROR(AVERAGEIF('Dzienne 1'!$B$7:$B$306,A67,'Dzienne 1'!$R$7:$R$306),"")</f>
        <v/>
      </c>
      <c r="Q67" s="21" t="str">
        <f>IFERROR(AVERAGEIF('Dzienne 1'!$B$7:$B$306,A67,'Dzienne 1'!$U$7:$U$306),"")</f>
        <v/>
      </c>
      <c r="R67" s="21" t="str">
        <f>IFERROR(AVERAGEIF('Dzienne 1'!$B$7:$B$306,A67,'Dzienne 1'!$V$7:$V$306),"")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1'!$A$7:$A$306,'Dzienne 1'!$B$7:$B$306,A68),"")</f>
        <v/>
      </c>
      <c r="C68" s="20" t="str">
        <f ca="1">IFERROR(_xludf.maxifs('Dzienne 1'!$A$7:$A$306,'Dzienne 1'!$B$7:$B$306,A68),"")</f>
        <v/>
      </c>
      <c r="D68" s="21" t="str">
        <f>IFERROR(AVERAGEIF('Dzienne 1'!$B$7:$B$306,A68,'Dzienne 1'!$C$7:$C$306),"")</f>
        <v/>
      </c>
      <c r="E68" s="21" t="str">
        <f>IFERROR(AVERAGEIF('Dzienne 1'!$B$7:$B$306,A68,'Dzienne 1'!$D$7:$D$306),"")</f>
        <v/>
      </c>
      <c r="F68" s="13">
        <f>IFERROR(SUMIF('Dzienne 1'!$B$7:$B$306,A68,'Dzienne 1'!$E$7:$E$306),"")</f>
        <v>0</v>
      </c>
      <c r="G68" s="13">
        <f>IFERROR(SUMIF('Dzienne 1'!$B$7:$B$306,A68,'Dzienne 1'!$F$7:$F$306),"")</f>
        <v>0</v>
      </c>
      <c r="H68" s="15" t="str">
        <f>IFERROR(AVERAGEIF('Dzienne 1'!$B$7:$B$306,A68,'Dzienne 1'!$K$7:$K$306),"")</f>
        <v/>
      </c>
      <c r="I68" s="21">
        <f>IFERROR(SUMIF('Dzienne 1'!$B$7:$B$306,A68,'Dzienne 1'!$H$7:$H$306),"")</f>
        <v>0</v>
      </c>
      <c r="J68" s="21">
        <f>IFERROR(SUMIF('Dzienne 1'!$B$7:$B$306,A68,'Dzienne 1'!$I$7:$I$306),"")</f>
        <v>0</v>
      </c>
      <c r="K68" s="15" t="str">
        <f t="shared" si="2"/>
        <v/>
      </c>
      <c r="L68" s="15" t="str">
        <f>IFERROR(AVERAGEIF('Dzienne 1'!$B$7:$B$306,A68,'Dzienne 1'!$L$7:$L$306),"")</f>
        <v/>
      </c>
      <c r="M68" s="21">
        <f>IFERROR(SUMIF('Dzienne 1'!$B$7:$B$306,A68,'Dzienne 1'!$M$7:$M$306),"")</f>
        <v>0</v>
      </c>
      <c r="N68" s="15" t="str">
        <f>IFERROR(AVERAGEIF('Dzienne 1'!$B$7:$B$306,A68,'Dzienne 1'!$O$7:$O$306),"")</f>
        <v/>
      </c>
      <c r="O68" s="15" t="str">
        <f>IFERROR(AVERAGEIF('Dzienne 1'!$B$7:$B$306,A68,'Dzienne 1'!$P$7:$P$306),"")</f>
        <v/>
      </c>
      <c r="P68" s="17" t="str">
        <f>IFERROR(AVERAGEIF('Dzienne 1'!$B$7:$B$306,A68,'Dzienne 1'!$R$7:$R$306),"")</f>
        <v/>
      </c>
      <c r="Q68" s="21" t="str">
        <f>IFERROR(AVERAGEIF('Dzienne 1'!$B$7:$B$306,A68,'Dzienne 1'!$U$7:$U$306),"")</f>
        <v/>
      </c>
      <c r="R68" s="21" t="str">
        <f>IFERROR(AVERAGEIF('Dzienne 1'!$B$7:$B$306,A68,'Dzienne 1'!$V$7:$V$306),"")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1'!$A$7:$A$306,'Dzienne 1'!$B$7:$B$306,A69),"")</f>
        <v/>
      </c>
      <c r="C69" s="20" t="str">
        <f ca="1">IFERROR(_xludf.maxifs('Dzienne 1'!$A$7:$A$306,'Dzienne 1'!$B$7:$B$306,A69),"")</f>
        <v/>
      </c>
      <c r="D69" s="21" t="str">
        <f>IFERROR(AVERAGEIF('Dzienne 1'!$B$7:$B$306,A69,'Dzienne 1'!$C$7:$C$306),"")</f>
        <v/>
      </c>
      <c r="E69" s="21" t="str">
        <f>IFERROR(AVERAGEIF('Dzienne 1'!$B$7:$B$306,A69,'Dzienne 1'!$D$7:$D$306),"")</f>
        <v/>
      </c>
      <c r="F69" s="13">
        <f>IFERROR(SUMIF('Dzienne 1'!$B$7:$B$306,A69,'Dzienne 1'!$E$7:$E$306),"")</f>
        <v>0</v>
      </c>
      <c r="G69" s="13">
        <f>IFERROR(SUMIF('Dzienne 1'!$B$7:$B$306,A69,'Dzienne 1'!$F$7:$F$306),"")</f>
        <v>0</v>
      </c>
      <c r="H69" s="15" t="str">
        <f>IFERROR(AVERAGEIF('Dzienne 1'!$B$7:$B$306,A69,'Dzienne 1'!$K$7:$K$306),"")</f>
        <v/>
      </c>
      <c r="I69" s="21">
        <f>IFERROR(SUMIF('Dzienne 1'!$B$7:$B$306,A69,'Dzienne 1'!$H$7:$H$306),"")</f>
        <v>0</v>
      </c>
      <c r="J69" s="21">
        <f>IFERROR(SUMIF('Dzienne 1'!$B$7:$B$306,A69,'Dzienne 1'!$I$7:$I$306),"")</f>
        <v>0</v>
      </c>
      <c r="K69" s="15" t="str">
        <f t="shared" si="2"/>
        <v/>
      </c>
      <c r="L69" s="15" t="str">
        <f>IFERROR(AVERAGEIF('Dzienne 1'!$B$7:$B$306,A69,'Dzienne 1'!$L$7:$L$306),"")</f>
        <v/>
      </c>
      <c r="M69" s="21">
        <f>IFERROR(SUMIF('Dzienne 1'!$B$7:$B$306,A69,'Dzienne 1'!$M$7:$M$306),"")</f>
        <v>0</v>
      </c>
      <c r="N69" s="15" t="str">
        <f>IFERROR(AVERAGEIF('Dzienne 1'!$B$7:$B$306,A69,'Dzienne 1'!$O$7:$O$306),"")</f>
        <v/>
      </c>
      <c r="O69" s="15" t="str">
        <f>IFERROR(AVERAGEIF('Dzienne 1'!$B$7:$B$306,A69,'Dzienne 1'!$P$7:$P$306),"")</f>
        <v/>
      </c>
      <c r="P69" s="17" t="str">
        <f>IFERROR(AVERAGEIF('Dzienne 1'!$B$7:$B$306,A69,'Dzienne 1'!$R$7:$R$306),"")</f>
        <v/>
      </c>
      <c r="Q69" s="21" t="str">
        <f>IFERROR(AVERAGEIF('Dzienne 1'!$B$7:$B$306,A69,'Dzienne 1'!$U$7:$U$306),"")</f>
        <v/>
      </c>
      <c r="R69" s="21" t="str">
        <f>IFERROR(AVERAGEIF('Dzienne 1'!$B$7:$B$306,A69,'Dzienne 1'!$V$7:$V$306),"")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1'!$A$7:$A$306,'Dzienne 1'!$B$7:$B$306,A70),"")</f>
        <v/>
      </c>
      <c r="C70" s="20" t="str">
        <f ca="1">IFERROR(_xludf.maxifs('Dzienne 1'!$A$7:$A$306,'Dzienne 1'!$B$7:$B$306,A70),"")</f>
        <v/>
      </c>
      <c r="D70" s="21" t="str">
        <f>IFERROR(AVERAGEIF('Dzienne 1'!$B$7:$B$306,A70,'Dzienne 1'!$C$7:$C$306),"")</f>
        <v/>
      </c>
      <c r="E70" s="21" t="str">
        <f>IFERROR(AVERAGEIF('Dzienne 1'!$B$7:$B$306,A70,'Dzienne 1'!$D$7:$D$306),"")</f>
        <v/>
      </c>
      <c r="F70" s="13">
        <f>IFERROR(SUMIF('Dzienne 1'!$B$7:$B$306,A70,'Dzienne 1'!$E$7:$E$306),"")</f>
        <v>0</v>
      </c>
      <c r="G70" s="13">
        <f>IFERROR(SUMIF('Dzienne 1'!$B$7:$B$306,A70,'Dzienne 1'!$F$7:$F$306),"")</f>
        <v>0</v>
      </c>
      <c r="H70" s="15" t="str">
        <f>IFERROR(AVERAGEIF('Dzienne 1'!$B$7:$B$306,A70,'Dzienne 1'!$K$7:$K$306),"")</f>
        <v/>
      </c>
      <c r="I70" s="21">
        <f>IFERROR(SUMIF('Dzienne 1'!$B$7:$B$306,A70,'Dzienne 1'!$H$7:$H$306),"")</f>
        <v>0</v>
      </c>
      <c r="J70" s="21">
        <f>IFERROR(SUMIF('Dzienne 1'!$B$7:$B$306,A70,'Dzienne 1'!$I$7:$I$306),"")</f>
        <v>0</v>
      </c>
      <c r="K70" s="15" t="str">
        <f t="shared" si="2"/>
        <v/>
      </c>
      <c r="L70" s="15" t="str">
        <f>IFERROR(AVERAGEIF('Dzienne 1'!$B$7:$B$306,A70,'Dzienne 1'!$L$7:$L$306),"")</f>
        <v/>
      </c>
      <c r="M70" s="21">
        <f>IFERROR(SUMIF('Dzienne 1'!$B$7:$B$306,A70,'Dzienne 1'!$M$7:$M$306),"")</f>
        <v>0</v>
      </c>
      <c r="N70" s="15" t="str">
        <f>IFERROR(AVERAGEIF('Dzienne 1'!$B$7:$B$306,A70,'Dzienne 1'!$O$7:$O$306),"")</f>
        <v/>
      </c>
      <c r="O70" s="15" t="str">
        <f>IFERROR(AVERAGEIF('Dzienne 1'!$B$7:$B$306,A70,'Dzienne 1'!$P$7:$P$306),"")</f>
        <v/>
      </c>
      <c r="P70" s="17" t="str">
        <f>IFERROR(AVERAGEIF('Dzienne 1'!$B$7:$B$306,A70,'Dzienne 1'!$R$7:$R$306),"")</f>
        <v/>
      </c>
      <c r="Q70" s="21" t="str">
        <f>IFERROR(AVERAGEIF('Dzienne 1'!$B$7:$B$306,A70,'Dzienne 1'!$U$7:$U$306),"")</f>
        <v/>
      </c>
      <c r="R70" s="21" t="str">
        <f>IFERROR(AVERAGEIF('Dzienne 1'!$B$7:$B$306,A70,'Dzienne 1'!$V$7:$V$306),"")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1'!$A$7:$A$306,'Dzienne 1'!$B$7:$B$306,A71),"")</f>
        <v/>
      </c>
      <c r="C71" s="20" t="str">
        <f ca="1">IFERROR(_xludf.maxifs('Dzienne 1'!$A$7:$A$306,'Dzienne 1'!$B$7:$B$306,A71),"")</f>
        <v/>
      </c>
      <c r="D71" s="21" t="str">
        <f>IFERROR(AVERAGEIF('Dzienne 1'!$B$7:$B$306,A71,'Dzienne 1'!$C$7:$C$306),"")</f>
        <v/>
      </c>
      <c r="E71" s="21" t="str">
        <f>IFERROR(AVERAGEIF('Dzienne 1'!$B$7:$B$306,A71,'Dzienne 1'!$D$7:$D$306),"")</f>
        <v/>
      </c>
      <c r="F71" s="13">
        <f>IFERROR(SUMIF('Dzienne 1'!$B$7:$B$306,A71,'Dzienne 1'!$E$7:$E$306),"")</f>
        <v>0</v>
      </c>
      <c r="G71" s="13">
        <f>IFERROR(SUMIF('Dzienne 1'!$B$7:$B$306,A71,'Dzienne 1'!$F$7:$F$306),"")</f>
        <v>0</v>
      </c>
      <c r="H71" s="15" t="str">
        <f>IFERROR(AVERAGEIF('Dzienne 1'!$B$7:$B$306,A71,'Dzienne 1'!$K$7:$K$306),"")</f>
        <v/>
      </c>
      <c r="I71" s="21">
        <f>IFERROR(SUMIF('Dzienne 1'!$B$7:$B$306,A71,'Dzienne 1'!$H$7:$H$306),"")</f>
        <v>0</v>
      </c>
      <c r="J71" s="21">
        <f>IFERROR(SUMIF('Dzienne 1'!$B$7:$B$306,A71,'Dzienne 1'!$I$7:$I$306),"")</f>
        <v>0</v>
      </c>
      <c r="K71" s="15" t="str">
        <f t="shared" si="2"/>
        <v/>
      </c>
      <c r="L71" s="15" t="str">
        <f>IFERROR(AVERAGEIF('Dzienne 1'!$B$7:$B$306,A71,'Dzienne 1'!$L$7:$L$306),"")</f>
        <v/>
      </c>
      <c r="M71" s="21">
        <f>IFERROR(SUMIF('Dzienne 1'!$B$7:$B$306,A71,'Dzienne 1'!$M$7:$M$306),"")</f>
        <v>0</v>
      </c>
      <c r="N71" s="15" t="str">
        <f>IFERROR(AVERAGEIF('Dzienne 1'!$B$7:$B$306,A71,'Dzienne 1'!$O$7:$O$306),"")</f>
        <v/>
      </c>
      <c r="O71" s="15" t="str">
        <f>IFERROR(AVERAGEIF('Dzienne 1'!$B$7:$B$306,A71,'Dzienne 1'!$P$7:$P$306),"")</f>
        <v/>
      </c>
      <c r="P71" s="17" t="str">
        <f>IFERROR(AVERAGEIF('Dzienne 1'!$B$7:$B$306,A71,'Dzienne 1'!$R$7:$R$306),"")</f>
        <v/>
      </c>
      <c r="Q71" s="21" t="str">
        <f>IFERROR(AVERAGEIF('Dzienne 1'!$B$7:$B$306,A71,'Dzienne 1'!$U$7:$U$306),"")</f>
        <v/>
      </c>
      <c r="R71" s="21" t="str">
        <f>IFERROR(AVERAGEIF('Dzienne 1'!$B$7:$B$306,A71,'Dzienne 1'!$V$7:$V$306),"")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1'!$A$7:$A$306,'Dzienne 1'!$B$7:$B$306,A72),"")</f>
        <v/>
      </c>
      <c r="C72" s="20" t="str">
        <f ca="1">IFERROR(_xludf.maxifs('Dzienne 1'!$A$7:$A$306,'Dzienne 1'!$B$7:$B$306,A72),"")</f>
        <v/>
      </c>
      <c r="D72" s="21" t="str">
        <f>IFERROR(AVERAGEIF('Dzienne 1'!$B$7:$B$306,A72,'Dzienne 1'!$C$7:$C$306),"")</f>
        <v/>
      </c>
      <c r="E72" s="21" t="str">
        <f>IFERROR(AVERAGEIF('Dzienne 1'!$B$7:$B$306,A72,'Dzienne 1'!$D$7:$D$306),"")</f>
        <v/>
      </c>
      <c r="F72" s="13">
        <f>IFERROR(SUMIF('Dzienne 1'!$B$7:$B$306,A72,'Dzienne 1'!$E$7:$E$306),"")</f>
        <v>0</v>
      </c>
      <c r="G72" s="13">
        <f>IFERROR(SUMIF('Dzienne 1'!$B$7:$B$306,A72,'Dzienne 1'!$F$7:$F$306),"")</f>
        <v>0</v>
      </c>
      <c r="H72" s="15" t="str">
        <f>IFERROR(AVERAGEIF('Dzienne 1'!$B$7:$B$306,A72,'Dzienne 1'!$K$7:$K$306),"")</f>
        <v/>
      </c>
      <c r="I72" s="21">
        <f>IFERROR(SUMIF('Dzienne 1'!$B$7:$B$306,A72,'Dzienne 1'!$H$7:$H$306),"")</f>
        <v>0</v>
      </c>
      <c r="J72" s="21">
        <f>IFERROR(SUMIF('Dzienne 1'!$B$7:$B$306,A72,'Dzienne 1'!$I$7:$I$306),"")</f>
        <v>0</v>
      </c>
      <c r="K72" s="15" t="str">
        <f t="shared" si="2"/>
        <v/>
      </c>
      <c r="L72" s="15" t="str">
        <f>IFERROR(AVERAGEIF('Dzienne 1'!$B$7:$B$306,A72,'Dzienne 1'!$L$7:$L$306),"")</f>
        <v/>
      </c>
      <c r="M72" s="21">
        <f>IFERROR(SUMIF('Dzienne 1'!$B$7:$B$306,A72,'Dzienne 1'!$M$7:$M$306),"")</f>
        <v>0</v>
      </c>
      <c r="N72" s="15" t="str">
        <f>IFERROR(AVERAGEIF('Dzienne 1'!$B$7:$B$306,A72,'Dzienne 1'!$O$7:$O$306),"")</f>
        <v/>
      </c>
      <c r="O72" s="15" t="str">
        <f>IFERROR(AVERAGEIF('Dzienne 1'!$B$7:$B$306,A72,'Dzienne 1'!$P$7:$P$306),"")</f>
        <v/>
      </c>
      <c r="P72" s="17" t="str">
        <f>IFERROR(AVERAGEIF('Dzienne 1'!$B$7:$B$306,A72,'Dzienne 1'!$R$7:$R$306),"")</f>
        <v/>
      </c>
      <c r="Q72" s="21" t="str">
        <f>IFERROR(AVERAGEIF('Dzienne 1'!$B$7:$B$306,A72,'Dzienne 1'!$U$7:$U$306),"")</f>
        <v/>
      </c>
      <c r="R72" s="21" t="str">
        <f>IFERROR(AVERAGEIF('Dzienne 1'!$B$7:$B$306,A72,'Dzienne 1'!$V$7:$V$306),"")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72"/>
  <sheetViews>
    <sheetView zoomScaleNormal="100" workbookViewId="0">
      <pane xSplit="1" ySplit="2" topLeftCell="B26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106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2'!$A$7:$A$306,'Dzienne 2'!$B$7:$B$306,A3),"")</f>
        <v/>
      </c>
      <c r="C3" s="20" t="str">
        <f ca="1">IFERROR(_xludf.maxifs('Dzienne 2'!$A$7:$A$306,'Dzienne 2'!$B$7:$B$306,A3),"")</f>
        <v/>
      </c>
      <c r="D3" s="21" t="str">
        <f>IFERROR(AVERAGEIF('Dzienne 2'!$B$7:$B$306,A3,'Dzienne 2'!$C$7:$C$306),"")</f>
        <v/>
      </c>
      <c r="E3" s="21" t="str">
        <f>IFERROR(AVERAGEIF('Dzienne 2'!$B$7:$B$306,A3,'Dzienne 2'!$D$7:$D$306),"")</f>
        <v/>
      </c>
      <c r="F3" s="13">
        <f>IFERROR(SUMIF('Dzienne 2'!$B$7:$B$306,A3,'Dzienne 2'!$E$7:$E$306),"")</f>
        <v>0</v>
      </c>
      <c r="G3" s="13">
        <f>IFERROR(SUMIF('Dzienne 2'!$B$7:$B$306,A3,'Dzienne 2'!$F$7:$F$306),"")</f>
        <v>0</v>
      </c>
      <c r="H3" s="15" t="str">
        <f>IFERROR(AVERAGEIF('Dzienne 2'!$B$7:$B$306,A3,'Dzienne 2'!$K$7:$K$306),"")</f>
        <v/>
      </c>
      <c r="I3" s="21">
        <f>IFERROR(SUMIF('Dzienne 2'!$B$7:$B$306,A3,'Dzienne 2'!$H$7:$H$306),"")</f>
        <v>0</v>
      </c>
      <c r="J3" s="21">
        <f>IFERROR(SUMIF('Dzienne 2'!$B$7:$B$306,A3,'Dzienne 2'!$I$7:$I$306),"")</f>
        <v>0</v>
      </c>
      <c r="K3" s="15" t="str">
        <f t="shared" ref="K3:K34" si="0">IF(OR(I3="",I3=0),"",J3/I3*100)</f>
        <v/>
      </c>
      <c r="L3" s="15" t="str">
        <f>IFERROR(AVERAGEIF('Dzienne 2'!$B$7:$B$306,A3,'Dzienne 2'!$L$7:$L$306),"")</f>
        <v/>
      </c>
      <c r="M3" s="21">
        <f>IFERROR(SUMIF('Dzienne 2'!$B$7:$B$306,A3,'Dzienne 2'!$M$7:$M$306),"")</f>
        <v>0</v>
      </c>
      <c r="N3" s="15" t="str">
        <f>IFERROR(AVERAGEIF('Dzienne 2'!$B$7:$B$306,A3,'Dzienne 2'!$O$7:$O$306),"")</f>
        <v/>
      </c>
      <c r="O3" s="15" t="str">
        <f>IFERROR(AVERAGEIF('Dzienne 2'!$B$7:$B$306,A3,'Dzienne 2'!$P$7:$P$306),"")</f>
        <v/>
      </c>
      <c r="P3" s="17" t="str">
        <f>IFERROR(AVERAGEIF('Dzienne 2'!$B$7:$B$306,A3,'Dzienne 2'!$R$7:$R$306),"")</f>
        <v/>
      </c>
      <c r="Q3" s="21" t="str">
        <f>IFERROR(AVERAGEIF('Dzienne 2'!$B$7:$B$306,A3,'Dzienne 2'!$U$7:$U$306),"")</f>
        <v/>
      </c>
      <c r="R3" s="21" t="str">
        <f>IFERROR(AVERAGEIF('Dzienne 2'!$B$7:$B$306,A3,'Dzienne 2'!$V$7:$V$306),"")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2'!$A$7:$A$306,'Dzienne 2'!$B$7:$B$306,A4),"")</f>
        <v/>
      </c>
      <c r="C4" s="20" t="str">
        <f ca="1">IFERROR(_xludf.maxifs('Dzienne 2'!$A$7:$A$306,'Dzienne 2'!$B$7:$B$306,A4),"")</f>
        <v/>
      </c>
      <c r="D4" s="21" t="str">
        <f>IFERROR(AVERAGEIF('Dzienne 2'!$B$7:$B$306,A4,'Dzienne 2'!$C$7:$C$306),"")</f>
        <v/>
      </c>
      <c r="E4" s="21" t="str">
        <f>IFERROR(AVERAGEIF('Dzienne 2'!$B$7:$B$306,A4,'Dzienne 2'!$D$7:$D$306),"")</f>
        <v/>
      </c>
      <c r="F4" s="13">
        <f>IFERROR(SUMIF('Dzienne 2'!$B$7:$B$306,A4,'Dzienne 2'!$E$7:$E$306),"")</f>
        <v>0</v>
      </c>
      <c r="G4" s="13">
        <f>IFERROR(SUMIF('Dzienne 2'!$B$7:$B$306,A4,'Dzienne 2'!$F$7:$F$306),"")</f>
        <v>0</v>
      </c>
      <c r="H4" s="15" t="str">
        <f>IFERROR(AVERAGEIF('Dzienne 2'!$B$7:$B$306,A4,'Dzienne 2'!$K$7:$K$306),"")</f>
        <v/>
      </c>
      <c r="I4" s="21">
        <f>IFERROR(SUMIF('Dzienne 2'!$B$7:$B$306,A4,'Dzienne 2'!$H$7:$H$306),"")</f>
        <v>0</v>
      </c>
      <c r="J4" s="21">
        <f>IFERROR(SUMIF('Dzienne 2'!$B$7:$B$306,A4,'Dzienne 2'!$I$7:$I$306),"")</f>
        <v>0</v>
      </c>
      <c r="K4" s="15" t="str">
        <f t="shared" si="0"/>
        <v/>
      </c>
      <c r="L4" s="15" t="str">
        <f>IFERROR(AVERAGEIF('Dzienne 2'!$B$7:$B$306,A4,'Dzienne 2'!$L$7:$L$306),"")</f>
        <v/>
      </c>
      <c r="M4" s="21">
        <f>IFERROR(SUMIF('Dzienne 2'!$B$7:$B$306,A4,'Dzienne 2'!$M$7:$M$306),"")</f>
        <v>0</v>
      </c>
      <c r="N4" s="15" t="str">
        <f>IFERROR(AVERAGEIF('Dzienne 2'!$B$7:$B$306,A4,'Dzienne 2'!$O$7:$O$306),"")</f>
        <v/>
      </c>
      <c r="O4" s="15" t="str">
        <f>IFERROR(AVERAGEIF('Dzienne 2'!$B$7:$B$306,A4,'Dzienne 2'!$P$7:$P$306),"")</f>
        <v/>
      </c>
      <c r="P4" s="17" t="str">
        <f>IFERROR(AVERAGEIF('Dzienne 2'!$B$7:$B$306,A4,'Dzienne 2'!$R$7:$R$306),"")</f>
        <v/>
      </c>
      <c r="Q4" s="21" t="str">
        <f>IFERROR(AVERAGEIF('Dzienne 2'!$B$7:$B$306,A4,'Dzienne 2'!$U$7:$U$306),"")</f>
        <v/>
      </c>
      <c r="R4" s="21" t="str">
        <f>IFERROR(AVERAGEIF('Dzienne 2'!$B$7:$B$306,A4,'Dzienne 2'!$V$7:$V$306),"")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2'!$A$7:$A$306,'Dzienne 2'!$B$7:$B$306,A5),"")</f>
        <v/>
      </c>
      <c r="C5" s="20" t="str">
        <f ca="1">IFERROR(_xludf.maxifs('Dzienne 2'!$A$7:$A$306,'Dzienne 2'!$B$7:$B$306,A5),"")</f>
        <v/>
      </c>
      <c r="D5" s="21" t="str">
        <f>IFERROR(AVERAGEIF('Dzienne 2'!$B$7:$B$306,A5,'Dzienne 2'!$C$7:$C$306),"")</f>
        <v/>
      </c>
      <c r="E5" s="21" t="str">
        <f>IFERROR(AVERAGEIF('Dzienne 2'!$B$7:$B$306,A5,'Dzienne 2'!$D$7:$D$306),"")</f>
        <v/>
      </c>
      <c r="F5" s="13">
        <f>IFERROR(SUMIF('Dzienne 2'!$B$7:$B$306,A5,'Dzienne 2'!$E$7:$E$306),"")</f>
        <v>0</v>
      </c>
      <c r="G5" s="13">
        <f>IFERROR(SUMIF('Dzienne 2'!$B$7:$B$306,A5,'Dzienne 2'!$F$7:$F$306),"")</f>
        <v>0</v>
      </c>
      <c r="H5" s="15" t="str">
        <f>IFERROR(AVERAGEIF('Dzienne 2'!$B$7:$B$306,A5,'Dzienne 2'!$K$7:$K$306),"")</f>
        <v/>
      </c>
      <c r="I5" s="21">
        <f>IFERROR(SUMIF('Dzienne 2'!$B$7:$B$306,A5,'Dzienne 2'!$H$7:$H$306),"")</f>
        <v>0</v>
      </c>
      <c r="J5" s="21">
        <f>IFERROR(SUMIF('Dzienne 2'!$B$7:$B$306,A5,'Dzienne 2'!$I$7:$I$306),"")</f>
        <v>0</v>
      </c>
      <c r="K5" s="15" t="str">
        <f t="shared" si="0"/>
        <v/>
      </c>
      <c r="L5" s="15" t="str">
        <f>IFERROR(AVERAGEIF('Dzienne 2'!$B$7:$B$306,A5,'Dzienne 2'!$L$7:$L$306),"")</f>
        <v/>
      </c>
      <c r="M5" s="21">
        <f>IFERROR(SUMIF('Dzienne 2'!$B$7:$B$306,A5,'Dzienne 2'!$M$7:$M$306),"")</f>
        <v>0</v>
      </c>
      <c r="N5" s="15" t="str">
        <f>IFERROR(AVERAGEIF('Dzienne 2'!$B$7:$B$306,A5,'Dzienne 2'!$O$7:$O$306),"")</f>
        <v/>
      </c>
      <c r="O5" s="15" t="str">
        <f>IFERROR(AVERAGEIF('Dzienne 2'!$B$7:$B$306,A5,'Dzienne 2'!$P$7:$P$306),"")</f>
        <v/>
      </c>
      <c r="P5" s="17" t="str">
        <f>IFERROR(AVERAGEIF('Dzienne 2'!$B$7:$B$306,A5,'Dzienne 2'!$R$7:$R$306),"")</f>
        <v/>
      </c>
      <c r="Q5" s="21" t="str">
        <f>IFERROR(AVERAGEIF('Dzienne 2'!$B$7:$B$306,A5,'Dzienne 2'!$U$7:$U$306),"")</f>
        <v/>
      </c>
      <c r="R5" s="21" t="str">
        <f>IFERROR(AVERAGEIF('Dzienne 2'!$B$7:$B$306,A5,'Dzienne 2'!$V$7:$V$306),"")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2'!$A$7:$A$306,'Dzienne 2'!$B$7:$B$306,A6),"")</f>
        <v/>
      </c>
      <c r="C6" s="20" t="str">
        <f ca="1">IFERROR(_xludf.maxifs('Dzienne 2'!$A$7:$A$306,'Dzienne 2'!$B$7:$B$306,A6),"")</f>
        <v/>
      </c>
      <c r="D6" s="21" t="str">
        <f>IFERROR(AVERAGEIF('Dzienne 2'!$B$7:$B$306,A6,'Dzienne 2'!$C$7:$C$306),"")</f>
        <v/>
      </c>
      <c r="E6" s="21" t="str">
        <f>IFERROR(AVERAGEIF('Dzienne 2'!$B$7:$B$306,A6,'Dzienne 2'!$D$7:$D$306),"")</f>
        <v/>
      </c>
      <c r="F6" s="13">
        <f>IFERROR(SUMIF('Dzienne 2'!$B$7:$B$306,A6,'Dzienne 2'!$E$7:$E$306),"")</f>
        <v>0</v>
      </c>
      <c r="G6" s="13">
        <f>IFERROR(SUMIF('Dzienne 2'!$B$7:$B$306,A6,'Dzienne 2'!$F$7:$F$306),"")</f>
        <v>0</v>
      </c>
      <c r="H6" s="15" t="str">
        <f>IFERROR(AVERAGEIF('Dzienne 2'!$B$7:$B$306,A6,'Dzienne 2'!$K$7:$K$306),"")</f>
        <v/>
      </c>
      <c r="I6" s="21">
        <f>IFERROR(SUMIF('Dzienne 2'!$B$7:$B$306,A6,'Dzienne 2'!$H$7:$H$306),"")</f>
        <v>0</v>
      </c>
      <c r="J6" s="21">
        <f>IFERROR(SUMIF('Dzienne 2'!$B$7:$B$306,A6,'Dzienne 2'!$I$7:$I$306),"")</f>
        <v>0</v>
      </c>
      <c r="K6" s="15" t="str">
        <f t="shared" si="0"/>
        <v/>
      </c>
      <c r="L6" s="15" t="str">
        <f>IFERROR(AVERAGEIF('Dzienne 2'!$B$7:$B$306,A6,'Dzienne 2'!$L$7:$L$306),"")</f>
        <v/>
      </c>
      <c r="M6" s="21">
        <f>IFERROR(SUMIF('Dzienne 2'!$B$7:$B$306,A6,'Dzienne 2'!$M$7:$M$306),"")</f>
        <v>0</v>
      </c>
      <c r="N6" s="15" t="str">
        <f>IFERROR(AVERAGEIF('Dzienne 2'!$B$7:$B$306,A6,'Dzienne 2'!$O$7:$O$306),"")</f>
        <v/>
      </c>
      <c r="O6" s="15" t="str">
        <f>IFERROR(AVERAGEIF('Dzienne 2'!$B$7:$B$306,A6,'Dzienne 2'!$P$7:$P$306),"")</f>
        <v/>
      </c>
      <c r="P6" s="17" t="str">
        <f>IFERROR(AVERAGEIF('Dzienne 2'!$B$7:$B$306,A6,'Dzienne 2'!$R$7:$R$306),"")</f>
        <v/>
      </c>
      <c r="Q6" s="21" t="str">
        <f>IFERROR(AVERAGEIF('Dzienne 2'!$B$7:$B$306,A6,'Dzienne 2'!$U$7:$U$306),"")</f>
        <v/>
      </c>
      <c r="R6" s="21" t="str">
        <f>IFERROR(AVERAGEIF('Dzienne 2'!$B$7:$B$306,A6,'Dzienne 2'!$V$7:$V$306),"")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2'!$A$7:$A$306,'Dzienne 2'!$B$7:$B$306,A7),"")</f>
        <v/>
      </c>
      <c r="C7" s="20" t="str">
        <f ca="1">IFERROR(_xludf.maxifs('Dzienne 2'!$A$7:$A$306,'Dzienne 2'!$B$7:$B$306,A7),"")</f>
        <v/>
      </c>
      <c r="D7" s="21" t="str">
        <f>IFERROR(AVERAGEIF('Dzienne 2'!$B$7:$B$306,A7,'Dzienne 2'!$C$7:$C$306),"")</f>
        <v/>
      </c>
      <c r="E7" s="21" t="str">
        <f>IFERROR(AVERAGEIF('Dzienne 2'!$B$7:$B$306,A7,'Dzienne 2'!$D$7:$D$306),"")</f>
        <v/>
      </c>
      <c r="F7" s="13">
        <f>IFERROR(SUMIF('Dzienne 2'!$B$7:$B$306,A7,'Dzienne 2'!$E$7:$E$306),"")</f>
        <v>0</v>
      </c>
      <c r="G7" s="13">
        <f>IFERROR(SUMIF('Dzienne 2'!$B$7:$B$306,A7,'Dzienne 2'!$F$7:$F$306),"")</f>
        <v>0</v>
      </c>
      <c r="H7" s="15" t="str">
        <f>IFERROR(AVERAGEIF('Dzienne 2'!$B$7:$B$306,A7,'Dzienne 2'!$K$7:$K$306),"")</f>
        <v/>
      </c>
      <c r="I7" s="21">
        <f>IFERROR(SUMIF('Dzienne 2'!$B$7:$B$306,A7,'Dzienne 2'!$H$7:$H$306),"")</f>
        <v>0</v>
      </c>
      <c r="J7" s="21">
        <f>IFERROR(SUMIF('Dzienne 2'!$B$7:$B$306,A7,'Dzienne 2'!$I$7:$I$306),"")</f>
        <v>0</v>
      </c>
      <c r="K7" s="15" t="str">
        <f t="shared" si="0"/>
        <v/>
      </c>
      <c r="L7" s="15" t="str">
        <f>IFERROR(AVERAGEIF('Dzienne 2'!$B$7:$B$306,A7,'Dzienne 2'!$L$7:$L$306),"")</f>
        <v/>
      </c>
      <c r="M7" s="21">
        <f>IFERROR(SUMIF('Dzienne 2'!$B$7:$B$306,A7,'Dzienne 2'!$M$7:$M$306),"")</f>
        <v>0</v>
      </c>
      <c r="N7" s="15" t="str">
        <f>IFERROR(AVERAGEIF('Dzienne 2'!$B$7:$B$306,A7,'Dzienne 2'!$O$7:$O$306),"")</f>
        <v/>
      </c>
      <c r="O7" s="15" t="str">
        <f>IFERROR(AVERAGEIF('Dzienne 2'!$B$7:$B$306,A7,'Dzienne 2'!$P$7:$P$306),"")</f>
        <v/>
      </c>
      <c r="P7" s="17" t="str">
        <f>IFERROR(AVERAGEIF('Dzienne 2'!$B$7:$B$306,A7,'Dzienne 2'!$R$7:$R$306),"")</f>
        <v/>
      </c>
      <c r="Q7" s="21" t="str">
        <f>IFERROR(AVERAGEIF('Dzienne 2'!$B$7:$B$306,A7,'Dzienne 2'!$U$7:$U$306),"")</f>
        <v/>
      </c>
      <c r="R7" s="21" t="str">
        <f>IFERROR(AVERAGEIF('Dzienne 2'!$B$7:$B$306,A7,'Dzienne 2'!$V$7:$V$306),"")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2'!$A$7:$A$306,'Dzienne 2'!$B$7:$B$306,A8),"")</f>
        <v/>
      </c>
      <c r="C8" s="20" t="str">
        <f ca="1">IFERROR(_xludf.maxifs('Dzienne 2'!$A$7:$A$306,'Dzienne 2'!$B$7:$B$306,A8),"")</f>
        <v/>
      </c>
      <c r="D8" s="21" t="str">
        <f>IFERROR(AVERAGEIF('Dzienne 2'!$B$7:$B$306,A8,'Dzienne 2'!$C$7:$C$306),"")</f>
        <v/>
      </c>
      <c r="E8" s="21" t="str">
        <f>IFERROR(AVERAGEIF('Dzienne 2'!$B$7:$B$306,A8,'Dzienne 2'!$D$7:$D$306),"")</f>
        <v/>
      </c>
      <c r="F8" s="13">
        <f>IFERROR(SUMIF('Dzienne 2'!$B$7:$B$306,A8,'Dzienne 2'!$E$7:$E$306),"")</f>
        <v>0</v>
      </c>
      <c r="G8" s="13">
        <f>IFERROR(SUMIF('Dzienne 2'!$B$7:$B$306,A8,'Dzienne 2'!$F$7:$F$306),"")</f>
        <v>0</v>
      </c>
      <c r="H8" s="15" t="str">
        <f>IFERROR(AVERAGEIF('Dzienne 2'!$B$7:$B$306,A8,'Dzienne 2'!$K$7:$K$306),"")</f>
        <v/>
      </c>
      <c r="I8" s="21">
        <f>IFERROR(SUMIF('Dzienne 2'!$B$7:$B$306,A8,'Dzienne 2'!$H$7:$H$306),"")</f>
        <v>0</v>
      </c>
      <c r="J8" s="21">
        <f>IFERROR(SUMIF('Dzienne 2'!$B$7:$B$306,A8,'Dzienne 2'!$I$7:$I$306),"")</f>
        <v>0</v>
      </c>
      <c r="K8" s="15" t="str">
        <f t="shared" si="0"/>
        <v/>
      </c>
      <c r="L8" s="15" t="str">
        <f>IFERROR(AVERAGEIF('Dzienne 2'!$B$7:$B$306,A8,'Dzienne 2'!$L$7:$L$306),"")</f>
        <v/>
      </c>
      <c r="M8" s="21">
        <f>IFERROR(SUMIF('Dzienne 2'!$B$7:$B$306,A8,'Dzienne 2'!$M$7:$M$306),"")</f>
        <v>0</v>
      </c>
      <c r="N8" s="15" t="str">
        <f>IFERROR(AVERAGEIF('Dzienne 2'!$B$7:$B$306,A8,'Dzienne 2'!$O$7:$O$306),"")</f>
        <v/>
      </c>
      <c r="O8" s="15" t="str">
        <f>IFERROR(AVERAGEIF('Dzienne 2'!$B$7:$B$306,A8,'Dzienne 2'!$P$7:$P$306),"")</f>
        <v/>
      </c>
      <c r="P8" s="17" t="str">
        <f>IFERROR(AVERAGEIF('Dzienne 2'!$B$7:$B$306,A8,'Dzienne 2'!$R$7:$R$306),"")</f>
        <v/>
      </c>
      <c r="Q8" s="21" t="str">
        <f>IFERROR(AVERAGEIF('Dzienne 2'!$B$7:$B$306,A8,'Dzienne 2'!$U$7:$U$306),"")</f>
        <v/>
      </c>
      <c r="R8" s="21" t="str">
        <f>IFERROR(AVERAGEIF('Dzienne 2'!$B$7:$B$306,A8,'Dzienne 2'!$V$7:$V$306),"")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2'!$A$7:$A$306,'Dzienne 2'!$B$7:$B$306,A9),"")</f>
        <v/>
      </c>
      <c r="C9" s="20" t="str">
        <f ca="1">IFERROR(_xludf.maxifs('Dzienne 2'!$A$7:$A$306,'Dzienne 2'!$B$7:$B$306,A9),"")</f>
        <v/>
      </c>
      <c r="D9" s="21" t="str">
        <f>IFERROR(AVERAGEIF('Dzienne 2'!$B$7:$B$306,A9,'Dzienne 2'!$C$7:$C$306),"")</f>
        <v/>
      </c>
      <c r="E9" s="21" t="str">
        <f>IFERROR(AVERAGEIF('Dzienne 2'!$B$7:$B$306,A9,'Dzienne 2'!$D$7:$D$306),"")</f>
        <v/>
      </c>
      <c r="F9" s="13">
        <f>IFERROR(SUMIF('Dzienne 2'!$B$7:$B$306,A9,'Dzienne 2'!$E$7:$E$306),"")</f>
        <v>0</v>
      </c>
      <c r="G9" s="13">
        <f>IFERROR(SUMIF('Dzienne 2'!$B$7:$B$306,A9,'Dzienne 2'!$F$7:$F$306),"")</f>
        <v>0</v>
      </c>
      <c r="H9" s="15" t="str">
        <f>IFERROR(AVERAGEIF('Dzienne 2'!$B$7:$B$306,A9,'Dzienne 2'!$K$7:$K$306),"")</f>
        <v/>
      </c>
      <c r="I9" s="21">
        <f>IFERROR(SUMIF('Dzienne 2'!$B$7:$B$306,A9,'Dzienne 2'!$H$7:$H$306),"")</f>
        <v>0</v>
      </c>
      <c r="J9" s="21">
        <f>IFERROR(SUMIF('Dzienne 2'!$B$7:$B$306,A9,'Dzienne 2'!$I$7:$I$306),"")</f>
        <v>0</v>
      </c>
      <c r="K9" s="15" t="str">
        <f t="shared" si="0"/>
        <v/>
      </c>
      <c r="L9" s="15" t="str">
        <f>IFERROR(AVERAGEIF('Dzienne 2'!$B$7:$B$306,A9,'Dzienne 2'!$L$7:$L$306),"")</f>
        <v/>
      </c>
      <c r="M9" s="21">
        <f>IFERROR(SUMIF('Dzienne 2'!$B$7:$B$306,A9,'Dzienne 2'!$M$7:$M$306),"")</f>
        <v>0</v>
      </c>
      <c r="N9" s="15" t="str">
        <f>IFERROR(AVERAGEIF('Dzienne 2'!$B$7:$B$306,A9,'Dzienne 2'!$O$7:$O$306),"")</f>
        <v/>
      </c>
      <c r="O9" s="15" t="str">
        <f>IFERROR(AVERAGEIF('Dzienne 2'!$B$7:$B$306,A9,'Dzienne 2'!$P$7:$P$306),"")</f>
        <v/>
      </c>
      <c r="P9" s="17" t="str">
        <f>IFERROR(AVERAGEIF('Dzienne 2'!$B$7:$B$306,A9,'Dzienne 2'!$R$7:$R$306),"")</f>
        <v/>
      </c>
      <c r="Q9" s="21" t="str">
        <f>IFERROR(AVERAGEIF('Dzienne 2'!$B$7:$B$306,A9,'Dzienne 2'!$U$7:$U$306),"")</f>
        <v/>
      </c>
      <c r="R9" s="21" t="str">
        <f>IFERROR(AVERAGEIF('Dzienne 2'!$B$7:$B$306,A9,'Dzienne 2'!$V$7:$V$306),"")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2'!$A$7:$A$306,'Dzienne 2'!$B$7:$B$306,A10),"")</f>
        <v/>
      </c>
      <c r="C10" s="20" t="str">
        <f ca="1">IFERROR(_xludf.maxifs('Dzienne 2'!$A$7:$A$306,'Dzienne 2'!$B$7:$B$306,A10),"")</f>
        <v/>
      </c>
      <c r="D10" s="21" t="str">
        <f>IFERROR(AVERAGEIF('Dzienne 2'!$B$7:$B$306,A10,'Dzienne 2'!$C$7:$C$306),"")</f>
        <v/>
      </c>
      <c r="E10" s="21" t="str">
        <f>IFERROR(AVERAGEIF('Dzienne 2'!$B$7:$B$306,A10,'Dzienne 2'!$D$7:$D$306),"")</f>
        <v/>
      </c>
      <c r="F10" s="13">
        <f>IFERROR(SUMIF('Dzienne 2'!$B$7:$B$306,A10,'Dzienne 2'!$E$7:$E$306),"")</f>
        <v>0</v>
      </c>
      <c r="G10" s="13">
        <f>IFERROR(SUMIF('Dzienne 2'!$B$7:$B$306,A10,'Dzienne 2'!$F$7:$F$306),"")</f>
        <v>0</v>
      </c>
      <c r="H10" s="15" t="str">
        <f>IFERROR(AVERAGEIF('Dzienne 2'!$B$7:$B$306,A10,'Dzienne 2'!$K$7:$K$306),"")</f>
        <v/>
      </c>
      <c r="I10" s="21">
        <f>IFERROR(SUMIF('Dzienne 2'!$B$7:$B$306,A10,'Dzienne 2'!$H$7:$H$306),"")</f>
        <v>0</v>
      </c>
      <c r="J10" s="21">
        <f>IFERROR(SUMIF('Dzienne 2'!$B$7:$B$306,A10,'Dzienne 2'!$I$7:$I$306),"")</f>
        <v>0</v>
      </c>
      <c r="K10" s="15" t="str">
        <f t="shared" si="0"/>
        <v/>
      </c>
      <c r="L10" s="15" t="str">
        <f>IFERROR(AVERAGEIF('Dzienne 2'!$B$7:$B$306,A10,'Dzienne 2'!$L$7:$L$306),"")</f>
        <v/>
      </c>
      <c r="M10" s="21">
        <f>IFERROR(SUMIF('Dzienne 2'!$B$7:$B$306,A10,'Dzienne 2'!$M$7:$M$306),"")</f>
        <v>0</v>
      </c>
      <c r="N10" s="15" t="str">
        <f>IFERROR(AVERAGEIF('Dzienne 2'!$B$7:$B$306,A10,'Dzienne 2'!$O$7:$O$306),"")</f>
        <v/>
      </c>
      <c r="O10" s="15" t="str">
        <f>IFERROR(AVERAGEIF('Dzienne 2'!$B$7:$B$306,A10,'Dzienne 2'!$P$7:$P$306),"")</f>
        <v/>
      </c>
      <c r="P10" s="17" t="str">
        <f>IFERROR(AVERAGEIF('Dzienne 2'!$B$7:$B$306,A10,'Dzienne 2'!$R$7:$R$306),"")</f>
        <v/>
      </c>
      <c r="Q10" s="21" t="str">
        <f>IFERROR(AVERAGEIF('Dzienne 2'!$B$7:$B$306,A10,'Dzienne 2'!$U$7:$U$306),"")</f>
        <v/>
      </c>
      <c r="R10" s="21" t="str">
        <f>IFERROR(AVERAGEIF('Dzienne 2'!$B$7:$B$306,A10,'Dzienne 2'!$V$7:$V$306),"")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2'!$A$7:$A$306,'Dzienne 2'!$B$7:$B$306,A11),"")</f>
        <v/>
      </c>
      <c r="C11" s="20" t="str">
        <f ca="1">IFERROR(_xludf.maxifs('Dzienne 2'!$A$7:$A$306,'Dzienne 2'!$B$7:$B$306,A11),"")</f>
        <v/>
      </c>
      <c r="D11" s="21" t="str">
        <f>IFERROR(AVERAGEIF('Dzienne 2'!$B$7:$B$306,A11,'Dzienne 2'!$C$7:$C$306),"")</f>
        <v/>
      </c>
      <c r="E11" s="21" t="str">
        <f>IFERROR(AVERAGEIF('Dzienne 2'!$B$7:$B$306,A11,'Dzienne 2'!$D$7:$D$306),"")</f>
        <v/>
      </c>
      <c r="F11" s="13">
        <f>IFERROR(SUMIF('Dzienne 2'!$B$7:$B$306,A11,'Dzienne 2'!$E$7:$E$306),"")</f>
        <v>0</v>
      </c>
      <c r="G11" s="13">
        <f>IFERROR(SUMIF('Dzienne 2'!$B$7:$B$306,A11,'Dzienne 2'!$F$7:$F$306),"")</f>
        <v>0</v>
      </c>
      <c r="H11" s="15" t="str">
        <f>IFERROR(AVERAGEIF('Dzienne 2'!$B$7:$B$306,A11,'Dzienne 2'!$K$7:$K$306),"")</f>
        <v/>
      </c>
      <c r="I11" s="21">
        <f>IFERROR(SUMIF('Dzienne 2'!$B$7:$B$306,A11,'Dzienne 2'!$H$7:$H$306),"")</f>
        <v>0</v>
      </c>
      <c r="J11" s="21">
        <f>IFERROR(SUMIF('Dzienne 2'!$B$7:$B$306,A11,'Dzienne 2'!$I$7:$I$306),"")</f>
        <v>0</v>
      </c>
      <c r="K11" s="15" t="str">
        <f t="shared" si="0"/>
        <v/>
      </c>
      <c r="L11" s="15" t="str">
        <f>IFERROR(AVERAGEIF('Dzienne 2'!$B$7:$B$306,A11,'Dzienne 2'!$L$7:$L$306),"")</f>
        <v/>
      </c>
      <c r="M11" s="21">
        <f>IFERROR(SUMIF('Dzienne 2'!$B$7:$B$306,A11,'Dzienne 2'!$M$7:$M$306),"")</f>
        <v>0</v>
      </c>
      <c r="N11" s="15" t="str">
        <f>IFERROR(AVERAGEIF('Dzienne 2'!$B$7:$B$306,A11,'Dzienne 2'!$O$7:$O$306),"")</f>
        <v/>
      </c>
      <c r="O11" s="15" t="str">
        <f>IFERROR(AVERAGEIF('Dzienne 2'!$B$7:$B$306,A11,'Dzienne 2'!$P$7:$P$306),"")</f>
        <v/>
      </c>
      <c r="P11" s="17" t="str">
        <f>IFERROR(AVERAGEIF('Dzienne 2'!$B$7:$B$306,A11,'Dzienne 2'!$R$7:$R$306),"")</f>
        <v/>
      </c>
      <c r="Q11" s="21" t="str">
        <f>IFERROR(AVERAGEIF('Dzienne 2'!$B$7:$B$306,A11,'Dzienne 2'!$U$7:$U$306),"")</f>
        <v/>
      </c>
      <c r="R11" s="21" t="str">
        <f>IFERROR(AVERAGEIF('Dzienne 2'!$B$7:$B$306,A11,'Dzienne 2'!$V$7:$V$306),"")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2'!$A$7:$A$306,'Dzienne 2'!$B$7:$B$306,A12),"")</f>
        <v/>
      </c>
      <c r="C12" s="20" t="str">
        <f ca="1">IFERROR(_xludf.maxifs('Dzienne 2'!$A$7:$A$306,'Dzienne 2'!$B$7:$B$306,A12),"")</f>
        <v/>
      </c>
      <c r="D12" s="21" t="str">
        <f>IFERROR(AVERAGEIF('Dzienne 2'!$B$7:$B$306,A12,'Dzienne 2'!$C$7:$C$306),"")</f>
        <v/>
      </c>
      <c r="E12" s="21" t="str">
        <f>IFERROR(AVERAGEIF('Dzienne 2'!$B$7:$B$306,A12,'Dzienne 2'!$D$7:$D$306),"")</f>
        <v/>
      </c>
      <c r="F12" s="13">
        <f>IFERROR(SUMIF('Dzienne 2'!$B$7:$B$306,A12,'Dzienne 2'!$E$7:$E$306),"")</f>
        <v>0</v>
      </c>
      <c r="G12" s="13">
        <f>IFERROR(SUMIF('Dzienne 2'!$B$7:$B$306,A12,'Dzienne 2'!$F$7:$F$306),"")</f>
        <v>0</v>
      </c>
      <c r="H12" s="15" t="str">
        <f>IFERROR(AVERAGEIF('Dzienne 2'!$B$7:$B$306,A12,'Dzienne 2'!$K$7:$K$306),"")</f>
        <v/>
      </c>
      <c r="I12" s="21">
        <f>IFERROR(SUMIF('Dzienne 2'!$B$7:$B$306,A12,'Dzienne 2'!$H$7:$H$306),"")</f>
        <v>0</v>
      </c>
      <c r="J12" s="21">
        <f>IFERROR(SUMIF('Dzienne 2'!$B$7:$B$306,A12,'Dzienne 2'!$I$7:$I$306),"")</f>
        <v>0</v>
      </c>
      <c r="K12" s="15" t="str">
        <f t="shared" si="0"/>
        <v/>
      </c>
      <c r="L12" s="15" t="str">
        <f>IFERROR(AVERAGEIF('Dzienne 2'!$B$7:$B$306,A12,'Dzienne 2'!$L$7:$L$306),"")</f>
        <v/>
      </c>
      <c r="M12" s="21">
        <f>IFERROR(SUMIF('Dzienne 2'!$B$7:$B$306,A12,'Dzienne 2'!$M$7:$M$306),"")</f>
        <v>0</v>
      </c>
      <c r="N12" s="15" t="str">
        <f>IFERROR(AVERAGEIF('Dzienne 2'!$B$7:$B$306,A12,'Dzienne 2'!$O$7:$O$306),"")</f>
        <v/>
      </c>
      <c r="O12" s="15" t="str">
        <f>IFERROR(AVERAGEIF('Dzienne 2'!$B$7:$B$306,A12,'Dzienne 2'!$P$7:$P$306),"")</f>
        <v/>
      </c>
      <c r="P12" s="17" t="str">
        <f>IFERROR(AVERAGEIF('Dzienne 2'!$B$7:$B$306,A12,'Dzienne 2'!$R$7:$R$306),"")</f>
        <v/>
      </c>
      <c r="Q12" s="21" t="str">
        <f>IFERROR(AVERAGEIF('Dzienne 2'!$B$7:$B$306,A12,'Dzienne 2'!$U$7:$U$306),"")</f>
        <v/>
      </c>
      <c r="R12" s="21" t="str">
        <f>IFERROR(AVERAGEIF('Dzienne 2'!$B$7:$B$306,A12,'Dzienne 2'!$V$7:$V$306),"")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2'!$A$7:$A$306,'Dzienne 2'!$B$7:$B$306,A13),"")</f>
        <v/>
      </c>
      <c r="C13" s="20" t="str">
        <f ca="1">IFERROR(_xludf.maxifs('Dzienne 2'!$A$7:$A$306,'Dzienne 2'!$B$7:$B$306,A13),"")</f>
        <v/>
      </c>
      <c r="D13" s="21" t="str">
        <f>IFERROR(AVERAGEIF('Dzienne 2'!$B$7:$B$306,A13,'Dzienne 2'!$C$7:$C$306),"")</f>
        <v/>
      </c>
      <c r="E13" s="21" t="str">
        <f>IFERROR(AVERAGEIF('Dzienne 2'!$B$7:$B$306,A13,'Dzienne 2'!$D$7:$D$306),"")</f>
        <v/>
      </c>
      <c r="F13" s="13">
        <f>IFERROR(SUMIF('Dzienne 2'!$B$7:$B$306,A13,'Dzienne 2'!$E$7:$E$306),"")</f>
        <v>0</v>
      </c>
      <c r="G13" s="13">
        <f>IFERROR(SUMIF('Dzienne 2'!$B$7:$B$306,A13,'Dzienne 2'!$F$7:$F$306),"")</f>
        <v>0</v>
      </c>
      <c r="H13" s="15" t="str">
        <f>IFERROR(AVERAGEIF('Dzienne 2'!$B$7:$B$306,A13,'Dzienne 2'!$K$7:$K$306),"")</f>
        <v/>
      </c>
      <c r="I13" s="21">
        <f>IFERROR(SUMIF('Dzienne 2'!$B$7:$B$306,A13,'Dzienne 2'!$H$7:$H$306),"")</f>
        <v>0</v>
      </c>
      <c r="J13" s="21">
        <f>IFERROR(SUMIF('Dzienne 2'!$B$7:$B$306,A13,'Dzienne 2'!$I$7:$I$306),"")</f>
        <v>0</v>
      </c>
      <c r="K13" s="15" t="str">
        <f t="shared" si="0"/>
        <v/>
      </c>
      <c r="L13" s="15" t="str">
        <f>IFERROR(AVERAGEIF('Dzienne 2'!$B$7:$B$306,A13,'Dzienne 2'!$L$7:$L$306),"")</f>
        <v/>
      </c>
      <c r="M13" s="21">
        <f>IFERROR(SUMIF('Dzienne 2'!$B$7:$B$306,A13,'Dzienne 2'!$M$7:$M$306),"")</f>
        <v>0</v>
      </c>
      <c r="N13" s="15" t="str">
        <f>IFERROR(AVERAGEIF('Dzienne 2'!$B$7:$B$306,A13,'Dzienne 2'!$O$7:$O$306),"")</f>
        <v/>
      </c>
      <c r="O13" s="15" t="str">
        <f>IFERROR(AVERAGEIF('Dzienne 2'!$B$7:$B$306,A13,'Dzienne 2'!$P$7:$P$306),"")</f>
        <v/>
      </c>
      <c r="P13" s="17" t="str">
        <f>IFERROR(AVERAGEIF('Dzienne 2'!$B$7:$B$306,A13,'Dzienne 2'!$R$7:$R$306),"")</f>
        <v/>
      </c>
      <c r="Q13" s="21" t="str">
        <f>IFERROR(AVERAGEIF('Dzienne 2'!$B$7:$B$306,A13,'Dzienne 2'!$U$7:$U$306),"")</f>
        <v/>
      </c>
      <c r="R13" s="21" t="str">
        <f>IFERROR(AVERAGEIF('Dzienne 2'!$B$7:$B$306,A13,'Dzienne 2'!$V$7:$V$306),"")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2'!$A$7:$A$306,'Dzienne 2'!$B$7:$B$306,A14),"")</f>
        <v/>
      </c>
      <c r="C14" s="20" t="str">
        <f ca="1">IFERROR(_xludf.maxifs('Dzienne 2'!$A$7:$A$306,'Dzienne 2'!$B$7:$B$306,A14),"")</f>
        <v/>
      </c>
      <c r="D14" s="21" t="str">
        <f>IFERROR(AVERAGEIF('Dzienne 2'!$B$7:$B$306,A14,'Dzienne 2'!$C$7:$C$306),"")</f>
        <v/>
      </c>
      <c r="E14" s="21" t="str">
        <f>IFERROR(AVERAGEIF('Dzienne 2'!$B$7:$B$306,A14,'Dzienne 2'!$D$7:$D$306),"")</f>
        <v/>
      </c>
      <c r="F14" s="13">
        <f>IFERROR(SUMIF('Dzienne 2'!$B$7:$B$306,A14,'Dzienne 2'!$E$7:$E$306),"")</f>
        <v>0</v>
      </c>
      <c r="G14" s="13">
        <f>IFERROR(SUMIF('Dzienne 2'!$B$7:$B$306,A14,'Dzienne 2'!$F$7:$F$306),"")</f>
        <v>0</v>
      </c>
      <c r="H14" s="15" t="str">
        <f>IFERROR(AVERAGEIF('Dzienne 2'!$B$7:$B$306,A14,'Dzienne 2'!$K$7:$K$306),"")</f>
        <v/>
      </c>
      <c r="I14" s="21">
        <f>IFERROR(SUMIF('Dzienne 2'!$B$7:$B$306,A14,'Dzienne 2'!$H$7:$H$306),"")</f>
        <v>0</v>
      </c>
      <c r="J14" s="21">
        <f>IFERROR(SUMIF('Dzienne 2'!$B$7:$B$306,A14,'Dzienne 2'!$I$7:$I$306),"")</f>
        <v>0</v>
      </c>
      <c r="K14" s="15" t="str">
        <f t="shared" si="0"/>
        <v/>
      </c>
      <c r="L14" s="15" t="str">
        <f>IFERROR(AVERAGEIF('Dzienne 2'!$B$7:$B$306,A14,'Dzienne 2'!$L$7:$L$306),"")</f>
        <v/>
      </c>
      <c r="M14" s="21">
        <f>IFERROR(SUMIF('Dzienne 2'!$B$7:$B$306,A14,'Dzienne 2'!$M$7:$M$306),"")</f>
        <v>0</v>
      </c>
      <c r="N14" s="15" t="str">
        <f>IFERROR(AVERAGEIF('Dzienne 2'!$B$7:$B$306,A14,'Dzienne 2'!$O$7:$O$306),"")</f>
        <v/>
      </c>
      <c r="O14" s="15" t="str">
        <f>IFERROR(AVERAGEIF('Dzienne 2'!$B$7:$B$306,A14,'Dzienne 2'!$P$7:$P$306),"")</f>
        <v/>
      </c>
      <c r="P14" s="17" t="str">
        <f>IFERROR(AVERAGEIF('Dzienne 2'!$B$7:$B$306,A14,'Dzienne 2'!$R$7:$R$306),"")</f>
        <v/>
      </c>
      <c r="Q14" s="21" t="str">
        <f>IFERROR(AVERAGEIF('Dzienne 2'!$B$7:$B$306,A14,'Dzienne 2'!$U$7:$U$306),"")</f>
        <v/>
      </c>
      <c r="R14" s="21" t="str">
        <f>IFERROR(AVERAGEIF('Dzienne 2'!$B$7:$B$306,A14,'Dzienne 2'!$V$7:$V$306),"")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2'!$A$7:$A$306,'Dzienne 2'!$B$7:$B$306,A15),"")</f>
        <v/>
      </c>
      <c r="C15" s="20" t="str">
        <f ca="1">IFERROR(_xludf.maxifs('Dzienne 2'!$A$7:$A$306,'Dzienne 2'!$B$7:$B$306,A15),"")</f>
        <v/>
      </c>
      <c r="D15" s="21" t="str">
        <f>IFERROR(AVERAGEIF('Dzienne 2'!$B$7:$B$306,A15,'Dzienne 2'!$C$7:$C$306),"")</f>
        <v/>
      </c>
      <c r="E15" s="21" t="str">
        <f>IFERROR(AVERAGEIF('Dzienne 2'!$B$7:$B$306,A15,'Dzienne 2'!$D$7:$D$306),"")</f>
        <v/>
      </c>
      <c r="F15" s="13">
        <f>IFERROR(SUMIF('Dzienne 2'!$B$7:$B$306,A15,'Dzienne 2'!$E$7:$E$306),"")</f>
        <v>0</v>
      </c>
      <c r="G15" s="13">
        <f>IFERROR(SUMIF('Dzienne 2'!$B$7:$B$306,A15,'Dzienne 2'!$F$7:$F$306),"")</f>
        <v>0</v>
      </c>
      <c r="H15" s="15" t="str">
        <f>IFERROR(AVERAGEIF('Dzienne 2'!$B$7:$B$306,A15,'Dzienne 2'!$K$7:$K$306),"")</f>
        <v/>
      </c>
      <c r="I15" s="21">
        <f>IFERROR(SUMIF('Dzienne 2'!$B$7:$B$306,A15,'Dzienne 2'!$H$7:$H$306),"")</f>
        <v>0</v>
      </c>
      <c r="J15" s="21">
        <f>IFERROR(SUMIF('Dzienne 2'!$B$7:$B$306,A15,'Dzienne 2'!$I$7:$I$306),"")</f>
        <v>0</v>
      </c>
      <c r="K15" s="15" t="str">
        <f t="shared" si="0"/>
        <v/>
      </c>
      <c r="L15" s="15" t="str">
        <f>IFERROR(AVERAGEIF('Dzienne 2'!$B$7:$B$306,A15,'Dzienne 2'!$L$7:$L$306),"")</f>
        <v/>
      </c>
      <c r="M15" s="21">
        <f>IFERROR(SUMIF('Dzienne 2'!$B$7:$B$306,A15,'Dzienne 2'!$M$7:$M$306),"")</f>
        <v>0</v>
      </c>
      <c r="N15" s="15" t="str">
        <f>IFERROR(AVERAGEIF('Dzienne 2'!$B$7:$B$306,A15,'Dzienne 2'!$O$7:$O$306),"")</f>
        <v/>
      </c>
      <c r="O15" s="15" t="str">
        <f>IFERROR(AVERAGEIF('Dzienne 2'!$B$7:$B$306,A15,'Dzienne 2'!$P$7:$P$306),"")</f>
        <v/>
      </c>
      <c r="P15" s="17" t="str">
        <f>IFERROR(AVERAGEIF('Dzienne 2'!$B$7:$B$306,A15,'Dzienne 2'!$R$7:$R$306),"")</f>
        <v/>
      </c>
      <c r="Q15" s="21" t="str">
        <f>IFERROR(AVERAGEIF('Dzienne 2'!$B$7:$B$306,A15,'Dzienne 2'!$U$7:$U$306),"")</f>
        <v/>
      </c>
      <c r="R15" s="21" t="str">
        <f>IFERROR(AVERAGEIF('Dzienne 2'!$B$7:$B$306,A15,'Dzienne 2'!$V$7:$V$306),"")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2'!$A$7:$A$306,'Dzienne 2'!$B$7:$B$306,A16),"")</f>
        <v/>
      </c>
      <c r="C16" s="20" t="str">
        <f ca="1">IFERROR(_xludf.maxifs('Dzienne 2'!$A$7:$A$306,'Dzienne 2'!$B$7:$B$306,A16),"")</f>
        <v/>
      </c>
      <c r="D16" s="21" t="str">
        <f>IFERROR(AVERAGEIF('Dzienne 2'!$B$7:$B$306,A16,'Dzienne 2'!$C$7:$C$306),"")</f>
        <v/>
      </c>
      <c r="E16" s="21" t="str">
        <f>IFERROR(AVERAGEIF('Dzienne 2'!$B$7:$B$306,A16,'Dzienne 2'!$D$7:$D$306),"")</f>
        <v/>
      </c>
      <c r="F16" s="13">
        <f>IFERROR(SUMIF('Dzienne 2'!$B$7:$B$306,A16,'Dzienne 2'!$E$7:$E$306),"")</f>
        <v>0</v>
      </c>
      <c r="G16" s="13">
        <f>IFERROR(SUMIF('Dzienne 2'!$B$7:$B$306,A16,'Dzienne 2'!$F$7:$F$306),"")</f>
        <v>0</v>
      </c>
      <c r="H16" s="15" t="str">
        <f>IFERROR(AVERAGEIF('Dzienne 2'!$B$7:$B$306,A16,'Dzienne 2'!$K$7:$K$306),"")</f>
        <v/>
      </c>
      <c r="I16" s="21">
        <f>IFERROR(SUMIF('Dzienne 2'!$B$7:$B$306,A16,'Dzienne 2'!$H$7:$H$306),"")</f>
        <v>0</v>
      </c>
      <c r="J16" s="21">
        <f>IFERROR(SUMIF('Dzienne 2'!$B$7:$B$306,A16,'Dzienne 2'!$I$7:$I$306),"")</f>
        <v>0</v>
      </c>
      <c r="K16" s="15" t="str">
        <f t="shared" si="0"/>
        <v/>
      </c>
      <c r="L16" s="15" t="str">
        <f>IFERROR(AVERAGEIF('Dzienne 2'!$B$7:$B$306,A16,'Dzienne 2'!$L$7:$L$306),"")</f>
        <v/>
      </c>
      <c r="M16" s="21">
        <f>IFERROR(SUMIF('Dzienne 2'!$B$7:$B$306,A16,'Dzienne 2'!$M$7:$M$306),"")</f>
        <v>0</v>
      </c>
      <c r="N16" s="15" t="str">
        <f>IFERROR(AVERAGEIF('Dzienne 2'!$B$7:$B$306,A16,'Dzienne 2'!$O$7:$O$306),"")</f>
        <v/>
      </c>
      <c r="O16" s="15" t="str">
        <f>IFERROR(AVERAGEIF('Dzienne 2'!$B$7:$B$306,A16,'Dzienne 2'!$P$7:$P$306),"")</f>
        <v/>
      </c>
      <c r="P16" s="17" t="str">
        <f>IFERROR(AVERAGEIF('Dzienne 2'!$B$7:$B$306,A16,'Dzienne 2'!$R$7:$R$306),"")</f>
        <v/>
      </c>
      <c r="Q16" s="21" t="str">
        <f>IFERROR(AVERAGEIF('Dzienne 2'!$B$7:$B$306,A16,'Dzienne 2'!$U$7:$U$306),"")</f>
        <v/>
      </c>
      <c r="R16" s="21" t="str">
        <f>IFERROR(AVERAGEIF('Dzienne 2'!$B$7:$B$306,A16,'Dzienne 2'!$V$7:$V$306),"")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2'!$A$7:$A$306,'Dzienne 2'!$B$7:$B$306,A17),"")</f>
        <v/>
      </c>
      <c r="C17" s="20" t="str">
        <f ca="1">IFERROR(_xludf.maxifs('Dzienne 2'!$A$7:$A$306,'Dzienne 2'!$B$7:$B$306,A17),"")</f>
        <v/>
      </c>
      <c r="D17" s="21" t="str">
        <f>IFERROR(AVERAGEIF('Dzienne 2'!$B$7:$B$306,A17,'Dzienne 2'!$C$7:$C$306),"")</f>
        <v/>
      </c>
      <c r="E17" s="21" t="str">
        <f>IFERROR(AVERAGEIF('Dzienne 2'!$B$7:$B$306,A17,'Dzienne 2'!$D$7:$D$306),"")</f>
        <v/>
      </c>
      <c r="F17" s="13">
        <f>IFERROR(SUMIF('Dzienne 2'!$B$7:$B$306,A17,'Dzienne 2'!$E$7:$E$306),"")</f>
        <v>0</v>
      </c>
      <c r="G17" s="13">
        <f>IFERROR(SUMIF('Dzienne 2'!$B$7:$B$306,A17,'Dzienne 2'!$F$7:$F$306),"")</f>
        <v>0</v>
      </c>
      <c r="H17" s="15" t="str">
        <f>IFERROR(AVERAGEIF('Dzienne 2'!$B$7:$B$306,A17,'Dzienne 2'!$K$7:$K$306),"")</f>
        <v/>
      </c>
      <c r="I17" s="21">
        <f>IFERROR(SUMIF('Dzienne 2'!$B$7:$B$306,A17,'Dzienne 2'!$H$7:$H$306),"")</f>
        <v>0</v>
      </c>
      <c r="J17" s="21">
        <f>IFERROR(SUMIF('Dzienne 2'!$B$7:$B$306,A17,'Dzienne 2'!$I$7:$I$306),"")</f>
        <v>0</v>
      </c>
      <c r="K17" s="15" t="str">
        <f t="shared" si="0"/>
        <v/>
      </c>
      <c r="L17" s="15" t="str">
        <f>IFERROR(AVERAGEIF('Dzienne 2'!$B$7:$B$306,A17,'Dzienne 2'!$L$7:$L$306),"")</f>
        <v/>
      </c>
      <c r="M17" s="21">
        <f>IFERROR(SUMIF('Dzienne 2'!$B$7:$B$306,A17,'Dzienne 2'!$M$7:$M$306),"")</f>
        <v>0</v>
      </c>
      <c r="N17" s="15" t="str">
        <f>IFERROR(AVERAGEIF('Dzienne 2'!$B$7:$B$306,A17,'Dzienne 2'!$O$7:$O$306),"")</f>
        <v/>
      </c>
      <c r="O17" s="15" t="str">
        <f>IFERROR(AVERAGEIF('Dzienne 2'!$B$7:$B$306,A17,'Dzienne 2'!$P$7:$P$306),"")</f>
        <v/>
      </c>
      <c r="P17" s="17" t="str">
        <f>IFERROR(AVERAGEIF('Dzienne 2'!$B$7:$B$306,A17,'Dzienne 2'!$R$7:$R$306),"")</f>
        <v/>
      </c>
      <c r="Q17" s="21" t="str">
        <f>IFERROR(AVERAGEIF('Dzienne 2'!$B$7:$B$306,A17,'Dzienne 2'!$U$7:$U$306),"")</f>
        <v/>
      </c>
      <c r="R17" s="21" t="str">
        <f>IFERROR(AVERAGEIF('Dzienne 2'!$B$7:$B$306,A17,'Dzienne 2'!$V$7:$V$306),"")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2'!$A$7:$A$306,'Dzienne 2'!$B$7:$B$306,A18),"")</f>
        <v/>
      </c>
      <c r="C18" s="20" t="str">
        <f ca="1">IFERROR(_xludf.maxifs('Dzienne 2'!$A$7:$A$306,'Dzienne 2'!$B$7:$B$306,A18),"")</f>
        <v/>
      </c>
      <c r="D18" s="21" t="str">
        <f>IFERROR(AVERAGEIF('Dzienne 2'!$B$7:$B$306,A18,'Dzienne 2'!$C$7:$C$306),"")</f>
        <v/>
      </c>
      <c r="E18" s="21" t="str">
        <f>IFERROR(AVERAGEIF('Dzienne 2'!$B$7:$B$306,A18,'Dzienne 2'!$D$7:$D$306),"")</f>
        <v/>
      </c>
      <c r="F18" s="13">
        <f>IFERROR(SUMIF('Dzienne 2'!$B$7:$B$306,A18,'Dzienne 2'!$E$7:$E$306),"")</f>
        <v>0</v>
      </c>
      <c r="G18" s="13">
        <f>IFERROR(SUMIF('Dzienne 2'!$B$7:$B$306,A18,'Dzienne 2'!$F$7:$F$306),"")</f>
        <v>0</v>
      </c>
      <c r="H18" s="15" t="str">
        <f>IFERROR(AVERAGEIF('Dzienne 2'!$B$7:$B$306,A18,'Dzienne 2'!$K$7:$K$306),"")</f>
        <v/>
      </c>
      <c r="I18" s="21">
        <f>IFERROR(SUMIF('Dzienne 2'!$B$7:$B$306,A18,'Dzienne 2'!$H$7:$H$306),"")</f>
        <v>0</v>
      </c>
      <c r="J18" s="21">
        <f>IFERROR(SUMIF('Dzienne 2'!$B$7:$B$306,A18,'Dzienne 2'!$I$7:$I$306),"")</f>
        <v>0</v>
      </c>
      <c r="K18" s="15" t="str">
        <f t="shared" si="0"/>
        <v/>
      </c>
      <c r="L18" s="15" t="str">
        <f>IFERROR(AVERAGEIF('Dzienne 2'!$B$7:$B$306,A18,'Dzienne 2'!$L$7:$L$306),"")</f>
        <v/>
      </c>
      <c r="M18" s="21">
        <f>IFERROR(SUMIF('Dzienne 2'!$B$7:$B$306,A18,'Dzienne 2'!$M$7:$M$306),"")</f>
        <v>0</v>
      </c>
      <c r="N18" s="15" t="str">
        <f>IFERROR(AVERAGEIF('Dzienne 2'!$B$7:$B$306,A18,'Dzienne 2'!$O$7:$O$306),"")</f>
        <v/>
      </c>
      <c r="O18" s="15" t="str">
        <f>IFERROR(AVERAGEIF('Dzienne 2'!$B$7:$B$306,A18,'Dzienne 2'!$P$7:$P$306),"")</f>
        <v/>
      </c>
      <c r="P18" s="17" t="str">
        <f>IFERROR(AVERAGEIF('Dzienne 2'!$B$7:$B$306,A18,'Dzienne 2'!$R$7:$R$306),"")</f>
        <v/>
      </c>
      <c r="Q18" s="21" t="str">
        <f>IFERROR(AVERAGEIF('Dzienne 2'!$B$7:$B$306,A18,'Dzienne 2'!$U$7:$U$306),"")</f>
        <v/>
      </c>
      <c r="R18" s="21" t="str">
        <f>IFERROR(AVERAGEIF('Dzienne 2'!$B$7:$B$306,A18,'Dzienne 2'!$V$7:$V$306),"")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2'!$A$7:$A$306,'Dzienne 2'!$B$7:$B$306,A19),"")</f>
        <v/>
      </c>
      <c r="C19" s="20" t="str">
        <f ca="1">IFERROR(_xludf.maxifs('Dzienne 2'!$A$7:$A$306,'Dzienne 2'!$B$7:$B$306,A19),"")</f>
        <v/>
      </c>
      <c r="D19" s="21" t="str">
        <f>IFERROR(AVERAGEIF('Dzienne 2'!$B$7:$B$306,A19,'Dzienne 2'!$C$7:$C$306),"")</f>
        <v/>
      </c>
      <c r="E19" s="21" t="str">
        <f>IFERROR(AVERAGEIF('Dzienne 2'!$B$7:$B$306,A19,'Dzienne 2'!$D$7:$D$306),"")</f>
        <v/>
      </c>
      <c r="F19" s="13">
        <f>IFERROR(SUMIF('Dzienne 2'!$B$7:$B$306,A19,'Dzienne 2'!$E$7:$E$306),"")</f>
        <v>0</v>
      </c>
      <c r="G19" s="13">
        <f>IFERROR(SUMIF('Dzienne 2'!$B$7:$B$306,A19,'Dzienne 2'!$F$7:$F$306),"")</f>
        <v>0</v>
      </c>
      <c r="H19" s="15" t="str">
        <f>IFERROR(AVERAGEIF('Dzienne 2'!$B$7:$B$306,A19,'Dzienne 2'!$K$7:$K$306),"")</f>
        <v/>
      </c>
      <c r="I19" s="21">
        <f>IFERROR(SUMIF('Dzienne 2'!$B$7:$B$306,A19,'Dzienne 2'!$H$7:$H$306),"")</f>
        <v>0</v>
      </c>
      <c r="J19" s="21">
        <f>IFERROR(SUMIF('Dzienne 2'!$B$7:$B$306,A19,'Dzienne 2'!$I$7:$I$306),"")</f>
        <v>0</v>
      </c>
      <c r="K19" s="15" t="str">
        <f t="shared" si="0"/>
        <v/>
      </c>
      <c r="L19" s="15" t="str">
        <f>IFERROR(AVERAGEIF('Dzienne 2'!$B$7:$B$306,A19,'Dzienne 2'!$L$7:$L$306),"")</f>
        <v/>
      </c>
      <c r="M19" s="21">
        <f>IFERROR(SUMIF('Dzienne 2'!$B$7:$B$306,A19,'Dzienne 2'!$M$7:$M$306),"")</f>
        <v>0</v>
      </c>
      <c r="N19" s="15" t="str">
        <f>IFERROR(AVERAGEIF('Dzienne 2'!$B$7:$B$306,A19,'Dzienne 2'!$O$7:$O$306),"")</f>
        <v/>
      </c>
      <c r="O19" s="15" t="str">
        <f>IFERROR(AVERAGEIF('Dzienne 2'!$B$7:$B$306,A19,'Dzienne 2'!$P$7:$P$306),"")</f>
        <v/>
      </c>
      <c r="P19" s="17" t="str">
        <f>IFERROR(AVERAGEIF('Dzienne 2'!$B$7:$B$306,A19,'Dzienne 2'!$R$7:$R$306),"")</f>
        <v/>
      </c>
      <c r="Q19" s="21" t="str">
        <f>IFERROR(AVERAGEIF('Dzienne 2'!$B$7:$B$306,A19,'Dzienne 2'!$U$7:$U$306),"")</f>
        <v/>
      </c>
      <c r="R19" s="21" t="str">
        <f>IFERROR(AVERAGEIF('Dzienne 2'!$B$7:$B$306,A19,'Dzienne 2'!$V$7:$V$306),"")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2'!$A$7:$A$306,'Dzienne 2'!$B$7:$B$306,A20),"")</f>
        <v/>
      </c>
      <c r="C20" s="20" t="str">
        <f ca="1">IFERROR(_xludf.maxifs('Dzienne 2'!$A$7:$A$306,'Dzienne 2'!$B$7:$B$306,A20),"")</f>
        <v/>
      </c>
      <c r="D20" s="21" t="str">
        <f>IFERROR(AVERAGEIF('Dzienne 2'!$B$7:$B$306,A20,'Dzienne 2'!$C$7:$C$306),"")</f>
        <v/>
      </c>
      <c r="E20" s="21" t="str">
        <f>IFERROR(AVERAGEIF('Dzienne 2'!$B$7:$B$306,A20,'Dzienne 2'!$D$7:$D$306),"")</f>
        <v/>
      </c>
      <c r="F20" s="13">
        <f>IFERROR(SUMIF('Dzienne 2'!$B$7:$B$306,A20,'Dzienne 2'!$E$7:$E$306),"")</f>
        <v>0</v>
      </c>
      <c r="G20" s="13">
        <f>IFERROR(SUMIF('Dzienne 2'!$B$7:$B$306,A20,'Dzienne 2'!$F$7:$F$306),"")</f>
        <v>0</v>
      </c>
      <c r="H20" s="15" t="str">
        <f>IFERROR(AVERAGEIF('Dzienne 2'!$B$7:$B$306,A20,'Dzienne 2'!$K$7:$K$306),"")</f>
        <v/>
      </c>
      <c r="I20" s="21">
        <f>IFERROR(SUMIF('Dzienne 2'!$B$7:$B$306,A20,'Dzienne 2'!$H$7:$H$306),"")</f>
        <v>0</v>
      </c>
      <c r="J20" s="21">
        <f>IFERROR(SUMIF('Dzienne 2'!$B$7:$B$306,A20,'Dzienne 2'!$I$7:$I$306),"")</f>
        <v>0</v>
      </c>
      <c r="K20" s="15" t="str">
        <f t="shared" si="0"/>
        <v/>
      </c>
      <c r="L20" s="15" t="str">
        <f>IFERROR(AVERAGEIF('Dzienne 2'!$B$7:$B$306,A20,'Dzienne 2'!$L$7:$L$306),"")</f>
        <v/>
      </c>
      <c r="M20" s="21">
        <f>IFERROR(SUMIF('Dzienne 2'!$B$7:$B$306,A20,'Dzienne 2'!$M$7:$M$306),"")</f>
        <v>0</v>
      </c>
      <c r="N20" s="15" t="str">
        <f>IFERROR(AVERAGEIF('Dzienne 2'!$B$7:$B$306,A20,'Dzienne 2'!$O$7:$O$306),"")</f>
        <v/>
      </c>
      <c r="O20" s="15" t="str">
        <f>IFERROR(AVERAGEIF('Dzienne 2'!$B$7:$B$306,A20,'Dzienne 2'!$P$7:$P$306),"")</f>
        <v/>
      </c>
      <c r="P20" s="17" t="str">
        <f>IFERROR(AVERAGEIF('Dzienne 2'!$B$7:$B$306,A20,'Dzienne 2'!$R$7:$R$306),"")</f>
        <v/>
      </c>
      <c r="Q20" s="21" t="str">
        <f>IFERROR(AVERAGEIF('Dzienne 2'!$B$7:$B$306,A20,'Dzienne 2'!$U$7:$U$306),"")</f>
        <v/>
      </c>
      <c r="R20" s="21" t="str">
        <f>IFERROR(AVERAGEIF('Dzienne 2'!$B$7:$B$306,A20,'Dzienne 2'!$V$7:$V$306),"")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2'!$A$7:$A$306,'Dzienne 2'!$B$7:$B$306,A21),"")</f>
        <v/>
      </c>
      <c r="C21" s="20" t="str">
        <f ca="1">IFERROR(_xludf.maxifs('Dzienne 2'!$A$7:$A$306,'Dzienne 2'!$B$7:$B$306,A21),"")</f>
        <v/>
      </c>
      <c r="D21" s="21" t="str">
        <f>IFERROR(AVERAGEIF('Dzienne 2'!$B$7:$B$306,A21,'Dzienne 2'!$C$7:$C$306),"")</f>
        <v/>
      </c>
      <c r="E21" s="21" t="str">
        <f>IFERROR(AVERAGEIF('Dzienne 2'!$B$7:$B$306,A21,'Dzienne 2'!$D$7:$D$306),"")</f>
        <v/>
      </c>
      <c r="F21" s="13">
        <f>IFERROR(SUMIF('Dzienne 2'!$B$7:$B$306,A21,'Dzienne 2'!$E$7:$E$306),"")</f>
        <v>0</v>
      </c>
      <c r="G21" s="13">
        <f>IFERROR(SUMIF('Dzienne 2'!$B$7:$B$306,A21,'Dzienne 2'!$F$7:$F$306),"")</f>
        <v>0</v>
      </c>
      <c r="H21" s="15" t="str">
        <f>IFERROR(AVERAGEIF('Dzienne 2'!$B$7:$B$306,A21,'Dzienne 2'!$K$7:$K$306),"")</f>
        <v/>
      </c>
      <c r="I21" s="21">
        <f>IFERROR(SUMIF('Dzienne 2'!$B$7:$B$306,A21,'Dzienne 2'!$H$7:$H$306),"")</f>
        <v>0</v>
      </c>
      <c r="J21" s="21">
        <f>IFERROR(SUMIF('Dzienne 2'!$B$7:$B$306,A21,'Dzienne 2'!$I$7:$I$306),"")</f>
        <v>0</v>
      </c>
      <c r="K21" s="15" t="str">
        <f t="shared" si="0"/>
        <v/>
      </c>
      <c r="L21" s="15" t="str">
        <f>IFERROR(AVERAGEIF('Dzienne 2'!$B$7:$B$306,A21,'Dzienne 2'!$L$7:$L$306),"")</f>
        <v/>
      </c>
      <c r="M21" s="21">
        <f>IFERROR(SUMIF('Dzienne 2'!$B$7:$B$306,A21,'Dzienne 2'!$M$7:$M$306),"")</f>
        <v>0</v>
      </c>
      <c r="N21" s="15" t="str">
        <f>IFERROR(AVERAGEIF('Dzienne 2'!$B$7:$B$306,A21,'Dzienne 2'!$O$7:$O$306),"")</f>
        <v/>
      </c>
      <c r="O21" s="15" t="str">
        <f>IFERROR(AVERAGEIF('Dzienne 2'!$B$7:$B$306,A21,'Dzienne 2'!$P$7:$P$306),"")</f>
        <v/>
      </c>
      <c r="P21" s="17" t="str">
        <f>IFERROR(AVERAGEIF('Dzienne 2'!$B$7:$B$306,A21,'Dzienne 2'!$R$7:$R$306),"")</f>
        <v/>
      </c>
      <c r="Q21" s="21" t="str">
        <f>IFERROR(AVERAGEIF('Dzienne 2'!$B$7:$B$306,A21,'Dzienne 2'!$U$7:$U$306),"")</f>
        <v/>
      </c>
      <c r="R21" s="21" t="str">
        <f>IFERROR(AVERAGEIF('Dzienne 2'!$B$7:$B$306,A21,'Dzienne 2'!$V$7:$V$306),"")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2'!$A$7:$A$306,'Dzienne 2'!$B$7:$B$306,A22),"")</f>
        <v/>
      </c>
      <c r="C22" s="20" t="str">
        <f ca="1">IFERROR(_xludf.maxifs('Dzienne 2'!$A$7:$A$306,'Dzienne 2'!$B$7:$B$306,A22),"")</f>
        <v/>
      </c>
      <c r="D22" s="21" t="str">
        <f>IFERROR(AVERAGEIF('Dzienne 2'!$B$7:$B$306,A22,'Dzienne 2'!$C$7:$C$306),"")</f>
        <v/>
      </c>
      <c r="E22" s="21" t="str">
        <f>IFERROR(AVERAGEIF('Dzienne 2'!$B$7:$B$306,A22,'Dzienne 2'!$D$7:$D$306),"")</f>
        <v/>
      </c>
      <c r="F22" s="13">
        <f>IFERROR(SUMIF('Dzienne 2'!$B$7:$B$306,A22,'Dzienne 2'!$E$7:$E$306),"")</f>
        <v>0</v>
      </c>
      <c r="G22" s="13">
        <f>IFERROR(SUMIF('Dzienne 2'!$B$7:$B$306,A22,'Dzienne 2'!$F$7:$F$306),"")</f>
        <v>0</v>
      </c>
      <c r="H22" s="15" t="str">
        <f>IFERROR(AVERAGEIF('Dzienne 2'!$B$7:$B$306,A22,'Dzienne 2'!$K$7:$K$306),"")</f>
        <v/>
      </c>
      <c r="I22" s="21">
        <f>IFERROR(SUMIF('Dzienne 2'!$B$7:$B$306,A22,'Dzienne 2'!$H$7:$H$306),"")</f>
        <v>0</v>
      </c>
      <c r="J22" s="21">
        <f>IFERROR(SUMIF('Dzienne 2'!$B$7:$B$306,A22,'Dzienne 2'!$I$7:$I$306),"")</f>
        <v>0</v>
      </c>
      <c r="K22" s="15" t="str">
        <f t="shared" si="0"/>
        <v/>
      </c>
      <c r="L22" s="15" t="str">
        <f>IFERROR(AVERAGEIF('Dzienne 2'!$B$7:$B$306,A22,'Dzienne 2'!$L$7:$L$306),"")</f>
        <v/>
      </c>
      <c r="M22" s="21">
        <f>IFERROR(SUMIF('Dzienne 2'!$B$7:$B$306,A22,'Dzienne 2'!$M$7:$M$306),"")</f>
        <v>0</v>
      </c>
      <c r="N22" s="15" t="str">
        <f>IFERROR(AVERAGEIF('Dzienne 2'!$B$7:$B$306,A22,'Dzienne 2'!$O$7:$O$306),"")</f>
        <v/>
      </c>
      <c r="O22" s="15" t="str">
        <f>IFERROR(AVERAGEIF('Dzienne 2'!$B$7:$B$306,A22,'Dzienne 2'!$P$7:$P$306),"")</f>
        <v/>
      </c>
      <c r="P22" s="17" t="str">
        <f>IFERROR(AVERAGEIF('Dzienne 2'!$B$7:$B$306,A22,'Dzienne 2'!$R$7:$R$306),"")</f>
        <v/>
      </c>
      <c r="Q22" s="21" t="str">
        <f>IFERROR(AVERAGEIF('Dzienne 2'!$B$7:$B$306,A22,'Dzienne 2'!$U$7:$U$306),"")</f>
        <v/>
      </c>
      <c r="R22" s="21" t="str">
        <f>IFERROR(AVERAGEIF('Dzienne 2'!$B$7:$B$306,A22,'Dzienne 2'!$V$7:$V$306),"")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2'!$A$7:$A$306,'Dzienne 2'!$B$7:$B$306,A23),"")</f>
        <v/>
      </c>
      <c r="C23" s="20" t="str">
        <f ca="1">IFERROR(_xludf.maxifs('Dzienne 2'!$A$7:$A$306,'Dzienne 2'!$B$7:$B$306,A23),"")</f>
        <v/>
      </c>
      <c r="D23" s="21" t="str">
        <f>IFERROR(AVERAGEIF('Dzienne 2'!$B$7:$B$306,A23,'Dzienne 2'!$C$7:$C$306),"")</f>
        <v/>
      </c>
      <c r="E23" s="21" t="str">
        <f>IFERROR(AVERAGEIF('Dzienne 2'!$B$7:$B$306,A23,'Dzienne 2'!$D$7:$D$306),"")</f>
        <v/>
      </c>
      <c r="F23" s="13">
        <f>IFERROR(SUMIF('Dzienne 2'!$B$7:$B$306,A23,'Dzienne 2'!$E$7:$E$306),"")</f>
        <v>0</v>
      </c>
      <c r="G23" s="13">
        <f>IFERROR(SUMIF('Dzienne 2'!$B$7:$B$306,A23,'Dzienne 2'!$F$7:$F$306),"")</f>
        <v>0</v>
      </c>
      <c r="H23" s="15" t="str">
        <f>IFERROR(AVERAGEIF('Dzienne 2'!$B$7:$B$306,A23,'Dzienne 2'!$K$7:$K$306),"")</f>
        <v/>
      </c>
      <c r="I23" s="21">
        <f>IFERROR(SUMIF('Dzienne 2'!$B$7:$B$306,A23,'Dzienne 2'!$H$7:$H$306),"")</f>
        <v>0</v>
      </c>
      <c r="J23" s="21">
        <f>IFERROR(SUMIF('Dzienne 2'!$B$7:$B$306,A23,'Dzienne 2'!$I$7:$I$306),"")</f>
        <v>0</v>
      </c>
      <c r="K23" s="15" t="str">
        <f t="shared" si="0"/>
        <v/>
      </c>
      <c r="L23" s="15" t="str">
        <f>IFERROR(AVERAGEIF('Dzienne 2'!$B$7:$B$306,A23,'Dzienne 2'!$L$7:$L$306),"")</f>
        <v/>
      </c>
      <c r="M23" s="21">
        <f>IFERROR(SUMIF('Dzienne 2'!$B$7:$B$306,A23,'Dzienne 2'!$M$7:$M$306),"")</f>
        <v>0</v>
      </c>
      <c r="N23" s="15" t="str">
        <f>IFERROR(AVERAGEIF('Dzienne 2'!$B$7:$B$306,A23,'Dzienne 2'!$O$7:$O$306),"")</f>
        <v/>
      </c>
      <c r="O23" s="15" t="str">
        <f>IFERROR(AVERAGEIF('Dzienne 2'!$B$7:$B$306,A23,'Dzienne 2'!$P$7:$P$306),"")</f>
        <v/>
      </c>
      <c r="P23" s="17" t="str">
        <f>IFERROR(AVERAGEIF('Dzienne 2'!$B$7:$B$306,A23,'Dzienne 2'!$R$7:$R$306),"")</f>
        <v/>
      </c>
      <c r="Q23" s="21" t="str">
        <f>IFERROR(AVERAGEIF('Dzienne 2'!$B$7:$B$306,A23,'Dzienne 2'!$U$7:$U$306),"")</f>
        <v/>
      </c>
      <c r="R23" s="21" t="str">
        <f>IFERROR(AVERAGEIF('Dzienne 2'!$B$7:$B$306,A23,'Dzienne 2'!$V$7:$V$306),"")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2'!$A$7:$A$306,'Dzienne 2'!$B$7:$B$306,A24),"")</f>
        <v/>
      </c>
      <c r="C24" s="20" t="str">
        <f ca="1">IFERROR(_xludf.maxifs('Dzienne 2'!$A$7:$A$306,'Dzienne 2'!$B$7:$B$306,A24),"")</f>
        <v/>
      </c>
      <c r="D24" s="21" t="str">
        <f>IFERROR(AVERAGEIF('Dzienne 2'!$B$7:$B$306,A24,'Dzienne 2'!$C$7:$C$306),"")</f>
        <v/>
      </c>
      <c r="E24" s="21" t="str">
        <f>IFERROR(AVERAGEIF('Dzienne 2'!$B$7:$B$306,A24,'Dzienne 2'!$D$7:$D$306),"")</f>
        <v/>
      </c>
      <c r="F24" s="13">
        <f>IFERROR(SUMIF('Dzienne 2'!$B$7:$B$306,A24,'Dzienne 2'!$E$7:$E$306),"")</f>
        <v>0</v>
      </c>
      <c r="G24" s="13">
        <f>IFERROR(SUMIF('Dzienne 2'!$B$7:$B$306,A24,'Dzienne 2'!$F$7:$F$306),"")</f>
        <v>0</v>
      </c>
      <c r="H24" s="15" t="str">
        <f>IFERROR(AVERAGEIF('Dzienne 2'!$B$7:$B$306,A24,'Dzienne 2'!$K$7:$K$306),"")</f>
        <v/>
      </c>
      <c r="I24" s="21">
        <f>IFERROR(SUMIF('Dzienne 2'!$B$7:$B$306,A24,'Dzienne 2'!$H$7:$H$306),"")</f>
        <v>0</v>
      </c>
      <c r="J24" s="21">
        <f>IFERROR(SUMIF('Dzienne 2'!$B$7:$B$306,A24,'Dzienne 2'!$I$7:$I$306),"")</f>
        <v>0</v>
      </c>
      <c r="K24" s="15" t="str">
        <f t="shared" si="0"/>
        <v/>
      </c>
      <c r="L24" s="15" t="str">
        <f>IFERROR(AVERAGEIF('Dzienne 2'!$B$7:$B$306,A24,'Dzienne 2'!$L$7:$L$306),"")</f>
        <v/>
      </c>
      <c r="M24" s="21">
        <f>IFERROR(SUMIF('Dzienne 2'!$B$7:$B$306,A24,'Dzienne 2'!$M$7:$M$306),"")</f>
        <v>0</v>
      </c>
      <c r="N24" s="15" t="str">
        <f>IFERROR(AVERAGEIF('Dzienne 2'!$B$7:$B$306,A24,'Dzienne 2'!$O$7:$O$306),"")</f>
        <v/>
      </c>
      <c r="O24" s="15" t="str">
        <f>IFERROR(AVERAGEIF('Dzienne 2'!$B$7:$B$306,A24,'Dzienne 2'!$P$7:$P$306),"")</f>
        <v/>
      </c>
      <c r="P24" s="17" t="str">
        <f>IFERROR(AVERAGEIF('Dzienne 2'!$B$7:$B$306,A24,'Dzienne 2'!$R$7:$R$306),"")</f>
        <v/>
      </c>
      <c r="Q24" s="21" t="str">
        <f>IFERROR(AVERAGEIF('Dzienne 2'!$B$7:$B$306,A24,'Dzienne 2'!$U$7:$U$306),"")</f>
        <v/>
      </c>
      <c r="R24" s="21" t="str">
        <f>IFERROR(AVERAGEIF('Dzienne 2'!$B$7:$B$306,A24,'Dzienne 2'!$V$7:$V$306),"")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2'!$A$7:$A$306,'Dzienne 2'!$B$7:$B$306,A25),"")</f>
        <v/>
      </c>
      <c r="C25" s="20" t="str">
        <f ca="1">IFERROR(_xludf.maxifs('Dzienne 2'!$A$7:$A$306,'Dzienne 2'!$B$7:$B$306,A25),"")</f>
        <v/>
      </c>
      <c r="D25" s="21" t="str">
        <f>IFERROR(AVERAGEIF('Dzienne 2'!$B$7:$B$306,A25,'Dzienne 2'!$C$7:$C$306),"")</f>
        <v/>
      </c>
      <c r="E25" s="21" t="str">
        <f>IFERROR(AVERAGEIF('Dzienne 2'!$B$7:$B$306,A25,'Dzienne 2'!$D$7:$D$306),"")</f>
        <v/>
      </c>
      <c r="F25" s="13">
        <f>IFERROR(SUMIF('Dzienne 2'!$B$7:$B$306,A25,'Dzienne 2'!$E$7:$E$306),"")</f>
        <v>0</v>
      </c>
      <c r="G25" s="13">
        <f>IFERROR(SUMIF('Dzienne 2'!$B$7:$B$306,A25,'Dzienne 2'!$F$7:$F$306),"")</f>
        <v>0</v>
      </c>
      <c r="H25" s="15" t="str">
        <f>IFERROR(AVERAGEIF('Dzienne 2'!$B$7:$B$306,A25,'Dzienne 2'!$K$7:$K$306),"")</f>
        <v/>
      </c>
      <c r="I25" s="21">
        <f>IFERROR(SUMIF('Dzienne 2'!$B$7:$B$306,A25,'Dzienne 2'!$H$7:$H$306),"")</f>
        <v>0</v>
      </c>
      <c r="J25" s="21">
        <f>IFERROR(SUMIF('Dzienne 2'!$B$7:$B$306,A25,'Dzienne 2'!$I$7:$I$306),"")</f>
        <v>0</v>
      </c>
      <c r="K25" s="15" t="str">
        <f t="shared" si="0"/>
        <v/>
      </c>
      <c r="L25" s="15" t="str">
        <f>IFERROR(AVERAGEIF('Dzienne 2'!$B$7:$B$306,A25,'Dzienne 2'!$L$7:$L$306),"")</f>
        <v/>
      </c>
      <c r="M25" s="21">
        <f>IFERROR(SUMIF('Dzienne 2'!$B$7:$B$306,A25,'Dzienne 2'!$M$7:$M$306),"")</f>
        <v>0</v>
      </c>
      <c r="N25" s="15" t="str">
        <f>IFERROR(AVERAGEIF('Dzienne 2'!$B$7:$B$306,A25,'Dzienne 2'!$O$7:$O$306),"")</f>
        <v/>
      </c>
      <c r="O25" s="15" t="str">
        <f>IFERROR(AVERAGEIF('Dzienne 2'!$B$7:$B$306,A25,'Dzienne 2'!$P$7:$P$306),"")</f>
        <v/>
      </c>
      <c r="P25" s="17" t="str">
        <f>IFERROR(AVERAGEIF('Dzienne 2'!$B$7:$B$306,A25,'Dzienne 2'!$R$7:$R$306),"")</f>
        <v/>
      </c>
      <c r="Q25" s="21" t="str">
        <f>IFERROR(AVERAGEIF('Dzienne 2'!$B$7:$B$306,A25,'Dzienne 2'!$U$7:$U$306),"")</f>
        <v/>
      </c>
      <c r="R25" s="21" t="str">
        <f>IFERROR(AVERAGEIF('Dzienne 2'!$B$7:$B$306,A25,'Dzienne 2'!$V$7:$V$306),"")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2'!$A$7:$A$306,'Dzienne 2'!$B$7:$B$306,A26),"")</f>
        <v/>
      </c>
      <c r="C26" s="20" t="str">
        <f ca="1">IFERROR(_xludf.maxifs('Dzienne 2'!$A$7:$A$306,'Dzienne 2'!$B$7:$B$306,A26),"")</f>
        <v/>
      </c>
      <c r="D26" s="21" t="str">
        <f>IFERROR(AVERAGEIF('Dzienne 2'!$B$7:$B$306,A26,'Dzienne 2'!$C$7:$C$306),"")</f>
        <v/>
      </c>
      <c r="E26" s="21" t="str">
        <f>IFERROR(AVERAGEIF('Dzienne 2'!$B$7:$B$306,A26,'Dzienne 2'!$D$7:$D$306),"")</f>
        <v/>
      </c>
      <c r="F26" s="13">
        <f>IFERROR(SUMIF('Dzienne 2'!$B$7:$B$306,A26,'Dzienne 2'!$E$7:$E$306),"")</f>
        <v>0</v>
      </c>
      <c r="G26" s="13">
        <f>IFERROR(SUMIF('Dzienne 2'!$B$7:$B$306,A26,'Dzienne 2'!$F$7:$F$306),"")</f>
        <v>0</v>
      </c>
      <c r="H26" s="15" t="str">
        <f>IFERROR(AVERAGEIF('Dzienne 2'!$B$7:$B$306,A26,'Dzienne 2'!$K$7:$K$306),"")</f>
        <v/>
      </c>
      <c r="I26" s="21">
        <f>IFERROR(SUMIF('Dzienne 2'!$B$7:$B$306,A26,'Dzienne 2'!$H$7:$H$306),"")</f>
        <v>0</v>
      </c>
      <c r="J26" s="21">
        <f>IFERROR(SUMIF('Dzienne 2'!$B$7:$B$306,A26,'Dzienne 2'!$I$7:$I$306),"")</f>
        <v>0</v>
      </c>
      <c r="K26" s="15" t="str">
        <f t="shared" si="0"/>
        <v/>
      </c>
      <c r="L26" s="15" t="str">
        <f>IFERROR(AVERAGEIF('Dzienne 2'!$B$7:$B$306,A26,'Dzienne 2'!$L$7:$L$306),"")</f>
        <v/>
      </c>
      <c r="M26" s="21">
        <f>IFERROR(SUMIF('Dzienne 2'!$B$7:$B$306,A26,'Dzienne 2'!$M$7:$M$306),"")</f>
        <v>0</v>
      </c>
      <c r="N26" s="15" t="str">
        <f>IFERROR(AVERAGEIF('Dzienne 2'!$B$7:$B$306,A26,'Dzienne 2'!$O$7:$O$306),"")</f>
        <v/>
      </c>
      <c r="O26" s="15" t="str">
        <f>IFERROR(AVERAGEIF('Dzienne 2'!$B$7:$B$306,A26,'Dzienne 2'!$P$7:$P$306),"")</f>
        <v/>
      </c>
      <c r="P26" s="17" t="str">
        <f>IFERROR(AVERAGEIF('Dzienne 2'!$B$7:$B$306,A26,'Dzienne 2'!$R$7:$R$306),"")</f>
        <v/>
      </c>
      <c r="Q26" s="21" t="str">
        <f>IFERROR(AVERAGEIF('Dzienne 2'!$B$7:$B$306,A26,'Dzienne 2'!$U$7:$U$306),"")</f>
        <v/>
      </c>
      <c r="R26" s="21" t="str">
        <f>IFERROR(AVERAGEIF('Dzienne 2'!$B$7:$B$306,A26,'Dzienne 2'!$V$7:$V$306),"")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2'!$A$7:$A$306,'Dzienne 2'!$B$7:$B$306,A27),"")</f>
        <v/>
      </c>
      <c r="C27" s="20" t="str">
        <f ca="1">IFERROR(_xludf.maxifs('Dzienne 2'!$A$7:$A$306,'Dzienne 2'!$B$7:$B$306,A27),"")</f>
        <v/>
      </c>
      <c r="D27" s="21" t="str">
        <f>IFERROR(AVERAGEIF('Dzienne 2'!$B$7:$B$306,A27,'Dzienne 2'!$C$7:$C$306),"")</f>
        <v/>
      </c>
      <c r="E27" s="21" t="str">
        <f>IFERROR(AVERAGEIF('Dzienne 2'!$B$7:$B$306,A27,'Dzienne 2'!$D$7:$D$306),"")</f>
        <v/>
      </c>
      <c r="F27" s="13">
        <f>IFERROR(SUMIF('Dzienne 2'!$B$7:$B$306,A27,'Dzienne 2'!$E$7:$E$306),"")</f>
        <v>0</v>
      </c>
      <c r="G27" s="13">
        <f>IFERROR(SUMIF('Dzienne 2'!$B$7:$B$306,A27,'Dzienne 2'!$F$7:$F$306),"")</f>
        <v>0</v>
      </c>
      <c r="H27" s="15" t="str">
        <f>IFERROR(AVERAGEIF('Dzienne 2'!$B$7:$B$306,A27,'Dzienne 2'!$K$7:$K$306),"")</f>
        <v/>
      </c>
      <c r="I27" s="21">
        <f>IFERROR(SUMIF('Dzienne 2'!$B$7:$B$306,A27,'Dzienne 2'!$H$7:$H$306),"")</f>
        <v>0</v>
      </c>
      <c r="J27" s="21">
        <f>IFERROR(SUMIF('Dzienne 2'!$B$7:$B$306,A27,'Dzienne 2'!$I$7:$I$306),"")</f>
        <v>0</v>
      </c>
      <c r="K27" s="15" t="str">
        <f t="shared" si="0"/>
        <v/>
      </c>
      <c r="L27" s="15" t="str">
        <f>IFERROR(AVERAGEIF('Dzienne 2'!$B$7:$B$306,A27,'Dzienne 2'!$L$7:$L$306),"")</f>
        <v/>
      </c>
      <c r="M27" s="21">
        <f>IFERROR(SUMIF('Dzienne 2'!$B$7:$B$306,A27,'Dzienne 2'!$M$7:$M$306),"")</f>
        <v>0</v>
      </c>
      <c r="N27" s="15" t="str">
        <f>IFERROR(AVERAGEIF('Dzienne 2'!$B$7:$B$306,A27,'Dzienne 2'!$O$7:$O$306),"")</f>
        <v/>
      </c>
      <c r="O27" s="15" t="str">
        <f>IFERROR(AVERAGEIF('Dzienne 2'!$B$7:$B$306,A27,'Dzienne 2'!$P$7:$P$306),"")</f>
        <v/>
      </c>
      <c r="P27" s="17" t="str">
        <f>IFERROR(AVERAGEIF('Dzienne 2'!$B$7:$B$306,A27,'Dzienne 2'!$R$7:$R$306),"")</f>
        <v/>
      </c>
      <c r="Q27" s="21" t="str">
        <f>IFERROR(AVERAGEIF('Dzienne 2'!$B$7:$B$306,A27,'Dzienne 2'!$U$7:$U$306),"")</f>
        <v/>
      </c>
      <c r="R27" s="21" t="str">
        <f>IFERROR(AVERAGEIF('Dzienne 2'!$B$7:$B$306,A27,'Dzienne 2'!$V$7:$V$306),"")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2'!$A$7:$A$306,'Dzienne 2'!$B$7:$B$306,A28),"")</f>
        <v/>
      </c>
      <c r="C28" s="20" t="str">
        <f ca="1">IFERROR(_xludf.maxifs('Dzienne 2'!$A$7:$A$306,'Dzienne 2'!$B$7:$B$306,A28),"")</f>
        <v/>
      </c>
      <c r="D28" s="21" t="str">
        <f>IFERROR(AVERAGEIF('Dzienne 2'!$B$7:$B$306,A28,'Dzienne 2'!$C$7:$C$306),"")</f>
        <v/>
      </c>
      <c r="E28" s="21" t="str">
        <f>IFERROR(AVERAGEIF('Dzienne 2'!$B$7:$B$306,A28,'Dzienne 2'!$D$7:$D$306),"")</f>
        <v/>
      </c>
      <c r="F28" s="13">
        <f>IFERROR(SUMIF('Dzienne 2'!$B$7:$B$306,A28,'Dzienne 2'!$E$7:$E$306),"")</f>
        <v>0</v>
      </c>
      <c r="G28" s="13">
        <f>IFERROR(SUMIF('Dzienne 2'!$B$7:$B$306,A28,'Dzienne 2'!$F$7:$F$306),"")</f>
        <v>0</v>
      </c>
      <c r="H28" s="15" t="str">
        <f>IFERROR(AVERAGEIF('Dzienne 2'!$B$7:$B$306,A28,'Dzienne 2'!$K$7:$K$306),"")</f>
        <v/>
      </c>
      <c r="I28" s="21">
        <f>IFERROR(SUMIF('Dzienne 2'!$B$7:$B$306,A28,'Dzienne 2'!$H$7:$H$306),"")</f>
        <v>0</v>
      </c>
      <c r="J28" s="21">
        <f>IFERROR(SUMIF('Dzienne 2'!$B$7:$B$306,A28,'Dzienne 2'!$I$7:$I$306),"")</f>
        <v>0</v>
      </c>
      <c r="K28" s="15" t="str">
        <f t="shared" si="0"/>
        <v/>
      </c>
      <c r="L28" s="15" t="str">
        <f>IFERROR(AVERAGEIF('Dzienne 2'!$B$7:$B$306,A28,'Dzienne 2'!$L$7:$L$306),"")</f>
        <v/>
      </c>
      <c r="M28" s="21">
        <f>IFERROR(SUMIF('Dzienne 2'!$B$7:$B$306,A28,'Dzienne 2'!$M$7:$M$306),"")</f>
        <v>0</v>
      </c>
      <c r="N28" s="15" t="str">
        <f>IFERROR(AVERAGEIF('Dzienne 2'!$B$7:$B$306,A28,'Dzienne 2'!$O$7:$O$306),"")</f>
        <v/>
      </c>
      <c r="O28" s="15" t="str">
        <f>IFERROR(AVERAGEIF('Dzienne 2'!$B$7:$B$306,A28,'Dzienne 2'!$P$7:$P$306),"")</f>
        <v/>
      </c>
      <c r="P28" s="17" t="str">
        <f>IFERROR(AVERAGEIF('Dzienne 2'!$B$7:$B$306,A28,'Dzienne 2'!$R$7:$R$306),"")</f>
        <v/>
      </c>
      <c r="Q28" s="21" t="str">
        <f>IFERROR(AVERAGEIF('Dzienne 2'!$B$7:$B$306,A28,'Dzienne 2'!$U$7:$U$306),"")</f>
        <v/>
      </c>
      <c r="R28" s="21" t="str">
        <f>IFERROR(AVERAGEIF('Dzienne 2'!$B$7:$B$306,A28,'Dzienne 2'!$V$7:$V$306),"")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2'!$A$7:$A$306,'Dzienne 2'!$B$7:$B$306,A29),"")</f>
        <v/>
      </c>
      <c r="C29" s="20" t="str">
        <f ca="1">IFERROR(_xludf.maxifs('Dzienne 2'!$A$7:$A$306,'Dzienne 2'!$B$7:$B$306,A29),"")</f>
        <v/>
      </c>
      <c r="D29" s="21" t="str">
        <f>IFERROR(AVERAGEIF('Dzienne 2'!$B$7:$B$306,A29,'Dzienne 2'!$C$7:$C$306),"")</f>
        <v/>
      </c>
      <c r="E29" s="21" t="str">
        <f>IFERROR(AVERAGEIF('Dzienne 2'!$B$7:$B$306,A29,'Dzienne 2'!$D$7:$D$306),"")</f>
        <v/>
      </c>
      <c r="F29" s="13">
        <f>IFERROR(SUMIF('Dzienne 2'!$B$7:$B$306,A29,'Dzienne 2'!$E$7:$E$306),"")</f>
        <v>0</v>
      </c>
      <c r="G29" s="13">
        <f>IFERROR(SUMIF('Dzienne 2'!$B$7:$B$306,A29,'Dzienne 2'!$F$7:$F$306),"")</f>
        <v>0</v>
      </c>
      <c r="H29" s="15" t="str">
        <f>IFERROR(AVERAGEIF('Dzienne 2'!$B$7:$B$306,A29,'Dzienne 2'!$K$7:$K$306),"")</f>
        <v/>
      </c>
      <c r="I29" s="21">
        <f>IFERROR(SUMIF('Dzienne 2'!$B$7:$B$306,A29,'Dzienne 2'!$H$7:$H$306),"")</f>
        <v>0</v>
      </c>
      <c r="J29" s="21">
        <f>IFERROR(SUMIF('Dzienne 2'!$B$7:$B$306,A29,'Dzienne 2'!$I$7:$I$306),"")</f>
        <v>0</v>
      </c>
      <c r="K29" s="15" t="str">
        <f t="shared" si="0"/>
        <v/>
      </c>
      <c r="L29" s="15" t="str">
        <f>IFERROR(AVERAGEIF('Dzienne 2'!$B$7:$B$306,A29,'Dzienne 2'!$L$7:$L$306),"")</f>
        <v/>
      </c>
      <c r="M29" s="21">
        <f>IFERROR(SUMIF('Dzienne 2'!$B$7:$B$306,A29,'Dzienne 2'!$M$7:$M$306),"")</f>
        <v>0</v>
      </c>
      <c r="N29" s="15" t="str">
        <f>IFERROR(AVERAGEIF('Dzienne 2'!$B$7:$B$306,A29,'Dzienne 2'!$O$7:$O$306),"")</f>
        <v/>
      </c>
      <c r="O29" s="15" t="str">
        <f>IFERROR(AVERAGEIF('Dzienne 2'!$B$7:$B$306,A29,'Dzienne 2'!$P$7:$P$306),"")</f>
        <v/>
      </c>
      <c r="P29" s="17" t="str">
        <f>IFERROR(AVERAGEIF('Dzienne 2'!$B$7:$B$306,A29,'Dzienne 2'!$R$7:$R$306),"")</f>
        <v/>
      </c>
      <c r="Q29" s="21" t="str">
        <f>IFERROR(AVERAGEIF('Dzienne 2'!$B$7:$B$306,A29,'Dzienne 2'!$U$7:$U$306),"")</f>
        <v/>
      </c>
      <c r="R29" s="21" t="str">
        <f>IFERROR(AVERAGEIF('Dzienne 2'!$B$7:$B$306,A29,'Dzienne 2'!$V$7:$V$306),"")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2'!$A$7:$A$306,'Dzienne 2'!$B$7:$B$306,A30),"")</f>
        <v/>
      </c>
      <c r="C30" s="20" t="str">
        <f ca="1">IFERROR(_xludf.maxifs('Dzienne 2'!$A$7:$A$306,'Dzienne 2'!$B$7:$B$306,A30),"")</f>
        <v/>
      </c>
      <c r="D30" s="21" t="str">
        <f>IFERROR(AVERAGEIF('Dzienne 2'!$B$7:$B$306,A30,'Dzienne 2'!$C$7:$C$306),"")</f>
        <v/>
      </c>
      <c r="E30" s="21" t="str">
        <f>IFERROR(AVERAGEIF('Dzienne 2'!$B$7:$B$306,A30,'Dzienne 2'!$D$7:$D$306),"")</f>
        <v/>
      </c>
      <c r="F30" s="13">
        <f>IFERROR(SUMIF('Dzienne 2'!$B$7:$B$306,A30,'Dzienne 2'!$E$7:$E$306),"")</f>
        <v>0</v>
      </c>
      <c r="G30" s="13">
        <f>IFERROR(SUMIF('Dzienne 2'!$B$7:$B$306,A30,'Dzienne 2'!$F$7:$F$306),"")</f>
        <v>0</v>
      </c>
      <c r="H30" s="15" t="str">
        <f>IFERROR(AVERAGEIF('Dzienne 2'!$B$7:$B$306,A30,'Dzienne 2'!$K$7:$K$306),"")</f>
        <v/>
      </c>
      <c r="I30" s="21">
        <f>IFERROR(SUMIF('Dzienne 2'!$B$7:$B$306,A30,'Dzienne 2'!$H$7:$H$306),"")</f>
        <v>0</v>
      </c>
      <c r="J30" s="21">
        <f>IFERROR(SUMIF('Dzienne 2'!$B$7:$B$306,A30,'Dzienne 2'!$I$7:$I$306),"")</f>
        <v>0</v>
      </c>
      <c r="K30" s="15" t="str">
        <f t="shared" si="0"/>
        <v/>
      </c>
      <c r="L30" s="15" t="str">
        <f>IFERROR(AVERAGEIF('Dzienne 2'!$B$7:$B$306,A30,'Dzienne 2'!$L$7:$L$306),"")</f>
        <v/>
      </c>
      <c r="M30" s="21">
        <f>IFERROR(SUMIF('Dzienne 2'!$B$7:$B$306,A30,'Dzienne 2'!$M$7:$M$306),"")</f>
        <v>0</v>
      </c>
      <c r="N30" s="15" t="str">
        <f>IFERROR(AVERAGEIF('Dzienne 2'!$B$7:$B$306,A30,'Dzienne 2'!$O$7:$O$306),"")</f>
        <v/>
      </c>
      <c r="O30" s="15" t="str">
        <f>IFERROR(AVERAGEIF('Dzienne 2'!$B$7:$B$306,A30,'Dzienne 2'!$P$7:$P$306),"")</f>
        <v/>
      </c>
      <c r="P30" s="17" t="str">
        <f>IFERROR(AVERAGEIF('Dzienne 2'!$B$7:$B$306,A30,'Dzienne 2'!$R$7:$R$306),"")</f>
        <v/>
      </c>
      <c r="Q30" s="21" t="str">
        <f>IFERROR(AVERAGEIF('Dzienne 2'!$B$7:$B$306,A30,'Dzienne 2'!$U$7:$U$306),"")</f>
        <v/>
      </c>
      <c r="R30" s="21" t="str">
        <f>IFERROR(AVERAGEIF('Dzienne 2'!$B$7:$B$306,A30,'Dzienne 2'!$V$7:$V$306),"")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2'!$A$7:$A$306,'Dzienne 2'!$B$7:$B$306,A31),"")</f>
        <v/>
      </c>
      <c r="C31" s="20" t="str">
        <f ca="1">IFERROR(_xludf.maxifs('Dzienne 2'!$A$7:$A$306,'Dzienne 2'!$B$7:$B$306,A31),"")</f>
        <v/>
      </c>
      <c r="D31" s="21" t="str">
        <f>IFERROR(AVERAGEIF('Dzienne 2'!$B$7:$B$306,A31,'Dzienne 2'!$C$7:$C$306),"")</f>
        <v/>
      </c>
      <c r="E31" s="21" t="str">
        <f>IFERROR(AVERAGEIF('Dzienne 2'!$B$7:$B$306,A31,'Dzienne 2'!$D$7:$D$306),"")</f>
        <v/>
      </c>
      <c r="F31" s="13">
        <f>IFERROR(SUMIF('Dzienne 2'!$B$7:$B$306,A31,'Dzienne 2'!$E$7:$E$306),"")</f>
        <v>0</v>
      </c>
      <c r="G31" s="13">
        <f>IFERROR(SUMIF('Dzienne 2'!$B$7:$B$306,A31,'Dzienne 2'!$F$7:$F$306),"")</f>
        <v>0</v>
      </c>
      <c r="H31" s="15" t="str">
        <f>IFERROR(AVERAGEIF('Dzienne 2'!$B$7:$B$306,A31,'Dzienne 2'!$K$7:$K$306),"")</f>
        <v/>
      </c>
      <c r="I31" s="21">
        <f>IFERROR(SUMIF('Dzienne 2'!$B$7:$B$306,A31,'Dzienne 2'!$H$7:$H$306),"")</f>
        <v>0</v>
      </c>
      <c r="J31" s="21">
        <f>IFERROR(SUMIF('Dzienne 2'!$B$7:$B$306,A31,'Dzienne 2'!$I$7:$I$306),"")</f>
        <v>0</v>
      </c>
      <c r="K31" s="15" t="str">
        <f t="shared" si="0"/>
        <v/>
      </c>
      <c r="L31" s="15" t="str">
        <f>IFERROR(AVERAGEIF('Dzienne 2'!$B$7:$B$306,A31,'Dzienne 2'!$L$7:$L$306),"")</f>
        <v/>
      </c>
      <c r="M31" s="21">
        <f>IFERROR(SUMIF('Dzienne 2'!$B$7:$B$306,A31,'Dzienne 2'!$M$7:$M$306),"")</f>
        <v>0</v>
      </c>
      <c r="N31" s="15" t="str">
        <f>IFERROR(AVERAGEIF('Dzienne 2'!$B$7:$B$306,A31,'Dzienne 2'!$O$7:$O$306),"")</f>
        <v/>
      </c>
      <c r="O31" s="15" t="str">
        <f>IFERROR(AVERAGEIF('Dzienne 2'!$B$7:$B$306,A31,'Dzienne 2'!$P$7:$P$306),"")</f>
        <v/>
      </c>
      <c r="P31" s="17" t="str">
        <f>IFERROR(AVERAGEIF('Dzienne 2'!$B$7:$B$306,A31,'Dzienne 2'!$R$7:$R$306),"")</f>
        <v/>
      </c>
      <c r="Q31" s="21" t="str">
        <f>IFERROR(AVERAGEIF('Dzienne 2'!$B$7:$B$306,A31,'Dzienne 2'!$U$7:$U$306),"")</f>
        <v/>
      </c>
      <c r="R31" s="21" t="str">
        <f>IFERROR(AVERAGEIF('Dzienne 2'!$B$7:$B$306,A31,'Dzienne 2'!$V$7:$V$306),"")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2'!$A$7:$A$306,'Dzienne 2'!$B$7:$B$306,A32),"")</f>
        <v/>
      </c>
      <c r="C32" s="20" t="str">
        <f ca="1">IFERROR(_xludf.maxifs('Dzienne 2'!$A$7:$A$306,'Dzienne 2'!$B$7:$B$306,A32),"")</f>
        <v/>
      </c>
      <c r="D32" s="21" t="str">
        <f>IFERROR(AVERAGEIF('Dzienne 2'!$B$7:$B$306,A32,'Dzienne 2'!$C$7:$C$306),"")</f>
        <v/>
      </c>
      <c r="E32" s="21" t="str">
        <f>IFERROR(AVERAGEIF('Dzienne 2'!$B$7:$B$306,A32,'Dzienne 2'!$D$7:$D$306),"")</f>
        <v/>
      </c>
      <c r="F32" s="13">
        <f>IFERROR(SUMIF('Dzienne 2'!$B$7:$B$306,A32,'Dzienne 2'!$E$7:$E$306),"")</f>
        <v>0</v>
      </c>
      <c r="G32" s="13">
        <f>IFERROR(SUMIF('Dzienne 2'!$B$7:$B$306,A32,'Dzienne 2'!$F$7:$F$306),"")</f>
        <v>0</v>
      </c>
      <c r="H32" s="15" t="str">
        <f>IFERROR(AVERAGEIF('Dzienne 2'!$B$7:$B$306,A32,'Dzienne 2'!$K$7:$K$306),"")</f>
        <v/>
      </c>
      <c r="I32" s="21">
        <f>IFERROR(SUMIF('Dzienne 2'!$B$7:$B$306,A32,'Dzienne 2'!$H$7:$H$306),"")</f>
        <v>0</v>
      </c>
      <c r="J32" s="21">
        <f>IFERROR(SUMIF('Dzienne 2'!$B$7:$B$306,A32,'Dzienne 2'!$I$7:$I$306),"")</f>
        <v>0</v>
      </c>
      <c r="K32" s="15" t="str">
        <f t="shared" si="0"/>
        <v/>
      </c>
      <c r="L32" s="15" t="str">
        <f>IFERROR(AVERAGEIF('Dzienne 2'!$B$7:$B$306,A32,'Dzienne 2'!$L$7:$L$306),"")</f>
        <v/>
      </c>
      <c r="M32" s="21">
        <f>IFERROR(SUMIF('Dzienne 2'!$B$7:$B$306,A32,'Dzienne 2'!$M$7:$M$306),"")</f>
        <v>0</v>
      </c>
      <c r="N32" s="15" t="str">
        <f>IFERROR(AVERAGEIF('Dzienne 2'!$B$7:$B$306,A32,'Dzienne 2'!$O$7:$O$306),"")</f>
        <v/>
      </c>
      <c r="O32" s="15" t="str">
        <f>IFERROR(AVERAGEIF('Dzienne 2'!$B$7:$B$306,A32,'Dzienne 2'!$P$7:$P$306),"")</f>
        <v/>
      </c>
      <c r="P32" s="17" t="str">
        <f>IFERROR(AVERAGEIF('Dzienne 2'!$B$7:$B$306,A32,'Dzienne 2'!$R$7:$R$306),"")</f>
        <v/>
      </c>
      <c r="Q32" s="21" t="str">
        <f>IFERROR(AVERAGEIF('Dzienne 2'!$B$7:$B$306,A32,'Dzienne 2'!$U$7:$U$306),"")</f>
        <v/>
      </c>
      <c r="R32" s="21" t="str">
        <f>IFERROR(AVERAGEIF('Dzienne 2'!$B$7:$B$306,A32,'Dzienne 2'!$V$7:$V$306),"")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2'!$A$7:$A$306,'Dzienne 2'!$B$7:$B$306,A33),"")</f>
        <v/>
      </c>
      <c r="C33" s="20" t="str">
        <f ca="1">IFERROR(_xludf.maxifs('Dzienne 2'!$A$7:$A$306,'Dzienne 2'!$B$7:$B$306,A33),"")</f>
        <v/>
      </c>
      <c r="D33" s="21" t="str">
        <f>IFERROR(AVERAGEIF('Dzienne 2'!$B$7:$B$306,A33,'Dzienne 2'!$C$7:$C$306),"")</f>
        <v/>
      </c>
      <c r="E33" s="21" t="str">
        <f>IFERROR(AVERAGEIF('Dzienne 2'!$B$7:$B$306,A33,'Dzienne 2'!$D$7:$D$306),"")</f>
        <v/>
      </c>
      <c r="F33" s="13">
        <f>IFERROR(SUMIF('Dzienne 2'!$B$7:$B$306,A33,'Dzienne 2'!$E$7:$E$306),"")</f>
        <v>0</v>
      </c>
      <c r="G33" s="13">
        <f>IFERROR(SUMIF('Dzienne 2'!$B$7:$B$306,A33,'Dzienne 2'!$F$7:$F$306),"")</f>
        <v>0</v>
      </c>
      <c r="H33" s="15" t="str">
        <f>IFERROR(AVERAGEIF('Dzienne 2'!$B$7:$B$306,A33,'Dzienne 2'!$K$7:$K$306),"")</f>
        <v/>
      </c>
      <c r="I33" s="21">
        <f>IFERROR(SUMIF('Dzienne 2'!$B$7:$B$306,A33,'Dzienne 2'!$H$7:$H$306),"")</f>
        <v>0</v>
      </c>
      <c r="J33" s="21">
        <f>IFERROR(SUMIF('Dzienne 2'!$B$7:$B$306,A33,'Dzienne 2'!$I$7:$I$306),"")</f>
        <v>0</v>
      </c>
      <c r="K33" s="15" t="str">
        <f t="shared" si="0"/>
        <v/>
      </c>
      <c r="L33" s="15" t="str">
        <f>IFERROR(AVERAGEIF('Dzienne 2'!$B$7:$B$306,A33,'Dzienne 2'!$L$7:$L$306),"")</f>
        <v/>
      </c>
      <c r="M33" s="21">
        <f>IFERROR(SUMIF('Dzienne 2'!$B$7:$B$306,A33,'Dzienne 2'!$M$7:$M$306),"")</f>
        <v>0</v>
      </c>
      <c r="N33" s="15" t="str">
        <f>IFERROR(AVERAGEIF('Dzienne 2'!$B$7:$B$306,A33,'Dzienne 2'!$O$7:$O$306),"")</f>
        <v/>
      </c>
      <c r="O33" s="15" t="str">
        <f>IFERROR(AVERAGEIF('Dzienne 2'!$B$7:$B$306,A33,'Dzienne 2'!$P$7:$P$306),"")</f>
        <v/>
      </c>
      <c r="P33" s="17" t="str">
        <f>IFERROR(AVERAGEIF('Dzienne 2'!$B$7:$B$306,A33,'Dzienne 2'!$R$7:$R$306),"")</f>
        <v/>
      </c>
      <c r="Q33" s="21" t="str">
        <f>IFERROR(AVERAGEIF('Dzienne 2'!$B$7:$B$306,A33,'Dzienne 2'!$U$7:$U$306),"")</f>
        <v/>
      </c>
      <c r="R33" s="21" t="str">
        <f>IFERROR(AVERAGEIF('Dzienne 2'!$B$7:$B$306,A33,'Dzienne 2'!$V$7:$V$306),"")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2'!$A$7:$A$306,'Dzienne 2'!$B$7:$B$306,A34),"")</f>
        <v/>
      </c>
      <c r="C34" s="20" t="str">
        <f ca="1">IFERROR(_xludf.maxifs('Dzienne 2'!$A$7:$A$306,'Dzienne 2'!$B$7:$B$306,A34),"")</f>
        <v/>
      </c>
      <c r="D34" s="21" t="str">
        <f>IFERROR(AVERAGEIF('Dzienne 2'!$B$7:$B$306,A34,'Dzienne 2'!$C$7:$C$306),"")</f>
        <v/>
      </c>
      <c r="E34" s="21" t="str">
        <f>IFERROR(AVERAGEIF('Dzienne 2'!$B$7:$B$306,A34,'Dzienne 2'!$D$7:$D$306),"")</f>
        <v/>
      </c>
      <c r="F34" s="13">
        <f>IFERROR(SUMIF('Dzienne 2'!$B$7:$B$306,A34,'Dzienne 2'!$E$7:$E$306),"")</f>
        <v>0</v>
      </c>
      <c r="G34" s="13">
        <f>IFERROR(SUMIF('Dzienne 2'!$B$7:$B$306,A34,'Dzienne 2'!$F$7:$F$306),"")</f>
        <v>0</v>
      </c>
      <c r="H34" s="15" t="str">
        <f>IFERROR(AVERAGEIF('Dzienne 2'!$B$7:$B$306,A34,'Dzienne 2'!$K$7:$K$306),"")</f>
        <v/>
      </c>
      <c r="I34" s="21">
        <f>IFERROR(SUMIF('Dzienne 2'!$B$7:$B$306,A34,'Dzienne 2'!$H$7:$H$306),"")</f>
        <v>0</v>
      </c>
      <c r="J34" s="21">
        <f>IFERROR(SUMIF('Dzienne 2'!$B$7:$B$306,A34,'Dzienne 2'!$I$7:$I$306),"")</f>
        <v>0</v>
      </c>
      <c r="K34" s="15" t="str">
        <f t="shared" si="0"/>
        <v/>
      </c>
      <c r="L34" s="15" t="str">
        <f>IFERROR(AVERAGEIF('Dzienne 2'!$B$7:$B$306,A34,'Dzienne 2'!$L$7:$L$306),"")</f>
        <v/>
      </c>
      <c r="M34" s="21">
        <f>IFERROR(SUMIF('Dzienne 2'!$B$7:$B$306,A34,'Dzienne 2'!$M$7:$M$306),"")</f>
        <v>0</v>
      </c>
      <c r="N34" s="15" t="str">
        <f>IFERROR(AVERAGEIF('Dzienne 2'!$B$7:$B$306,A34,'Dzienne 2'!$O$7:$O$306),"")</f>
        <v/>
      </c>
      <c r="O34" s="15" t="str">
        <f>IFERROR(AVERAGEIF('Dzienne 2'!$B$7:$B$306,A34,'Dzienne 2'!$P$7:$P$306),"")</f>
        <v/>
      </c>
      <c r="P34" s="17" t="str">
        <f>IFERROR(AVERAGEIF('Dzienne 2'!$B$7:$B$306,A34,'Dzienne 2'!$R$7:$R$306),"")</f>
        <v/>
      </c>
      <c r="Q34" s="21" t="str">
        <f>IFERROR(AVERAGEIF('Dzienne 2'!$B$7:$B$306,A34,'Dzienne 2'!$U$7:$U$306),"")</f>
        <v/>
      </c>
      <c r="R34" s="21" t="str">
        <f>IFERROR(AVERAGEIF('Dzienne 2'!$B$7:$B$306,A34,'Dzienne 2'!$V$7:$V$306),"")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2'!$A$7:$A$306,'Dzienne 2'!$B$7:$B$306,A35),"")</f>
        <v/>
      </c>
      <c r="C35" s="20" t="str">
        <f ca="1">IFERROR(_xludf.maxifs('Dzienne 2'!$A$7:$A$306,'Dzienne 2'!$B$7:$B$306,A35),"")</f>
        <v/>
      </c>
      <c r="D35" s="21" t="str">
        <f>IFERROR(AVERAGEIF('Dzienne 2'!$B$7:$B$306,A35,'Dzienne 2'!$C$7:$C$306),"")</f>
        <v/>
      </c>
      <c r="E35" s="21" t="str">
        <f>IFERROR(AVERAGEIF('Dzienne 2'!$B$7:$B$306,A35,'Dzienne 2'!$D$7:$D$306),"")</f>
        <v/>
      </c>
      <c r="F35" s="13">
        <f>IFERROR(SUMIF('Dzienne 2'!$B$7:$B$306,A35,'Dzienne 2'!$E$7:$E$306),"")</f>
        <v>0</v>
      </c>
      <c r="G35" s="13">
        <f>IFERROR(SUMIF('Dzienne 2'!$B$7:$B$306,A35,'Dzienne 2'!$F$7:$F$306),"")</f>
        <v>0</v>
      </c>
      <c r="H35" s="15" t="str">
        <f>IFERROR(AVERAGEIF('Dzienne 2'!$B$7:$B$306,A35,'Dzienne 2'!$K$7:$K$306),"")</f>
        <v/>
      </c>
      <c r="I35" s="21">
        <f>IFERROR(SUMIF('Dzienne 2'!$B$7:$B$306,A35,'Dzienne 2'!$H$7:$H$306),"")</f>
        <v>0</v>
      </c>
      <c r="J35" s="21">
        <f>IFERROR(SUMIF('Dzienne 2'!$B$7:$B$306,A35,'Dzienne 2'!$I$7:$I$306),"")</f>
        <v>0</v>
      </c>
      <c r="K35" s="15" t="str">
        <f t="shared" ref="K35:K66" si="1">IF(OR(I35="",I35=0),"",J35/I35*100)</f>
        <v/>
      </c>
      <c r="L35" s="15" t="str">
        <f>IFERROR(AVERAGEIF('Dzienne 2'!$B$7:$B$306,A35,'Dzienne 2'!$L$7:$L$306),"")</f>
        <v/>
      </c>
      <c r="M35" s="21">
        <f>IFERROR(SUMIF('Dzienne 2'!$B$7:$B$306,A35,'Dzienne 2'!$M$7:$M$306),"")</f>
        <v>0</v>
      </c>
      <c r="N35" s="15" t="str">
        <f>IFERROR(AVERAGEIF('Dzienne 2'!$B$7:$B$306,A35,'Dzienne 2'!$O$7:$O$306),"")</f>
        <v/>
      </c>
      <c r="O35" s="15" t="str">
        <f>IFERROR(AVERAGEIF('Dzienne 2'!$B$7:$B$306,A35,'Dzienne 2'!$P$7:$P$306),"")</f>
        <v/>
      </c>
      <c r="P35" s="17" t="str">
        <f>IFERROR(AVERAGEIF('Dzienne 2'!$B$7:$B$306,A35,'Dzienne 2'!$R$7:$R$306),"")</f>
        <v/>
      </c>
      <c r="Q35" s="21" t="str">
        <f>IFERROR(AVERAGEIF('Dzienne 2'!$B$7:$B$306,A35,'Dzienne 2'!$U$7:$U$306),"")</f>
        <v/>
      </c>
      <c r="R35" s="21" t="str">
        <f>IFERROR(AVERAGEIF('Dzienne 2'!$B$7:$B$306,A35,'Dzienne 2'!$V$7:$V$306),"")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2'!$A$7:$A$306,'Dzienne 2'!$B$7:$B$306,A36),"")</f>
        <v/>
      </c>
      <c r="C36" s="20" t="str">
        <f ca="1">IFERROR(_xludf.maxifs('Dzienne 2'!$A$7:$A$306,'Dzienne 2'!$B$7:$B$306,A36),"")</f>
        <v/>
      </c>
      <c r="D36" s="21" t="str">
        <f>IFERROR(AVERAGEIF('Dzienne 2'!$B$7:$B$306,A36,'Dzienne 2'!$C$7:$C$306),"")</f>
        <v/>
      </c>
      <c r="E36" s="21" t="str">
        <f>IFERROR(AVERAGEIF('Dzienne 2'!$B$7:$B$306,A36,'Dzienne 2'!$D$7:$D$306),"")</f>
        <v/>
      </c>
      <c r="F36" s="13">
        <f>IFERROR(SUMIF('Dzienne 2'!$B$7:$B$306,A36,'Dzienne 2'!$E$7:$E$306),"")</f>
        <v>0</v>
      </c>
      <c r="G36" s="13">
        <f>IFERROR(SUMIF('Dzienne 2'!$B$7:$B$306,A36,'Dzienne 2'!$F$7:$F$306),"")</f>
        <v>0</v>
      </c>
      <c r="H36" s="15" t="str">
        <f>IFERROR(AVERAGEIF('Dzienne 2'!$B$7:$B$306,A36,'Dzienne 2'!$K$7:$K$306),"")</f>
        <v/>
      </c>
      <c r="I36" s="21">
        <f>IFERROR(SUMIF('Dzienne 2'!$B$7:$B$306,A36,'Dzienne 2'!$H$7:$H$306),"")</f>
        <v>0</v>
      </c>
      <c r="J36" s="21">
        <f>IFERROR(SUMIF('Dzienne 2'!$B$7:$B$306,A36,'Dzienne 2'!$I$7:$I$306),"")</f>
        <v>0</v>
      </c>
      <c r="K36" s="15" t="str">
        <f t="shared" si="1"/>
        <v/>
      </c>
      <c r="L36" s="15" t="str">
        <f>IFERROR(AVERAGEIF('Dzienne 2'!$B$7:$B$306,A36,'Dzienne 2'!$L$7:$L$306),"")</f>
        <v/>
      </c>
      <c r="M36" s="21">
        <f>IFERROR(SUMIF('Dzienne 2'!$B$7:$B$306,A36,'Dzienne 2'!$M$7:$M$306),"")</f>
        <v>0</v>
      </c>
      <c r="N36" s="15" t="str">
        <f>IFERROR(AVERAGEIF('Dzienne 2'!$B$7:$B$306,A36,'Dzienne 2'!$O$7:$O$306),"")</f>
        <v/>
      </c>
      <c r="O36" s="15" t="str">
        <f>IFERROR(AVERAGEIF('Dzienne 2'!$B$7:$B$306,A36,'Dzienne 2'!$P$7:$P$306),"")</f>
        <v/>
      </c>
      <c r="P36" s="17" t="str">
        <f>IFERROR(AVERAGEIF('Dzienne 2'!$B$7:$B$306,A36,'Dzienne 2'!$R$7:$R$306),"")</f>
        <v/>
      </c>
      <c r="Q36" s="21" t="str">
        <f>IFERROR(AVERAGEIF('Dzienne 2'!$B$7:$B$306,A36,'Dzienne 2'!$U$7:$U$306),"")</f>
        <v/>
      </c>
      <c r="R36" s="21" t="str">
        <f>IFERROR(AVERAGEIF('Dzienne 2'!$B$7:$B$306,A36,'Dzienne 2'!$V$7:$V$306),"")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2'!$A$7:$A$306,'Dzienne 2'!$B$7:$B$306,A37),"")</f>
        <v/>
      </c>
      <c r="C37" s="20" t="str">
        <f ca="1">IFERROR(_xludf.maxifs('Dzienne 2'!$A$7:$A$306,'Dzienne 2'!$B$7:$B$306,A37),"")</f>
        <v/>
      </c>
      <c r="D37" s="21" t="str">
        <f>IFERROR(AVERAGEIF('Dzienne 2'!$B$7:$B$306,A37,'Dzienne 2'!$C$7:$C$306),"")</f>
        <v/>
      </c>
      <c r="E37" s="21" t="str">
        <f>IFERROR(AVERAGEIF('Dzienne 2'!$B$7:$B$306,A37,'Dzienne 2'!$D$7:$D$306),"")</f>
        <v/>
      </c>
      <c r="F37" s="13">
        <f>IFERROR(SUMIF('Dzienne 2'!$B$7:$B$306,A37,'Dzienne 2'!$E$7:$E$306),"")</f>
        <v>0</v>
      </c>
      <c r="G37" s="13">
        <f>IFERROR(SUMIF('Dzienne 2'!$B$7:$B$306,A37,'Dzienne 2'!$F$7:$F$306),"")</f>
        <v>0</v>
      </c>
      <c r="H37" s="15" t="str">
        <f>IFERROR(AVERAGEIF('Dzienne 2'!$B$7:$B$306,A37,'Dzienne 2'!$K$7:$K$306),"")</f>
        <v/>
      </c>
      <c r="I37" s="21">
        <f>IFERROR(SUMIF('Dzienne 2'!$B$7:$B$306,A37,'Dzienne 2'!$H$7:$H$306),"")</f>
        <v>0</v>
      </c>
      <c r="J37" s="21">
        <f>IFERROR(SUMIF('Dzienne 2'!$B$7:$B$306,A37,'Dzienne 2'!$I$7:$I$306),"")</f>
        <v>0</v>
      </c>
      <c r="K37" s="15" t="str">
        <f t="shared" si="1"/>
        <v/>
      </c>
      <c r="L37" s="15" t="str">
        <f>IFERROR(AVERAGEIF('Dzienne 2'!$B$7:$B$306,A37,'Dzienne 2'!$L$7:$L$306),"")</f>
        <v/>
      </c>
      <c r="M37" s="21">
        <f>IFERROR(SUMIF('Dzienne 2'!$B$7:$B$306,A37,'Dzienne 2'!$M$7:$M$306),"")</f>
        <v>0</v>
      </c>
      <c r="N37" s="15" t="str">
        <f>IFERROR(AVERAGEIF('Dzienne 2'!$B$7:$B$306,A37,'Dzienne 2'!$O$7:$O$306),"")</f>
        <v/>
      </c>
      <c r="O37" s="15" t="str">
        <f>IFERROR(AVERAGEIF('Dzienne 2'!$B$7:$B$306,A37,'Dzienne 2'!$P$7:$P$306),"")</f>
        <v/>
      </c>
      <c r="P37" s="17" t="str">
        <f>IFERROR(AVERAGEIF('Dzienne 2'!$B$7:$B$306,A37,'Dzienne 2'!$R$7:$R$306),"")</f>
        <v/>
      </c>
      <c r="Q37" s="21" t="str">
        <f>IFERROR(AVERAGEIF('Dzienne 2'!$B$7:$B$306,A37,'Dzienne 2'!$U$7:$U$306),"")</f>
        <v/>
      </c>
      <c r="R37" s="21" t="str">
        <f>IFERROR(AVERAGEIF('Dzienne 2'!$B$7:$B$306,A37,'Dzienne 2'!$V$7:$V$306),"")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2'!$A$7:$A$306,'Dzienne 2'!$B$7:$B$306,A38),"")</f>
        <v/>
      </c>
      <c r="C38" s="20" t="str">
        <f ca="1">IFERROR(_xludf.maxifs('Dzienne 2'!$A$7:$A$306,'Dzienne 2'!$B$7:$B$306,A38),"")</f>
        <v/>
      </c>
      <c r="D38" s="21" t="str">
        <f>IFERROR(AVERAGEIF('Dzienne 2'!$B$7:$B$306,A38,'Dzienne 2'!$C$7:$C$306),"")</f>
        <v/>
      </c>
      <c r="E38" s="21" t="str">
        <f>IFERROR(AVERAGEIF('Dzienne 2'!$B$7:$B$306,A38,'Dzienne 2'!$D$7:$D$306),"")</f>
        <v/>
      </c>
      <c r="F38" s="13">
        <f>IFERROR(SUMIF('Dzienne 2'!$B$7:$B$306,A38,'Dzienne 2'!$E$7:$E$306),"")</f>
        <v>0</v>
      </c>
      <c r="G38" s="13">
        <f>IFERROR(SUMIF('Dzienne 2'!$B$7:$B$306,A38,'Dzienne 2'!$F$7:$F$306),"")</f>
        <v>0</v>
      </c>
      <c r="H38" s="15" t="str">
        <f>IFERROR(AVERAGEIF('Dzienne 2'!$B$7:$B$306,A38,'Dzienne 2'!$K$7:$K$306),"")</f>
        <v/>
      </c>
      <c r="I38" s="21">
        <f>IFERROR(SUMIF('Dzienne 2'!$B$7:$B$306,A38,'Dzienne 2'!$H$7:$H$306),"")</f>
        <v>0</v>
      </c>
      <c r="J38" s="21">
        <f>IFERROR(SUMIF('Dzienne 2'!$B$7:$B$306,A38,'Dzienne 2'!$I$7:$I$306),"")</f>
        <v>0</v>
      </c>
      <c r="K38" s="15" t="str">
        <f t="shared" si="1"/>
        <v/>
      </c>
      <c r="L38" s="15" t="str">
        <f>IFERROR(AVERAGEIF('Dzienne 2'!$B$7:$B$306,A38,'Dzienne 2'!$L$7:$L$306),"")</f>
        <v/>
      </c>
      <c r="M38" s="21">
        <f>IFERROR(SUMIF('Dzienne 2'!$B$7:$B$306,A38,'Dzienne 2'!$M$7:$M$306),"")</f>
        <v>0</v>
      </c>
      <c r="N38" s="15" t="str">
        <f>IFERROR(AVERAGEIF('Dzienne 2'!$B$7:$B$306,A38,'Dzienne 2'!$O$7:$O$306),"")</f>
        <v/>
      </c>
      <c r="O38" s="15" t="str">
        <f>IFERROR(AVERAGEIF('Dzienne 2'!$B$7:$B$306,A38,'Dzienne 2'!$P$7:$P$306),"")</f>
        <v/>
      </c>
      <c r="P38" s="17" t="str">
        <f>IFERROR(AVERAGEIF('Dzienne 2'!$B$7:$B$306,A38,'Dzienne 2'!$R$7:$R$306),"")</f>
        <v/>
      </c>
      <c r="Q38" s="21" t="str">
        <f>IFERROR(AVERAGEIF('Dzienne 2'!$B$7:$B$306,A38,'Dzienne 2'!$U$7:$U$306),"")</f>
        <v/>
      </c>
      <c r="R38" s="21" t="str">
        <f>IFERROR(AVERAGEIF('Dzienne 2'!$B$7:$B$306,A38,'Dzienne 2'!$V$7:$V$306),"")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2'!$A$7:$A$306,'Dzienne 2'!$B$7:$B$306,A39),"")</f>
        <v/>
      </c>
      <c r="C39" s="20" t="str">
        <f ca="1">IFERROR(_xludf.maxifs('Dzienne 2'!$A$7:$A$306,'Dzienne 2'!$B$7:$B$306,A39),"")</f>
        <v/>
      </c>
      <c r="D39" s="21" t="str">
        <f>IFERROR(AVERAGEIF('Dzienne 2'!$B$7:$B$306,A39,'Dzienne 2'!$C$7:$C$306),"")</f>
        <v/>
      </c>
      <c r="E39" s="21" t="str">
        <f>IFERROR(AVERAGEIF('Dzienne 2'!$B$7:$B$306,A39,'Dzienne 2'!$D$7:$D$306),"")</f>
        <v/>
      </c>
      <c r="F39" s="13">
        <f>IFERROR(SUMIF('Dzienne 2'!$B$7:$B$306,A39,'Dzienne 2'!$E$7:$E$306),"")</f>
        <v>0</v>
      </c>
      <c r="G39" s="13">
        <f>IFERROR(SUMIF('Dzienne 2'!$B$7:$B$306,A39,'Dzienne 2'!$F$7:$F$306),"")</f>
        <v>0</v>
      </c>
      <c r="H39" s="15" t="str">
        <f>IFERROR(AVERAGEIF('Dzienne 2'!$B$7:$B$306,A39,'Dzienne 2'!$K$7:$K$306),"")</f>
        <v/>
      </c>
      <c r="I39" s="21">
        <f>IFERROR(SUMIF('Dzienne 2'!$B$7:$B$306,A39,'Dzienne 2'!$H$7:$H$306),"")</f>
        <v>0</v>
      </c>
      <c r="J39" s="21">
        <f>IFERROR(SUMIF('Dzienne 2'!$B$7:$B$306,A39,'Dzienne 2'!$I$7:$I$306),"")</f>
        <v>0</v>
      </c>
      <c r="K39" s="15" t="str">
        <f t="shared" si="1"/>
        <v/>
      </c>
      <c r="L39" s="15" t="str">
        <f>IFERROR(AVERAGEIF('Dzienne 2'!$B$7:$B$306,A39,'Dzienne 2'!$L$7:$L$306),"")</f>
        <v/>
      </c>
      <c r="M39" s="21">
        <f>IFERROR(SUMIF('Dzienne 2'!$B$7:$B$306,A39,'Dzienne 2'!$M$7:$M$306),"")</f>
        <v>0</v>
      </c>
      <c r="N39" s="15" t="str">
        <f>IFERROR(AVERAGEIF('Dzienne 2'!$B$7:$B$306,A39,'Dzienne 2'!$O$7:$O$306),"")</f>
        <v/>
      </c>
      <c r="O39" s="15" t="str">
        <f>IFERROR(AVERAGEIF('Dzienne 2'!$B$7:$B$306,A39,'Dzienne 2'!$P$7:$P$306),"")</f>
        <v/>
      </c>
      <c r="P39" s="17" t="str">
        <f>IFERROR(AVERAGEIF('Dzienne 2'!$B$7:$B$306,A39,'Dzienne 2'!$R$7:$R$306),"")</f>
        <v/>
      </c>
      <c r="Q39" s="21" t="str">
        <f>IFERROR(AVERAGEIF('Dzienne 2'!$B$7:$B$306,A39,'Dzienne 2'!$U$7:$U$306),"")</f>
        <v/>
      </c>
      <c r="R39" s="21" t="str">
        <f>IFERROR(AVERAGEIF('Dzienne 2'!$B$7:$B$306,A39,'Dzienne 2'!$V$7:$V$306),"")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2'!$A$7:$A$306,'Dzienne 2'!$B$7:$B$306,A40),"")</f>
        <v/>
      </c>
      <c r="C40" s="20" t="str">
        <f ca="1">IFERROR(_xludf.maxifs('Dzienne 2'!$A$7:$A$306,'Dzienne 2'!$B$7:$B$306,A40),"")</f>
        <v/>
      </c>
      <c r="D40" s="21" t="str">
        <f>IFERROR(AVERAGEIF('Dzienne 2'!$B$7:$B$306,A40,'Dzienne 2'!$C$7:$C$306),"")</f>
        <v/>
      </c>
      <c r="E40" s="21" t="str">
        <f>IFERROR(AVERAGEIF('Dzienne 2'!$B$7:$B$306,A40,'Dzienne 2'!$D$7:$D$306),"")</f>
        <v/>
      </c>
      <c r="F40" s="13">
        <f>IFERROR(SUMIF('Dzienne 2'!$B$7:$B$306,A40,'Dzienne 2'!$E$7:$E$306),"")</f>
        <v>0</v>
      </c>
      <c r="G40" s="13">
        <f>IFERROR(SUMIF('Dzienne 2'!$B$7:$B$306,A40,'Dzienne 2'!$F$7:$F$306),"")</f>
        <v>0</v>
      </c>
      <c r="H40" s="15" t="str">
        <f>IFERROR(AVERAGEIF('Dzienne 2'!$B$7:$B$306,A40,'Dzienne 2'!$K$7:$K$306),"")</f>
        <v/>
      </c>
      <c r="I40" s="21">
        <f>IFERROR(SUMIF('Dzienne 2'!$B$7:$B$306,A40,'Dzienne 2'!$H$7:$H$306),"")</f>
        <v>0</v>
      </c>
      <c r="J40" s="21">
        <f>IFERROR(SUMIF('Dzienne 2'!$B$7:$B$306,A40,'Dzienne 2'!$I$7:$I$306),"")</f>
        <v>0</v>
      </c>
      <c r="K40" s="15" t="str">
        <f t="shared" si="1"/>
        <v/>
      </c>
      <c r="L40" s="15" t="str">
        <f>IFERROR(AVERAGEIF('Dzienne 2'!$B$7:$B$306,A40,'Dzienne 2'!$L$7:$L$306),"")</f>
        <v/>
      </c>
      <c r="M40" s="21">
        <f>IFERROR(SUMIF('Dzienne 2'!$B$7:$B$306,A40,'Dzienne 2'!$M$7:$M$306),"")</f>
        <v>0</v>
      </c>
      <c r="N40" s="15" t="str">
        <f>IFERROR(AVERAGEIF('Dzienne 2'!$B$7:$B$306,A40,'Dzienne 2'!$O$7:$O$306),"")</f>
        <v/>
      </c>
      <c r="O40" s="15" t="str">
        <f>IFERROR(AVERAGEIF('Dzienne 2'!$B$7:$B$306,A40,'Dzienne 2'!$P$7:$P$306),"")</f>
        <v/>
      </c>
      <c r="P40" s="17" t="str">
        <f>IFERROR(AVERAGEIF('Dzienne 2'!$B$7:$B$306,A40,'Dzienne 2'!$R$7:$R$306),"")</f>
        <v/>
      </c>
      <c r="Q40" s="21" t="str">
        <f>IFERROR(AVERAGEIF('Dzienne 2'!$B$7:$B$306,A40,'Dzienne 2'!$U$7:$U$306),"")</f>
        <v/>
      </c>
      <c r="R40" s="21" t="str">
        <f>IFERROR(AVERAGEIF('Dzienne 2'!$B$7:$B$306,A40,'Dzienne 2'!$V$7:$V$306),"")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2'!$A$7:$A$306,'Dzienne 2'!$B$7:$B$306,A41),"")</f>
        <v/>
      </c>
      <c r="C41" s="20" t="str">
        <f ca="1">IFERROR(_xludf.maxifs('Dzienne 2'!$A$7:$A$306,'Dzienne 2'!$B$7:$B$306,A41),"")</f>
        <v/>
      </c>
      <c r="D41" s="21" t="str">
        <f>IFERROR(AVERAGEIF('Dzienne 2'!$B$7:$B$306,A41,'Dzienne 2'!$C$7:$C$306),"")</f>
        <v/>
      </c>
      <c r="E41" s="21" t="str">
        <f>IFERROR(AVERAGEIF('Dzienne 2'!$B$7:$B$306,A41,'Dzienne 2'!$D$7:$D$306),"")</f>
        <v/>
      </c>
      <c r="F41" s="13">
        <f>IFERROR(SUMIF('Dzienne 2'!$B$7:$B$306,A41,'Dzienne 2'!$E$7:$E$306),"")</f>
        <v>0</v>
      </c>
      <c r="G41" s="13">
        <f>IFERROR(SUMIF('Dzienne 2'!$B$7:$B$306,A41,'Dzienne 2'!$F$7:$F$306),"")</f>
        <v>0</v>
      </c>
      <c r="H41" s="15" t="str">
        <f>IFERROR(AVERAGEIF('Dzienne 2'!$B$7:$B$306,A41,'Dzienne 2'!$K$7:$K$306),"")</f>
        <v/>
      </c>
      <c r="I41" s="21">
        <f>IFERROR(SUMIF('Dzienne 2'!$B$7:$B$306,A41,'Dzienne 2'!$H$7:$H$306),"")</f>
        <v>0</v>
      </c>
      <c r="J41" s="21">
        <f>IFERROR(SUMIF('Dzienne 2'!$B$7:$B$306,A41,'Dzienne 2'!$I$7:$I$306),"")</f>
        <v>0</v>
      </c>
      <c r="K41" s="15" t="str">
        <f t="shared" si="1"/>
        <v/>
      </c>
      <c r="L41" s="15" t="str">
        <f>IFERROR(AVERAGEIF('Dzienne 2'!$B$7:$B$306,A41,'Dzienne 2'!$L$7:$L$306),"")</f>
        <v/>
      </c>
      <c r="M41" s="21">
        <f>IFERROR(SUMIF('Dzienne 2'!$B$7:$B$306,A41,'Dzienne 2'!$M$7:$M$306),"")</f>
        <v>0</v>
      </c>
      <c r="N41" s="15" t="str">
        <f>IFERROR(AVERAGEIF('Dzienne 2'!$B$7:$B$306,A41,'Dzienne 2'!$O$7:$O$306),"")</f>
        <v/>
      </c>
      <c r="O41" s="15" t="str">
        <f>IFERROR(AVERAGEIF('Dzienne 2'!$B$7:$B$306,A41,'Dzienne 2'!$P$7:$P$306),"")</f>
        <v/>
      </c>
      <c r="P41" s="17" t="str">
        <f>IFERROR(AVERAGEIF('Dzienne 2'!$B$7:$B$306,A41,'Dzienne 2'!$R$7:$R$306),"")</f>
        <v/>
      </c>
      <c r="Q41" s="21" t="str">
        <f>IFERROR(AVERAGEIF('Dzienne 2'!$B$7:$B$306,A41,'Dzienne 2'!$U$7:$U$306),"")</f>
        <v/>
      </c>
      <c r="R41" s="21" t="str">
        <f>IFERROR(AVERAGEIF('Dzienne 2'!$B$7:$B$306,A41,'Dzienne 2'!$V$7:$V$306),"")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2'!$A$7:$A$306,'Dzienne 2'!$B$7:$B$306,A42),"")</f>
        <v/>
      </c>
      <c r="C42" s="20" t="str">
        <f ca="1">IFERROR(_xludf.maxifs('Dzienne 2'!$A$7:$A$306,'Dzienne 2'!$B$7:$B$306,A42),"")</f>
        <v/>
      </c>
      <c r="D42" s="21" t="str">
        <f>IFERROR(AVERAGEIF('Dzienne 2'!$B$7:$B$306,A42,'Dzienne 2'!$C$7:$C$306),"")</f>
        <v/>
      </c>
      <c r="E42" s="21" t="str">
        <f>IFERROR(AVERAGEIF('Dzienne 2'!$B$7:$B$306,A42,'Dzienne 2'!$D$7:$D$306),"")</f>
        <v/>
      </c>
      <c r="F42" s="13">
        <f>IFERROR(SUMIF('Dzienne 2'!$B$7:$B$306,A42,'Dzienne 2'!$E$7:$E$306),"")</f>
        <v>0</v>
      </c>
      <c r="G42" s="13">
        <f>IFERROR(SUMIF('Dzienne 2'!$B$7:$B$306,A42,'Dzienne 2'!$F$7:$F$306),"")</f>
        <v>0</v>
      </c>
      <c r="H42" s="15" t="str">
        <f>IFERROR(AVERAGEIF('Dzienne 2'!$B$7:$B$306,A42,'Dzienne 2'!$K$7:$K$306),"")</f>
        <v/>
      </c>
      <c r="I42" s="21">
        <f>IFERROR(SUMIF('Dzienne 2'!$B$7:$B$306,A42,'Dzienne 2'!$H$7:$H$306),"")</f>
        <v>0</v>
      </c>
      <c r="J42" s="21">
        <f>IFERROR(SUMIF('Dzienne 2'!$B$7:$B$306,A42,'Dzienne 2'!$I$7:$I$306),"")</f>
        <v>0</v>
      </c>
      <c r="K42" s="15" t="str">
        <f t="shared" si="1"/>
        <v/>
      </c>
      <c r="L42" s="15" t="str">
        <f>IFERROR(AVERAGEIF('Dzienne 2'!$B$7:$B$306,A42,'Dzienne 2'!$L$7:$L$306),"")</f>
        <v/>
      </c>
      <c r="M42" s="21">
        <f>IFERROR(SUMIF('Dzienne 2'!$B$7:$B$306,A42,'Dzienne 2'!$M$7:$M$306),"")</f>
        <v>0</v>
      </c>
      <c r="N42" s="15" t="str">
        <f>IFERROR(AVERAGEIF('Dzienne 2'!$B$7:$B$306,A42,'Dzienne 2'!$O$7:$O$306),"")</f>
        <v/>
      </c>
      <c r="O42" s="15" t="str">
        <f>IFERROR(AVERAGEIF('Dzienne 2'!$B$7:$B$306,A42,'Dzienne 2'!$P$7:$P$306),"")</f>
        <v/>
      </c>
      <c r="P42" s="17" t="str">
        <f>IFERROR(AVERAGEIF('Dzienne 2'!$B$7:$B$306,A42,'Dzienne 2'!$R$7:$R$306),"")</f>
        <v/>
      </c>
      <c r="Q42" s="21" t="str">
        <f>IFERROR(AVERAGEIF('Dzienne 2'!$B$7:$B$306,A42,'Dzienne 2'!$U$7:$U$306),"")</f>
        <v/>
      </c>
      <c r="R42" s="21" t="str">
        <f>IFERROR(AVERAGEIF('Dzienne 2'!$B$7:$B$306,A42,'Dzienne 2'!$V$7:$V$306),"")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2'!$A$7:$A$306,'Dzienne 2'!$B$7:$B$306,A43),"")</f>
        <v/>
      </c>
      <c r="C43" s="20" t="str">
        <f ca="1">IFERROR(_xludf.maxifs('Dzienne 2'!$A$7:$A$306,'Dzienne 2'!$B$7:$B$306,A43),"")</f>
        <v/>
      </c>
      <c r="D43" s="21" t="str">
        <f>IFERROR(AVERAGEIF('Dzienne 2'!$B$7:$B$306,A43,'Dzienne 2'!$C$7:$C$306),"")</f>
        <v/>
      </c>
      <c r="E43" s="21" t="str">
        <f>IFERROR(AVERAGEIF('Dzienne 2'!$B$7:$B$306,A43,'Dzienne 2'!$D$7:$D$306),"")</f>
        <v/>
      </c>
      <c r="F43" s="13">
        <f>IFERROR(SUMIF('Dzienne 2'!$B$7:$B$306,A43,'Dzienne 2'!$E$7:$E$306),"")</f>
        <v>0</v>
      </c>
      <c r="G43" s="13">
        <f>IFERROR(SUMIF('Dzienne 2'!$B$7:$B$306,A43,'Dzienne 2'!$F$7:$F$306),"")</f>
        <v>0</v>
      </c>
      <c r="H43" s="15" t="str">
        <f>IFERROR(AVERAGEIF('Dzienne 2'!$B$7:$B$306,A43,'Dzienne 2'!$K$7:$K$306),"")</f>
        <v/>
      </c>
      <c r="I43" s="21">
        <f>IFERROR(SUMIF('Dzienne 2'!$B$7:$B$306,A43,'Dzienne 2'!$H$7:$H$306),"")</f>
        <v>0</v>
      </c>
      <c r="J43" s="21">
        <f>IFERROR(SUMIF('Dzienne 2'!$B$7:$B$306,A43,'Dzienne 2'!$I$7:$I$306),"")</f>
        <v>0</v>
      </c>
      <c r="K43" s="15" t="str">
        <f t="shared" si="1"/>
        <v/>
      </c>
      <c r="L43" s="15" t="str">
        <f>IFERROR(AVERAGEIF('Dzienne 2'!$B$7:$B$306,A43,'Dzienne 2'!$L$7:$L$306),"")</f>
        <v/>
      </c>
      <c r="M43" s="21">
        <f>IFERROR(SUMIF('Dzienne 2'!$B$7:$B$306,A43,'Dzienne 2'!$M$7:$M$306),"")</f>
        <v>0</v>
      </c>
      <c r="N43" s="15" t="str">
        <f>IFERROR(AVERAGEIF('Dzienne 2'!$B$7:$B$306,A43,'Dzienne 2'!$O$7:$O$306),"")</f>
        <v/>
      </c>
      <c r="O43" s="15" t="str">
        <f>IFERROR(AVERAGEIF('Dzienne 2'!$B$7:$B$306,A43,'Dzienne 2'!$P$7:$P$306),"")</f>
        <v/>
      </c>
      <c r="P43" s="17" t="str">
        <f>IFERROR(AVERAGEIF('Dzienne 2'!$B$7:$B$306,A43,'Dzienne 2'!$R$7:$R$306),"")</f>
        <v/>
      </c>
      <c r="Q43" s="21" t="str">
        <f>IFERROR(AVERAGEIF('Dzienne 2'!$B$7:$B$306,A43,'Dzienne 2'!$U$7:$U$306),"")</f>
        <v/>
      </c>
      <c r="R43" s="21" t="str">
        <f>IFERROR(AVERAGEIF('Dzienne 2'!$B$7:$B$306,A43,'Dzienne 2'!$V$7:$V$306),"")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2'!$A$7:$A$306,'Dzienne 2'!$B$7:$B$306,A44),"")</f>
        <v/>
      </c>
      <c r="C44" s="20" t="str">
        <f ca="1">IFERROR(_xludf.maxifs('Dzienne 2'!$A$7:$A$306,'Dzienne 2'!$B$7:$B$306,A44),"")</f>
        <v/>
      </c>
      <c r="D44" s="21" t="str">
        <f>IFERROR(AVERAGEIF('Dzienne 2'!$B$7:$B$306,A44,'Dzienne 2'!$C$7:$C$306),"")</f>
        <v/>
      </c>
      <c r="E44" s="21" t="str">
        <f>IFERROR(AVERAGEIF('Dzienne 2'!$B$7:$B$306,A44,'Dzienne 2'!$D$7:$D$306),"")</f>
        <v/>
      </c>
      <c r="F44" s="13">
        <f>IFERROR(SUMIF('Dzienne 2'!$B$7:$B$306,A44,'Dzienne 2'!$E$7:$E$306),"")</f>
        <v>0</v>
      </c>
      <c r="G44" s="13">
        <f>IFERROR(SUMIF('Dzienne 2'!$B$7:$B$306,A44,'Dzienne 2'!$F$7:$F$306),"")</f>
        <v>0</v>
      </c>
      <c r="H44" s="15" t="str">
        <f>IFERROR(AVERAGEIF('Dzienne 2'!$B$7:$B$306,A44,'Dzienne 2'!$K$7:$K$306),"")</f>
        <v/>
      </c>
      <c r="I44" s="21">
        <f>IFERROR(SUMIF('Dzienne 2'!$B$7:$B$306,A44,'Dzienne 2'!$H$7:$H$306),"")</f>
        <v>0</v>
      </c>
      <c r="J44" s="21">
        <f>IFERROR(SUMIF('Dzienne 2'!$B$7:$B$306,A44,'Dzienne 2'!$I$7:$I$306),"")</f>
        <v>0</v>
      </c>
      <c r="K44" s="15" t="str">
        <f t="shared" si="1"/>
        <v/>
      </c>
      <c r="L44" s="15" t="str">
        <f>IFERROR(AVERAGEIF('Dzienne 2'!$B$7:$B$306,A44,'Dzienne 2'!$L$7:$L$306),"")</f>
        <v/>
      </c>
      <c r="M44" s="21">
        <f>IFERROR(SUMIF('Dzienne 2'!$B$7:$B$306,A44,'Dzienne 2'!$M$7:$M$306),"")</f>
        <v>0</v>
      </c>
      <c r="N44" s="15" t="str">
        <f>IFERROR(AVERAGEIF('Dzienne 2'!$B$7:$B$306,A44,'Dzienne 2'!$O$7:$O$306),"")</f>
        <v/>
      </c>
      <c r="O44" s="15" t="str">
        <f>IFERROR(AVERAGEIF('Dzienne 2'!$B$7:$B$306,A44,'Dzienne 2'!$P$7:$P$306),"")</f>
        <v/>
      </c>
      <c r="P44" s="17" t="str">
        <f>IFERROR(AVERAGEIF('Dzienne 2'!$B$7:$B$306,A44,'Dzienne 2'!$R$7:$R$306),"")</f>
        <v/>
      </c>
      <c r="Q44" s="21" t="str">
        <f>IFERROR(AVERAGEIF('Dzienne 2'!$B$7:$B$306,A44,'Dzienne 2'!$U$7:$U$306),"")</f>
        <v/>
      </c>
      <c r="R44" s="21" t="str">
        <f>IFERROR(AVERAGEIF('Dzienne 2'!$B$7:$B$306,A44,'Dzienne 2'!$V$7:$V$306),"")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2'!$A$7:$A$306,'Dzienne 2'!$B$7:$B$306,A45),"")</f>
        <v/>
      </c>
      <c r="C45" s="20" t="str">
        <f ca="1">IFERROR(_xludf.maxifs('Dzienne 2'!$A$7:$A$306,'Dzienne 2'!$B$7:$B$306,A45),"")</f>
        <v/>
      </c>
      <c r="D45" s="21" t="str">
        <f>IFERROR(AVERAGEIF('Dzienne 2'!$B$7:$B$306,A45,'Dzienne 2'!$C$7:$C$306),"")</f>
        <v/>
      </c>
      <c r="E45" s="21" t="str">
        <f>IFERROR(AVERAGEIF('Dzienne 2'!$B$7:$B$306,A45,'Dzienne 2'!$D$7:$D$306),"")</f>
        <v/>
      </c>
      <c r="F45" s="13">
        <f>IFERROR(SUMIF('Dzienne 2'!$B$7:$B$306,A45,'Dzienne 2'!$E$7:$E$306),"")</f>
        <v>0</v>
      </c>
      <c r="G45" s="13">
        <f>IFERROR(SUMIF('Dzienne 2'!$B$7:$B$306,A45,'Dzienne 2'!$F$7:$F$306),"")</f>
        <v>0</v>
      </c>
      <c r="H45" s="15" t="str">
        <f>IFERROR(AVERAGEIF('Dzienne 2'!$B$7:$B$306,A45,'Dzienne 2'!$K$7:$K$306),"")</f>
        <v/>
      </c>
      <c r="I45" s="21">
        <f>IFERROR(SUMIF('Dzienne 2'!$B$7:$B$306,A45,'Dzienne 2'!$H$7:$H$306),"")</f>
        <v>0</v>
      </c>
      <c r="J45" s="21">
        <f>IFERROR(SUMIF('Dzienne 2'!$B$7:$B$306,A45,'Dzienne 2'!$I$7:$I$306),"")</f>
        <v>0</v>
      </c>
      <c r="K45" s="15" t="str">
        <f t="shared" si="1"/>
        <v/>
      </c>
      <c r="L45" s="15" t="str">
        <f>IFERROR(AVERAGEIF('Dzienne 2'!$B$7:$B$306,A45,'Dzienne 2'!$L$7:$L$306),"")</f>
        <v/>
      </c>
      <c r="M45" s="21">
        <f>IFERROR(SUMIF('Dzienne 2'!$B$7:$B$306,A45,'Dzienne 2'!$M$7:$M$306),"")</f>
        <v>0</v>
      </c>
      <c r="N45" s="15" t="str">
        <f>IFERROR(AVERAGEIF('Dzienne 2'!$B$7:$B$306,A45,'Dzienne 2'!$O$7:$O$306),"")</f>
        <v/>
      </c>
      <c r="O45" s="15" t="str">
        <f>IFERROR(AVERAGEIF('Dzienne 2'!$B$7:$B$306,A45,'Dzienne 2'!$P$7:$P$306),"")</f>
        <v/>
      </c>
      <c r="P45" s="17" t="str">
        <f>IFERROR(AVERAGEIF('Dzienne 2'!$B$7:$B$306,A45,'Dzienne 2'!$R$7:$R$306),"")</f>
        <v/>
      </c>
      <c r="Q45" s="21" t="str">
        <f>IFERROR(AVERAGEIF('Dzienne 2'!$B$7:$B$306,A45,'Dzienne 2'!$U$7:$U$306),"")</f>
        <v/>
      </c>
      <c r="R45" s="21" t="str">
        <f>IFERROR(AVERAGEIF('Dzienne 2'!$B$7:$B$306,A45,'Dzienne 2'!$V$7:$V$306),"")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2'!$A$7:$A$306,'Dzienne 2'!$B$7:$B$306,A46),"")</f>
        <v/>
      </c>
      <c r="C46" s="20" t="str">
        <f ca="1">IFERROR(_xludf.maxifs('Dzienne 2'!$A$7:$A$306,'Dzienne 2'!$B$7:$B$306,A46),"")</f>
        <v/>
      </c>
      <c r="D46" s="21">
        <f>IFERROR(AVERAGEIF('Dzienne 2'!$B$7:$B$306,A46,'Dzienne 2'!$C$7:$C$306),"")</f>
        <v>9985.8571428571431</v>
      </c>
      <c r="E46" s="21">
        <f>IFERROR(AVERAGEIF('Dzienne 2'!$B$7:$B$306,A46,'Dzienne 2'!$D$7:$D$306),"")</f>
        <v>851.28571428571433</v>
      </c>
      <c r="F46" s="13">
        <f>IFERROR(SUMIF('Dzienne 2'!$B$7:$B$306,A46,'Dzienne 2'!$E$7:$E$306),"")</f>
        <v>24</v>
      </c>
      <c r="G46" s="13">
        <f>IFERROR(SUMIF('Dzienne 2'!$B$7:$B$306,A46,'Dzienne 2'!$F$7:$F$306),"")</f>
        <v>39</v>
      </c>
      <c r="H46" s="15">
        <f>IFERROR(AVERAGEIF('Dzienne 2'!$B$7:$B$306,A46,'Dzienne 2'!$K$7:$K$306),"")</f>
        <v>70.335011682765625</v>
      </c>
      <c r="I46" s="21">
        <f>IFERROR(SUMIF('Dzienne 2'!$B$7:$B$306,A46,'Dzienne 2'!$H$7:$H$306),"")</f>
        <v>49165</v>
      </c>
      <c r="J46" s="21">
        <f>IFERROR(SUMIF('Dzienne 2'!$B$7:$B$306,A46,'Dzienne 2'!$I$7:$I$306),"")</f>
        <v>48167</v>
      </c>
      <c r="K46" s="15">
        <f t="shared" si="1"/>
        <v>97.970100681379023</v>
      </c>
      <c r="L46" s="15" t="str">
        <f>IFERROR(AVERAGEIF('Dzienne 2'!$B$7:$B$306,A46,'Dzienne 2'!$L$7:$L$306),"")</f>
        <v/>
      </c>
      <c r="M46" s="21">
        <f>IFERROR(SUMIF('Dzienne 2'!$B$7:$B$306,A46,'Dzienne 2'!$M$7:$M$306),"")</f>
        <v>11401</v>
      </c>
      <c r="N46" s="15">
        <f>IFERROR(AVERAGEIF('Dzienne 2'!$B$7:$B$306,A46,'Dzienne 2'!$O$7:$O$306),"")</f>
        <v>163.10214190208833</v>
      </c>
      <c r="O46" s="15">
        <f>IFERROR(AVERAGEIF('Dzienne 2'!$B$7:$B$306,A46,'Dzienne 2'!$P$7:$P$306),"")</f>
        <v>96.356504717399545</v>
      </c>
      <c r="P46" s="17">
        <f>IFERROR(AVERAGEIF('Dzienne 2'!$B$7:$B$306,A46,'Dzienne 2'!$R$7:$R$306),"")</f>
        <v>2.037991543099388</v>
      </c>
      <c r="Q46" s="21">
        <f>IFERROR(AVERAGEIF('Dzienne 2'!$B$7:$B$306,A46,'Dzienne 2'!$U$7:$U$306),"")</f>
        <v>4185</v>
      </c>
      <c r="R46" s="21">
        <f>IFERROR(AVERAGEIF('Dzienne 2'!$B$7:$B$306,A46,'Dzienne 2'!$V$7:$V$306),"")</f>
        <v>4585</v>
      </c>
      <c r="S46" s="14"/>
    </row>
    <row r="47" spans="1:19" ht="15" customHeight="1" x14ac:dyDescent="0.25">
      <c r="A47" s="19">
        <v>45</v>
      </c>
      <c r="B47" s="20" t="str">
        <f ca="1">IFERROR(_xludf.minifs('Dzienne 2'!$A$7:$A$306,'Dzienne 2'!$B$7:$B$306,A47),"")</f>
        <v/>
      </c>
      <c r="C47" s="20" t="str">
        <f ca="1">IFERROR(_xludf.maxifs('Dzienne 2'!$A$7:$A$306,'Dzienne 2'!$B$7:$B$306,A47),"")</f>
        <v/>
      </c>
      <c r="D47" s="21">
        <f>IFERROR(AVERAGEIF('Dzienne 2'!$B$7:$B$306,A47,'Dzienne 2'!$C$7:$C$306),"")</f>
        <v>9962.4285714285706</v>
      </c>
      <c r="E47" s="21">
        <f>IFERROR(AVERAGEIF('Dzienne 2'!$B$7:$B$306,A47,'Dzienne 2'!$D$7:$D$306),"")</f>
        <v>823</v>
      </c>
      <c r="F47" s="13">
        <f>IFERROR(SUMIF('Dzienne 2'!$B$7:$B$306,A47,'Dzienne 2'!$E$7:$E$306),"")</f>
        <v>26</v>
      </c>
      <c r="G47" s="13">
        <f>IFERROR(SUMIF('Dzienne 2'!$B$7:$B$306,A47,'Dzienne 2'!$F$7:$F$306),"")</f>
        <v>9</v>
      </c>
      <c r="H47" s="15">
        <f>IFERROR(AVERAGEIF('Dzienne 2'!$B$7:$B$306,A47,'Dzienne 2'!$K$7:$K$306),"")</f>
        <v>69.13243765189965</v>
      </c>
      <c r="I47" s="21">
        <f>IFERROR(SUMIF('Dzienne 2'!$B$7:$B$306,A47,'Dzienne 2'!$H$7:$H$306),"")</f>
        <v>48211</v>
      </c>
      <c r="J47" s="21">
        <f>IFERROR(SUMIF('Dzienne 2'!$B$7:$B$306,A47,'Dzienne 2'!$I$7:$I$306),"")</f>
        <v>47199</v>
      </c>
      <c r="K47" s="15">
        <f t="shared" si="1"/>
        <v>97.900893986849468</v>
      </c>
      <c r="L47" s="15">
        <f>IFERROR(AVERAGEIF('Dzienne 2'!$B$7:$B$306,A47,'Dzienne 2'!$L$7:$L$306),"")</f>
        <v>66.5</v>
      </c>
      <c r="M47" s="21">
        <f>IFERROR(SUMIF('Dzienne 2'!$B$7:$B$306,A47,'Dzienne 2'!$M$7:$M$306),"")</f>
        <v>11382</v>
      </c>
      <c r="N47" s="15">
        <f>IFERROR(AVERAGEIF('Dzienne 2'!$B$7:$B$306,A47,'Dzienne 2'!$O$7:$O$306),"")</f>
        <v>163.21332338431648</v>
      </c>
      <c r="O47" s="15">
        <f>IFERROR(AVERAGEIF('Dzienne 2'!$B$7:$B$306,A47,'Dzienne 2'!$P$7:$P$306),"")</f>
        <v>94.776614398508983</v>
      </c>
      <c r="P47" s="17">
        <f>IFERROR(AVERAGEIF('Dzienne 2'!$B$7:$B$306,A47,'Dzienne 2'!$R$7:$R$306),"")</f>
        <v>2.0137491616364858</v>
      </c>
      <c r="Q47" s="21">
        <f>IFERROR(AVERAGEIF('Dzienne 2'!$B$7:$B$306,A47,'Dzienne 2'!$U$7:$U$306),"")</f>
        <v>4374</v>
      </c>
      <c r="R47" s="21">
        <f>IFERROR(AVERAGEIF('Dzienne 2'!$B$7:$B$306,A47,'Dzienne 2'!$V$7:$V$306),"")</f>
        <v>4449</v>
      </c>
      <c r="S47" s="14"/>
    </row>
    <row r="48" spans="1:19" ht="15" customHeight="1" x14ac:dyDescent="0.25">
      <c r="A48" s="19">
        <v>46</v>
      </c>
      <c r="B48" s="20" t="str">
        <f ca="1">IFERROR(_xludf.minifs('Dzienne 2'!$A$7:$A$306,'Dzienne 2'!$B$7:$B$306,A48),"")</f>
        <v/>
      </c>
      <c r="C48" s="20" t="str">
        <f ca="1">IFERROR(_xludf.maxifs('Dzienne 2'!$A$7:$A$306,'Dzienne 2'!$B$7:$B$306,A48),"")</f>
        <v/>
      </c>
      <c r="D48" s="21">
        <f>IFERROR(AVERAGEIF('Dzienne 2'!$B$7:$B$306,A48,'Dzienne 2'!$C$7:$C$306),"")</f>
        <v>9931.2857142857138</v>
      </c>
      <c r="E48" s="21">
        <f>IFERROR(AVERAGEIF('Dzienne 2'!$B$7:$B$306,A48,'Dzienne 2'!$D$7:$D$306),"")</f>
        <v>813.28571428571433</v>
      </c>
      <c r="F48" s="13">
        <f>IFERROR(SUMIF('Dzienne 2'!$B$7:$B$306,A48,'Dzienne 2'!$E$7:$E$306),"")</f>
        <v>27</v>
      </c>
      <c r="G48" s="13">
        <f>IFERROR(SUMIF('Dzienne 2'!$B$7:$B$306,A48,'Dzienne 2'!$F$7:$F$306),"")</f>
        <v>7</v>
      </c>
      <c r="H48" s="15">
        <f>IFERROR(AVERAGEIF('Dzienne 2'!$B$7:$B$306,A48,'Dzienne 2'!$K$7:$K$306),"")</f>
        <v>68.342236739380624</v>
      </c>
      <c r="I48" s="21">
        <f>IFERROR(SUMIF('Dzienne 2'!$B$7:$B$306,A48,'Dzienne 2'!$H$7:$H$306),"")</f>
        <v>47511</v>
      </c>
      <c r="J48" s="21">
        <f>IFERROR(SUMIF('Dzienne 2'!$B$7:$B$306,A48,'Dzienne 2'!$I$7:$I$306),"")</f>
        <v>46519</v>
      </c>
      <c r="K48" s="15">
        <f t="shared" si="1"/>
        <v>97.912062469743844</v>
      </c>
      <c r="L48" s="15">
        <f>IFERROR(AVERAGEIF('Dzienne 2'!$B$7:$B$306,A48,'Dzienne 2'!$L$7:$L$306),"")</f>
        <v>66.599999999999994</v>
      </c>
      <c r="M48" s="21">
        <f>IFERROR(SUMIF('Dzienne 2'!$B$7:$B$306,A48,'Dzienne 2'!$M$7:$M$306),"")</f>
        <v>11202</v>
      </c>
      <c r="N48" s="15">
        <f>IFERROR(AVERAGEIF('Dzienne 2'!$B$7:$B$306,A48,'Dzienne 2'!$O$7:$O$306),"")</f>
        <v>161.13583271948727</v>
      </c>
      <c r="O48" s="15">
        <f>IFERROR(AVERAGEIF('Dzienne 2'!$B$7:$B$306,A48,'Dzienne 2'!$P$7:$P$306),"")</f>
        <v>119.11521520811721</v>
      </c>
      <c r="P48" s="17">
        <f>IFERROR(AVERAGEIF('Dzienne 2'!$B$7:$B$306,A48,'Dzienne 2'!$R$7:$R$306),"")</f>
        <v>2.0170978828582036</v>
      </c>
      <c r="Q48" s="21">
        <f>IFERROR(AVERAGEIF('Dzienne 2'!$B$7:$B$306,A48,'Dzienne 2'!$U$7:$U$306),"")</f>
        <v>4330</v>
      </c>
      <c r="R48" s="21">
        <f>IFERROR(AVERAGEIF('Dzienne 2'!$B$7:$B$306,A48,'Dzienne 2'!$V$7:$V$306),"")</f>
        <v>4587</v>
      </c>
      <c r="S48" s="14"/>
    </row>
    <row r="49" spans="1:19" ht="15" customHeight="1" x14ac:dyDescent="0.25">
      <c r="A49" s="19">
        <v>47</v>
      </c>
      <c r="B49" s="20" t="str">
        <f ca="1">IFERROR(_xludf.minifs('Dzienne 2'!$A$7:$A$306,'Dzienne 2'!$B$7:$B$306,A49),"")</f>
        <v/>
      </c>
      <c r="C49" s="20" t="str">
        <f ca="1">IFERROR(_xludf.maxifs('Dzienne 2'!$A$7:$A$306,'Dzienne 2'!$B$7:$B$306,A49),"")</f>
        <v/>
      </c>
      <c r="D49" s="21">
        <f>IFERROR(AVERAGEIF('Dzienne 2'!$B$7:$B$306,A49,'Dzienne 2'!$C$7:$C$306),"")</f>
        <v>9902.5714285714294</v>
      </c>
      <c r="E49" s="21">
        <f>IFERROR(AVERAGEIF('Dzienne 2'!$B$7:$B$306,A49,'Dzienne 2'!$D$7:$D$306),"")</f>
        <v>805.14285714285711</v>
      </c>
      <c r="F49" s="13">
        <f>IFERROR(SUMIF('Dzienne 2'!$B$7:$B$306,A49,'Dzienne 2'!$E$7:$E$306),"")</f>
        <v>46</v>
      </c>
      <c r="G49" s="13">
        <f>IFERROR(SUMIF('Dzienne 2'!$B$7:$B$306,A49,'Dzienne 2'!$F$7:$F$306),"")</f>
        <v>15</v>
      </c>
      <c r="H49" s="15">
        <f>IFERROR(AVERAGEIF('Dzienne 2'!$B$7:$B$306,A49,'Dzienne 2'!$K$7:$K$306),"")</f>
        <v>64.190403235091267</v>
      </c>
      <c r="I49" s="21">
        <f>IFERROR(SUMIF('Dzienne 2'!$B$7:$B$306,A49,'Dzienne 2'!$H$7:$H$306),"")</f>
        <v>44497</v>
      </c>
      <c r="J49" s="21">
        <f>IFERROR(SUMIF('Dzienne 2'!$B$7:$B$306,A49,'Dzienne 2'!$I$7:$I$306),"")</f>
        <v>43574</v>
      </c>
      <c r="K49" s="15">
        <f t="shared" si="1"/>
        <v>97.92570285637234</v>
      </c>
      <c r="L49" s="15">
        <f>IFERROR(AVERAGEIF('Dzienne 2'!$B$7:$B$306,A49,'Dzienne 2'!$L$7:$L$306),"")</f>
        <v>66.442857142857136</v>
      </c>
      <c r="M49" s="21">
        <f>IFERROR(SUMIF('Dzienne 2'!$B$7:$B$306,A49,'Dzienne 2'!$M$7:$M$306),"")</f>
        <v>11167</v>
      </c>
      <c r="N49" s="15">
        <f>IFERROR(AVERAGEIF('Dzienne 2'!$B$7:$B$306,A49,'Dzienne 2'!$O$7:$O$306),"")</f>
        <v>161.09813938017081</v>
      </c>
      <c r="O49" s="15">
        <f>IFERROR(AVERAGEIF('Dzienne 2'!$B$7:$B$306,A49,'Dzienne 2'!$P$7:$P$306),"")</f>
        <v>124.16460990278244</v>
      </c>
      <c r="P49" s="17">
        <f>IFERROR(AVERAGEIF('Dzienne 2'!$B$7:$B$306,A49,'Dzienne 2'!$R$7:$R$306),"")</f>
        <v>2.1534058492805195</v>
      </c>
      <c r="Q49" s="21" t="str">
        <f>IFERROR(AVERAGEIF('Dzienne 2'!$B$7:$B$306,A49,'Dzienne 2'!$U$7:$U$306),"")</f>
        <v/>
      </c>
      <c r="R49" s="21" t="str">
        <f>IFERROR(AVERAGEIF('Dzienne 2'!$B$7:$B$306,A49,'Dzienne 2'!$V$7:$V$306),"")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2'!$A$7:$A$306,'Dzienne 2'!$B$7:$B$306,A50),"")</f>
        <v/>
      </c>
      <c r="C50" s="20" t="str">
        <f ca="1">IFERROR(_xludf.maxifs('Dzienne 2'!$A$7:$A$306,'Dzienne 2'!$B$7:$B$306,A50),"")</f>
        <v/>
      </c>
      <c r="D50" s="21">
        <f>IFERROR(AVERAGEIF('Dzienne 2'!$B$7:$B$306,A50,'Dzienne 2'!$C$7:$C$306),"")</f>
        <v>9865.5</v>
      </c>
      <c r="E50" s="21">
        <f>IFERROR(AVERAGEIF('Dzienne 2'!$B$7:$B$306,A50,'Dzienne 2'!$D$7:$D$306),"")</f>
        <v>789.5</v>
      </c>
      <c r="F50" s="13">
        <f>IFERROR(SUMIF('Dzienne 2'!$B$7:$B$306,A50,'Dzienne 2'!$E$7:$E$306),"")</f>
        <v>18</v>
      </c>
      <c r="G50" s="13">
        <f>IFERROR(SUMIF('Dzienne 2'!$B$7:$B$306,A50,'Dzienne 2'!$F$7:$F$306),"")</f>
        <v>3</v>
      </c>
      <c r="H50" s="15">
        <f>IFERROR(AVERAGEIF('Dzienne 2'!$B$7:$B$306,A50,'Dzienne 2'!$K$7:$K$306),"")</f>
        <v>66.053277509762168</v>
      </c>
      <c r="I50" s="21">
        <f>IFERROR(SUMIF('Dzienne 2'!$B$7:$B$306,A50,'Dzienne 2'!$H$7:$H$306),"")</f>
        <v>39099</v>
      </c>
      <c r="J50" s="21">
        <f>IFERROR(SUMIF('Dzienne 2'!$B$7:$B$306,A50,'Dzienne 2'!$I$7:$I$306),"")</f>
        <v>38101</v>
      </c>
      <c r="K50" s="15">
        <f t="shared" si="1"/>
        <v>97.447505051280075</v>
      </c>
      <c r="L50" s="15">
        <f>IFERROR(AVERAGEIF('Dzienne 2'!$B$7:$B$306,A50,'Dzienne 2'!$L$7:$L$306),"")</f>
        <v>65.983333333333334</v>
      </c>
      <c r="M50" s="21">
        <f>IFERROR(SUMIF('Dzienne 2'!$B$7:$B$306,A50,'Dzienne 2'!$M$7:$M$306),"")</f>
        <v>9532</v>
      </c>
      <c r="N50" s="15">
        <f>IFERROR(AVERAGEIF('Dzienne 2'!$B$7:$B$306,A50,'Dzienne 2'!$O$7:$O$306),"")</f>
        <v>161.03254942528318</v>
      </c>
      <c r="O50" s="15">
        <f>IFERROR(AVERAGEIF('Dzienne 2'!$B$7:$B$306,A50,'Dzienne 2'!$P$7:$P$306),"")</f>
        <v>105.98177497424626</v>
      </c>
      <c r="P50" s="17">
        <f>IFERROR(AVERAGEIF('Dzienne 2'!$B$7:$B$306,A50,'Dzienne 2'!$R$7:$R$306),"")</f>
        <v>1.8507131753156578</v>
      </c>
      <c r="Q50" s="21" t="str">
        <f>IFERROR(AVERAGEIF('Dzienne 2'!$B$7:$B$306,A50,'Dzienne 2'!$U$7:$U$306),"")</f>
        <v/>
      </c>
      <c r="R50" s="21" t="str">
        <f>IFERROR(AVERAGEIF('Dzienne 2'!$B$7:$B$306,A50,'Dzienne 2'!$V$7:$V$306),"")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2'!$A$7:$A$306,'Dzienne 2'!$B$7:$B$306,A51),"")</f>
        <v/>
      </c>
      <c r="C51" s="20" t="str">
        <f ca="1">IFERROR(_xludf.maxifs('Dzienne 2'!$A$7:$A$306,'Dzienne 2'!$B$7:$B$306,A51),"")</f>
        <v/>
      </c>
      <c r="D51" s="21">
        <f>IFERROR(AVERAGEIF('Dzienne 2'!$B$7:$B$306,A51,'Dzienne 2'!$C$7:$C$306),"")</f>
        <v>9843.8571428571431</v>
      </c>
      <c r="E51" s="21">
        <f>IFERROR(AVERAGEIF('Dzienne 2'!$B$7:$B$306,A51,'Dzienne 2'!$D$7:$D$306),"")</f>
        <v>790.28571428571433</v>
      </c>
      <c r="F51" s="13">
        <f>IFERROR(SUMIF('Dzienne 2'!$B$7:$B$306,A51,'Dzienne 2'!$E$7:$E$306),"")</f>
        <v>23</v>
      </c>
      <c r="G51" s="13">
        <f>IFERROR(SUMIF('Dzienne 2'!$B$7:$B$306,A51,'Dzienne 2'!$F$7:$F$306),"")</f>
        <v>5</v>
      </c>
      <c r="H51" s="15">
        <f>IFERROR(AVERAGEIF('Dzienne 2'!$B$7:$B$306,A51,'Dzienne 2'!$K$7:$K$306),"")</f>
        <v>64.645209507021789</v>
      </c>
      <c r="I51" s="21">
        <f>IFERROR(SUMIF('Dzienne 2'!$B$7:$B$306,A51,'Dzienne 2'!$H$7:$H$306),"")</f>
        <v>44545</v>
      </c>
      <c r="J51" s="21">
        <f>IFERROR(SUMIF('Dzienne 2'!$B$7:$B$306,A51,'Dzienne 2'!$I$7:$I$306),"")</f>
        <v>43480</v>
      </c>
      <c r="K51" s="15">
        <f t="shared" si="1"/>
        <v>97.609159277135475</v>
      </c>
      <c r="L51" s="15">
        <f>IFERROR(AVERAGEIF('Dzienne 2'!$B$7:$B$306,A51,'Dzienne 2'!$L$7:$L$306),"")</f>
        <v>65.885714285714286</v>
      </c>
      <c r="M51" s="21">
        <f>IFERROR(SUMIF('Dzienne 2'!$B$7:$B$306,A51,'Dzienne 2'!$M$7:$M$306),"")</f>
        <v>10849</v>
      </c>
      <c r="N51" s="15">
        <f>IFERROR(AVERAGEIF('Dzienne 2'!$B$7:$B$306,A51,'Dzienne 2'!$O$7:$O$306),"")</f>
        <v>157.44690173132565</v>
      </c>
      <c r="O51" s="15">
        <f>IFERROR(AVERAGEIF('Dzienne 2'!$B$7:$B$306,A51,'Dzienne 2'!$P$7:$P$306),"")</f>
        <v>106.29099904762427</v>
      </c>
      <c r="P51" s="17">
        <f>IFERROR(AVERAGEIF('Dzienne 2'!$B$7:$B$306,A51,'Dzienne 2'!$R$7:$R$306),"")</f>
        <v>2.035692107068146</v>
      </c>
      <c r="Q51" s="21" t="str">
        <f>IFERROR(AVERAGEIF('Dzienne 2'!$B$7:$B$306,A51,'Dzienne 2'!$U$7:$U$306),"")</f>
        <v/>
      </c>
      <c r="R51" s="21" t="str">
        <f>IFERROR(AVERAGEIF('Dzienne 2'!$B$7:$B$306,A51,'Dzienne 2'!$V$7:$V$306),"")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2'!$A$7:$A$306,'Dzienne 2'!$B$7:$B$306,A52),"")</f>
        <v/>
      </c>
      <c r="C52" s="20" t="str">
        <f ca="1">IFERROR(_xludf.maxifs('Dzienne 2'!$A$7:$A$306,'Dzienne 2'!$B$7:$B$306,A52),"")</f>
        <v/>
      </c>
      <c r="D52" s="21">
        <f>IFERROR(AVERAGEIF('Dzienne 2'!$B$7:$B$306,A52,'Dzienne 2'!$C$7:$C$306),"")</f>
        <v>9823.4285714285706</v>
      </c>
      <c r="E52" s="21">
        <f>IFERROR(AVERAGEIF('Dzienne 2'!$B$7:$B$306,A52,'Dzienne 2'!$D$7:$D$306),"")</f>
        <v>786.57142857142856</v>
      </c>
      <c r="F52" s="13">
        <f>IFERROR(SUMIF('Dzienne 2'!$B$7:$B$306,A52,'Dzienne 2'!$E$7:$E$306),"")</f>
        <v>20</v>
      </c>
      <c r="G52" s="13">
        <f>IFERROR(SUMIF('Dzienne 2'!$B$7:$B$306,A52,'Dzienne 2'!$F$7:$F$306),"")</f>
        <v>3</v>
      </c>
      <c r="H52" s="15">
        <f>IFERROR(AVERAGEIF('Dzienne 2'!$B$7:$B$306,A52,'Dzienne 2'!$K$7:$K$306),"")</f>
        <v>64.387060811602154</v>
      </c>
      <c r="I52" s="21">
        <f>IFERROR(SUMIF('Dzienne 2'!$B$7:$B$306,A52,'Dzienne 2'!$H$7:$H$306),"")</f>
        <v>44275</v>
      </c>
      <c r="J52" s="21">
        <f>IFERROR(SUMIF('Dzienne 2'!$B$7:$B$306,A52,'Dzienne 2'!$I$7:$I$306),"")</f>
        <v>42915</v>
      </c>
      <c r="K52" s="15">
        <f t="shared" si="1"/>
        <v>96.928289102202143</v>
      </c>
      <c r="L52" s="15">
        <f>IFERROR(AVERAGEIF('Dzienne 2'!$B$7:$B$306,A52,'Dzienne 2'!$L$7:$L$306),"")</f>
        <v>66.771428571428572</v>
      </c>
      <c r="M52" s="21">
        <f>IFERROR(SUMIF('Dzienne 2'!$B$7:$B$306,A52,'Dzienne 2'!$M$7:$M$306),"")</f>
        <v>11028</v>
      </c>
      <c r="N52" s="15">
        <f>IFERROR(AVERAGEIF('Dzienne 2'!$B$7:$B$306,A52,'Dzienne 2'!$O$7:$O$306),"")</f>
        <v>160.3750171781856</v>
      </c>
      <c r="O52" s="15">
        <f>IFERROR(AVERAGEIF('Dzienne 2'!$B$7:$B$306,A52,'Dzienne 2'!$P$7:$P$306),"")</f>
        <v>107.15679674688197</v>
      </c>
      <c r="P52" s="17">
        <f>IFERROR(AVERAGEIF('Dzienne 2'!$B$7:$B$306,A52,'Dzienne 2'!$R$7:$R$306),"")</f>
        <v>2.0213636699336894</v>
      </c>
      <c r="Q52" s="21">
        <f>IFERROR(AVERAGEIF('Dzienne 2'!$B$7:$B$306,A52,'Dzienne 2'!$U$7:$U$306),"")</f>
        <v>4131</v>
      </c>
      <c r="R52" s="21" t="str">
        <f>IFERROR(AVERAGEIF('Dzienne 2'!$B$7:$B$306,A52,'Dzienne 2'!$V$7:$V$306),"")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2'!$A$7:$A$306,'Dzienne 2'!$B$7:$B$306,A53),"")</f>
        <v/>
      </c>
      <c r="C53" s="20" t="str">
        <f ca="1">IFERROR(_xludf.maxifs('Dzienne 2'!$A$7:$A$306,'Dzienne 2'!$B$7:$B$306,A53),"")</f>
        <v/>
      </c>
      <c r="D53" s="21">
        <f>IFERROR(AVERAGEIF('Dzienne 2'!$B$7:$B$306,A53,'Dzienne 2'!$C$7:$C$306),"")</f>
        <v>9799.2857142857138</v>
      </c>
      <c r="E53" s="21">
        <f>IFERROR(AVERAGEIF('Dzienne 2'!$B$7:$B$306,A53,'Dzienne 2'!$D$7:$D$306),"")</f>
        <v>777.57142857142856</v>
      </c>
      <c r="F53" s="13">
        <f>IFERROR(SUMIF('Dzienne 2'!$B$7:$B$306,A53,'Dzienne 2'!$E$7:$E$306),"")</f>
        <v>24</v>
      </c>
      <c r="G53" s="13">
        <f>IFERROR(SUMIF('Dzienne 2'!$B$7:$B$306,A53,'Dzienne 2'!$F$7:$F$306),"")</f>
        <v>13</v>
      </c>
      <c r="H53" s="15">
        <f>IFERROR(AVERAGEIF('Dzienne 2'!$B$7:$B$306,A53,'Dzienne 2'!$K$7:$K$306),"")</f>
        <v>63.161949639983831</v>
      </c>
      <c r="I53" s="21">
        <f>IFERROR(SUMIF('Dzienne 2'!$B$7:$B$306,A53,'Dzienne 2'!$H$7:$H$306),"")</f>
        <v>43326</v>
      </c>
      <c r="J53" s="21">
        <f>IFERROR(SUMIF('Dzienne 2'!$B$7:$B$306,A53,'Dzienne 2'!$I$7:$I$306),"")</f>
        <v>42128</v>
      </c>
      <c r="K53" s="15">
        <f t="shared" si="1"/>
        <v>97.234916678207085</v>
      </c>
      <c r="L53" s="15">
        <f>IFERROR(AVERAGEIF('Dzienne 2'!$B$7:$B$306,A53,'Dzienne 2'!$L$7:$L$306),"")</f>
        <v>67.2</v>
      </c>
      <c r="M53" s="21">
        <f>IFERROR(SUMIF('Dzienne 2'!$B$7:$B$306,A53,'Dzienne 2'!$M$7:$M$306),"")</f>
        <v>11123</v>
      </c>
      <c r="N53" s="15">
        <f>IFERROR(AVERAGEIF('Dzienne 2'!$B$7:$B$306,A53,'Dzienne 2'!$O$7:$O$306),"")</f>
        <v>162.1547400263035</v>
      </c>
      <c r="O53" s="15">
        <f>IFERROR(AVERAGEIF('Dzienne 2'!$B$7:$B$306,A53,'Dzienne 2'!$P$7:$P$306),"")</f>
        <v>110.60322340225305</v>
      </c>
      <c r="P53" s="17">
        <f>IFERROR(AVERAGEIF('Dzienne 2'!$B$7:$B$306,A53,'Dzienne 2'!$R$7:$R$306),"")</f>
        <v>1.9961620469083157</v>
      </c>
      <c r="Q53" s="21" t="str">
        <f>IFERROR(AVERAGEIF('Dzienne 2'!$B$7:$B$306,A53,'Dzienne 2'!$U$7:$U$306),"")</f>
        <v/>
      </c>
      <c r="R53" s="21" t="str">
        <f>IFERROR(AVERAGEIF('Dzienne 2'!$B$7:$B$306,A53,'Dzienne 2'!$V$7:$V$306),"")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2'!$A$7:$A$306,'Dzienne 2'!$B$7:$B$306,A54),"")</f>
        <v/>
      </c>
      <c r="C54" s="20" t="str">
        <f ca="1">IFERROR(_xludf.maxifs('Dzienne 2'!$A$7:$A$306,'Dzienne 2'!$B$7:$B$306,A54),"")</f>
        <v/>
      </c>
      <c r="D54" s="21">
        <f>IFERROR(AVERAGEIF('Dzienne 2'!$B$7:$B$306,A54,'Dzienne 2'!$C$7:$C$306),"")</f>
        <v>9772.1428571428569</v>
      </c>
      <c r="E54" s="21">
        <f>IFERROR(AVERAGEIF('Dzienne 2'!$B$7:$B$306,A54,'Dzienne 2'!$D$7:$D$306),"")</f>
        <v>764</v>
      </c>
      <c r="F54" s="13">
        <f>IFERROR(SUMIF('Dzienne 2'!$B$7:$B$306,A54,'Dzienne 2'!$E$7:$E$306),"")</f>
        <v>35</v>
      </c>
      <c r="G54" s="13">
        <f>IFERROR(SUMIF('Dzienne 2'!$B$7:$B$306,A54,'Dzienne 2'!$F$7:$F$306),"")</f>
        <v>14</v>
      </c>
      <c r="H54" s="15">
        <f>IFERROR(AVERAGEIF('Dzienne 2'!$B$7:$B$306,A54,'Dzienne 2'!$K$7:$K$306),"")</f>
        <v>62.032506189029881</v>
      </c>
      <c r="I54" s="21">
        <f>IFERROR(SUMIF('Dzienne 2'!$B$7:$B$306,A54,'Dzienne 2'!$H$7:$H$306),"")</f>
        <v>42434</v>
      </c>
      <c r="J54" s="21">
        <f>IFERROR(SUMIF('Dzienne 2'!$B$7:$B$306,A54,'Dzienne 2'!$I$7:$I$306),"")</f>
        <v>42146</v>
      </c>
      <c r="K54" s="15">
        <f t="shared" si="1"/>
        <v>99.321298958382428</v>
      </c>
      <c r="L54" s="15">
        <f>IFERROR(AVERAGEIF('Dzienne 2'!$B$7:$B$306,A54,'Dzienne 2'!$L$7:$L$306),"")</f>
        <v>67.271428571428572</v>
      </c>
      <c r="M54" s="21">
        <f>IFERROR(SUMIF('Dzienne 2'!$B$7:$B$306,A54,'Dzienne 2'!$M$7:$M$306),"")</f>
        <v>11093</v>
      </c>
      <c r="N54" s="15">
        <f>IFERROR(AVERAGEIF('Dzienne 2'!$B$7:$B$306,A54,'Dzienne 2'!$O$7:$O$306),"")</f>
        <v>162.16611826128837</v>
      </c>
      <c r="O54" s="15">
        <f>IFERROR(AVERAGEIF('Dzienne 2'!$B$7:$B$306,A54,'Dzienne 2'!$P$7:$P$306),"")</f>
        <v>113.69646614243086</v>
      </c>
      <c r="P54" s="17">
        <f>IFERROR(AVERAGEIF('Dzienne 2'!$B$7:$B$306,A54,'Dzienne 2'!$R$7:$R$306),"")</f>
        <v>2.0281546817114218</v>
      </c>
      <c r="Q54" s="21" t="str">
        <f>IFERROR(AVERAGEIF('Dzienne 2'!$B$7:$B$306,A54,'Dzienne 2'!$U$7:$U$306),"")</f>
        <v/>
      </c>
      <c r="R54" s="21" t="str">
        <f>IFERROR(AVERAGEIF('Dzienne 2'!$B$7:$B$306,A54,'Dzienne 2'!$V$7:$V$306),"")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2'!$A$7:$A$306,'Dzienne 2'!$B$7:$B$306,A55),"")</f>
        <v/>
      </c>
      <c r="C55" s="20" t="str">
        <f ca="1">IFERROR(_xludf.maxifs('Dzienne 2'!$A$7:$A$306,'Dzienne 2'!$B$7:$B$306,A55),"")</f>
        <v/>
      </c>
      <c r="D55" s="21">
        <f>IFERROR(AVERAGEIF('Dzienne 2'!$B$7:$B$306,A55,'Dzienne 2'!$C$7:$C$306),"")</f>
        <v>9741.1428571428569</v>
      </c>
      <c r="E55" s="21">
        <f>IFERROR(AVERAGEIF('Dzienne 2'!$B$7:$B$306,A55,'Dzienne 2'!$D$7:$D$306),"")</f>
        <v>752.42857142857144</v>
      </c>
      <c r="F55" s="13">
        <f>IFERROR(SUMIF('Dzienne 2'!$B$7:$B$306,A55,'Dzienne 2'!$E$7:$E$306),"")</f>
        <v>24</v>
      </c>
      <c r="G55" s="13">
        <f>IFERROR(SUMIF('Dzienne 2'!$B$7:$B$306,A55,'Dzienne 2'!$F$7:$F$306),"")</f>
        <v>9</v>
      </c>
      <c r="H55" s="15">
        <f>IFERROR(AVERAGEIF('Dzienne 2'!$B$7:$B$306,A55,'Dzienne 2'!$K$7:$K$306),"")</f>
        <v>62.373358461686976</v>
      </c>
      <c r="I55" s="21">
        <f>IFERROR(SUMIF('Dzienne 2'!$B$7:$B$306,A55,'Dzienne 2'!$H$7:$H$306),"")</f>
        <v>42531</v>
      </c>
      <c r="J55" s="21">
        <f>IFERROR(SUMIF('Dzienne 2'!$B$7:$B$306,A55,'Dzienne 2'!$I$7:$I$306),"")</f>
        <v>41088</v>
      </c>
      <c r="K55" s="15">
        <f t="shared" si="1"/>
        <v>96.607180644706219</v>
      </c>
      <c r="L55" s="15">
        <f>IFERROR(AVERAGEIF('Dzienne 2'!$B$7:$B$306,A55,'Dzienne 2'!$L$7:$L$306),"")</f>
        <v>67.628571428571419</v>
      </c>
      <c r="M55" s="21">
        <f>IFERROR(SUMIF('Dzienne 2'!$B$7:$B$306,A55,'Dzienne 2'!$M$7:$M$306),"")</f>
        <v>11002</v>
      </c>
      <c r="N55" s="15">
        <f>IFERROR(AVERAGEIF('Dzienne 2'!$B$7:$B$306,A55,'Dzienne 2'!$O$7:$O$306),"")</f>
        <v>161.34789938287244</v>
      </c>
      <c r="O55" s="15">
        <f>IFERROR(AVERAGEIF('Dzienne 2'!$B$7:$B$306,A55,'Dzienne 2'!$P$7:$P$306),"")</f>
        <v>116.95597045569254</v>
      </c>
      <c r="P55" s="17">
        <f>IFERROR(AVERAGEIF('Dzienne 2'!$B$7:$B$306,A55,'Dzienne 2'!$R$7:$R$306),"")</f>
        <v>2.0030216234407803</v>
      </c>
      <c r="Q55" s="21" t="str">
        <f>IFERROR(AVERAGEIF('Dzienne 2'!$B$7:$B$306,A55,'Dzienne 2'!$U$7:$U$306),"")</f>
        <v/>
      </c>
      <c r="R55" s="21" t="str">
        <f>IFERROR(AVERAGEIF('Dzienne 2'!$B$7:$B$306,A55,'Dzienne 2'!$V$7:$V$306),"")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2'!$A$7:$A$306,'Dzienne 2'!$B$7:$B$306,A56),"")</f>
        <v/>
      </c>
      <c r="C56" s="20" t="str">
        <f ca="1">IFERROR(_xludf.maxifs('Dzienne 2'!$A$7:$A$306,'Dzienne 2'!$B$7:$B$306,A56),"")</f>
        <v/>
      </c>
      <c r="D56" s="21">
        <f>IFERROR(AVERAGEIF('Dzienne 2'!$B$7:$B$306,A56,'Dzienne 2'!$C$7:$C$306),"")</f>
        <v>9721.1428571428569</v>
      </c>
      <c r="E56" s="21">
        <f>IFERROR(AVERAGEIF('Dzienne 2'!$B$7:$B$306,A56,'Dzienne 2'!$D$7:$D$306),"")</f>
        <v>745.71428571428567</v>
      </c>
      <c r="F56" s="13">
        <f>IFERROR(SUMIF('Dzienne 2'!$B$7:$B$306,A56,'Dzienne 2'!$E$7:$E$306),"")</f>
        <v>18</v>
      </c>
      <c r="G56" s="13">
        <f>IFERROR(SUMIF('Dzienne 2'!$B$7:$B$306,A56,'Dzienne 2'!$F$7:$F$306),"")</f>
        <v>8</v>
      </c>
      <c r="H56" s="15">
        <f>IFERROR(AVERAGEIF('Dzienne 2'!$B$7:$B$306,A56,'Dzienne 2'!$K$7:$K$306),"")</f>
        <v>62.478906583493213</v>
      </c>
      <c r="I56" s="21">
        <f>IFERROR(SUMIF('Dzienne 2'!$B$7:$B$306,A56,'Dzienne 2'!$H$7:$H$306),"")</f>
        <v>42516</v>
      </c>
      <c r="J56" s="21">
        <f>IFERROR(SUMIF('Dzienne 2'!$B$7:$B$306,A56,'Dzienne 2'!$I$7:$I$306),"")</f>
        <v>41130</v>
      </c>
      <c r="K56" s="15">
        <f t="shared" si="1"/>
        <v>96.74005080440304</v>
      </c>
      <c r="L56" s="15">
        <f>IFERROR(AVERAGEIF('Dzienne 2'!$B$7:$B$306,A56,'Dzienne 2'!$L$7:$L$306),"")</f>
        <v>68</v>
      </c>
      <c r="M56" s="21">
        <f>IFERROR(SUMIF('Dzienne 2'!$B$7:$B$306,A56,'Dzienne 2'!$M$7:$M$306),"")</f>
        <v>10962</v>
      </c>
      <c r="N56" s="15">
        <f>IFERROR(AVERAGEIF('Dzienne 2'!$B$7:$B$306,A56,'Dzienne 2'!$O$7:$O$306),"")</f>
        <v>161.09220307952373</v>
      </c>
      <c r="O56" s="15">
        <f>IFERROR(AVERAGEIF('Dzienne 2'!$B$7:$B$306,A56,'Dzienne 2'!$P$7:$P$306),"")</f>
        <v>118.00892182400467</v>
      </c>
      <c r="P56" s="17">
        <f>IFERROR(AVERAGEIF('Dzienne 2'!$B$7:$B$306,A56,'Dzienne 2'!$R$7:$R$306),"")</f>
        <v>2.0513905683192259</v>
      </c>
      <c r="Q56" s="21" t="str">
        <f>IFERROR(AVERAGEIF('Dzienne 2'!$B$7:$B$306,A56,'Dzienne 2'!$U$7:$U$306),"")</f>
        <v/>
      </c>
      <c r="R56" s="21" t="str">
        <f>IFERROR(AVERAGEIF('Dzienne 2'!$B$7:$B$306,A56,'Dzienne 2'!$V$7:$V$306),"")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2'!$A$7:$A$306,'Dzienne 2'!$B$7:$B$306,A57),"")</f>
        <v/>
      </c>
      <c r="C57" s="20" t="str">
        <f ca="1">IFERROR(_xludf.maxifs('Dzienne 2'!$A$7:$A$306,'Dzienne 2'!$B$7:$B$306,A57),"")</f>
        <v/>
      </c>
      <c r="D57" s="21">
        <f>IFERROR(AVERAGEIF('Dzienne 2'!$B$7:$B$306,A57,'Dzienne 2'!$C$7:$C$306),"")</f>
        <v>9706.7142857142862</v>
      </c>
      <c r="E57" s="21">
        <f>IFERROR(AVERAGEIF('Dzienne 2'!$B$7:$B$306,A57,'Dzienne 2'!$D$7:$D$306),"")</f>
        <v>736.42857142857144</v>
      </c>
      <c r="F57" s="13">
        <f>IFERROR(SUMIF('Dzienne 2'!$B$7:$B$306,A57,'Dzienne 2'!$E$7:$E$306),"")</f>
        <v>12</v>
      </c>
      <c r="G57" s="13">
        <f>IFERROR(SUMIF('Dzienne 2'!$B$7:$B$306,A57,'Dzienne 2'!$F$7:$F$306),"")</f>
        <v>7</v>
      </c>
      <c r="H57" s="15">
        <f>IFERROR(AVERAGEIF('Dzienne 2'!$B$7:$B$306,A57,'Dzienne 2'!$K$7:$K$306),"")</f>
        <v>61.94827043883722</v>
      </c>
      <c r="I57" s="21">
        <f>IFERROR(SUMIF('Dzienne 2'!$B$7:$B$306,A57,'Dzienne 2'!$H$7:$H$306),"")</f>
        <v>42092</v>
      </c>
      <c r="J57" s="21">
        <f>IFERROR(SUMIF('Dzienne 2'!$B$7:$B$306,A57,'Dzienne 2'!$I$7:$I$306),"")</f>
        <v>40396</v>
      </c>
      <c r="K57" s="15">
        <f t="shared" si="1"/>
        <v>95.970730780195751</v>
      </c>
      <c r="L57" s="15">
        <f>IFERROR(AVERAGEIF('Dzienne 2'!$B$7:$B$306,A57,'Dzienne 2'!$L$7:$L$306),"")</f>
        <v>64.328571428571422</v>
      </c>
      <c r="M57" s="21">
        <f>IFERROR(SUMIF('Dzienne 2'!$B$7:$B$306,A57,'Dzienne 2'!$M$7:$M$306),"")</f>
        <v>10962</v>
      </c>
      <c r="N57" s="15">
        <f>IFERROR(AVERAGEIF('Dzienne 2'!$B$7:$B$306,A57,'Dzienne 2'!$O$7:$O$306),"")</f>
        <v>161.33165093108934</v>
      </c>
      <c r="O57" s="15">
        <f>IFERROR(AVERAGEIF('Dzienne 2'!$B$7:$B$306,A57,'Dzienne 2'!$P$7:$P$306),"")</f>
        <v>116.38662102536793</v>
      </c>
      <c r="P57" s="17">
        <f>IFERROR(AVERAGEIF('Dzienne 2'!$B$7:$B$306,A57,'Dzienne 2'!$R$7:$R$306),"")</f>
        <v>1.9373888827818693</v>
      </c>
      <c r="Q57" s="21" t="str">
        <f>IFERROR(AVERAGEIF('Dzienne 2'!$B$7:$B$306,A57,'Dzienne 2'!$U$7:$U$306),"")</f>
        <v/>
      </c>
      <c r="R57" s="21" t="str">
        <f>IFERROR(AVERAGEIF('Dzienne 2'!$B$7:$B$306,A57,'Dzienne 2'!$V$7:$V$306),"")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2'!$A$7:$A$306,'Dzienne 2'!$B$7:$B$306,A58),"")</f>
        <v/>
      </c>
      <c r="C58" s="20" t="str">
        <f ca="1">IFERROR(_xludf.maxifs('Dzienne 2'!$A$7:$A$306,'Dzienne 2'!$B$7:$B$306,A58),"")</f>
        <v/>
      </c>
      <c r="D58" s="21">
        <f>IFERROR(AVERAGEIF('Dzienne 2'!$B$7:$B$306,A58,'Dzienne 2'!$C$7:$C$306),"")</f>
        <v>9694.3333333333339</v>
      </c>
      <c r="E58" s="21">
        <f>IFERROR(AVERAGEIF('Dzienne 2'!$B$7:$B$306,A58,'Dzienne 2'!$D$7:$D$306),"")</f>
        <v>733</v>
      </c>
      <c r="F58" s="13">
        <f>IFERROR(SUMIF('Dzienne 2'!$B$7:$B$306,A58,'Dzienne 2'!$E$7:$E$306),"")</f>
        <v>9</v>
      </c>
      <c r="G58" s="13">
        <f>IFERROR(SUMIF('Dzienne 2'!$B$7:$B$306,A58,'Dzienne 2'!$F$7:$F$306),"")</f>
        <v>2</v>
      </c>
      <c r="H58" s="15">
        <f>IFERROR(AVERAGEIF('Dzienne 2'!$B$7:$B$306,A58,'Dzienne 2'!$K$7:$K$306),"")</f>
        <v>61.582404858510948</v>
      </c>
      <c r="I58" s="21">
        <f>IFERROR(SUMIF('Dzienne 2'!$B$7:$B$306,A58,'Dzienne 2'!$H$7:$H$306),"")</f>
        <v>17910</v>
      </c>
      <c r="J58" s="21">
        <f>IFERROR(SUMIF('Dzienne 2'!$B$7:$B$306,A58,'Dzienne 2'!$I$7:$I$306),"")</f>
        <v>17392</v>
      </c>
      <c r="K58" s="15">
        <f t="shared" si="1"/>
        <v>97.107761027359018</v>
      </c>
      <c r="L58" s="15">
        <f>IFERROR(AVERAGEIF('Dzienne 2'!$B$7:$B$306,A58,'Dzienne 2'!$L$7:$L$306),"")</f>
        <v>62.233333333333327</v>
      </c>
      <c r="M58" s="21">
        <f>IFERROR(SUMIF('Dzienne 2'!$B$7:$B$306,A58,'Dzienne 2'!$M$7:$M$306),"")</f>
        <v>4698</v>
      </c>
      <c r="N58" s="15">
        <f>IFERROR(AVERAGEIF('Dzienne 2'!$B$7:$B$306,A58,'Dzienne 2'!$O$7:$O$306),"")</f>
        <v>161.5376798924456</v>
      </c>
      <c r="O58" s="15">
        <f>IFERROR(AVERAGEIF('Dzienne 2'!$B$7:$B$306,A58,'Dzienne 2'!$P$7:$P$306),"")</f>
        <v>114.59768653090811</v>
      </c>
      <c r="P58" s="17">
        <f>IFERROR(AVERAGEIF('Dzienne 2'!$B$7:$B$306,A58,'Dzienne 2'!$R$7:$R$306),"")</f>
        <v>2.0381818181818181</v>
      </c>
      <c r="Q58" s="21" t="str">
        <f>IFERROR(AVERAGEIF('Dzienne 2'!$B$7:$B$306,A58,'Dzienne 2'!$U$7:$U$306),"")</f>
        <v/>
      </c>
      <c r="R58" s="21" t="str">
        <f>IFERROR(AVERAGEIF('Dzienne 2'!$B$7:$B$306,A58,'Dzienne 2'!$V$7:$V$306),"")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2'!$A$7:$A$306,'Dzienne 2'!$B$7:$B$306,A59),"")</f>
        <v/>
      </c>
      <c r="C59" s="20" t="str">
        <f ca="1">IFERROR(_xludf.maxifs('Dzienne 2'!$A$7:$A$306,'Dzienne 2'!$B$7:$B$306,A59),"")</f>
        <v/>
      </c>
      <c r="D59" s="21" t="str">
        <f>IFERROR(AVERAGEIF('Dzienne 2'!$B$7:$B$306,A59,'Dzienne 2'!$C$7:$C$306),"")</f>
        <v/>
      </c>
      <c r="E59" s="21" t="str">
        <f>IFERROR(AVERAGEIF('Dzienne 2'!$B$7:$B$306,A59,'Dzienne 2'!$D$7:$D$306),"")</f>
        <v/>
      </c>
      <c r="F59" s="13">
        <f>IFERROR(SUMIF('Dzienne 2'!$B$7:$B$306,A59,'Dzienne 2'!$E$7:$E$306),"")</f>
        <v>0</v>
      </c>
      <c r="G59" s="13">
        <f>IFERROR(SUMIF('Dzienne 2'!$B$7:$B$306,A59,'Dzienne 2'!$F$7:$F$306),"")</f>
        <v>0</v>
      </c>
      <c r="H59" s="15" t="str">
        <f>IFERROR(AVERAGEIF('Dzienne 2'!$B$7:$B$306,A59,'Dzienne 2'!$K$7:$K$306),"")</f>
        <v/>
      </c>
      <c r="I59" s="21">
        <f>IFERROR(SUMIF('Dzienne 2'!$B$7:$B$306,A59,'Dzienne 2'!$H$7:$H$306),"")</f>
        <v>0</v>
      </c>
      <c r="J59" s="21">
        <f>IFERROR(SUMIF('Dzienne 2'!$B$7:$B$306,A59,'Dzienne 2'!$I$7:$I$306),"")</f>
        <v>0</v>
      </c>
      <c r="K59" s="15" t="str">
        <f t="shared" si="1"/>
        <v/>
      </c>
      <c r="L59" s="15" t="str">
        <f>IFERROR(AVERAGEIF('Dzienne 2'!$B$7:$B$306,A59,'Dzienne 2'!$L$7:$L$306),"")</f>
        <v/>
      </c>
      <c r="M59" s="21">
        <f>IFERROR(SUMIF('Dzienne 2'!$B$7:$B$306,A59,'Dzienne 2'!$M$7:$M$306),"")</f>
        <v>0</v>
      </c>
      <c r="N59" s="15" t="str">
        <f>IFERROR(AVERAGEIF('Dzienne 2'!$B$7:$B$306,A59,'Dzienne 2'!$O$7:$O$306),"")</f>
        <v/>
      </c>
      <c r="O59" s="15" t="str">
        <f>IFERROR(AVERAGEIF('Dzienne 2'!$B$7:$B$306,A59,'Dzienne 2'!$P$7:$P$306),"")</f>
        <v/>
      </c>
      <c r="P59" s="17" t="str">
        <f>IFERROR(AVERAGEIF('Dzienne 2'!$B$7:$B$306,A59,'Dzienne 2'!$R$7:$R$306),"")</f>
        <v/>
      </c>
      <c r="Q59" s="21" t="str">
        <f>IFERROR(AVERAGEIF('Dzienne 2'!$B$7:$B$306,A59,'Dzienne 2'!$U$7:$U$306),"")</f>
        <v/>
      </c>
      <c r="R59" s="21" t="str">
        <f>IFERROR(AVERAGEIF('Dzienne 2'!$B$7:$B$306,A59,'Dzienne 2'!$V$7:$V$306),"")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2'!$A$7:$A$306,'Dzienne 2'!$B$7:$B$306,A60),"")</f>
        <v/>
      </c>
      <c r="C60" s="20" t="str">
        <f ca="1">IFERROR(_xludf.maxifs('Dzienne 2'!$A$7:$A$306,'Dzienne 2'!$B$7:$B$306,A60),"")</f>
        <v/>
      </c>
      <c r="D60" s="21" t="str">
        <f>IFERROR(AVERAGEIF('Dzienne 2'!$B$7:$B$306,A60,'Dzienne 2'!$C$7:$C$306),"")</f>
        <v/>
      </c>
      <c r="E60" s="21" t="str">
        <f>IFERROR(AVERAGEIF('Dzienne 2'!$B$7:$B$306,A60,'Dzienne 2'!$D$7:$D$306),"")</f>
        <v/>
      </c>
      <c r="F60" s="13">
        <f>IFERROR(SUMIF('Dzienne 2'!$B$7:$B$306,A60,'Dzienne 2'!$E$7:$E$306),"")</f>
        <v>0</v>
      </c>
      <c r="G60" s="13">
        <f>IFERROR(SUMIF('Dzienne 2'!$B$7:$B$306,A60,'Dzienne 2'!$F$7:$F$306),"")</f>
        <v>0</v>
      </c>
      <c r="H60" s="15" t="str">
        <f>IFERROR(AVERAGEIF('Dzienne 2'!$B$7:$B$306,A60,'Dzienne 2'!$K$7:$K$306),"")</f>
        <v/>
      </c>
      <c r="I60" s="21">
        <f>IFERROR(SUMIF('Dzienne 2'!$B$7:$B$306,A60,'Dzienne 2'!$H$7:$H$306),"")</f>
        <v>0</v>
      </c>
      <c r="J60" s="21">
        <f>IFERROR(SUMIF('Dzienne 2'!$B$7:$B$306,A60,'Dzienne 2'!$I$7:$I$306),"")</f>
        <v>0</v>
      </c>
      <c r="K60" s="15" t="str">
        <f t="shared" si="1"/>
        <v/>
      </c>
      <c r="L60" s="15" t="str">
        <f>IFERROR(AVERAGEIF('Dzienne 2'!$B$7:$B$306,A60,'Dzienne 2'!$L$7:$L$306),"")</f>
        <v/>
      </c>
      <c r="M60" s="21">
        <f>IFERROR(SUMIF('Dzienne 2'!$B$7:$B$306,A60,'Dzienne 2'!$M$7:$M$306),"")</f>
        <v>0</v>
      </c>
      <c r="N60" s="15" t="str">
        <f>IFERROR(AVERAGEIF('Dzienne 2'!$B$7:$B$306,A60,'Dzienne 2'!$O$7:$O$306),"")</f>
        <v/>
      </c>
      <c r="O60" s="15" t="str">
        <f>IFERROR(AVERAGEIF('Dzienne 2'!$B$7:$B$306,A60,'Dzienne 2'!$P$7:$P$306),"")</f>
        <v/>
      </c>
      <c r="P60" s="17" t="str">
        <f>IFERROR(AVERAGEIF('Dzienne 2'!$B$7:$B$306,A60,'Dzienne 2'!$R$7:$R$306),"")</f>
        <v/>
      </c>
      <c r="Q60" s="21" t="str">
        <f>IFERROR(AVERAGEIF('Dzienne 2'!$B$7:$B$306,A60,'Dzienne 2'!$U$7:$U$306),"")</f>
        <v/>
      </c>
      <c r="R60" s="21" t="str">
        <f>IFERROR(AVERAGEIF('Dzienne 2'!$B$7:$B$306,A60,'Dzienne 2'!$V$7:$V$306),"")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2'!$A$7:$A$306,'Dzienne 2'!$B$7:$B$306,A61),"")</f>
        <v/>
      </c>
      <c r="C61" s="20" t="str">
        <f ca="1">IFERROR(_xludf.maxifs('Dzienne 2'!$A$7:$A$306,'Dzienne 2'!$B$7:$B$306,A61),"")</f>
        <v/>
      </c>
      <c r="D61" s="21" t="str">
        <f>IFERROR(AVERAGEIF('Dzienne 2'!$B$7:$B$306,A61,'Dzienne 2'!$C$7:$C$306),"")</f>
        <v/>
      </c>
      <c r="E61" s="21" t="str">
        <f>IFERROR(AVERAGEIF('Dzienne 2'!$B$7:$B$306,A61,'Dzienne 2'!$D$7:$D$306),"")</f>
        <v/>
      </c>
      <c r="F61" s="13">
        <f>IFERROR(SUMIF('Dzienne 2'!$B$7:$B$306,A61,'Dzienne 2'!$E$7:$E$306),"")</f>
        <v>0</v>
      </c>
      <c r="G61" s="13">
        <f>IFERROR(SUMIF('Dzienne 2'!$B$7:$B$306,A61,'Dzienne 2'!$F$7:$F$306),"")</f>
        <v>0</v>
      </c>
      <c r="H61" s="15" t="str">
        <f>IFERROR(AVERAGEIF('Dzienne 2'!$B$7:$B$306,A61,'Dzienne 2'!$K$7:$K$306),"")</f>
        <v/>
      </c>
      <c r="I61" s="21">
        <f>IFERROR(SUMIF('Dzienne 2'!$B$7:$B$306,A61,'Dzienne 2'!$H$7:$H$306),"")</f>
        <v>0</v>
      </c>
      <c r="J61" s="21">
        <f>IFERROR(SUMIF('Dzienne 2'!$B$7:$B$306,A61,'Dzienne 2'!$I$7:$I$306),"")</f>
        <v>0</v>
      </c>
      <c r="K61" s="15" t="str">
        <f t="shared" si="1"/>
        <v/>
      </c>
      <c r="L61" s="15" t="str">
        <f>IFERROR(AVERAGEIF('Dzienne 2'!$B$7:$B$306,A61,'Dzienne 2'!$L$7:$L$306),"")</f>
        <v/>
      </c>
      <c r="M61" s="21">
        <f>IFERROR(SUMIF('Dzienne 2'!$B$7:$B$306,A61,'Dzienne 2'!$M$7:$M$306),"")</f>
        <v>0</v>
      </c>
      <c r="N61" s="15" t="str">
        <f>IFERROR(AVERAGEIF('Dzienne 2'!$B$7:$B$306,A61,'Dzienne 2'!$O$7:$O$306),"")</f>
        <v/>
      </c>
      <c r="O61" s="15" t="str">
        <f>IFERROR(AVERAGEIF('Dzienne 2'!$B$7:$B$306,A61,'Dzienne 2'!$P$7:$P$306),"")</f>
        <v/>
      </c>
      <c r="P61" s="17" t="str">
        <f>IFERROR(AVERAGEIF('Dzienne 2'!$B$7:$B$306,A61,'Dzienne 2'!$R$7:$R$306),"")</f>
        <v/>
      </c>
      <c r="Q61" s="21" t="str">
        <f>IFERROR(AVERAGEIF('Dzienne 2'!$B$7:$B$306,A61,'Dzienne 2'!$U$7:$U$306),"")</f>
        <v/>
      </c>
      <c r="R61" s="21" t="str">
        <f>IFERROR(AVERAGEIF('Dzienne 2'!$B$7:$B$306,A61,'Dzienne 2'!$V$7:$V$306),"")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2'!$A$7:$A$306,'Dzienne 2'!$B$7:$B$306,A62),"")</f>
        <v/>
      </c>
      <c r="C62" s="20" t="str">
        <f ca="1">IFERROR(_xludf.maxifs('Dzienne 2'!$A$7:$A$306,'Dzienne 2'!$B$7:$B$306,A62),"")</f>
        <v/>
      </c>
      <c r="D62" s="21" t="str">
        <f>IFERROR(AVERAGEIF('Dzienne 2'!$B$7:$B$306,A62,'Dzienne 2'!$C$7:$C$306),"")</f>
        <v/>
      </c>
      <c r="E62" s="21" t="str">
        <f>IFERROR(AVERAGEIF('Dzienne 2'!$B$7:$B$306,A62,'Dzienne 2'!$D$7:$D$306),"")</f>
        <v/>
      </c>
      <c r="F62" s="13">
        <f>IFERROR(SUMIF('Dzienne 2'!$B$7:$B$306,A62,'Dzienne 2'!$E$7:$E$306),"")</f>
        <v>0</v>
      </c>
      <c r="G62" s="13">
        <f>IFERROR(SUMIF('Dzienne 2'!$B$7:$B$306,A62,'Dzienne 2'!$F$7:$F$306),"")</f>
        <v>0</v>
      </c>
      <c r="H62" s="15" t="str">
        <f>IFERROR(AVERAGEIF('Dzienne 2'!$B$7:$B$306,A62,'Dzienne 2'!$K$7:$K$306),"")</f>
        <v/>
      </c>
      <c r="I62" s="21">
        <f>IFERROR(SUMIF('Dzienne 2'!$B$7:$B$306,A62,'Dzienne 2'!$H$7:$H$306),"")</f>
        <v>0</v>
      </c>
      <c r="J62" s="21">
        <f>IFERROR(SUMIF('Dzienne 2'!$B$7:$B$306,A62,'Dzienne 2'!$I$7:$I$306),"")</f>
        <v>0</v>
      </c>
      <c r="K62" s="15" t="str">
        <f t="shared" si="1"/>
        <v/>
      </c>
      <c r="L62" s="15" t="str">
        <f>IFERROR(AVERAGEIF('Dzienne 2'!$B$7:$B$306,A62,'Dzienne 2'!$L$7:$L$306),"")</f>
        <v/>
      </c>
      <c r="M62" s="21">
        <f>IFERROR(SUMIF('Dzienne 2'!$B$7:$B$306,A62,'Dzienne 2'!$M$7:$M$306),"")</f>
        <v>0</v>
      </c>
      <c r="N62" s="15" t="str">
        <f>IFERROR(AVERAGEIF('Dzienne 2'!$B$7:$B$306,A62,'Dzienne 2'!$O$7:$O$306),"")</f>
        <v/>
      </c>
      <c r="O62" s="15" t="str">
        <f>IFERROR(AVERAGEIF('Dzienne 2'!$B$7:$B$306,A62,'Dzienne 2'!$P$7:$P$306),"")</f>
        <v/>
      </c>
      <c r="P62" s="17" t="str">
        <f>IFERROR(AVERAGEIF('Dzienne 2'!$B$7:$B$306,A62,'Dzienne 2'!$R$7:$R$306),"")</f>
        <v/>
      </c>
      <c r="Q62" s="21" t="str">
        <f>IFERROR(AVERAGEIF('Dzienne 2'!$B$7:$B$306,A62,'Dzienne 2'!$U$7:$U$306),"")</f>
        <v/>
      </c>
      <c r="R62" s="21" t="str">
        <f>IFERROR(AVERAGEIF('Dzienne 2'!$B$7:$B$306,A62,'Dzienne 2'!$V$7:$V$306),"")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2'!$A$7:$A$306,'Dzienne 2'!$B$7:$B$306,A63),"")</f>
        <v/>
      </c>
      <c r="C63" s="20" t="str">
        <f ca="1">IFERROR(_xludf.maxifs('Dzienne 2'!$A$7:$A$306,'Dzienne 2'!$B$7:$B$306,A63),"")</f>
        <v/>
      </c>
      <c r="D63" s="21" t="str">
        <f>IFERROR(AVERAGEIF('Dzienne 2'!$B$7:$B$306,A63,'Dzienne 2'!$C$7:$C$306),"")</f>
        <v/>
      </c>
      <c r="E63" s="21" t="str">
        <f>IFERROR(AVERAGEIF('Dzienne 2'!$B$7:$B$306,A63,'Dzienne 2'!$D$7:$D$306),"")</f>
        <v/>
      </c>
      <c r="F63" s="13">
        <f>IFERROR(SUMIF('Dzienne 2'!$B$7:$B$306,A63,'Dzienne 2'!$E$7:$E$306),"")</f>
        <v>0</v>
      </c>
      <c r="G63" s="13">
        <f>IFERROR(SUMIF('Dzienne 2'!$B$7:$B$306,A63,'Dzienne 2'!$F$7:$F$306),"")</f>
        <v>0</v>
      </c>
      <c r="H63" s="15" t="str">
        <f>IFERROR(AVERAGEIF('Dzienne 2'!$B$7:$B$306,A63,'Dzienne 2'!$K$7:$K$306),"")</f>
        <v/>
      </c>
      <c r="I63" s="21">
        <f>IFERROR(SUMIF('Dzienne 2'!$B$7:$B$306,A63,'Dzienne 2'!$H$7:$H$306),"")</f>
        <v>0</v>
      </c>
      <c r="J63" s="21">
        <f>IFERROR(SUMIF('Dzienne 2'!$B$7:$B$306,A63,'Dzienne 2'!$I$7:$I$306),"")</f>
        <v>0</v>
      </c>
      <c r="K63" s="15" t="str">
        <f t="shared" si="1"/>
        <v/>
      </c>
      <c r="L63" s="15" t="str">
        <f>IFERROR(AVERAGEIF('Dzienne 2'!$B$7:$B$306,A63,'Dzienne 2'!$L$7:$L$306),"")</f>
        <v/>
      </c>
      <c r="M63" s="21">
        <f>IFERROR(SUMIF('Dzienne 2'!$B$7:$B$306,A63,'Dzienne 2'!$M$7:$M$306),"")</f>
        <v>0</v>
      </c>
      <c r="N63" s="15" t="str">
        <f>IFERROR(AVERAGEIF('Dzienne 2'!$B$7:$B$306,A63,'Dzienne 2'!$O$7:$O$306),"")</f>
        <v/>
      </c>
      <c r="O63" s="15" t="str">
        <f>IFERROR(AVERAGEIF('Dzienne 2'!$B$7:$B$306,A63,'Dzienne 2'!$P$7:$P$306),"")</f>
        <v/>
      </c>
      <c r="P63" s="17" t="str">
        <f>IFERROR(AVERAGEIF('Dzienne 2'!$B$7:$B$306,A63,'Dzienne 2'!$R$7:$R$306),"")</f>
        <v/>
      </c>
      <c r="Q63" s="21" t="str">
        <f>IFERROR(AVERAGEIF('Dzienne 2'!$B$7:$B$306,A63,'Dzienne 2'!$U$7:$U$306),"")</f>
        <v/>
      </c>
      <c r="R63" s="21" t="str">
        <f>IFERROR(AVERAGEIF('Dzienne 2'!$B$7:$B$306,A63,'Dzienne 2'!$V$7:$V$306),"")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2'!$A$7:$A$306,'Dzienne 2'!$B$7:$B$306,A64),"")</f>
        <v/>
      </c>
      <c r="C64" s="20" t="str">
        <f ca="1">IFERROR(_xludf.maxifs('Dzienne 2'!$A$7:$A$306,'Dzienne 2'!$B$7:$B$306,A64),"")</f>
        <v/>
      </c>
      <c r="D64" s="21">
        <f>IFERROR(AVERAGEIF('Dzienne 2'!$B$7:$B$306,A64,'Dzienne 2'!$C$7:$C$306),"")</f>
        <v>9857</v>
      </c>
      <c r="E64" s="21">
        <f>IFERROR(AVERAGEIF('Dzienne 2'!$B$7:$B$306,A64,'Dzienne 2'!$D$7:$D$306),"")</f>
        <v>793</v>
      </c>
      <c r="F64" s="13">
        <f>IFERROR(SUMIF('Dzienne 2'!$B$7:$B$306,A64,'Dzienne 2'!$E$7:$E$306),"")</f>
        <v>2</v>
      </c>
      <c r="G64" s="13">
        <f>IFERROR(SUMIF('Dzienne 2'!$B$7:$B$306,A64,'Dzienne 2'!$F$7:$F$306),"")</f>
        <v>0</v>
      </c>
      <c r="H64" s="15">
        <f>IFERROR(AVERAGEIF('Dzienne 2'!$B$7:$B$306,A64,'Dzienne 2'!$K$7:$K$306),"")</f>
        <v>65.019782895404276</v>
      </c>
      <c r="I64" s="21">
        <f>IFERROR(SUMIF('Dzienne 2'!$B$7:$B$306,A64,'Dzienne 2'!$H$7:$H$306),"")</f>
        <v>6409</v>
      </c>
      <c r="J64" s="21">
        <f>IFERROR(SUMIF('Dzienne 2'!$B$7:$B$306,A64,'Dzienne 2'!$I$7:$I$306),"")</f>
        <v>6260</v>
      </c>
      <c r="K64" s="15">
        <f t="shared" si="1"/>
        <v>97.67514432828834</v>
      </c>
      <c r="L64" s="15">
        <f>IFERROR(AVERAGEIF('Dzienne 2'!$B$7:$B$306,A64,'Dzienne 2'!$L$7:$L$306),"")</f>
        <v>65</v>
      </c>
      <c r="M64" s="21">
        <f>IFERROR(SUMIF('Dzienne 2'!$B$7:$B$306,A64,'Dzienne 2'!$M$7:$M$306),"")</f>
        <v>1587</v>
      </c>
      <c r="N64" s="15">
        <f>IFERROR(AVERAGEIF('Dzienne 2'!$B$7:$B$306,A64,'Dzienne 2'!$O$7:$O$306),"")</f>
        <v>161.00233336715024</v>
      </c>
      <c r="O64" s="15">
        <f>IFERROR(AVERAGEIF('Dzienne 2'!$B$7:$B$306,A64,'Dzienne 2'!$P$7:$P$306),"")</f>
        <v>105.92686002522069</v>
      </c>
      <c r="P64" s="17">
        <f>IFERROR(AVERAGEIF('Dzienne 2'!$B$7:$B$306,A64,'Dzienne 2'!$R$7:$R$306),"")</f>
        <v>1.9712746858168761</v>
      </c>
      <c r="Q64" s="21">
        <f>IFERROR(AVERAGEIF('Dzienne 2'!$B$7:$B$306,A64,'Dzienne 2'!$U$7:$U$306),"")</f>
        <v>4274</v>
      </c>
      <c r="R64" s="21">
        <f>IFERROR(AVERAGEIF('Dzienne 2'!$B$7:$B$306,A64,'Dzienne 2'!$V$7:$V$306),"")</f>
        <v>4551</v>
      </c>
      <c r="S64" s="14"/>
    </row>
    <row r="65" spans="1:19" ht="15" customHeight="1" x14ac:dyDescent="0.25">
      <c r="A65" s="19">
        <v>63</v>
      </c>
      <c r="B65" s="20" t="str">
        <f ca="1">IFERROR(_xludf.minifs('Dzienne 2'!$A$7:$A$306,'Dzienne 2'!$B$7:$B$306,A65),"")</f>
        <v/>
      </c>
      <c r="C65" s="20" t="str">
        <f ca="1">IFERROR(_xludf.maxifs('Dzienne 2'!$A$7:$A$306,'Dzienne 2'!$B$7:$B$306,A65),"")</f>
        <v/>
      </c>
      <c r="D65" s="21" t="str">
        <f>IFERROR(AVERAGEIF('Dzienne 2'!$B$7:$B$306,A65,'Dzienne 2'!$C$7:$C$306),"")</f>
        <v/>
      </c>
      <c r="E65" s="21" t="str">
        <f>IFERROR(AVERAGEIF('Dzienne 2'!$B$7:$B$306,A65,'Dzienne 2'!$D$7:$D$306),"")</f>
        <v/>
      </c>
      <c r="F65" s="13">
        <f>IFERROR(SUMIF('Dzienne 2'!$B$7:$B$306,A65,'Dzienne 2'!$E$7:$E$306),"")</f>
        <v>0</v>
      </c>
      <c r="G65" s="13">
        <f>IFERROR(SUMIF('Dzienne 2'!$B$7:$B$306,A65,'Dzienne 2'!$F$7:$F$306),"")</f>
        <v>0</v>
      </c>
      <c r="H65" s="15" t="str">
        <f>IFERROR(AVERAGEIF('Dzienne 2'!$B$7:$B$306,A65,'Dzienne 2'!$K$7:$K$306),"")</f>
        <v/>
      </c>
      <c r="I65" s="21">
        <f>IFERROR(SUMIF('Dzienne 2'!$B$7:$B$306,A65,'Dzienne 2'!$H$7:$H$306),"")</f>
        <v>0</v>
      </c>
      <c r="J65" s="21">
        <f>IFERROR(SUMIF('Dzienne 2'!$B$7:$B$306,A65,'Dzienne 2'!$I$7:$I$306),"")</f>
        <v>0</v>
      </c>
      <c r="K65" s="15" t="str">
        <f t="shared" si="1"/>
        <v/>
      </c>
      <c r="L65" s="15" t="str">
        <f>IFERROR(AVERAGEIF('Dzienne 2'!$B$7:$B$306,A65,'Dzienne 2'!$L$7:$L$306),"")</f>
        <v/>
      </c>
      <c r="M65" s="21">
        <f>IFERROR(SUMIF('Dzienne 2'!$B$7:$B$306,A65,'Dzienne 2'!$M$7:$M$306),"")</f>
        <v>0</v>
      </c>
      <c r="N65" s="15" t="str">
        <f>IFERROR(AVERAGEIF('Dzienne 2'!$B$7:$B$306,A65,'Dzienne 2'!$O$7:$O$306),"")</f>
        <v/>
      </c>
      <c r="O65" s="15" t="str">
        <f>IFERROR(AVERAGEIF('Dzienne 2'!$B$7:$B$306,A65,'Dzienne 2'!$P$7:$P$306),"")</f>
        <v/>
      </c>
      <c r="P65" s="17" t="str">
        <f>IFERROR(AVERAGEIF('Dzienne 2'!$B$7:$B$306,A65,'Dzienne 2'!$R$7:$R$306),"")</f>
        <v/>
      </c>
      <c r="Q65" s="21" t="str">
        <f>IFERROR(AVERAGEIF('Dzienne 2'!$B$7:$B$306,A65,'Dzienne 2'!$U$7:$U$306),"")</f>
        <v/>
      </c>
      <c r="R65" s="21" t="str">
        <f>IFERROR(AVERAGEIF('Dzienne 2'!$B$7:$B$306,A65,'Dzienne 2'!$V$7:$V$306),"")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2'!$A$7:$A$306,'Dzienne 2'!$B$7:$B$306,A66),"")</f>
        <v/>
      </c>
      <c r="C66" s="20" t="str">
        <f ca="1">IFERROR(_xludf.maxifs('Dzienne 2'!$A$7:$A$306,'Dzienne 2'!$B$7:$B$306,A66),"")</f>
        <v/>
      </c>
      <c r="D66" s="21" t="str">
        <f>IFERROR(AVERAGEIF('Dzienne 2'!$B$7:$B$306,A66,'Dzienne 2'!$C$7:$C$306),"")</f>
        <v/>
      </c>
      <c r="E66" s="21" t="str">
        <f>IFERROR(AVERAGEIF('Dzienne 2'!$B$7:$B$306,A66,'Dzienne 2'!$D$7:$D$306),"")</f>
        <v/>
      </c>
      <c r="F66" s="13">
        <f>IFERROR(SUMIF('Dzienne 2'!$B$7:$B$306,A66,'Dzienne 2'!$E$7:$E$306),"")</f>
        <v>0</v>
      </c>
      <c r="G66" s="13">
        <f>IFERROR(SUMIF('Dzienne 2'!$B$7:$B$306,A66,'Dzienne 2'!$F$7:$F$306),"")</f>
        <v>0</v>
      </c>
      <c r="H66" s="15" t="str">
        <f>IFERROR(AVERAGEIF('Dzienne 2'!$B$7:$B$306,A66,'Dzienne 2'!$K$7:$K$306),"")</f>
        <v/>
      </c>
      <c r="I66" s="21">
        <f>IFERROR(SUMIF('Dzienne 2'!$B$7:$B$306,A66,'Dzienne 2'!$H$7:$H$306),"")</f>
        <v>0</v>
      </c>
      <c r="J66" s="21">
        <f>IFERROR(SUMIF('Dzienne 2'!$B$7:$B$306,A66,'Dzienne 2'!$I$7:$I$306),"")</f>
        <v>0</v>
      </c>
      <c r="K66" s="15" t="str">
        <f t="shared" si="1"/>
        <v/>
      </c>
      <c r="L66" s="15" t="str">
        <f>IFERROR(AVERAGEIF('Dzienne 2'!$B$7:$B$306,A66,'Dzienne 2'!$L$7:$L$306),"")</f>
        <v/>
      </c>
      <c r="M66" s="21">
        <f>IFERROR(SUMIF('Dzienne 2'!$B$7:$B$306,A66,'Dzienne 2'!$M$7:$M$306),"")</f>
        <v>0</v>
      </c>
      <c r="N66" s="15" t="str">
        <f>IFERROR(AVERAGEIF('Dzienne 2'!$B$7:$B$306,A66,'Dzienne 2'!$O$7:$O$306),"")</f>
        <v/>
      </c>
      <c r="O66" s="15" t="str">
        <f>IFERROR(AVERAGEIF('Dzienne 2'!$B$7:$B$306,A66,'Dzienne 2'!$P$7:$P$306),"")</f>
        <v/>
      </c>
      <c r="P66" s="17" t="str">
        <f>IFERROR(AVERAGEIF('Dzienne 2'!$B$7:$B$306,A66,'Dzienne 2'!$R$7:$R$306),"")</f>
        <v/>
      </c>
      <c r="Q66" s="21" t="str">
        <f>IFERROR(AVERAGEIF('Dzienne 2'!$B$7:$B$306,A66,'Dzienne 2'!$U$7:$U$306),"")</f>
        <v/>
      </c>
      <c r="R66" s="21" t="str">
        <f>IFERROR(AVERAGEIF('Dzienne 2'!$B$7:$B$306,A66,'Dzienne 2'!$V$7:$V$306),"")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2'!$A$7:$A$306,'Dzienne 2'!$B$7:$B$306,A67),"")</f>
        <v/>
      </c>
      <c r="C67" s="20" t="str">
        <f ca="1">IFERROR(_xludf.maxifs('Dzienne 2'!$A$7:$A$306,'Dzienne 2'!$B$7:$B$306,A67),"")</f>
        <v/>
      </c>
      <c r="D67" s="21" t="str">
        <f>IFERROR(AVERAGEIF('Dzienne 2'!$B$7:$B$306,A67,'Dzienne 2'!$C$7:$C$306),"")</f>
        <v/>
      </c>
      <c r="E67" s="21" t="str">
        <f>IFERROR(AVERAGEIF('Dzienne 2'!$B$7:$B$306,A67,'Dzienne 2'!$D$7:$D$306),"")</f>
        <v/>
      </c>
      <c r="F67" s="13">
        <f>IFERROR(SUMIF('Dzienne 2'!$B$7:$B$306,A67,'Dzienne 2'!$E$7:$E$306),"")</f>
        <v>0</v>
      </c>
      <c r="G67" s="13">
        <f>IFERROR(SUMIF('Dzienne 2'!$B$7:$B$306,A67,'Dzienne 2'!$F$7:$F$306),"")</f>
        <v>0</v>
      </c>
      <c r="H67" s="15" t="str">
        <f>IFERROR(AVERAGEIF('Dzienne 2'!$B$7:$B$306,A67,'Dzienne 2'!$K$7:$K$306),"")</f>
        <v/>
      </c>
      <c r="I67" s="21">
        <f>IFERROR(SUMIF('Dzienne 2'!$B$7:$B$306,A67,'Dzienne 2'!$H$7:$H$306),"")</f>
        <v>0</v>
      </c>
      <c r="J67" s="21">
        <f>IFERROR(SUMIF('Dzienne 2'!$B$7:$B$306,A67,'Dzienne 2'!$I$7:$I$306),"")</f>
        <v>0</v>
      </c>
      <c r="K67" s="15" t="str">
        <f t="shared" ref="K67:K72" si="2">IF(OR(I67="",I67=0),"",J67/I67*100)</f>
        <v/>
      </c>
      <c r="L67" s="15" t="str">
        <f>IFERROR(AVERAGEIF('Dzienne 2'!$B$7:$B$306,A67,'Dzienne 2'!$L$7:$L$306),"")</f>
        <v/>
      </c>
      <c r="M67" s="21">
        <f>IFERROR(SUMIF('Dzienne 2'!$B$7:$B$306,A67,'Dzienne 2'!$M$7:$M$306),"")</f>
        <v>0</v>
      </c>
      <c r="N67" s="15" t="str">
        <f>IFERROR(AVERAGEIF('Dzienne 2'!$B$7:$B$306,A67,'Dzienne 2'!$O$7:$O$306),"")</f>
        <v/>
      </c>
      <c r="O67" s="15" t="str">
        <f>IFERROR(AVERAGEIF('Dzienne 2'!$B$7:$B$306,A67,'Dzienne 2'!$P$7:$P$306),"")</f>
        <v/>
      </c>
      <c r="P67" s="17" t="str">
        <f>IFERROR(AVERAGEIF('Dzienne 2'!$B$7:$B$306,A67,'Dzienne 2'!$R$7:$R$306),"")</f>
        <v/>
      </c>
      <c r="Q67" s="21" t="str">
        <f>IFERROR(AVERAGEIF('Dzienne 2'!$B$7:$B$306,A67,'Dzienne 2'!$U$7:$U$306),"")</f>
        <v/>
      </c>
      <c r="R67" s="21" t="str">
        <f>IFERROR(AVERAGEIF('Dzienne 2'!$B$7:$B$306,A67,'Dzienne 2'!$V$7:$V$306),"")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2'!$A$7:$A$306,'Dzienne 2'!$B$7:$B$306,A68),"")</f>
        <v/>
      </c>
      <c r="C68" s="20" t="str">
        <f ca="1">IFERROR(_xludf.maxifs('Dzienne 2'!$A$7:$A$306,'Dzienne 2'!$B$7:$B$306,A68),"")</f>
        <v/>
      </c>
      <c r="D68" s="21" t="str">
        <f>IFERROR(AVERAGEIF('Dzienne 2'!$B$7:$B$306,A68,'Dzienne 2'!$C$7:$C$306),"")</f>
        <v/>
      </c>
      <c r="E68" s="21" t="str">
        <f>IFERROR(AVERAGEIF('Dzienne 2'!$B$7:$B$306,A68,'Dzienne 2'!$D$7:$D$306),"")</f>
        <v/>
      </c>
      <c r="F68" s="13">
        <f>IFERROR(SUMIF('Dzienne 2'!$B$7:$B$306,A68,'Dzienne 2'!$E$7:$E$306),"")</f>
        <v>0</v>
      </c>
      <c r="G68" s="13">
        <f>IFERROR(SUMIF('Dzienne 2'!$B$7:$B$306,A68,'Dzienne 2'!$F$7:$F$306),"")</f>
        <v>0</v>
      </c>
      <c r="H68" s="15" t="str">
        <f>IFERROR(AVERAGEIF('Dzienne 2'!$B$7:$B$306,A68,'Dzienne 2'!$K$7:$K$306),"")</f>
        <v/>
      </c>
      <c r="I68" s="21">
        <f>IFERROR(SUMIF('Dzienne 2'!$B$7:$B$306,A68,'Dzienne 2'!$H$7:$H$306),"")</f>
        <v>0</v>
      </c>
      <c r="J68" s="21">
        <f>IFERROR(SUMIF('Dzienne 2'!$B$7:$B$306,A68,'Dzienne 2'!$I$7:$I$306),"")</f>
        <v>0</v>
      </c>
      <c r="K68" s="15" t="str">
        <f t="shared" si="2"/>
        <v/>
      </c>
      <c r="L68" s="15" t="str">
        <f>IFERROR(AVERAGEIF('Dzienne 2'!$B$7:$B$306,A68,'Dzienne 2'!$L$7:$L$306),"")</f>
        <v/>
      </c>
      <c r="M68" s="21">
        <f>IFERROR(SUMIF('Dzienne 2'!$B$7:$B$306,A68,'Dzienne 2'!$M$7:$M$306),"")</f>
        <v>0</v>
      </c>
      <c r="N68" s="15" t="str">
        <f>IFERROR(AVERAGEIF('Dzienne 2'!$B$7:$B$306,A68,'Dzienne 2'!$O$7:$O$306),"")</f>
        <v/>
      </c>
      <c r="O68" s="15" t="str">
        <f>IFERROR(AVERAGEIF('Dzienne 2'!$B$7:$B$306,A68,'Dzienne 2'!$P$7:$P$306),"")</f>
        <v/>
      </c>
      <c r="P68" s="17" t="str">
        <f>IFERROR(AVERAGEIF('Dzienne 2'!$B$7:$B$306,A68,'Dzienne 2'!$R$7:$R$306),"")</f>
        <v/>
      </c>
      <c r="Q68" s="21" t="str">
        <f>IFERROR(AVERAGEIF('Dzienne 2'!$B$7:$B$306,A68,'Dzienne 2'!$U$7:$U$306),"")</f>
        <v/>
      </c>
      <c r="R68" s="21" t="str">
        <f>IFERROR(AVERAGEIF('Dzienne 2'!$B$7:$B$306,A68,'Dzienne 2'!$V$7:$V$306),"")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2'!$A$7:$A$306,'Dzienne 2'!$B$7:$B$306,A69),"")</f>
        <v/>
      </c>
      <c r="C69" s="20" t="str">
        <f ca="1">IFERROR(_xludf.maxifs('Dzienne 2'!$A$7:$A$306,'Dzienne 2'!$B$7:$B$306,A69),"")</f>
        <v/>
      </c>
      <c r="D69" s="21" t="str">
        <f>IFERROR(AVERAGEIF('Dzienne 2'!$B$7:$B$306,A69,'Dzienne 2'!$C$7:$C$306),"")</f>
        <v/>
      </c>
      <c r="E69" s="21" t="str">
        <f>IFERROR(AVERAGEIF('Dzienne 2'!$B$7:$B$306,A69,'Dzienne 2'!$D$7:$D$306),"")</f>
        <v/>
      </c>
      <c r="F69" s="13">
        <f>IFERROR(SUMIF('Dzienne 2'!$B$7:$B$306,A69,'Dzienne 2'!$E$7:$E$306),"")</f>
        <v>0</v>
      </c>
      <c r="G69" s="13">
        <f>IFERROR(SUMIF('Dzienne 2'!$B$7:$B$306,A69,'Dzienne 2'!$F$7:$F$306),"")</f>
        <v>0</v>
      </c>
      <c r="H69" s="15" t="str">
        <f>IFERROR(AVERAGEIF('Dzienne 2'!$B$7:$B$306,A69,'Dzienne 2'!$K$7:$K$306),"")</f>
        <v/>
      </c>
      <c r="I69" s="21">
        <f>IFERROR(SUMIF('Dzienne 2'!$B$7:$B$306,A69,'Dzienne 2'!$H$7:$H$306),"")</f>
        <v>0</v>
      </c>
      <c r="J69" s="21">
        <f>IFERROR(SUMIF('Dzienne 2'!$B$7:$B$306,A69,'Dzienne 2'!$I$7:$I$306),"")</f>
        <v>0</v>
      </c>
      <c r="K69" s="15" t="str">
        <f t="shared" si="2"/>
        <v/>
      </c>
      <c r="L69" s="15" t="str">
        <f>IFERROR(AVERAGEIF('Dzienne 2'!$B$7:$B$306,A69,'Dzienne 2'!$L$7:$L$306),"")</f>
        <v/>
      </c>
      <c r="M69" s="21">
        <f>IFERROR(SUMIF('Dzienne 2'!$B$7:$B$306,A69,'Dzienne 2'!$M$7:$M$306),"")</f>
        <v>0</v>
      </c>
      <c r="N69" s="15" t="str">
        <f>IFERROR(AVERAGEIF('Dzienne 2'!$B$7:$B$306,A69,'Dzienne 2'!$O$7:$O$306),"")</f>
        <v/>
      </c>
      <c r="O69" s="15" t="str">
        <f>IFERROR(AVERAGEIF('Dzienne 2'!$B$7:$B$306,A69,'Dzienne 2'!$P$7:$P$306),"")</f>
        <v/>
      </c>
      <c r="P69" s="17" t="str">
        <f>IFERROR(AVERAGEIF('Dzienne 2'!$B$7:$B$306,A69,'Dzienne 2'!$R$7:$R$306),"")</f>
        <v/>
      </c>
      <c r="Q69" s="21" t="str">
        <f>IFERROR(AVERAGEIF('Dzienne 2'!$B$7:$B$306,A69,'Dzienne 2'!$U$7:$U$306),"")</f>
        <v/>
      </c>
      <c r="R69" s="21" t="str">
        <f>IFERROR(AVERAGEIF('Dzienne 2'!$B$7:$B$306,A69,'Dzienne 2'!$V$7:$V$306),"")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2'!$A$7:$A$306,'Dzienne 2'!$B$7:$B$306,A70),"")</f>
        <v/>
      </c>
      <c r="C70" s="20" t="str">
        <f ca="1">IFERROR(_xludf.maxifs('Dzienne 2'!$A$7:$A$306,'Dzienne 2'!$B$7:$B$306,A70),"")</f>
        <v/>
      </c>
      <c r="D70" s="21" t="str">
        <f>IFERROR(AVERAGEIF('Dzienne 2'!$B$7:$B$306,A70,'Dzienne 2'!$C$7:$C$306),"")</f>
        <v/>
      </c>
      <c r="E70" s="21" t="str">
        <f>IFERROR(AVERAGEIF('Dzienne 2'!$B$7:$B$306,A70,'Dzienne 2'!$D$7:$D$306),"")</f>
        <v/>
      </c>
      <c r="F70" s="13">
        <f>IFERROR(SUMIF('Dzienne 2'!$B$7:$B$306,A70,'Dzienne 2'!$E$7:$E$306),"")</f>
        <v>0</v>
      </c>
      <c r="G70" s="13">
        <f>IFERROR(SUMIF('Dzienne 2'!$B$7:$B$306,A70,'Dzienne 2'!$F$7:$F$306),"")</f>
        <v>0</v>
      </c>
      <c r="H70" s="15" t="str">
        <f>IFERROR(AVERAGEIF('Dzienne 2'!$B$7:$B$306,A70,'Dzienne 2'!$K$7:$K$306),"")</f>
        <v/>
      </c>
      <c r="I70" s="21">
        <f>IFERROR(SUMIF('Dzienne 2'!$B$7:$B$306,A70,'Dzienne 2'!$H$7:$H$306),"")</f>
        <v>0</v>
      </c>
      <c r="J70" s="21">
        <f>IFERROR(SUMIF('Dzienne 2'!$B$7:$B$306,A70,'Dzienne 2'!$I$7:$I$306),"")</f>
        <v>0</v>
      </c>
      <c r="K70" s="15" t="str">
        <f t="shared" si="2"/>
        <v/>
      </c>
      <c r="L70" s="15" t="str">
        <f>IFERROR(AVERAGEIF('Dzienne 2'!$B$7:$B$306,A70,'Dzienne 2'!$L$7:$L$306),"")</f>
        <v/>
      </c>
      <c r="M70" s="21">
        <f>IFERROR(SUMIF('Dzienne 2'!$B$7:$B$306,A70,'Dzienne 2'!$M$7:$M$306),"")</f>
        <v>0</v>
      </c>
      <c r="N70" s="15" t="str">
        <f>IFERROR(AVERAGEIF('Dzienne 2'!$B$7:$B$306,A70,'Dzienne 2'!$O$7:$O$306),"")</f>
        <v/>
      </c>
      <c r="O70" s="15" t="str">
        <f>IFERROR(AVERAGEIF('Dzienne 2'!$B$7:$B$306,A70,'Dzienne 2'!$P$7:$P$306),"")</f>
        <v/>
      </c>
      <c r="P70" s="17" t="str">
        <f>IFERROR(AVERAGEIF('Dzienne 2'!$B$7:$B$306,A70,'Dzienne 2'!$R$7:$R$306),"")</f>
        <v/>
      </c>
      <c r="Q70" s="21" t="str">
        <f>IFERROR(AVERAGEIF('Dzienne 2'!$B$7:$B$306,A70,'Dzienne 2'!$U$7:$U$306),"")</f>
        <v/>
      </c>
      <c r="R70" s="21" t="str">
        <f>IFERROR(AVERAGEIF('Dzienne 2'!$B$7:$B$306,A70,'Dzienne 2'!$V$7:$V$306),"")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2'!$A$7:$A$306,'Dzienne 2'!$B$7:$B$306,A71),"")</f>
        <v/>
      </c>
      <c r="C71" s="20" t="str">
        <f ca="1">IFERROR(_xludf.maxifs('Dzienne 2'!$A$7:$A$306,'Dzienne 2'!$B$7:$B$306,A71),"")</f>
        <v/>
      </c>
      <c r="D71" s="21" t="str">
        <f>IFERROR(AVERAGEIF('Dzienne 2'!$B$7:$B$306,A71,'Dzienne 2'!$C$7:$C$306),"")</f>
        <v/>
      </c>
      <c r="E71" s="21" t="str">
        <f>IFERROR(AVERAGEIF('Dzienne 2'!$B$7:$B$306,A71,'Dzienne 2'!$D$7:$D$306),"")</f>
        <v/>
      </c>
      <c r="F71" s="13">
        <f>IFERROR(SUMIF('Dzienne 2'!$B$7:$B$306,A71,'Dzienne 2'!$E$7:$E$306),"")</f>
        <v>0</v>
      </c>
      <c r="G71" s="13">
        <f>IFERROR(SUMIF('Dzienne 2'!$B$7:$B$306,A71,'Dzienne 2'!$F$7:$F$306),"")</f>
        <v>0</v>
      </c>
      <c r="H71" s="15" t="str">
        <f>IFERROR(AVERAGEIF('Dzienne 2'!$B$7:$B$306,A71,'Dzienne 2'!$K$7:$K$306),"")</f>
        <v/>
      </c>
      <c r="I71" s="21">
        <f>IFERROR(SUMIF('Dzienne 2'!$B$7:$B$306,A71,'Dzienne 2'!$H$7:$H$306),"")</f>
        <v>0</v>
      </c>
      <c r="J71" s="21">
        <f>IFERROR(SUMIF('Dzienne 2'!$B$7:$B$306,A71,'Dzienne 2'!$I$7:$I$306),"")</f>
        <v>0</v>
      </c>
      <c r="K71" s="15" t="str">
        <f t="shared" si="2"/>
        <v/>
      </c>
      <c r="L71" s="15" t="str">
        <f>IFERROR(AVERAGEIF('Dzienne 2'!$B$7:$B$306,A71,'Dzienne 2'!$L$7:$L$306),"")</f>
        <v/>
      </c>
      <c r="M71" s="21">
        <f>IFERROR(SUMIF('Dzienne 2'!$B$7:$B$306,A71,'Dzienne 2'!$M$7:$M$306),"")</f>
        <v>0</v>
      </c>
      <c r="N71" s="15" t="str">
        <f>IFERROR(AVERAGEIF('Dzienne 2'!$B$7:$B$306,A71,'Dzienne 2'!$O$7:$O$306),"")</f>
        <v/>
      </c>
      <c r="O71" s="15" t="str">
        <f>IFERROR(AVERAGEIF('Dzienne 2'!$B$7:$B$306,A71,'Dzienne 2'!$P$7:$P$306),"")</f>
        <v/>
      </c>
      <c r="P71" s="17" t="str">
        <f>IFERROR(AVERAGEIF('Dzienne 2'!$B$7:$B$306,A71,'Dzienne 2'!$R$7:$R$306),"")</f>
        <v/>
      </c>
      <c r="Q71" s="21" t="str">
        <f>IFERROR(AVERAGEIF('Dzienne 2'!$B$7:$B$306,A71,'Dzienne 2'!$U$7:$U$306),"")</f>
        <v/>
      </c>
      <c r="R71" s="21" t="str">
        <f>IFERROR(AVERAGEIF('Dzienne 2'!$B$7:$B$306,A71,'Dzienne 2'!$V$7:$V$306),"")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2'!$A$7:$A$306,'Dzienne 2'!$B$7:$B$306,A72),"")</f>
        <v/>
      </c>
      <c r="C72" s="20" t="str">
        <f ca="1">IFERROR(_xludf.maxifs('Dzienne 2'!$A$7:$A$306,'Dzienne 2'!$B$7:$B$306,A72),"")</f>
        <v/>
      </c>
      <c r="D72" s="21" t="str">
        <f>IFERROR(AVERAGEIF('Dzienne 2'!$B$7:$B$306,A72,'Dzienne 2'!$C$7:$C$306),"")</f>
        <v/>
      </c>
      <c r="E72" s="21" t="str">
        <f>IFERROR(AVERAGEIF('Dzienne 2'!$B$7:$B$306,A72,'Dzienne 2'!$D$7:$D$306),"")</f>
        <v/>
      </c>
      <c r="F72" s="13">
        <f>IFERROR(SUMIF('Dzienne 2'!$B$7:$B$306,A72,'Dzienne 2'!$E$7:$E$306),"")</f>
        <v>0</v>
      </c>
      <c r="G72" s="13">
        <f>IFERROR(SUMIF('Dzienne 2'!$B$7:$B$306,A72,'Dzienne 2'!$F$7:$F$306),"")</f>
        <v>0</v>
      </c>
      <c r="H72" s="15" t="str">
        <f>IFERROR(AVERAGEIF('Dzienne 2'!$B$7:$B$306,A72,'Dzienne 2'!$K$7:$K$306),"")</f>
        <v/>
      </c>
      <c r="I72" s="21">
        <f>IFERROR(SUMIF('Dzienne 2'!$B$7:$B$306,A72,'Dzienne 2'!$H$7:$H$306),"")</f>
        <v>0</v>
      </c>
      <c r="J72" s="21">
        <f>IFERROR(SUMIF('Dzienne 2'!$B$7:$B$306,A72,'Dzienne 2'!$I$7:$I$306),"")</f>
        <v>0</v>
      </c>
      <c r="K72" s="15" t="str">
        <f t="shared" si="2"/>
        <v/>
      </c>
      <c r="L72" s="15" t="str">
        <f>IFERROR(AVERAGEIF('Dzienne 2'!$B$7:$B$306,A72,'Dzienne 2'!$L$7:$L$306),"")</f>
        <v/>
      </c>
      <c r="M72" s="21">
        <f>IFERROR(SUMIF('Dzienne 2'!$B$7:$B$306,A72,'Dzienne 2'!$M$7:$M$306),"")</f>
        <v>0</v>
      </c>
      <c r="N72" s="15" t="str">
        <f>IFERROR(AVERAGEIF('Dzienne 2'!$B$7:$B$306,A72,'Dzienne 2'!$O$7:$O$306),"")</f>
        <v/>
      </c>
      <c r="O72" s="15" t="str">
        <f>IFERROR(AVERAGEIF('Dzienne 2'!$B$7:$B$306,A72,'Dzienne 2'!$P$7:$P$306),"")</f>
        <v/>
      </c>
      <c r="P72" s="17" t="str">
        <f>IFERROR(AVERAGEIF('Dzienne 2'!$B$7:$B$306,A72,'Dzienne 2'!$R$7:$R$306),"")</f>
        <v/>
      </c>
      <c r="Q72" s="21" t="str">
        <f>IFERROR(AVERAGEIF('Dzienne 2'!$B$7:$B$306,A72,'Dzienne 2'!$U$7:$U$306),"")</f>
        <v/>
      </c>
      <c r="R72" s="21" t="str">
        <f>IFERROR(AVERAGEIF('Dzienne 2'!$B$7:$B$306,A72,'Dzienne 2'!$V$7:$V$306),"")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72"/>
  <sheetViews>
    <sheetView zoomScaleNormal="100" workbookViewId="0">
      <pane xSplit="1" ySplit="2" topLeftCell="B26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107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3'!$A$7:$A$306,'Dzienne 3'!$B$7:$B$306,A3),"")</f>
        <v/>
      </c>
      <c r="C3" s="20" t="str">
        <f ca="1">IFERROR(_xludf.maxifs('Dzienne 3'!$A$7:$A$306,'Dzienne 3'!$B$7:$B$306,A3),"")</f>
        <v/>
      </c>
      <c r="D3" s="21" t="str">
        <f>IFERROR(AVERAGEIF('Dzienne 3'!$B$7:$B$306,A3,'Dzienne 3'!$C$7:$C$306),"")</f>
        <v/>
      </c>
      <c r="E3" s="21" t="str">
        <f>IFERROR(AVERAGEIF('Dzienne 3'!$B$7:$B$306,A3,'Dzienne 3'!$D$7:$D$306),"")</f>
        <v/>
      </c>
      <c r="F3" s="13">
        <f>IFERROR(SUMIF('Dzienne 3'!$B$7:$B$306,A3,'Dzienne 3'!$E$7:$E$306),"")</f>
        <v>0</v>
      </c>
      <c r="G3" s="13">
        <f>IFERROR(SUMIF('Dzienne 3'!$B$7:$B$306,A3,'Dzienne 3'!$F$7:$F$306),"")</f>
        <v>0</v>
      </c>
      <c r="H3" s="15" t="str">
        <f>IFERROR(AVERAGEIF('Dzienne 3'!$B$7:$B$306,A3,'Dzienne 3'!$K$7:$K$306),"")</f>
        <v/>
      </c>
      <c r="I3" s="21">
        <f>IFERROR(SUMIF('Dzienne 3'!$B$7:$B$306,A3,'Dzienne 3'!$H$7:$H$306),"")</f>
        <v>0</v>
      </c>
      <c r="J3" s="21">
        <f>IFERROR(SUMIF('Dzienne 3'!$B$7:$B$306,A3,'Dzienne 3'!$I$7:$I$306),"")</f>
        <v>0</v>
      </c>
      <c r="K3" s="15" t="str">
        <f t="shared" ref="K3:K34" si="0">IF(OR(I3="",I3=0),"",J3/I3*100)</f>
        <v/>
      </c>
      <c r="L3" s="15" t="str">
        <f>IFERROR(AVERAGEIF('Dzienne 3'!$B$7:$B$306,A3,'Dzienne 3'!$L$7:$L$306),"")</f>
        <v/>
      </c>
      <c r="M3" s="21">
        <f>IFERROR(SUMIF('Dzienne 3'!$B$7:$B$306,A3,'Dzienne 3'!$M$7:$M$306),"")</f>
        <v>0</v>
      </c>
      <c r="N3" s="15" t="str">
        <f>IFERROR(AVERAGEIF('Dzienne 3'!$B$7:$B$306,A3,'Dzienne 3'!$O$7:$O$306),"")</f>
        <v/>
      </c>
      <c r="O3" s="15" t="str">
        <f>IFERROR(AVERAGEIF('Dzienne 3'!$B$7:$B$306,A3,'Dzienne 3'!$P$7:$P$306),"")</f>
        <v/>
      </c>
      <c r="P3" s="17" t="str">
        <f>IFERROR(AVERAGEIF('Dzienne 3'!$B$7:$B$306,A3,'Dzienne 3'!$R$7:$R$306),"")</f>
        <v/>
      </c>
      <c r="Q3" s="21" t="str">
        <f>IFERROR(AVERAGEIF('Dzienne 3'!$B$7:$B$306,A3,'Dzienne 3'!$U$7:$U$306),"")</f>
        <v/>
      </c>
      <c r="R3" s="21" t="str">
        <f>IFERROR(AVERAGEIF('Dzienne 3'!$B$7:$B$306,A3,'Dzienne 3'!$V$7:$V$306),"")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3'!$A$7:$A$306,'Dzienne 3'!$B$7:$B$306,A4),"")</f>
        <v/>
      </c>
      <c r="C4" s="20" t="str">
        <f ca="1">IFERROR(_xludf.maxifs('Dzienne 3'!$A$7:$A$306,'Dzienne 3'!$B$7:$B$306,A4),"")</f>
        <v/>
      </c>
      <c r="D4" s="21" t="str">
        <f>IFERROR(AVERAGEIF('Dzienne 3'!$B$7:$B$306,A4,'Dzienne 3'!$C$7:$C$306),"")</f>
        <v/>
      </c>
      <c r="E4" s="21" t="str">
        <f>IFERROR(AVERAGEIF('Dzienne 3'!$B$7:$B$306,A4,'Dzienne 3'!$D$7:$D$306),"")</f>
        <v/>
      </c>
      <c r="F4" s="13">
        <f>IFERROR(SUMIF('Dzienne 3'!$B$7:$B$306,A4,'Dzienne 3'!$E$7:$E$306),"")</f>
        <v>0</v>
      </c>
      <c r="G4" s="13">
        <f>IFERROR(SUMIF('Dzienne 3'!$B$7:$B$306,A4,'Dzienne 3'!$F$7:$F$306),"")</f>
        <v>0</v>
      </c>
      <c r="H4" s="15" t="str">
        <f>IFERROR(AVERAGEIF('Dzienne 3'!$B$7:$B$306,A4,'Dzienne 3'!$K$7:$K$306),"")</f>
        <v/>
      </c>
      <c r="I4" s="21">
        <f>IFERROR(SUMIF('Dzienne 3'!$B$7:$B$306,A4,'Dzienne 3'!$H$7:$H$306),"")</f>
        <v>0</v>
      </c>
      <c r="J4" s="21">
        <f>IFERROR(SUMIF('Dzienne 3'!$B$7:$B$306,A4,'Dzienne 3'!$I$7:$I$306),"")</f>
        <v>0</v>
      </c>
      <c r="K4" s="15" t="str">
        <f t="shared" si="0"/>
        <v/>
      </c>
      <c r="L4" s="15" t="str">
        <f>IFERROR(AVERAGEIF('Dzienne 3'!$B$7:$B$306,A4,'Dzienne 3'!$L$7:$L$306),"")</f>
        <v/>
      </c>
      <c r="M4" s="21">
        <f>IFERROR(SUMIF('Dzienne 3'!$B$7:$B$306,A4,'Dzienne 3'!$M$7:$M$306),"")</f>
        <v>0</v>
      </c>
      <c r="N4" s="15" t="str">
        <f>IFERROR(AVERAGEIF('Dzienne 3'!$B$7:$B$306,A4,'Dzienne 3'!$O$7:$O$306),"")</f>
        <v/>
      </c>
      <c r="O4" s="15" t="str">
        <f>IFERROR(AVERAGEIF('Dzienne 3'!$B$7:$B$306,A4,'Dzienne 3'!$P$7:$P$306),"")</f>
        <v/>
      </c>
      <c r="P4" s="17" t="str">
        <f>IFERROR(AVERAGEIF('Dzienne 3'!$B$7:$B$306,A4,'Dzienne 3'!$R$7:$R$306),"")</f>
        <v/>
      </c>
      <c r="Q4" s="21" t="str">
        <f>IFERROR(AVERAGEIF('Dzienne 3'!$B$7:$B$306,A4,'Dzienne 3'!$U$7:$U$306),"")</f>
        <v/>
      </c>
      <c r="R4" s="21" t="str">
        <f>IFERROR(AVERAGEIF('Dzienne 3'!$B$7:$B$306,A4,'Dzienne 3'!$V$7:$V$306),"")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3'!$A$7:$A$306,'Dzienne 3'!$B$7:$B$306,A5),"")</f>
        <v/>
      </c>
      <c r="C5" s="20" t="str">
        <f ca="1">IFERROR(_xludf.maxifs('Dzienne 3'!$A$7:$A$306,'Dzienne 3'!$B$7:$B$306,A5),"")</f>
        <v/>
      </c>
      <c r="D5" s="21" t="str">
        <f>IFERROR(AVERAGEIF('Dzienne 3'!$B$7:$B$306,A5,'Dzienne 3'!$C$7:$C$306),"")</f>
        <v/>
      </c>
      <c r="E5" s="21" t="str">
        <f>IFERROR(AVERAGEIF('Dzienne 3'!$B$7:$B$306,A5,'Dzienne 3'!$D$7:$D$306),"")</f>
        <v/>
      </c>
      <c r="F5" s="13">
        <f>IFERROR(SUMIF('Dzienne 3'!$B$7:$B$306,A5,'Dzienne 3'!$E$7:$E$306),"")</f>
        <v>0</v>
      </c>
      <c r="G5" s="13">
        <f>IFERROR(SUMIF('Dzienne 3'!$B$7:$B$306,A5,'Dzienne 3'!$F$7:$F$306),"")</f>
        <v>0</v>
      </c>
      <c r="H5" s="15" t="str">
        <f>IFERROR(AVERAGEIF('Dzienne 3'!$B$7:$B$306,A5,'Dzienne 3'!$K$7:$K$306),"")</f>
        <v/>
      </c>
      <c r="I5" s="21">
        <f>IFERROR(SUMIF('Dzienne 3'!$B$7:$B$306,A5,'Dzienne 3'!$H$7:$H$306),"")</f>
        <v>0</v>
      </c>
      <c r="J5" s="21">
        <f>IFERROR(SUMIF('Dzienne 3'!$B$7:$B$306,A5,'Dzienne 3'!$I$7:$I$306),"")</f>
        <v>0</v>
      </c>
      <c r="K5" s="15" t="str">
        <f t="shared" si="0"/>
        <v/>
      </c>
      <c r="L5" s="15" t="str">
        <f>IFERROR(AVERAGEIF('Dzienne 3'!$B$7:$B$306,A5,'Dzienne 3'!$L$7:$L$306),"")</f>
        <v/>
      </c>
      <c r="M5" s="21">
        <f>IFERROR(SUMIF('Dzienne 3'!$B$7:$B$306,A5,'Dzienne 3'!$M$7:$M$306),"")</f>
        <v>0</v>
      </c>
      <c r="N5" s="15" t="str">
        <f>IFERROR(AVERAGEIF('Dzienne 3'!$B$7:$B$306,A5,'Dzienne 3'!$O$7:$O$306),"")</f>
        <v/>
      </c>
      <c r="O5" s="15" t="str">
        <f>IFERROR(AVERAGEIF('Dzienne 3'!$B$7:$B$306,A5,'Dzienne 3'!$P$7:$P$306),"")</f>
        <v/>
      </c>
      <c r="P5" s="17" t="str">
        <f>IFERROR(AVERAGEIF('Dzienne 3'!$B$7:$B$306,A5,'Dzienne 3'!$R$7:$R$306),"")</f>
        <v/>
      </c>
      <c r="Q5" s="21" t="str">
        <f>IFERROR(AVERAGEIF('Dzienne 3'!$B$7:$B$306,A5,'Dzienne 3'!$U$7:$U$306),"")</f>
        <v/>
      </c>
      <c r="R5" s="21" t="str">
        <f>IFERROR(AVERAGEIF('Dzienne 3'!$B$7:$B$306,A5,'Dzienne 3'!$V$7:$V$306),"")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3'!$A$7:$A$306,'Dzienne 3'!$B$7:$B$306,A6),"")</f>
        <v/>
      </c>
      <c r="C6" s="20" t="str">
        <f ca="1">IFERROR(_xludf.maxifs('Dzienne 3'!$A$7:$A$306,'Dzienne 3'!$B$7:$B$306,A6),"")</f>
        <v/>
      </c>
      <c r="D6" s="21" t="str">
        <f>IFERROR(AVERAGEIF('Dzienne 3'!$B$7:$B$306,A6,'Dzienne 3'!$C$7:$C$306),"")</f>
        <v/>
      </c>
      <c r="E6" s="21" t="str">
        <f>IFERROR(AVERAGEIF('Dzienne 3'!$B$7:$B$306,A6,'Dzienne 3'!$D$7:$D$306),"")</f>
        <v/>
      </c>
      <c r="F6" s="13">
        <f>IFERROR(SUMIF('Dzienne 3'!$B$7:$B$306,A6,'Dzienne 3'!$E$7:$E$306),"")</f>
        <v>0</v>
      </c>
      <c r="G6" s="13">
        <f>IFERROR(SUMIF('Dzienne 3'!$B$7:$B$306,A6,'Dzienne 3'!$F$7:$F$306),"")</f>
        <v>0</v>
      </c>
      <c r="H6" s="15" t="str">
        <f>IFERROR(AVERAGEIF('Dzienne 3'!$B$7:$B$306,A6,'Dzienne 3'!$K$7:$K$306),"")</f>
        <v/>
      </c>
      <c r="I6" s="21">
        <f>IFERROR(SUMIF('Dzienne 3'!$B$7:$B$306,A6,'Dzienne 3'!$H$7:$H$306),"")</f>
        <v>0</v>
      </c>
      <c r="J6" s="21">
        <f>IFERROR(SUMIF('Dzienne 3'!$B$7:$B$306,A6,'Dzienne 3'!$I$7:$I$306),"")</f>
        <v>0</v>
      </c>
      <c r="K6" s="15" t="str">
        <f t="shared" si="0"/>
        <v/>
      </c>
      <c r="L6" s="15" t="str">
        <f>IFERROR(AVERAGEIF('Dzienne 3'!$B$7:$B$306,A6,'Dzienne 3'!$L$7:$L$306),"")</f>
        <v/>
      </c>
      <c r="M6" s="21">
        <f>IFERROR(SUMIF('Dzienne 3'!$B$7:$B$306,A6,'Dzienne 3'!$M$7:$M$306),"")</f>
        <v>0</v>
      </c>
      <c r="N6" s="15" t="str">
        <f>IFERROR(AVERAGEIF('Dzienne 3'!$B$7:$B$306,A6,'Dzienne 3'!$O$7:$O$306),"")</f>
        <v/>
      </c>
      <c r="O6" s="15" t="str">
        <f>IFERROR(AVERAGEIF('Dzienne 3'!$B$7:$B$306,A6,'Dzienne 3'!$P$7:$P$306),"")</f>
        <v/>
      </c>
      <c r="P6" s="17" t="str">
        <f>IFERROR(AVERAGEIF('Dzienne 3'!$B$7:$B$306,A6,'Dzienne 3'!$R$7:$R$306),"")</f>
        <v/>
      </c>
      <c r="Q6" s="21" t="str">
        <f>IFERROR(AVERAGEIF('Dzienne 3'!$B$7:$B$306,A6,'Dzienne 3'!$U$7:$U$306),"")</f>
        <v/>
      </c>
      <c r="R6" s="21" t="str">
        <f>IFERROR(AVERAGEIF('Dzienne 3'!$B$7:$B$306,A6,'Dzienne 3'!$V$7:$V$306),"")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3'!$A$7:$A$306,'Dzienne 3'!$B$7:$B$306,A7),"")</f>
        <v/>
      </c>
      <c r="C7" s="20" t="str">
        <f ca="1">IFERROR(_xludf.maxifs('Dzienne 3'!$A$7:$A$306,'Dzienne 3'!$B$7:$B$306,A7),"")</f>
        <v/>
      </c>
      <c r="D7" s="21" t="str">
        <f>IFERROR(AVERAGEIF('Dzienne 3'!$B$7:$B$306,A7,'Dzienne 3'!$C$7:$C$306),"")</f>
        <v/>
      </c>
      <c r="E7" s="21" t="str">
        <f>IFERROR(AVERAGEIF('Dzienne 3'!$B$7:$B$306,A7,'Dzienne 3'!$D$7:$D$306),"")</f>
        <v/>
      </c>
      <c r="F7" s="13">
        <f>IFERROR(SUMIF('Dzienne 3'!$B$7:$B$306,A7,'Dzienne 3'!$E$7:$E$306),"")</f>
        <v>0</v>
      </c>
      <c r="G7" s="13">
        <f>IFERROR(SUMIF('Dzienne 3'!$B$7:$B$306,A7,'Dzienne 3'!$F$7:$F$306),"")</f>
        <v>0</v>
      </c>
      <c r="H7" s="15" t="str">
        <f>IFERROR(AVERAGEIF('Dzienne 3'!$B$7:$B$306,A7,'Dzienne 3'!$K$7:$K$306),"")</f>
        <v/>
      </c>
      <c r="I7" s="21">
        <f>IFERROR(SUMIF('Dzienne 3'!$B$7:$B$306,A7,'Dzienne 3'!$H$7:$H$306),"")</f>
        <v>0</v>
      </c>
      <c r="J7" s="21">
        <f>IFERROR(SUMIF('Dzienne 3'!$B$7:$B$306,A7,'Dzienne 3'!$I$7:$I$306),"")</f>
        <v>0</v>
      </c>
      <c r="K7" s="15" t="str">
        <f t="shared" si="0"/>
        <v/>
      </c>
      <c r="L7" s="15" t="str">
        <f>IFERROR(AVERAGEIF('Dzienne 3'!$B$7:$B$306,A7,'Dzienne 3'!$L$7:$L$306),"")</f>
        <v/>
      </c>
      <c r="M7" s="21">
        <f>IFERROR(SUMIF('Dzienne 3'!$B$7:$B$306,A7,'Dzienne 3'!$M$7:$M$306),"")</f>
        <v>0</v>
      </c>
      <c r="N7" s="15" t="str">
        <f>IFERROR(AVERAGEIF('Dzienne 3'!$B$7:$B$306,A7,'Dzienne 3'!$O$7:$O$306),"")</f>
        <v/>
      </c>
      <c r="O7" s="15" t="str">
        <f>IFERROR(AVERAGEIF('Dzienne 3'!$B$7:$B$306,A7,'Dzienne 3'!$P$7:$P$306),"")</f>
        <v/>
      </c>
      <c r="P7" s="17" t="str">
        <f>IFERROR(AVERAGEIF('Dzienne 3'!$B$7:$B$306,A7,'Dzienne 3'!$R$7:$R$306),"")</f>
        <v/>
      </c>
      <c r="Q7" s="21" t="str">
        <f>IFERROR(AVERAGEIF('Dzienne 3'!$B$7:$B$306,A7,'Dzienne 3'!$U$7:$U$306),"")</f>
        <v/>
      </c>
      <c r="R7" s="21" t="str">
        <f>IFERROR(AVERAGEIF('Dzienne 3'!$B$7:$B$306,A7,'Dzienne 3'!$V$7:$V$306),"")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3'!$A$7:$A$306,'Dzienne 3'!$B$7:$B$306,A8),"")</f>
        <v/>
      </c>
      <c r="C8" s="20" t="str">
        <f ca="1">IFERROR(_xludf.maxifs('Dzienne 3'!$A$7:$A$306,'Dzienne 3'!$B$7:$B$306,A8),"")</f>
        <v/>
      </c>
      <c r="D8" s="21" t="str">
        <f>IFERROR(AVERAGEIF('Dzienne 3'!$B$7:$B$306,A8,'Dzienne 3'!$C$7:$C$306),"")</f>
        <v/>
      </c>
      <c r="E8" s="21" t="str">
        <f>IFERROR(AVERAGEIF('Dzienne 3'!$B$7:$B$306,A8,'Dzienne 3'!$D$7:$D$306),"")</f>
        <v/>
      </c>
      <c r="F8" s="13">
        <f>IFERROR(SUMIF('Dzienne 3'!$B$7:$B$306,A8,'Dzienne 3'!$E$7:$E$306),"")</f>
        <v>0</v>
      </c>
      <c r="G8" s="13">
        <f>IFERROR(SUMIF('Dzienne 3'!$B$7:$B$306,A8,'Dzienne 3'!$F$7:$F$306),"")</f>
        <v>0</v>
      </c>
      <c r="H8" s="15" t="str">
        <f>IFERROR(AVERAGEIF('Dzienne 3'!$B$7:$B$306,A8,'Dzienne 3'!$K$7:$K$306),"")</f>
        <v/>
      </c>
      <c r="I8" s="21">
        <f>IFERROR(SUMIF('Dzienne 3'!$B$7:$B$306,A8,'Dzienne 3'!$H$7:$H$306),"")</f>
        <v>0</v>
      </c>
      <c r="J8" s="21">
        <f>IFERROR(SUMIF('Dzienne 3'!$B$7:$B$306,A8,'Dzienne 3'!$I$7:$I$306),"")</f>
        <v>0</v>
      </c>
      <c r="K8" s="15" t="str">
        <f t="shared" si="0"/>
        <v/>
      </c>
      <c r="L8" s="15" t="str">
        <f>IFERROR(AVERAGEIF('Dzienne 3'!$B$7:$B$306,A8,'Dzienne 3'!$L$7:$L$306),"")</f>
        <v/>
      </c>
      <c r="M8" s="21">
        <f>IFERROR(SUMIF('Dzienne 3'!$B$7:$B$306,A8,'Dzienne 3'!$M$7:$M$306),"")</f>
        <v>0</v>
      </c>
      <c r="N8" s="15" t="str">
        <f>IFERROR(AVERAGEIF('Dzienne 3'!$B$7:$B$306,A8,'Dzienne 3'!$O$7:$O$306),"")</f>
        <v/>
      </c>
      <c r="O8" s="15" t="str">
        <f>IFERROR(AVERAGEIF('Dzienne 3'!$B$7:$B$306,A8,'Dzienne 3'!$P$7:$P$306),"")</f>
        <v/>
      </c>
      <c r="P8" s="17" t="str">
        <f>IFERROR(AVERAGEIF('Dzienne 3'!$B$7:$B$306,A8,'Dzienne 3'!$R$7:$R$306),"")</f>
        <v/>
      </c>
      <c r="Q8" s="21" t="str">
        <f>IFERROR(AVERAGEIF('Dzienne 3'!$B$7:$B$306,A8,'Dzienne 3'!$U$7:$U$306),"")</f>
        <v/>
      </c>
      <c r="R8" s="21" t="str">
        <f>IFERROR(AVERAGEIF('Dzienne 3'!$B$7:$B$306,A8,'Dzienne 3'!$V$7:$V$306),"")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3'!$A$7:$A$306,'Dzienne 3'!$B$7:$B$306,A9),"")</f>
        <v/>
      </c>
      <c r="C9" s="20" t="str">
        <f ca="1">IFERROR(_xludf.maxifs('Dzienne 3'!$A$7:$A$306,'Dzienne 3'!$B$7:$B$306,A9),"")</f>
        <v/>
      </c>
      <c r="D9" s="21" t="str">
        <f>IFERROR(AVERAGEIF('Dzienne 3'!$B$7:$B$306,A9,'Dzienne 3'!$C$7:$C$306),"")</f>
        <v/>
      </c>
      <c r="E9" s="21" t="str">
        <f>IFERROR(AVERAGEIF('Dzienne 3'!$B$7:$B$306,A9,'Dzienne 3'!$D$7:$D$306),"")</f>
        <v/>
      </c>
      <c r="F9" s="13">
        <f>IFERROR(SUMIF('Dzienne 3'!$B$7:$B$306,A9,'Dzienne 3'!$E$7:$E$306),"")</f>
        <v>0</v>
      </c>
      <c r="G9" s="13">
        <f>IFERROR(SUMIF('Dzienne 3'!$B$7:$B$306,A9,'Dzienne 3'!$F$7:$F$306),"")</f>
        <v>0</v>
      </c>
      <c r="H9" s="15" t="str">
        <f>IFERROR(AVERAGEIF('Dzienne 3'!$B$7:$B$306,A9,'Dzienne 3'!$K$7:$K$306),"")</f>
        <v/>
      </c>
      <c r="I9" s="21">
        <f>IFERROR(SUMIF('Dzienne 3'!$B$7:$B$306,A9,'Dzienne 3'!$H$7:$H$306),"")</f>
        <v>0</v>
      </c>
      <c r="J9" s="21">
        <f>IFERROR(SUMIF('Dzienne 3'!$B$7:$B$306,A9,'Dzienne 3'!$I$7:$I$306),"")</f>
        <v>0</v>
      </c>
      <c r="K9" s="15" t="str">
        <f t="shared" si="0"/>
        <v/>
      </c>
      <c r="L9" s="15" t="str">
        <f>IFERROR(AVERAGEIF('Dzienne 3'!$B$7:$B$306,A9,'Dzienne 3'!$L$7:$L$306),"")</f>
        <v/>
      </c>
      <c r="M9" s="21">
        <f>IFERROR(SUMIF('Dzienne 3'!$B$7:$B$306,A9,'Dzienne 3'!$M$7:$M$306),"")</f>
        <v>0</v>
      </c>
      <c r="N9" s="15" t="str">
        <f>IFERROR(AVERAGEIF('Dzienne 3'!$B$7:$B$306,A9,'Dzienne 3'!$O$7:$O$306),"")</f>
        <v/>
      </c>
      <c r="O9" s="15" t="str">
        <f>IFERROR(AVERAGEIF('Dzienne 3'!$B$7:$B$306,A9,'Dzienne 3'!$P$7:$P$306),"")</f>
        <v/>
      </c>
      <c r="P9" s="17" t="str">
        <f>IFERROR(AVERAGEIF('Dzienne 3'!$B$7:$B$306,A9,'Dzienne 3'!$R$7:$R$306),"")</f>
        <v/>
      </c>
      <c r="Q9" s="21" t="str">
        <f>IFERROR(AVERAGEIF('Dzienne 3'!$B$7:$B$306,A9,'Dzienne 3'!$U$7:$U$306),"")</f>
        <v/>
      </c>
      <c r="R9" s="21" t="str">
        <f>IFERROR(AVERAGEIF('Dzienne 3'!$B$7:$B$306,A9,'Dzienne 3'!$V$7:$V$306),"")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3'!$A$7:$A$306,'Dzienne 3'!$B$7:$B$306,A10),"")</f>
        <v/>
      </c>
      <c r="C10" s="20" t="str">
        <f ca="1">IFERROR(_xludf.maxifs('Dzienne 3'!$A$7:$A$306,'Dzienne 3'!$B$7:$B$306,A10),"")</f>
        <v/>
      </c>
      <c r="D10" s="21" t="str">
        <f>IFERROR(AVERAGEIF('Dzienne 3'!$B$7:$B$306,A10,'Dzienne 3'!$C$7:$C$306),"")</f>
        <v/>
      </c>
      <c r="E10" s="21" t="str">
        <f>IFERROR(AVERAGEIF('Dzienne 3'!$B$7:$B$306,A10,'Dzienne 3'!$D$7:$D$306),"")</f>
        <v/>
      </c>
      <c r="F10" s="13">
        <f>IFERROR(SUMIF('Dzienne 3'!$B$7:$B$306,A10,'Dzienne 3'!$E$7:$E$306),"")</f>
        <v>0</v>
      </c>
      <c r="G10" s="13">
        <f>IFERROR(SUMIF('Dzienne 3'!$B$7:$B$306,A10,'Dzienne 3'!$F$7:$F$306),"")</f>
        <v>0</v>
      </c>
      <c r="H10" s="15" t="str">
        <f>IFERROR(AVERAGEIF('Dzienne 3'!$B$7:$B$306,A10,'Dzienne 3'!$K$7:$K$306),"")</f>
        <v/>
      </c>
      <c r="I10" s="21">
        <f>IFERROR(SUMIF('Dzienne 3'!$B$7:$B$306,A10,'Dzienne 3'!$H$7:$H$306),"")</f>
        <v>0</v>
      </c>
      <c r="J10" s="21">
        <f>IFERROR(SUMIF('Dzienne 3'!$B$7:$B$306,A10,'Dzienne 3'!$I$7:$I$306),"")</f>
        <v>0</v>
      </c>
      <c r="K10" s="15" t="str">
        <f t="shared" si="0"/>
        <v/>
      </c>
      <c r="L10" s="15" t="str">
        <f>IFERROR(AVERAGEIF('Dzienne 3'!$B$7:$B$306,A10,'Dzienne 3'!$L$7:$L$306),"")</f>
        <v/>
      </c>
      <c r="M10" s="21">
        <f>IFERROR(SUMIF('Dzienne 3'!$B$7:$B$306,A10,'Dzienne 3'!$M$7:$M$306),"")</f>
        <v>0</v>
      </c>
      <c r="N10" s="15" t="str">
        <f>IFERROR(AVERAGEIF('Dzienne 3'!$B$7:$B$306,A10,'Dzienne 3'!$O$7:$O$306),"")</f>
        <v/>
      </c>
      <c r="O10" s="15" t="str">
        <f>IFERROR(AVERAGEIF('Dzienne 3'!$B$7:$B$306,A10,'Dzienne 3'!$P$7:$P$306),"")</f>
        <v/>
      </c>
      <c r="P10" s="17" t="str">
        <f>IFERROR(AVERAGEIF('Dzienne 3'!$B$7:$B$306,A10,'Dzienne 3'!$R$7:$R$306),"")</f>
        <v/>
      </c>
      <c r="Q10" s="21" t="str">
        <f>IFERROR(AVERAGEIF('Dzienne 3'!$B$7:$B$306,A10,'Dzienne 3'!$U$7:$U$306),"")</f>
        <v/>
      </c>
      <c r="R10" s="21" t="str">
        <f>IFERROR(AVERAGEIF('Dzienne 3'!$B$7:$B$306,A10,'Dzienne 3'!$V$7:$V$306),"")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3'!$A$7:$A$306,'Dzienne 3'!$B$7:$B$306,A11),"")</f>
        <v/>
      </c>
      <c r="C11" s="20" t="str">
        <f ca="1">IFERROR(_xludf.maxifs('Dzienne 3'!$A$7:$A$306,'Dzienne 3'!$B$7:$B$306,A11),"")</f>
        <v/>
      </c>
      <c r="D11" s="21" t="str">
        <f>IFERROR(AVERAGEIF('Dzienne 3'!$B$7:$B$306,A11,'Dzienne 3'!$C$7:$C$306),"")</f>
        <v/>
      </c>
      <c r="E11" s="21" t="str">
        <f>IFERROR(AVERAGEIF('Dzienne 3'!$B$7:$B$306,A11,'Dzienne 3'!$D$7:$D$306),"")</f>
        <v/>
      </c>
      <c r="F11" s="13">
        <f>IFERROR(SUMIF('Dzienne 3'!$B$7:$B$306,A11,'Dzienne 3'!$E$7:$E$306),"")</f>
        <v>0</v>
      </c>
      <c r="G11" s="13">
        <f>IFERROR(SUMIF('Dzienne 3'!$B$7:$B$306,A11,'Dzienne 3'!$F$7:$F$306),"")</f>
        <v>0</v>
      </c>
      <c r="H11" s="15" t="str">
        <f>IFERROR(AVERAGEIF('Dzienne 3'!$B$7:$B$306,A11,'Dzienne 3'!$K$7:$K$306),"")</f>
        <v/>
      </c>
      <c r="I11" s="21">
        <f>IFERROR(SUMIF('Dzienne 3'!$B$7:$B$306,A11,'Dzienne 3'!$H$7:$H$306),"")</f>
        <v>0</v>
      </c>
      <c r="J11" s="21">
        <f>IFERROR(SUMIF('Dzienne 3'!$B$7:$B$306,A11,'Dzienne 3'!$I$7:$I$306),"")</f>
        <v>0</v>
      </c>
      <c r="K11" s="15" t="str">
        <f t="shared" si="0"/>
        <v/>
      </c>
      <c r="L11" s="15" t="str">
        <f>IFERROR(AVERAGEIF('Dzienne 3'!$B$7:$B$306,A11,'Dzienne 3'!$L$7:$L$306),"")</f>
        <v/>
      </c>
      <c r="M11" s="21">
        <f>IFERROR(SUMIF('Dzienne 3'!$B$7:$B$306,A11,'Dzienne 3'!$M$7:$M$306),"")</f>
        <v>0</v>
      </c>
      <c r="N11" s="15" t="str">
        <f>IFERROR(AVERAGEIF('Dzienne 3'!$B$7:$B$306,A11,'Dzienne 3'!$O$7:$O$306),"")</f>
        <v/>
      </c>
      <c r="O11" s="15" t="str">
        <f>IFERROR(AVERAGEIF('Dzienne 3'!$B$7:$B$306,A11,'Dzienne 3'!$P$7:$P$306),"")</f>
        <v/>
      </c>
      <c r="P11" s="17" t="str">
        <f>IFERROR(AVERAGEIF('Dzienne 3'!$B$7:$B$306,A11,'Dzienne 3'!$R$7:$R$306),"")</f>
        <v/>
      </c>
      <c r="Q11" s="21" t="str">
        <f>IFERROR(AVERAGEIF('Dzienne 3'!$B$7:$B$306,A11,'Dzienne 3'!$U$7:$U$306),"")</f>
        <v/>
      </c>
      <c r="R11" s="21" t="str">
        <f>IFERROR(AVERAGEIF('Dzienne 3'!$B$7:$B$306,A11,'Dzienne 3'!$V$7:$V$306),"")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3'!$A$7:$A$306,'Dzienne 3'!$B$7:$B$306,A12),"")</f>
        <v/>
      </c>
      <c r="C12" s="20" t="str">
        <f ca="1">IFERROR(_xludf.maxifs('Dzienne 3'!$A$7:$A$306,'Dzienne 3'!$B$7:$B$306,A12),"")</f>
        <v/>
      </c>
      <c r="D12" s="21" t="str">
        <f>IFERROR(AVERAGEIF('Dzienne 3'!$B$7:$B$306,A12,'Dzienne 3'!$C$7:$C$306),"")</f>
        <v/>
      </c>
      <c r="E12" s="21" t="str">
        <f>IFERROR(AVERAGEIF('Dzienne 3'!$B$7:$B$306,A12,'Dzienne 3'!$D$7:$D$306),"")</f>
        <v/>
      </c>
      <c r="F12" s="13">
        <f>IFERROR(SUMIF('Dzienne 3'!$B$7:$B$306,A12,'Dzienne 3'!$E$7:$E$306),"")</f>
        <v>0</v>
      </c>
      <c r="G12" s="13">
        <f>IFERROR(SUMIF('Dzienne 3'!$B$7:$B$306,A12,'Dzienne 3'!$F$7:$F$306),"")</f>
        <v>0</v>
      </c>
      <c r="H12" s="15" t="str">
        <f>IFERROR(AVERAGEIF('Dzienne 3'!$B$7:$B$306,A12,'Dzienne 3'!$K$7:$K$306),"")</f>
        <v/>
      </c>
      <c r="I12" s="21">
        <f>IFERROR(SUMIF('Dzienne 3'!$B$7:$B$306,A12,'Dzienne 3'!$H$7:$H$306),"")</f>
        <v>0</v>
      </c>
      <c r="J12" s="21">
        <f>IFERROR(SUMIF('Dzienne 3'!$B$7:$B$306,A12,'Dzienne 3'!$I$7:$I$306),"")</f>
        <v>0</v>
      </c>
      <c r="K12" s="15" t="str">
        <f t="shared" si="0"/>
        <v/>
      </c>
      <c r="L12" s="15" t="str">
        <f>IFERROR(AVERAGEIF('Dzienne 3'!$B$7:$B$306,A12,'Dzienne 3'!$L$7:$L$306),"")</f>
        <v/>
      </c>
      <c r="M12" s="21">
        <f>IFERROR(SUMIF('Dzienne 3'!$B$7:$B$306,A12,'Dzienne 3'!$M$7:$M$306),"")</f>
        <v>0</v>
      </c>
      <c r="N12" s="15" t="str">
        <f>IFERROR(AVERAGEIF('Dzienne 3'!$B$7:$B$306,A12,'Dzienne 3'!$O$7:$O$306),"")</f>
        <v/>
      </c>
      <c r="O12" s="15" t="str">
        <f>IFERROR(AVERAGEIF('Dzienne 3'!$B$7:$B$306,A12,'Dzienne 3'!$P$7:$P$306),"")</f>
        <v/>
      </c>
      <c r="P12" s="17" t="str">
        <f>IFERROR(AVERAGEIF('Dzienne 3'!$B$7:$B$306,A12,'Dzienne 3'!$R$7:$R$306),"")</f>
        <v/>
      </c>
      <c r="Q12" s="21" t="str">
        <f>IFERROR(AVERAGEIF('Dzienne 3'!$B$7:$B$306,A12,'Dzienne 3'!$U$7:$U$306),"")</f>
        <v/>
      </c>
      <c r="R12" s="21" t="str">
        <f>IFERROR(AVERAGEIF('Dzienne 3'!$B$7:$B$306,A12,'Dzienne 3'!$V$7:$V$306),"")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3'!$A$7:$A$306,'Dzienne 3'!$B$7:$B$306,A13),"")</f>
        <v/>
      </c>
      <c r="C13" s="20" t="str">
        <f ca="1">IFERROR(_xludf.maxifs('Dzienne 3'!$A$7:$A$306,'Dzienne 3'!$B$7:$B$306,A13),"")</f>
        <v/>
      </c>
      <c r="D13" s="21" t="str">
        <f>IFERROR(AVERAGEIF('Dzienne 3'!$B$7:$B$306,A13,'Dzienne 3'!$C$7:$C$306),"")</f>
        <v/>
      </c>
      <c r="E13" s="21" t="str">
        <f>IFERROR(AVERAGEIF('Dzienne 3'!$B$7:$B$306,A13,'Dzienne 3'!$D$7:$D$306),"")</f>
        <v/>
      </c>
      <c r="F13" s="13">
        <f>IFERROR(SUMIF('Dzienne 3'!$B$7:$B$306,A13,'Dzienne 3'!$E$7:$E$306),"")</f>
        <v>0</v>
      </c>
      <c r="G13" s="13">
        <f>IFERROR(SUMIF('Dzienne 3'!$B$7:$B$306,A13,'Dzienne 3'!$F$7:$F$306),"")</f>
        <v>0</v>
      </c>
      <c r="H13" s="15" t="str">
        <f>IFERROR(AVERAGEIF('Dzienne 3'!$B$7:$B$306,A13,'Dzienne 3'!$K$7:$K$306),"")</f>
        <v/>
      </c>
      <c r="I13" s="21">
        <f>IFERROR(SUMIF('Dzienne 3'!$B$7:$B$306,A13,'Dzienne 3'!$H$7:$H$306),"")</f>
        <v>0</v>
      </c>
      <c r="J13" s="21">
        <f>IFERROR(SUMIF('Dzienne 3'!$B$7:$B$306,A13,'Dzienne 3'!$I$7:$I$306),"")</f>
        <v>0</v>
      </c>
      <c r="K13" s="15" t="str">
        <f t="shared" si="0"/>
        <v/>
      </c>
      <c r="L13" s="15" t="str">
        <f>IFERROR(AVERAGEIF('Dzienne 3'!$B$7:$B$306,A13,'Dzienne 3'!$L$7:$L$306),"")</f>
        <v/>
      </c>
      <c r="M13" s="21">
        <f>IFERROR(SUMIF('Dzienne 3'!$B$7:$B$306,A13,'Dzienne 3'!$M$7:$M$306),"")</f>
        <v>0</v>
      </c>
      <c r="N13" s="15" t="str">
        <f>IFERROR(AVERAGEIF('Dzienne 3'!$B$7:$B$306,A13,'Dzienne 3'!$O$7:$O$306),"")</f>
        <v/>
      </c>
      <c r="O13" s="15" t="str">
        <f>IFERROR(AVERAGEIF('Dzienne 3'!$B$7:$B$306,A13,'Dzienne 3'!$P$7:$P$306),"")</f>
        <v/>
      </c>
      <c r="P13" s="17" t="str">
        <f>IFERROR(AVERAGEIF('Dzienne 3'!$B$7:$B$306,A13,'Dzienne 3'!$R$7:$R$306),"")</f>
        <v/>
      </c>
      <c r="Q13" s="21" t="str">
        <f>IFERROR(AVERAGEIF('Dzienne 3'!$B$7:$B$306,A13,'Dzienne 3'!$U$7:$U$306),"")</f>
        <v/>
      </c>
      <c r="R13" s="21" t="str">
        <f>IFERROR(AVERAGEIF('Dzienne 3'!$B$7:$B$306,A13,'Dzienne 3'!$V$7:$V$306),"")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3'!$A$7:$A$306,'Dzienne 3'!$B$7:$B$306,A14),"")</f>
        <v/>
      </c>
      <c r="C14" s="20" t="str">
        <f ca="1">IFERROR(_xludf.maxifs('Dzienne 3'!$A$7:$A$306,'Dzienne 3'!$B$7:$B$306,A14),"")</f>
        <v/>
      </c>
      <c r="D14" s="21" t="str">
        <f>IFERROR(AVERAGEIF('Dzienne 3'!$B$7:$B$306,A14,'Dzienne 3'!$C$7:$C$306),"")</f>
        <v/>
      </c>
      <c r="E14" s="21" t="str">
        <f>IFERROR(AVERAGEIF('Dzienne 3'!$B$7:$B$306,A14,'Dzienne 3'!$D$7:$D$306),"")</f>
        <v/>
      </c>
      <c r="F14" s="13">
        <f>IFERROR(SUMIF('Dzienne 3'!$B$7:$B$306,A14,'Dzienne 3'!$E$7:$E$306),"")</f>
        <v>0</v>
      </c>
      <c r="G14" s="13">
        <f>IFERROR(SUMIF('Dzienne 3'!$B$7:$B$306,A14,'Dzienne 3'!$F$7:$F$306),"")</f>
        <v>0</v>
      </c>
      <c r="H14" s="15" t="str">
        <f>IFERROR(AVERAGEIF('Dzienne 3'!$B$7:$B$306,A14,'Dzienne 3'!$K$7:$K$306),"")</f>
        <v/>
      </c>
      <c r="I14" s="21">
        <f>IFERROR(SUMIF('Dzienne 3'!$B$7:$B$306,A14,'Dzienne 3'!$H$7:$H$306),"")</f>
        <v>0</v>
      </c>
      <c r="J14" s="21">
        <f>IFERROR(SUMIF('Dzienne 3'!$B$7:$B$306,A14,'Dzienne 3'!$I$7:$I$306),"")</f>
        <v>0</v>
      </c>
      <c r="K14" s="15" t="str">
        <f t="shared" si="0"/>
        <v/>
      </c>
      <c r="L14" s="15" t="str">
        <f>IFERROR(AVERAGEIF('Dzienne 3'!$B$7:$B$306,A14,'Dzienne 3'!$L$7:$L$306),"")</f>
        <v/>
      </c>
      <c r="M14" s="21">
        <f>IFERROR(SUMIF('Dzienne 3'!$B$7:$B$306,A14,'Dzienne 3'!$M$7:$M$306),"")</f>
        <v>0</v>
      </c>
      <c r="N14" s="15" t="str">
        <f>IFERROR(AVERAGEIF('Dzienne 3'!$B$7:$B$306,A14,'Dzienne 3'!$O$7:$O$306),"")</f>
        <v/>
      </c>
      <c r="O14" s="15" t="str">
        <f>IFERROR(AVERAGEIF('Dzienne 3'!$B$7:$B$306,A14,'Dzienne 3'!$P$7:$P$306),"")</f>
        <v/>
      </c>
      <c r="P14" s="17" t="str">
        <f>IFERROR(AVERAGEIF('Dzienne 3'!$B$7:$B$306,A14,'Dzienne 3'!$R$7:$R$306),"")</f>
        <v/>
      </c>
      <c r="Q14" s="21" t="str">
        <f>IFERROR(AVERAGEIF('Dzienne 3'!$B$7:$B$306,A14,'Dzienne 3'!$U$7:$U$306),"")</f>
        <v/>
      </c>
      <c r="R14" s="21" t="str">
        <f>IFERROR(AVERAGEIF('Dzienne 3'!$B$7:$B$306,A14,'Dzienne 3'!$V$7:$V$306),"")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3'!$A$7:$A$306,'Dzienne 3'!$B$7:$B$306,A15),"")</f>
        <v/>
      </c>
      <c r="C15" s="20" t="str">
        <f ca="1">IFERROR(_xludf.maxifs('Dzienne 3'!$A$7:$A$306,'Dzienne 3'!$B$7:$B$306,A15),"")</f>
        <v/>
      </c>
      <c r="D15" s="21" t="str">
        <f>IFERROR(AVERAGEIF('Dzienne 3'!$B$7:$B$306,A15,'Dzienne 3'!$C$7:$C$306),"")</f>
        <v/>
      </c>
      <c r="E15" s="21" t="str">
        <f>IFERROR(AVERAGEIF('Dzienne 3'!$B$7:$B$306,A15,'Dzienne 3'!$D$7:$D$306),"")</f>
        <v/>
      </c>
      <c r="F15" s="13">
        <f>IFERROR(SUMIF('Dzienne 3'!$B$7:$B$306,A15,'Dzienne 3'!$E$7:$E$306),"")</f>
        <v>0</v>
      </c>
      <c r="G15" s="13">
        <f>IFERROR(SUMIF('Dzienne 3'!$B$7:$B$306,A15,'Dzienne 3'!$F$7:$F$306),"")</f>
        <v>0</v>
      </c>
      <c r="H15" s="15" t="str">
        <f>IFERROR(AVERAGEIF('Dzienne 3'!$B$7:$B$306,A15,'Dzienne 3'!$K$7:$K$306),"")</f>
        <v/>
      </c>
      <c r="I15" s="21">
        <f>IFERROR(SUMIF('Dzienne 3'!$B$7:$B$306,A15,'Dzienne 3'!$H$7:$H$306),"")</f>
        <v>0</v>
      </c>
      <c r="J15" s="21">
        <f>IFERROR(SUMIF('Dzienne 3'!$B$7:$B$306,A15,'Dzienne 3'!$I$7:$I$306),"")</f>
        <v>0</v>
      </c>
      <c r="K15" s="15" t="str">
        <f t="shared" si="0"/>
        <v/>
      </c>
      <c r="L15" s="15" t="str">
        <f>IFERROR(AVERAGEIF('Dzienne 3'!$B$7:$B$306,A15,'Dzienne 3'!$L$7:$L$306),"")</f>
        <v/>
      </c>
      <c r="M15" s="21">
        <f>IFERROR(SUMIF('Dzienne 3'!$B$7:$B$306,A15,'Dzienne 3'!$M$7:$M$306),"")</f>
        <v>0</v>
      </c>
      <c r="N15" s="15" t="str">
        <f>IFERROR(AVERAGEIF('Dzienne 3'!$B$7:$B$306,A15,'Dzienne 3'!$O$7:$O$306),"")</f>
        <v/>
      </c>
      <c r="O15" s="15" t="str">
        <f>IFERROR(AVERAGEIF('Dzienne 3'!$B$7:$B$306,A15,'Dzienne 3'!$P$7:$P$306),"")</f>
        <v/>
      </c>
      <c r="P15" s="17" t="str">
        <f>IFERROR(AVERAGEIF('Dzienne 3'!$B$7:$B$306,A15,'Dzienne 3'!$R$7:$R$306),"")</f>
        <v/>
      </c>
      <c r="Q15" s="21" t="str">
        <f>IFERROR(AVERAGEIF('Dzienne 3'!$B$7:$B$306,A15,'Dzienne 3'!$U$7:$U$306),"")</f>
        <v/>
      </c>
      <c r="R15" s="21" t="str">
        <f>IFERROR(AVERAGEIF('Dzienne 3'!$B$7:$B$306,A15,'Dzienne 3'!$V$7:$V$306),"")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3'!$A$7:$A$306,'Dzienne 3'!$B$7:$B$306,A16),"")</f>
        <v/>
      </c>
      <c r="C16" s="20" t="str">
        <f ca="1">IFERROR(_xludf.maxifs('Dzienne 3'!$A$7:$A$306,'Dzienne 3'!$B$7:$B$306,A16),"")</f>
        <v/>
      </c>
      <c r="D16" s="21" t="str">
        <f>IFERROR(AVERAGEIF('Dzienne 3'!$B$7:$B$306,A16,'Dzienne 3'!$C$7:$C$306),"")</f>
        <v/>
      </c>
      <c r="E16" s="21" t="str">
        <f>IFERROR(AVERAGEIF('Dzienne 3'!$B$7:$B$306,A16,'Dzienne 3'!$D$7:$D$306),"")</f>
        <v/>
      </c>
      <c r="F16" s="13">
        <f>IFERROR(SUMIF('Dzienne 3'!$B$7:$B$306,A16,'Dzienne 3'!$E$7:$E$306),"")</f>
        <v>0</v>
      </c>
      <c r="G16" s="13">
        <f>IFERROR(SUMIF('Dzienne 3'!$B$7:$B$306,A16,'Dzienne 3'!$F$7:$F$306),"")</f>
        <v>0</v>
      </c>
      <c r="H16" s="15" t="str">
        <f>IFERROR(AVERAGEIF('Dzienne 3'!$B$7:$B$306,A16,'Dzienne 3'!$K$7:$K$306),"")</f>
        <v/>
      </c>
      <c r="I16" s="21">
        <f>IFERROR(SUMIF('Dzienne 3'!$B$7:$B$306,A16,'Dzienne 3'!$H$7:$H$306),"")</f>
        <v>0</v>
      </c>
      <c r="J16" s="21">
        <f>IFERROR(SUMIF('Dzienne 3'!$B$7:$B$306,A16,'Dzienne 3'!$I$7:$I$306),"")</f>
        <v>0</v>
      </c>
      <c r="K16" s="15" t="str">
        <f t="shared" si="0"/>
        <v/>
      </c>
      <c r="L16" s="15" t="str">
        <f>IFERROR(AVERAGEIF('Dzienne 3'!$B$7:$B$306,A16,'Dzienne 3'!$L$7:$L$306),"")</f>
        <v/>
      </c>
      <c r="M16" s="21">
        <f>IFERROR(SUMIF('Dzienne 3'!$B$7:$B$306,A16,'Dzienne 3'!$M$7:$M$306),"")</f>
        <v>0</v>
      </c>
      <c r="N16" s="15" t="str">
        <f>IFERROR(AVERAGEIF('Dzienne 3'!$B$7:$B$306,A16,'Dzienne 3'!$O$7:$O$306),"")</f>
        <v/>
      </c>
      <c r="O16" s="15" t="str">
        <f>IFERROR(AVERAGEIF('Dzienne 3'!$B$7:$B$306,A16,'Dzienne 3'!$P$7:$P$306),"")</f>
        <v/>
      </c>
      <c r="P16" s="17" t="str">
        <f>IFERROR(AVERAGEIF('Dzienne 3'!$B$7:$B$306,A16,'Dzienne 3'!$R$7:$R$306),"")</f>
        <v/>
      </c>
      <c r="Q16" s="21" t="str">
        <f>IFERROR(AVERAGEIF('Dzienne 3'!$B$7:$B$306,A16,'Dzienne 3'!$U$7:$U$306),"")</f>
        <v/>
      </c>
      <c r="R16" s="21" t="str">
        <f>IFERROR(AVERAGEIF('Dzienne 3'!$B$7:$B$306,A16,'Dzienne 3'!$V$7:$V$306),"")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3'!$A$7:$A$306,'Dzienne 3'!$B$7:$B$306,A17),"")</f>
        <v/>
      </c>
      <c r="C17" s="20" t="str">
        <f ca="1">IFERROR(_xludf.maxifs('Dzienne 3'!$A$7:$A$306,'Dzienne 3'!$B$7:$B$306,A17),"")</f>
        <v/>
      </c>
      <c r="D17" s="21" t="str">
        <f>IFERROR(AVERAGEIF('Dzienne 3'!$B$7:$B$306,A17,'Dzienne 3'!$C$7:$C$306),"")</f>
        <v/>
      </c>
      <c r="E17" s="21" t="str">
        <f>IFERROR(AVERAGEIF('Dzienne 3'!$B$7:$B$306,A17,'Dzienne 3'!$D$7:$D$306),"")</f>
        <v/>
      </c>
      <c r="F17" s="13">
        <f>IFERROR(SUMIF('Dzienne 3'!$B$7:$B$306,A17,'Dzienne 3'!$E$7:$E$306),"")</f>
        <v>0</v>
      </c>
      <c r="G17" s="13">
        <f>IFERROR(SUMIF('Dzienne 3'!$B$7:$B$306,A17,'Dzienne 3'!$F$7:$F$306),"")</f>
        <v>0</v>
      </c>
      <c r="H17" s="15" t="str">
        <f>IFERROR(AVERAGEIF('Dzienne 3'!$B$7:$B$306,A17,'Dzienne 3'!$K$7:$K$306),"")</f>
        <v/>
      </c>
      <c r="I17" s="21">
        <f>IFERROR(SUMIF('Dzienne 3'!$B$7:$B$306,A17,'Dzienne 3'!$H$7:$H$306),"")</f>
        <v>0</v>
      </c>
      <c r="J17" s="21">
        <f>IFERROR(SUMIF('Dzienne 3'!$B$7:$B$306,A17,'Dzienne 3'!$I$7:$I$306),"")</f>
        <v>0</v>
      </c>
      <c r="K17" s="15" t="str">
        <f t="shared" si="0"/>
        <v/>
      </c>
      <c r="L17" s="15" t="str">
        <f>IFERROR(AVERAGEIF('Dzienne 3'!$B$7:$B$306,A17,'Dzienne 3'!$L$7:$L$306),"")</f>
        <v/>
      </c>
      <c r="M17" s="21">
        <f>IFERROR(SUMIF('Dzienne 3'!$B$7:$B$306,A17,'Dzienne 3'!$M$7:$M$306),"")</f>
        <v>0</v>
      </c>
      <c r="N17" s="15" t="str">
        <f>IFERROR(AVERAGEIF('Dzienne 3'!$B$7:$B$306,A17,'Dzienne 3'!$O$7:$O$306),"")</f>
        <v/>
      </c>
      <c r="O17" s="15" t="str">
        <f>IFERROR(AVERAGEIF('Dzienne 3'!$B$7:$B$306,A17,'Dzienne 3'!$P$7:$P$306),"")</f>
        <v/>
      </c>
      <c r="P17" s="17" t="str">
        <f>IFERROR(AVERAGEIF('Dzienne 3'!$B$7:$B$306,A17,'Dzienne 3'!$R$7:$R$306),"")</f>
        <v/>
      </c>
      <c r="Q17" s="21" t="str">
        <f>IFERROR(AVERAGEIF('Dzienne 3'!$B$7:$B$306,A17,'Dzienne 3'!$U$7:$U$306),"")</f>
        <v/>
      </c>
      <c r="R17" s="21" t="str">
        <f>IFERROR(AVERAGEIF('Dzienne 3'!$B$7:$B$306,A17,'Dzienne 3'!$V$7:$V$306),"")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3'!$A$7:$A$306,'Dzienne 3'!$B$7:$B$306,A18),"")</f>
        <v/>
      </c>
      <c r="C18" s="20" t="str">
        <f ca="1">IFERROR(_xludf.maxifs('Dzienne 3'!$A$7:$A$306,'Dzienne 3'!$B$7:$B$306,A18),"")</f>
        <v/>
      </c>
      <c r="D18" s="21" t="str">
        <f>IFERROR(AVERAGEIF('Dzienne 3'!$B$7:$B$306,A18,'Dzienne 3'!$C$7:$C$306),"")</f>
        <v/>
      </c>
      <c r="E18" s="21" t="str">
        <f>IFERROR(AVERAGEIF('Dzienne 3'!$B$7:$B$306,A18,'Dzienne 3'!$D$7:$D$306),"")</f>
        <v/>
      </c>
      <c r="F18" s="13">
        <f>IFERROR(SUMIF('Dzienne 3'!$B$7:$B$306,A18,'Dzienne 3'!$E$7:$E$306),"")</f>
        <v>0</v>
      </c>
      <c r="G18" s="13">
        <f>IFERROR(SUMIF('Dzienne 3'!$B$7:$B$306,A18,'Dzienne 3'!$F$7:$F$306),"")</f>
        <v>0</v>
      </c>
      <c r="H18" s="15" t="str">
        <f>IFERROR(AVERAGEIF('Dzienne 3'!$B$7:$B$306,A18,'Dzienne 3'!$K$7:$K$306),"")</f>
        <v/>
      </c>
      <c r="I18" s="21">
        <f>IFERROR(SUMIF('Dzienne 3'!$B$7:$B$306,A18,'Dzienne 3'!$H$7:$H$306),"")</f>
        <v>0</v>
      </c>
      <c r="J18" s="21">
        <f>IFERROR(SUMIF('Dzienne 3'!$B$7:$B$306,A18,'Dzienne 3'!$I$7:$I$306),"")</f>
        <v>0</v>
      </c>
      <c r="K18" s="15" t="str">
        <f t="shared" si="0"/>
        <v/>
      </c>
      <c r="L18" s="15" t="str">
        <f>IFERROR(AVERAGEIF('Dzienne 3'!$B$7:$B$306,A18,'Dzienne 3'!$L$7:$L$306),"")</f>
        <v/>
      </c>
      <c r="M18" s="21">
        <f>IFERROR(SUMIF('Dzienne 3'!$B$7:$B$306,A18,'Dzienne 3'!$M$7:$M$306),"")</f>
        <v>0</v>
      </c>
      <c r="N18" s="15" t="str">
        <f>IFERROR(AVERAGEIF('Dzienne 3'!$B$7:$B$306,A18,'Dzienne 3'!$O$7:$O$306),"")</f>
        <v/>
      </c>
      <c r="O18" s="15" t="str">
        <f>IFERROR(AVERAGEIF('Dzienne 3'!$B$7:$B$306,A18,'Dzienne 3'!$P$7:$P$306),"")</f>
        <v/>
      </c>
      <c r="P18" s="17" t="str">
        <f>IFERROR(AVERAGEIF('Dzienne 3'!$B$7:$B$306,A18,'Dzienne 3'!$R$7:$R$306),"")</f>
        <v/>
      </c>
      <c r="Q18" s="21" t="str">
        <f>IFERROR(AVERAGEIF('Dzienne 3'!$B$7:$B$306,A18,'Dzienne 3'!$U$7:$U$306),"")</f>
        <v/>
      </c>
      <c r="R18" s="21" t="str">
        <f>IFERROR(AVERAGEIF('Dzienne 3'!$B$7:$B$306,A18,'Dzienne 3'!$V$7:$V$306),"")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3'!$A$7:$A$306,'Dzienne 3'!$B$7:$B$306,A19),"")</f>
        <v/>
      </c>
      <c r="C19" s="20" t="str">
        <f ca="1">IFERROR(_xludf.maxifs('Dzienne 3'!$A$7:$A$306,'Dzienne 3'!$B$7:$B$306,A19),"")</f>
        <v/>
      </c>
      <c r="D19" s="21" t="str">
        <f>IFERROR(AVERAGEIF('Dzienne 3'!$B$7:$B$306,A19,'Dzienne 3'!$C$7:$C$306),"")</f>
        <v/>
      </c>
      <c r="E19" s="21" t="str">
        <f>IFERROR(AVERAGEIF('Dzienne 3'!$B$7:$B$306,A19,'Dzienne 3'!$D$7:$D$306),"")</f>
        <v/>
      </c>
      <c r="F19" s="13">
        <f>IFERROR(SUMIF('Dzienne 3'!$B$7:$B$306,A19,'Dzienne 3'!$E$7:$E$306),"")</f>
        <v>0</v>
      </c>
      <c r="G19" s="13">
        <f>IFERROR(SUMIF('Dzienne 3'!$B$7:$B$306,A19,'Dzienne 3'!$F$7:$F$306),"")</f>
        <v>0</v>
      </c>
      <c r="H19" s="15" t="str">
        <f>IFERROR(AVERAGEIF('Dzienne 3'!$B$7:$B$306,A19,'Dzienne 3'!$K$7:$K$306),"")</f>
        <v/>
      </c>
      <c r="I19" s="21">
        <f>IFERROR(SUMIF('Dzienne 3'!$B$7:$B$306,A19,'Dzienne 3'!$H$7:$H$306),"")</f>
        <v>0</v>
      </c>
      <c r="J19" s="21">
        <f>IFERROR(SUMIF('Dzienne 3'!$B$7:$B$306,A19,'Dzienne 3'!$I$7:$I$306),"")</f>
        <v>0</v>
      </c>
      <c r="K19" s="15" t="str">
        <f t="shared" si="0"/>
        <v/>
      </c>
      <c r="L19" s="15" t="str">
        <f>IFERROR(AVERAGEIF('Dzienne 3'!$B$7:$B$306,A19,'Dzienne 3'!$L$7:$L$306),"")</f>
        <v/>
      </c>
      <c r="M19" s="21">
        <f>IFERROR(SUMIF('Dzienne 3'!$B$7:$B$306,A19,'Dzienne 3'!$M$7:$M$306),"")</f>
        <v>0</v>
      </c>
      <c r="N19" s="15" t="str">
        <f>IFERROR(AVERAGEIF('Dzienne 3'!$B$7:$B$306,A19,'Dzienne 3'!$O$7:$O$306),"")</f>
        <v/>
      </c>
      <c r="O19" s="15" t="str">
        <f>IFERROR(AVERAGEIF('Dzienne 3'!$B$7:$B$306,A19,'Dzienne 3'!$P$7:$P$306),"")</f>
        <v/>
      </c>
      <c r="P19" s="17" t="str">
        <f>IFERROR(AVERAGEIF('Dzienne 3'!$B$7:$B$306,A19,'Dzienne 3'!$R$7:$R$306),"")</f>
        <v/>
      </c>
      <c r="Q19" s="21" t="str">
        <f>IFERROR(AVERAGEIF('Dzienne 3'!$B$7:$B$306,A19,'Dzienne 3'!$U$7:$U$306),"")</f>
        <v/>
      </c>
      <c r="R19" s="21" t="str">
        <f>IFERROR(AVERAGEIF('Dzienne 3'!$B$7:$B$306,A19,'Dzienne 3'!$V$7:$V$306),"")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3'!$A$7:$A$306,'Dzienne 3'!$B$7:$B$306,A20),"")</f>
        <v/>
      </c>
      <c r="C20" s="20" t="str">
        <f ca="1">IFERROR(_xludf.maxifs('Dzienne 3'!$A$7:$A$306,'Dzienne 3'!$B$7:$B$306,A20),"")</f>
        <v/>
      </c>
      <c r="D20" s="21" t="str">
        <f>IFERROR(AVERAGEIF('Dzienne 3'!$B$7:$B$306,A20,'Dzienne 3'!$C$7:$C$306),"")</f>
        <v/>
      </c>
      <c r="E20" s="21" t="str">
        <f>IFERROR(AVERAGEIF('Dzienne 3'!$B$7:$B$306,A20,'Dzienne 3'!$D$7:$D$306),"")</f>
        <v/>
      </c>
      <c r="F20" s="13">
        <f>IFERROR(SUMIF('Dzienne 3'!$B$7:$B$306,A20,'Dzienne 3'!$E$7:$E$306),"")</f>
        <v>0</v>
      </c>
      <c r="G20" s="13">
        <f>IFERROR(SUMIF('Dzienne 3'!$B$7:$B$306,A20,'Dzienne 3'!$F$7:$F$306),"")</f>
        <v>0</v>
      </c>
      <c r="H20" s="15" t="str">
        <f>IFERROR(AVERAGEIF('Dzienne 3'!$B$7:$B$306,A20,'Dzienne 3'!$K$7:$K$306),"")</f>
        <v/>
      </c>
      <c r="I20" s="21">
        <f>IFERROR(SUMIF('Dzienne 3'!$B$7:$B$306,A20,'Dzienne 3'!$H$7:$H$306),"")</f>
        <v>0</v>
      </c>
      <c r="J20" s="21">
        <f>IFERROR(SUMIF('Dzienne 3'!$B$7:$B$306,A20,'Dzienne 3'!$I$7:$I$306),"")</f>
        <v>0</v>
      </c>
      <c r="K20" s="15" t="str">
        <f t="shared" si="0"/>
        <v/>
      </c>
      <c r="L20" s="15" t="str">
        <f>IFERROR(AVERAGEIF('Dzienne 3'!$B$7:$B$306,A20,'Dzienne 3'!$L$7:$L$306),"")</f>
        <v/>
      </c>
      <c r="M20" s="21">
        <f>IFERROR(SUMIF('Dzienne 3'!$B$7:$B$306,A20,'Dzienne 3'!$M$7:$M$306),"")</f>
        <v>0</v>
      </c>
      <c r="N20" s="15" t="str">
        <f>IFERROR(AVERAGEIF('Dzienne 3'!$B$7:$B$306,A20,'Dzienne 3'!$O$7:$O$306),"")</f>
        <v/>
      </c>
      <c r="O20" s="15" t="str">
        <f>IFERROR(AVERAGEIF('Dzienne 3'!$B$7:$B$306,A20,'Dzienne 3'!$P$7:$P$306),"")</f>
        <v/>
      </c>
      <c r="P20" s="17" t="str">
        <f>IFERROR(AVERAGEIF('Dzienne 3'!$B$7:$B$306,A20,'Dzienne 3'!$R$7:$R$306),"")</f>
        <v/>
      </c>
      <c r="Q20" s="21" t="str">
        <f>IFERROR(AVERAGEIF('Dzienne 3'!$B$7:$B$306,A20,'Dzienne 3'!$U$7:$U$306),"")</f>
        <v/>
      </c>
      <c r="R20" s="21" t="str">
        <f>IFERROR(AVERAGEIF('Dzienne 3'!$B$7:$B$306,A20,'Dzienne 3'!$V$7:$V$306),"")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3'!$A$7:$A$306,'Dzienne 3'!$B$7:$B$306,A21),"")</f>
        <v/>
      </c>
      <c r="C21" s="20" t="str">
        <f ca="1">IFERROR(_xludf.maxifs('Dzienne 3'!$A$7:$A$306,'Dzienne 3'!$B$7:$B$306,A21),"")</f>
        <v/>
      </c>
      <c r="D21" s="21" t="str">
        <f>IFERROR(AVERAGEIF('Dzienne 3'!$B$7:$B$306,A21,'Dzienne 3'!$C$7:$C$306),"")</f>
        <v/>
      </c>
      <c r="E21" s="21" t="str">
        <f>IFERROR(AVERAGEIF('Dzienne 3'!$B$7:$B$306,A21,'Dzienne 3'!$D$7:$D$306),"")</f>
        <v/>
      </c>
      <c r="F21" s="13">
        <f>IFERROR(SUMIF('Dzienne 3'!$B$7:$B$306,A21,'Dzienne 3'!$E$7:$E$306),"")</f>
        <v>0</v>
      </c>
      <c r="G21" s="13">
        <f>IFERROR(SUMIF('Dzienne 3'!$B$7:$B$306,A21,'Dzienne 3'!$F$7:$F$306),"")</f>
        <v>0</v>
      </c>
      <c r="H21" s="15" t="str">
        <f>IFERROR(AVERAGEIF('Dzienne 3'!$B$7:$B$306,A21,'Dzienne 3'!$K$7:$K$306),"")</f>
        <v/>
      </c>
      <c r="I21" s="21">
        <f>IFERROR(SUMIF('Dzienne 3'!$B$7:$B$306,A21,'Dzienne 3'!$H$7:$H$306),"")</f>
        <v>0</v>
      </c>
      <c r="J21" s="21">
        <f>IFERROR(SUMIF('Dzienne 3'!$B$7:$B$306,A21,'Dzienne 3'!$I$7:$I$306),"")</f>
        <v>0</v>
      </c>
      <c r="K21" s="15" t="str">
        <f t="shared" si="0"/>
        <v/>
      </c>
      <c r="L21" s="15" t="str">
        <f>IFERROR(AVERAGEIF('Dzienne 3'!$B$7:$B$306,A21,'Dzienne 3'!$L$7:$L$306),"")</f>
        <v/>
      </c>
      <c r="M21" s="21">
        <f>IFERROR(SUMIF('Dzienne 3'!$B$7:$B$306,A21,'Dzienne 3'!$M$7:$M$306),"")</f>
        <v>0</v>
      </c>
      <c r="N21" s="15" t="str">
        <f>IFERROR(AVERAGEIF('Dzienne 3'!$B$7:$B$306,A21,'Dzienne 3'!$O$7:$O$306),"")</f>
        <v/>
      </c>
      <c r="O21" s="15" t="str">
        <f>IFERROR(AVERAGEIF('Dzienne 3'!$B$7:$B$306,A21,'Dzienne 3'!$P$7:$P$306),"")</f>
        <v/>
      </c>
      <c r="P21" s="17" t="str">
        <f>IFERROR(AVERAGEIF('Dzienne 3'!$B$7:$B$306,A21,'Dzienne 3'!$R$7:$R$306),"")</f>
        <v/>
      </c>
      <c r="Q21" s="21" t="str">
        <f>IFERROR(AVERAGEIF('Dzienne 3'!$B$7:$B$306,A21,'Dzienne 3'!$U$7:$U$306),"")</f>
        <v/>
      </c>
      <c r="R21" s="21" t="str">
        <f>IFERROR(AVERAGEIF('Dzienne 3'!$B$7:$B$306,A21,'Dzienne 3'!$V$7:$V$306),"")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3'!$A$7:$A$306,'Dzienne 3'!$B$7:$B$306,A22),"")</f>
        <v/>
      </c>
      <c r="C22" s="20" t="str">
        <f ca="1">IFERROR(_xludf.maxifs('Dzienne 3'!$A$7:$A$306,'Dzienne 3'!$B$7:$B$306,A22),"")</f>
        <v/>
      </c>
      <c r="D22" s="21" t="str">
        <f>IFERROR(AVERAGEIF('Dzienne 3'!$B$7:$B$306,A22,'Dzienne 3'!$C$7:$C$306),"")</f>
        <v/>
      </c>
      <c r="E22" s="21" t="str">
        <f>IFERROR(AVERAGEIF('Dzienne 3'!$B$7:$B$306,A22,'Dzienne 3'!$D$7:$D$306),"")</f>
        <v/>
      </c>
      <c r="F22" s="13">
        <f>IFERROR(SUMIF('Dzienne 3'!$B$7:$B$306,A22,'Dzienne 3'!$E$7:$E$306),"")</f>
        <v>0</v>
      </c>
      <c r="G22" s="13">
        <f>IFERROR(SUMIF('Dzienne 3'!$B$7:$B$306,A22,'Dzienne 3'!$F$7:$F$306),"")</f>
        <v>0</v>
      </c>
      <c r="H22" s="15" t="str">
        <f>IFERROR(AVERAGEIF('Dzienne 3'!$B$7:$B$306,A22,'Dzienne 3'!$K$7:$K$306),"")</f>
        <v/>
      </c>
      <c r="I22" s="21">
        <f>IFERROR(SUMIF('Dzienne 3'!$B$7:$B$306,A22,'Dzienne 3'!$H$7:$H$306),"")</f>
        <v>0</v>
      </c>
      <c r="J22" s="21">
        <f>IFERROR(SUMIF('Dzienne 3'!$B$7:$B$306,A22,'Dzienne 3'!$I$7:$I$306),"")</f>
        <v>0</v>
      </c>
      <c r="K22" s="15" t="str">
        <f t="shared" si="0"/>
        <v/>
      </c>
      <c r="L22" s="15" t="str">
        <f>IFERROR(AVERAGEIF('Dzienne 3'!$B$7:$B$306,A22,'Dzienne 3'!$L$7:$L$306),"")</f>
        <v/>
      </c>
      <c r="M22" s="21">
        <f>IFERROR(SUMIF('Dzienne 3'!$B$7:$B$306,A22,'Dzienne 3'!$M$7:$M$306),"")</f>
        <v>0</v>
      </c>
      <c r="N22" s="15" t="str">
        <f>IFERROR(AVERAGEIF('Dzienne 3'!$B$7:$B$306,A22,'Dzienne 3'!$O$7:$O$306),"")</f>
        <v/>
      </c>
      <c r="O22" s="15" t="str">
        <f>IFERROR(AVERAGEIF('Dzienne 3'!$B$7:$B$306,A22,'Dzienne 3'!$P$7:$P$306),"")</f>
        <v/>
      </c>
      <c r="P22" s="17" t="str">
        <f>IFERROR(AVERAGEIF('Dzienne 3'!$B$7:$B$306,A22,'Dzienne 3'!$R$7:$R$306),"")</f>
        <v/>
      </c>
      <c r="Q22" s="21" t="str">
        <f>IFERROR(AVERAGEIF('Dzienne 3'!$B$7:$B$306,A22,'Dzienne 3'!$U$7:$U$306),"")</f>
        <v/>
      </c>
      <c r="R22" s="21" t="str">
        <f>IFERROR(AVERAGEIF('Dzienne 3'!$B$7:$B$306,A22,'Dzienne 3'!$V$7:$V$306),"")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3'!$A$7:$A$306,'Dzienne 3'!$B$7:$B$306,A23),"")</f>
        <v/>
      </c>
      <c r="C23" s="20" t="str">
        <f ca="1">IFERROR(_xludf.maxifs('Dzienne 3'!$A$7:$A$306,'Dzienne 3'!$B$7:$B$306,A23),"")</f>
        <v/>
      </c>
      <c r="D23" s="21" t="str">
        <f>IFERROR(AVERAGEIF('Dzienne 3'!$B$7:$B$306,A23,'Dzienne 3'!$C$7:$C$306),"")</f>
        <v/>
      </c>
      <c r="E23" s="21" t="str">
        <f>IFERROR(AVERAGEIF('Dzienne 3'!$B$7:$B$306,A23,'Dzienne 3'!$D$7:$D$306),"")</f>
        <v/>
      </c>
      <c r="F23" s="13">
        <f>IFERROR(SUMIF('Dzienne 3'!$B$7:$B$306,A23,'Dzienne 3'!$E$7:$E$306),"")</f>
        <v>0</v>
      </c>
      <c r="G23" s="13">
        <f>IFERROR(SUMIF('Dzienne 3'!$B$7:$B$306,A23,'Dzienne 3'!$F$7:$F$306),"")</f>
        <v>0</v>
      </c>
      <c r="H23" s="15" t="str">
        <f>IFERROR(AVERAGEIF('Dzienne 3'!$B$7:$B$306,A23,'Dzienne 3'!$K$7:$K$306),"")</f>
        <v/>
      </c>
      <c r="I23" s="21">
        <f>IFERROR(SUMIF('Dzienne 3'!$B$7:$B$306,A23,'Dzienne 3'!$H$7:$H$306),"")</f>
        <v>0</v>
      </c>
      <c r="J23" s="21">
        <f>IFERROR(SUMIF('Dzienne 3'!$B$7:$B$306,A23,'Dzienne 3'!$I$7:$I$306),"")</f>
        <v>0</v>
      </c>
      <c r="K23" s="15" t="str">
        <f t="shared" si="0"/>
        <v/>
      </c>
      <c r="L23" s="15" t="str">
        <f>IFERROR(AVERAGEIF('Dzienne 3'!$B$7:$B$306,A23,'Dzienne 3'!$L$7:$L$306),"")</f>
        <v/>
      </c>
      <c r="M23" s="21">
        <f>IFERROR(SUMIF('Dzienne 3'!$B$7:$B$306,A23,'Dzienne 3'!$M$7:$M$306),"")</f>
        <v>0</v>
      </c>
      <c r="N23" s="15" t="str">
        <f>IFERROR(AVERAGEIF('Dzienne 3'!$B$7:$B$306,A23,'Dzienne 3'!$O$7:$O$306),"")</f>
        <v/>
      </c>
      <c r="O23" s="15" t="str">
        <f>IFERROR(AVERAGEIF('Dzienne 3'!$B$7:$B$306,A23,'Dzienne 3'!$P$7:$P$306),"")</f>
        <v/>
      </c>
      <c r="P23" s="17" t="str">
        <f>IFERROR(AVERAGEIF('Dzienne 3'!$B$7:$B$306,A23,'Dzienne 3'!$R$7:$R$306),"")</f>
        <v/>
      </c>
      <c r="Q23" s="21" t="str">
        <f>IFERROR(AVERAGEIF('Dzienne 3'!$B$7:$B$306,A23,'Dzienne 3'!$U$7:$U$306),"")</f>
        <v/>
      </c>
      <c r="R23" s="21" t="str">
        <f>IFERROR(AVERAGEIF('Dzienne 3'!$B$7:$B$306,A23,'Dzienne 3'!$V$7:$V$306),"")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3'!$A$7:$A$306,'Dzienne 3'!$B$7:$B$306,A24),"")</f>
        <v/>
      </c>
      <c r="C24" s="20" t="str">
        <f ca="1">IFERROR(_xludf.maxifs('Dzienne 3'!$A$7:$A$306,'Dzienne 3'!$B$7:$B$306,A24),"")</f>
        <v/>
      </c>
      <c r="D24" s="21" t="str">
        <f>IFERROR(AVERAGEIF('Dzienne 3'!$B$7:$B$306,A24,'Dzienne 3'!$C$7:$C$306),"")</f>
        <v/>
      </c>
      <c r="E24" s="21" t="str">
        <f>IFERROR(AVERAGEIF('Dzienne 3'!$B$7:$B$306,A24,'Dzienne 3'!$D$7:$D$306),"")</f>
        <v/>
      </c>
      <c r="F24" s="13">
        <f>IFERROR(SUMIF('Dzienne 3'!$B$7:$B$306,A24,'Dzienne 3'!$E$7:$E$306),"")</f>
        <v>0</v>
      </c>
      <c r="G24" s="13">
        <f>IFERROR(SUMIF('Dzienne 3'!$B$7:$B$306,A24,'Dzienne 3'!$F$7:$F$306),"")</f>
        <v>0</v>
      </c>
      <c r="H24" s="15" t="str">
        <f>IFERROR(AVERAGEIF('Dzienne 3'!$B$7:$B$306,A24,'Dzienne 3'!$K$7:$K$306),"")</f>
        <v/>
      </c>
      <c r="I24" s="21">
        <f>IFERROR(SUMIF('Dzienne 3'!$B$7:$B$306,A24,'Dzienne 3'!$H$7:$H$306),"")</f>
        <v>0</v>
      </c>
      <c r="J24" s="21">
        <f>IFERROR(SUMIF('Dzienne 3'!$B$7:$B$306,A24,'Dzienne 3'!$I$7:$I$306),"")</f>
        <v>0</v>
      </c>
      <c r="K24" s="15" t="str">
        <f t="shared" si="0"/>
        <v/>
      </c>
      <c r="L24" s="15" t="str">
        <f>IFERROR(AVERAGEIF('Dzienne 3'!$B$7:$B$306,A24,'Dzienne 3'!$L$7:$L$306),"")</f>
        <v/>
      </c>
      <c r="M24" s="21">
        <f>IFERROR(SUMIF('Dzienne 3'!$B$7:$B$306,A24,'Dzienne 3'!$M$7:$M$306),"")</f>
        <v>0</v>
      </c>
      <c r="N24" s="15" t="str">
        <f>IFERROR(AVERAGEIF('Dzienne 3'!$B$7:$B$306,A24,'Dzienne 3'!$O$7:$O$306),"")</f>
        <v/>
      </c>
      <c r="O24" s="15" t="str">
        <f>IFERROR(AVERAGEIF('Dzienne 3'!$B$7:$B$306,A24,'Dzienne 3'!$P$7:$P$306),"")</f>
        <v/>
      </c>
      <c r="P24" s="17" t="str">
        <f>IFERROR(AVERAGEIF('Dzienne 3'!$B$7:$B$306,A24,'Dzienne 3'!$R$7:$R$306),"")</f>
        <v/>
      </c>
      <c r="Q24" s="21" t="str">
        <f>IFERROR(AVERAGEIF('Dzienne 3'!$B$7:$B$306,A24,'Dzienne 3'!$U$7:$U$306),"")</f>
        <v/>
      </c>
      <c r="R24" s="21" t="str">
        <f>IFERROR(AVERAGEIF('Dzienne 3'!$B$7:$B$306,A24,'Dzienne 3'!$V$7:$V$306),"")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3'!$A$7:$A$306,'Dzienne 3'!$B$7:$B$306,A25),"")</f>
        <v/>
      </c>
      <c r="C25" s="20" t="str">
        <f ca="1">IFERROR(_xludf.maxifs('Dzienne 3'!$A$7:$A$306,'Dzienne 3'!$B$7:$B$306,A25),"")</f>
        <v/>
      </c>
      <c r="D25" s="21" t="str">
        <f>IFERROR(AVERAGEIF('Dzienne 3'!$B$7:$B$306,A25,'Dzienne 3'!$C$7:$C$306),"")</f>
        <v/>
      </c>
      <c r="E25" s="21" t="str">
        <f>IFERROR(AVERAGEIF('Dzienne 3'!$B$7:$B$306,A25,'Dzienne 3'!$D$7:$D$306),"")</f>
        <v/>
      </c>
      <c r="F25" s="13">
        <f>IFERROR(SUMIF('Dzienne 3'!$B$7:$B$306,A25,'Dzienne 3'!$E$7:$E$306),"")</f>
        <v>0</v>
      </c>
      <c r="G25" s="13">
        <f>IFERROR(SUMIF('Dzienne 3'!$B$7:$B$306,A25,'Dzienne 3'!$F$7:$F$306),"")</f>
        <v>0</v>
      </c>
      <c r="H25" s="15" t="str">
        <f>IFERROR(AVERAGEIF('Dzienne 3'!$B$7:$B$306,A25,'Dzienne 3'!$K$7:$K$306),"")</f>
        <v/>
      </c>
      <c r="I25" s="21">
        <f>IFERROR(SUMIF('Dzienne 3'!$B$7:$B$306,A25,'Dzienne 3'!$H$7:$H$306),"")</f>
        <v>0</v>
      </c>
      <c r="J25" s="21">
        <f>IFERROR(SUMIF('Dzienne 3'!$B$7:$B$306,A25,'Dzienne 3'!$I$7:$I$306),"")</f>
        <v>0</v>
      </c>
      <c r="K25" s="15" t="str">
        <f t="shared" si="0"/>
        <v/>
      </c>
      <c r="L25" s="15" t="str">
        <f>IFERROR(AVERAGEIF('Dzienne 3'!$B$7:$B$306,A25,'Dzienne 3'!$L$7:$L$306),"")</f>
        <v/>
      </c>
      <c r="M25" s="21">
        <f>IFERROR(SUMIF('Dzienne 3'!$B$7:$B$306,A25,'Dzienne 3'!$M$7:$M$306),"")</f>
        <v>0</v>
      </c>
      <c r="N25" s="15" t="str">
        <f>IFERROR(AVERAGEIF('Dzienne 3'!$B$7:$B$306,A25,'Dzienne 3'!$O$7:$O$306),"")</f>
        <v/>
      </c>
      <c r="O25" s="15" t="str">
        <f>IFERROR(AVERAGEIF('Dzienne 3'!$B$7:$B$306,A25,'Dzienne 3'!$P$7:$P$306),"")</f>
        <v/>
      </c>
      <c r="P25" s="17" t="str">
        <f>IFERROR(AVERAGEIF('Dzienne 3'!$B$7:$B$306,A25,'Dzienne 3'!$R$7:$R$306),"")</f>
        <v/>
      </c>
      <c r="Q25" s="21" t="str">
        <f>IFERROR(AVERAGEIF('Dzienne 3'!$B$7:$B$306,A25,'Dzienne 3'!$U$7:$U$306),"")</f>
        <v/>
      </c>
      <c r="R25" s="21" t="str">
        <f>IFERROR(AVERAGEIF('Dzienne 3'!$B$7:$B$306,A25,'Dzienne 3'!$V$7:$V$306),"")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3'!$A$7:$A$306,'Dzienne 3'!$B$7:$B$306,A26),"")</f>
        <v/>
      </c>
      <c r="C26" s="20" t="str">
        <f ca="1">IFERROR(_xludf.maxifs('Dzienne 3'!$A$7:$A$306,'Dzienne 3'!$B$7:$B$306,A26),"")</f>
        <v/>
      </c>
      <c r="D26" s="21" t="str">
        <f>IFERROR(AVERAGEIF('Dzienne 3'!$B$7:$B$306,A26,'Dzienne 3'!$C$7:$C$306),"")</f>
        <v/>
      </c>
      <c r="E26" s="21" t="str">
        <f>IFERROR(AVERAGEIF('Dzienne 3'!$B$7:$B$306,A26,'Dzienne 3'!$D$7:$D$306),"")</f>
        <v/>
      </c>
      <c r="F26" s="13">
        <f>IFERROR(SUMIF('Dzienne 3'!$B$7:$B$306,A26,'Dzienne 3'!$E$7:$E$306),"")</f>
        <v>0</v>
      </c>
      <c r="G26" s="13">
        <f>IFERROR(SUMIF('Dzienne 3'!$B$7:$B$306,A26,'Dzienne 3'!$F$7:$F$306),"")</f>
        <v>0</v>
      </c>
      <c r="H26" s="15" t="str">
        <f>IFERROR(AVERAGEIF('Dzienne 3'!$B$7:$B$306,A26,'Dzienne 3'!$K$7:$K$306),"")</f>
        <v/>
      </c>
      <c r="I26" s="21">
        <f>IFERROR(SUMIF('Dzienne 3'!$B$7:$B$306,A26,'Dzienne 3'!$H$7:$H$306),"")</f>
        <v>0</v>
      </c>
      <c r="J26" s="21">
        <f>IFERROR(SUMIF('Dzienne 3'!$B$7:$B$306,A26,'Dzienne 3'!$I$7:$I$306),"")</f>
        <v>0</v>
      </c>
      <c r="K26" s="15" t="str">
        <f t="shared" si="0"/>
        <v/>
      </c>
      <c r="L26" s="15" t="str">
        <f>IFERROR(AVERAGEIF('Dzienne 3'!$B$7:$B$306,A26,'Dzienne 3'!$L$7:$L$306),"")</f>
        <v/>
      </c>
      <c r="M26" s="21">
        <f>IFERROR(SUMIF('Dzienne 3'!$B$7:$B$306,A26,'Dzienne 3'!$M$7:$M$306),"")</f>
        <v>0</v>
      </c>
      <c r="N26" s="15" t="str">
        <f>IFERROR(AVERAGEIF('Dzienne 3'!$B$7:$B$306,A26,'Dzienne 3'!$O$7:$O$306),"")</f>
        <v/>
      </c>
      <c r="O26" s="15" t="str">
        <f>IFERROR(AVERAGEIF('Dzienne 3'!$B$7:$B$306,A26,'Dzienne 3'!$P$7:$P$306),"")</f>
        <v/>
      </c>
      <c r="P26" s="17" t="str">
        <f>IFERROR(AVERAGEIF('Dzienne 3'!$B$7:$B$306,A26,'Dzienne 3'!$R$7:$R$306),"")</f>
        <v/>
      </c>
      <c r="Q26" s="21" t="str">
        <f>IFERROR(AVERAGEIF('Dzienne 3'!$B$7:$B$306,A26,'Dzienne 3'!$U$7:$U$306),"")</f>
        <v/>
      </c>
      <c r="R26" s="21" t="str">
        <f>IFERROR(AVERAGEIF('Dzienne 3'!$B$7:$B$306,A26,'Dzienne 3'!$V$7:$V$306),"")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3'!$A$7:$A$306,'Dzienne 3'!$B$7:$B$306,A27),"")</f>
        <v/>
      </c>
      <c r="C27" s="20" t="str">
        <f ca="1">IFERROR(_xludf.maxifs('Dzienne 3'!$A$7:$A$306,'Dzienne 3'!$B$7:$B$306,A27),"")</f>
        <v/>
      </c>
      <c r="D27" s="21" t="str">
        <f>IFERROR(AVERAGEIF('Dzienne 3'!$B$7:$B$306,A27,'Dzienne 3'!$C$7:$C$306),"")</f>
        <v/>
      </c>
      <c r="E27" s="21" t="str">
        <f>IFERROR(AVERAGEIF('Dzienne 3'!$B$7:$B$306,A27,'Dzienne 3'!$D$7:$D$306),"")</f>
        <v/>
      </c>
      <c r="F27" s="13">
        <f>IFERROR(SUMIF('Dzienne 3'!$B$7:$B$306,A27,'Dzienne 3'!$E$7:$E$306),"")</f>
        <v>0</v>
      </c>
      <c r="G27" s="13">
        <f>IFERROR(SUMIF('Dzienne 3'!$B$7:$B$306,A27,'Dzienne 3'!$F$7:$F$306),"")</f>
        <v>0</v>
      </c>
      <c r="H27" s="15" t="str">
        <f>IFERROR(AVERAGEIF('Dzienne 3'!$B$7:$B$306,A27,'Dzienne 3'!$K$7:$K$306),"")</f>
        <v/>
      </c>
      <c r="I27" s="21">
        <f>IFERROR(SUMIF('Dzienne 3'!$B$7:$B$306,A27,'Dzienne 3'!$H$7:$H$306),"")</f>
        <v>0</v>
      </c>
      <c r="J27" s="21">
        <f>IFERROR(SUMIF('Dzienne 3'!$B$7:$B$306,A27,'Dzienne 3'!$I$7:$I$306),"")</f>
        <v>0</v>
      </c>
      <c r="K27" s="15" t="str">
        <f t="shared" si="0"/>
        <v/>
      </c>
      <c r="L27" s="15" t="str">
        <f>IFERROR(AVERAGEIF('Dzienne 3'!$B$7:$B$306,A27,'Dzienne 3'!$L$7:$L$306),"")</f>
        <v/>
      </c>
      <c r="M27" s="21">
        <f>IFERROR(SUMIF('Dzienne 3'!$B$7:$B$306,A27,'Dzienne 3'!$M$7:$M$306),"")</f>
        <v>0</v>
      </c>
      <c r="N27" s="15" t="str">
        <f>IFERROR(AVERAGEIF('Dzienne 3'!$B$7:$B$306,A27,'Dzienne 3'!$O$7:$O$306),"")</f>
        <v/>
      </c>
      <c r="O27" s="15" t="str">
        <f>IFERROR(AVERAGEIF('Dzienne 3'!$B$7:$B$306,A27,'Dzienne 3'!$P$7:$P$306),"")</f>
        <v/>
      </c>
      <c r="P27" s="17" t="str">
        <f>IFERROR(AVERAGEIF('Dzienne 3'!$B$7:$B$306,A27,'Dzienne 3'!$R$7:$R$306),"")</f>
        <v/>
      </c>
      <c r="Q27" s="21" t="str">
        <f>IFERROR(AVERAGEIF('Dzienne 3'!$B$7:$B$306,A27,'Dzienne 3'!$U$7:$U$306),"")</f>
        <v/>
      </c>
      <c r="R27" s="21" t="str">
        <f>IFERROR(AVERAGEIF('Dzienne 3'!$B$7:$B$306,A27,'Dzienne 3'!$V$7:$V$306),"")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3'!$A$7:$A$306,'Dzienne 3'!$B$7:$B$306,A28),"")</f>
        <v/>
      </c>
      <c r="C28" s="20" t="str">
        <f ca="1">IFERROR(_xludf.maxifs('Dzienne 3'!$A$7:$A$306,'Dzienne 3'!$B$7:$B$306,A28),"")</f>
        <v/>
      </c>
      <c r="D28" s="21" t="str">
        <f>IFERROR(AVERAGEIF('Dzienne 3'!$B$7:$B$306,A28,'Dzienne 3'!$C$7:$C$306),"")</f>
        <v/>
      </c>
      <c r="E28" s="21" t="str">
        <f>IFERROR(AVERAGEIF('Dzienne 3'!$B$7:$B$306,A28,'Dzienne 3'!$D$7:$D$306),"")</f>
        <v/>
      </c>
      <c r="F28" s="13">
        <f>IFERROR(SUMIF('Dzienne 3'!$B$7:$B$306,A28,'Dzienne 3'!$E$7:$E$306),"")</f>
        <v>0</v>
      </c>
      <c r="G28" s="13">
        <f>IFERROR(SUMIF('Dzienne 3'!$B$7:$B$306,A28,'Dzienne 3'!$F$7:$F$306),"")</f>
        <v>0</v>
      </c>
      <c r="H28" s="15" t="str">
        <f>IFERROR(AVERAGEIF('Dzienne 3'!$B$7:$B$306,A28,'Dzienne 3'!$K$7:$K$306),"")</f>
        <v/>
      </c>
      <c r="I28" s="21">
        <f>IFERROR(SUMIF('Dzienne 3'!$B$7:$B$306,A28,'Dzienne 3'!$H$7:$H$306),"")</f>
        <v>0</v>
      </c>
      <c r="J28" s="21">
        <f>IFERROR(SUMIF('Dzienne 3'!$B$7:$B$306,A28,'Dzienne 3'!$I$7:$I$306),"")</f>
        <v>0</v>
      </c>
      <c r="K28" s="15" t="str">
        <f t="shared" si="0"/>
        <v/>
      </c>
      <c r="L28" s="15" t="str">
        <f>IFERROR(AVERAGEIF('Dzienne 3'!$B$7:$B$306,A28,'Dzienne 3'!$L$7:$L$306),"")</f>
        <v/>
      </c>
      <c r="M28" s="21">
        <f>IFERROR(SUMIF('Dzienne 3'!$B$7:$B$306,A28,'Dzienne 3'!$M$7:$M$306),"")</f>
        <v>0</v>
      </c>
      <c r="N28" s="15" t="str">
        <f>IFERROR(AVERAGEIF('Dzienne 3'!$B$7:$B$306,A28,'Dzienne 3'!$O$7:$O$306),"")</f>
        <v/>
      </c>
      <c r="O28" s="15" t="str">
        <f>IFERROR(AVERAGEIF('Dzienne 3'!$B$7:$B$306,A28,'Dzienne 3'!$P$7:$P$306),"")</f>
        <v/>
      </c>
      <c r="P28" s="17" t="str">
        <f>IFERROR(AVERAGEIF('Dzienne 3'!$B$7:$B$306,A28,'Dzienne 3'!$R$7:$R$306),"")</f>
        <v/>
      </c>
      <c r="Q28" s="21" t="str">
        <f>IFERROR(AVERAGEIF('Dzienne 3'!$B$7:$B$306,A28,'Dzienne 3'!$U$7:$U$306),"")</f>
        <v/>
      </c>
      <c r="R28" s="21" t="str">
        <f>IFERROR(AVERAGEIF('Dzienne 3'!$B$7:$B$306,A28,'Dzienne 3'!$V$7:$V$306),"")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3'!$A$7:$A$306,'Dzienne 3'!$B$7:$B$306,A29),"")</f>
        <v/>
      </c>
      <c r="C29" s="20" t="str">
        <f ca="1">IFERROR(_xludf.maxifs('Dzienne 3'!$A$7:$A$306,'Dzienne 3'!$B$7:$B$306,A29),"")</f>
        <v/>
      </c>
      <c r="D29" s="21" t="str">
        <f>IFERROR(AVERAGEIF('Dzienne 3'!$B$7:$B$306,A29,'Dzienne 3'!$C$7:$C$306),"")</f>
        <v/>
      </c>
      <c r="E29" s="21" t="str">
        <f>IFERROR(AVERAGEIF('Dzienne 3'!$B$7:$B$306,A29,'Dzienne 3'!$D$7:$D$306),"")</f>
        <v/>
      </c>
      <c r="F29" s="13">
        <f>IFERROR(SUMIF('Dzienne 3'!$B$7:$B$306,A29,'Dzienne 3'!$E$7:$E$306),"")</f>
        <v>0</v>
      </c>
      <c r="G29" s="13">
        <f>IFERROR(SUMIF('Dzienne 3'!$B$7:$B$306,A29,'Dzienne 3'!$F$7:$F$306),"")</f>
        <v>0</v>
      </c>
      <c r="H29" s="15" t="str">
        <f>IFERROR(AVERAGEIF('Dzienne 3'!$B$7:$B$306,A29,'Dzienne 3'!$K$7:$K$306),"")</f>
        <v/>
      </c>
      <c r="I29" s="21">
        <f>IFERROR(SUMIF('Dzienne 3'!$B$7:$B$306,A29,'Dzienne 3'!$H$7:$H$306),"")</f>
        <v>0</v>
      </c>
      <c r="J29" s="21">
        <f>IFERROR(SUMIF('Dzienne 3'!$B$7:$B$306,A29,'Dzienne 3'!$I$7:$I$306),"")</f>
        <v>0</v>
      </c>
      <c r="K29" s="15" t="str">
        <f t="shared" si="0"/>
        <v/>
      </c>
      <c r="L29" s="15" t="str">
        <f>IFERROR(AVERAGEIF('Dzienne 3'!$B$7:$B$306,A29,'Dzienne 3'!$L$7:$L$306),"")</f>
        <v/>
      </c>
      <c r="M29" s="21">
        <f>IFERROR(SUMIF('Dzienne 3'!$B$7:$B$306,A29,'Dzienne 3'!$M$7:$M$306),"")</f>
        <v>0</v>
      </c>
      <c r="N29" s="15" t="str">
        <f>IFERROR(AVERAGEIF('Dzienne 3'!$B$7:$B$306,A29,'Dzienne 3'!$O$7:$O$306),"")</f>
        <v/>
      </c>
      <c r="O29" s="15" t="str">
        <f>IFERROR(AVERAGEIF('Dzienne 3'!$B$7:$B$306,A29,'Dzienne 3'!$P$7:$P$306),"")</f>
        <v/>
      </c>
      <c r="P29" s="17" t="str">
        <f>IFERROR(AVERAGEIF('Dzienne 3'!$B$7:$B$306,A29,'Dzienne 3'!$R$7:$R$306),"")</f>
        <v/>
      </c>
      <c r="Q29" s="21" t="str">
        <f>IFERROR(AVERAGEIF('Dzienne 3'!$B$7:$B$306,A29,'Dzienne 3'!$U$7:$U$306),"")</f>
        <v/>
      </c>
      <c r="R29" s="21" t="str">
        <f>IFERROR(AVERAGEIF('Dzienne 3'!$B$7:$B$306,A29,'Dzienne 3'!$V$7:$V$306),"")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3'!$A$7:$A$306,'Dzienne 3'!$B$7:$B$306,A30),"")</f>
        <v/>
      </c>
      <c r="C30" s="20" t="str">
        <f ca="1">IFERROR(_xludf.maxifs('Dzienne 3'!$A$7:$A$306,'Dzienne 3'!$B$7:$B$306,A30),"")</f>
        <v/>
      </c>
      <c r="D30" s="21" t="str">
        <f>IFERROR(AVERAGEIF('Dzienne 3'!$B$7:$B$306,A30,'Dzienne 3'!$C$7:$C$306),"")</f>
        <v/>
      </c>
      <c r="E30" s="21" t="str">
        <f>IFERROR(AVERAGEIF('Dzienne 3'!$B$7:$B$306,A30,'Dzienne 3'!$D$7:$D$306),"")</f>
        <v/>
      </c>
      <c r="F30" s="13">
        <f>IFERROR(SUMIF('Dzienne 3'!$B$7:$B$306,A30,'Dzienne 3'!$E$7:$E$306),"")</f>
        <v>0</v>
      </c>
      <c r="G30" s="13">
        <f>IFERROR(SUMIF('Dzienne 3'!$B$7:$B$306,A30,'Dzienne 3'!$F$7:$F$306),"")</f>
        <v>0</v>
      </c>
      <c r="H30" s="15" t="str">
        <f>IFERROR(AVERAGEIF('Dzienne 3'!$B$7:$B$306,A30,'Dzienne 3'!$K$7:$K$306),"")</f>
        <v/>
      </c>
      <c r="I30" s="21">
        <f>IFERROR(SUMIF('Dzienne 3'!$B$7:$B$306,A30,'Dzienne 3'!$H$7:$H$306),"")</f>
        <v>0</v>
      </c>
      <c r="J30" s="21">
        <f>IFERROR(SUMIF('Dzienne 3'!$B$7:$B$306,A30,'Dzienne 3'!$I$7:$I$306),"")</f>
        <v>0</v>
      </c>
      <c r="K30" s="15" t="str">
        <f t="shared" si="0"/>
        <v/>
      </c>
      <c r="L30" s="15" t="str">
        <f>IFERROR(AVERAGEIF('Dzienne 3'!$B$7:$B$306,A30,'Dzienne 3'!$L$7:$L$306),"")</f>
        <v/>
      </c>
      <c r="M30" s="21">
        <f>IFERROR(SUMIF('Dzienne 3'!$B$7:$B$306,A30,'Dzienne 3'!$M$7:$M$306),"")</f>
        <v>0</v>
      </c>
      <c r="N30" s="15" t="str">
        <f>IFERROR(AVERAGEIF('Dzienne 3'!$B$7:$B$306,A30,'Dzienne 3'!$O$7:$O$306),"")</f>
        <v/>
      </c>
      <c r="O30" s="15" t="str">
        <f>IFERROR(AVERAGEIF('Dzienne 3'!$B$7:$B$306,A30,'Dzienne 3'!$P$7:$P$306),"")</f>
        <v/>
      </c>
      <c r="P30" s="17" t="str">
        <f>IFERROR(AVERAGEIF('Dzienne 3'!$B$7:$B$306,A30,'Dzienne 3'!$R$7:$R$306),"")</f>
        <v/>
      </c>
      <c r="Q30" s="21" t="str">
        <f>IFERROR(AVERAGEIF('Dzienne 3'!$B$7:$B$306,A30,'Dzienne 3'!$U$7:$U$306),"")</f>
        <v/>
      </c>
      <c r="R30" s="21" t="str">
        <f>IFERROR(AVERAGEIF('Dzienne 3'!$B$7:$B$306,A30,'Dzienne 3'!$V$7:$V$306),"")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3'!$A$7:$A$306,'Dzienne 3'!$B$7:$B$306,A31),"")</f>
        <v/>
      </c>
      <c r="C31" s="20" t="str">
        <f ca="1">IFERROR(_xludf.maxifs('Dzienne 3'!$A$7:$A$306,'Dzienne 3'!$B$7:$B$306,A31),"")</f>
        <v/>
      </c>
      <c r="D31" s="21" t="str">
        <f>IFERROR(AVERAGEIF('Dzienne 3'!$B$7:$B$306,A31,'Dzienne 3'!$C$7:$C$306),"")</f>
        <v/>
      </c>
      <c r="E31" s="21" t="str">
        <f>IFERROR(AVERAGEIF('Dzienne 3'!$B$7:$B$306,A31,'Dzienne 3'!$D$7:$D$306),"")</f>
        <v/>
      </c>
      <c r="F31" s="13">
        <f>IFERROR(SUMIF('Dzienne 3'!$B$7:$B$306,A31,'Dzienne 3'!$E$7:$E$306),"")</f>
        <v>0</v>
      </c>
      <c r="G31" s="13">
        <f>IFERROR(SUMIF('Dzienne 3'!$B$7:$B$306,A31,'Dzienne 3'!$F$7:$F$306),"")</f>
        <v>0</v>
      </c>
      <c r="H31" s="15" t="str">
        <f>IFERROR(AVERAGEIF('Dzienne 3'!$B$7:$B$306,A31,'Dzienne 3'!$K$7:$K$306),"")</f>
        <v/>
      </c>
      <c r="I31" s="21">
        <f>IFERROR(SUMIF('Dzienne 3'!$B$7:$B$306,A31,'Dzienne 3'!$H$7:$H$306),"")</f>
        <v>0</v>
      </c>
      <c r="J31" s="21">
        <f>IFERROR(SUMIF('Dzienne 3'!$B$7:$B$306,A31,'Dzienne 3'!$I$7:$I$306),"")</f>
        <v>0</v>
      </c>
      <c r="K31" s="15" t="str">
        <f t="shared" si="0"/>
        <v/>
      </c>
      <c r="L31" s="15" t="str">
        <f>IFERROR(AVERAGEIF('Dzienne 3'!$B$7:$B$306,A31,'Dzienne 3'!$L$7:$L$306),"")</f>
        <v/>
      </c>
      <c r="M31" s="21">
        <f>IFERROR(SUMIF('Dzienne 3'!$B$7:$B$306,A31,'Dzienne 3'!$M$7:$M$306),"")</f>
        <v>0</v>
      </c>
      <c r="N31" s="15" t="str">
        <f>IFERROR(AVERAGEIF('Dzienne 3'!$B$7:$B$306,A31,'Dzienne 3'!$O$7:$O$306),"")</f>
        <v/>
      </c>
      <c r="O31" s="15" t="str">
        <f>IFERROR(AVERAGEIF('Dzienne 3'!$B$7:$B$306,A31,'Dzienne 3'!$P$7:$P$306),"")</f>
        <v/>
      </c>
      <c r="P31" s="17" t="str">
        <f>IFERROR(AVERAGEIF('Dzienne 3'!$B$7:$B$306,A31,'Dzienne 3'!$R$7:$R$306),"")</f>
        <v/>
      </c>
      <c r="Q31" s="21" t="str">
        <f>IFERROR(AVERAGEIF('Dzienne 3'!$B$7:$B$306,A31,'Dzienne 3'!$U$7:$U$306),"")</f>
        <v/>
      </c>
      <c r="R31" s="21" t="str">
        <f>IFERROR(AVERAGEIF('Dzienne 3'!$B$7:$B$306,A31,'Dzienne 3'!$V$7:$V$306),"")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3'!$A$7:$A$306,'Dzienne 3'!$B$7:$B$306,A32),"")</f>
        <v/>
      </c>
      <c r="C32" s="20" t="str">
        <f ca="1">IFERROR(_xludf.maxifs('Dzienne 3'!$A$7:$A$306,'Dzienne 3'!$B$7:$B$306,A32),"")</f>
        <v/>
      </c>
      <c r="D32" s="21" t="str">
        <f>IFERROR(AVERAGEIF('Dzienne 3'!$B$7:$B$306,A32,'Dzienne 3'!$C$7:$C$306),"")</f>
        <v/>
      </c>
      <c r="E32" s="21" t="str">
        <f>IFERROR(AVERAGEIF('Dzienne 3'!$B$7:$B$306,A32,'Dzienne 3'!$D$7:$D$306),"")</f>
        <v/>
      </c>
      <c r="F32" s="13">
        <f>IFERROR(SUMIF('Dzienne 3'!$B$7:$B$306,A32,'Dzienne 3'!$E$7:$E$306),"")</f>
        <v>0</v>
      </c>
      <c r="G32" s="13">
        <f>IFERROR(SUMIF('Dzienne 3'!$B$7:$B$306,A32,'Dzienne 3'!$F$7:$F$306),"")</f>
        <v>0</v>
      </c>
      <c r="H32" s="15" t="str">
        <f>IFERROR(AVERAGEIF('Dzienne 3'!$B$7:$B$306,A32,'Dzienne 3'!$K$7:$K$306),"")</f>
        <v/>
      </c>
      <c r="I32" s="21">
        <f>IFERROR(SUMIF('Dzienne 3'!$B$7:$B$306,A32,'Dzienne 3'!$H$7:$H$306),"")</f>
        <v>0</v>
      </c>
      <c r="J32" s="21">
        <f>IFERROR(SUMIF('Dzienne 3'!$B$7:$B$306,A32,'Dzienne 3'!$I$7:$I$306),"")</f>
        <v>0</v>
      </c>
      <c r="K32" s="15" t="str">
        <f t="shared" si="0"/>
        <v/>
      </c>
      <c r="L32" s="15" t="str">
        <f>IFERROR(AVERAGEIF('Dzienne 3'!$B$7:$B$306,A32,'Dzienne 3'!$L$7:$L$306),"")</f>
        <v/>
      </c>
      <c r="M32" s="21">
        <f>IFERROR(SUMIF('Dzienne 3'!$B$7:$B$306,A32,'Dzienne 3'!$M$7:$M$306),"")</f>
        <v>0</v>
      </c>
      <c r="N32" s="15" t="str">
        <f>IFERROR(AVERAGEIF('Dzienne 3'!$B$7:$B$306,A32,'Dzienne 3'!$O$7:$O$306),"")</f>
        <v/>
      </c>
      <c r="O32" s="15" t="str">
        <f>IFERROR(AVERAGEIF('Dzienne 3'!$B$7:$B$306,A32,'Dzienne 3'!$P$7:$P$306),"")</f>
        <v/>
      </c>
      <c r="P32" s="17" t="str">
        <f>IFERROR(AVERAGEIF('Dzienne 3'!$B$7:$B$306,A32,'Dzienne 3'!$R$7:$R$306),"")</f>
        <v/>
      </c>
      <c r="Q32" s="21" t="str">
        <f>IFERROR(AVERAGEIF('Dzienne 3'!$B$7:$B$306,A32,'Dzienne 3'!$U$7:$U$306),"")</f>
        <v/>
      </c>
      <c r="R32" s="21" t="str">
        <f>IFERROR(AVERAGEIF('Dzienne 3'!$B$7:$B$306,A32,'Dzienne 3'!$V$7:$V$306),"")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3'!$A$7:$A$306,'Dzienne 3'!$B$7:$B$306,A33),"")</f>
        <v/>
      </c>
      <c r="C33" s="20" t="str">
        <f ca="1">IFERROR(_xludf.maxifs('Dzienne 3'!$A$7:$A$306,'Dzienne 3'!$B$7:$B$306,A33),"")</f>
        <v/>
      </c>
      <c r="D33" s="21" t="str">
        <f>IFERROR(AVERAGEIF('Dzienne 3'!$B$7:$B$306,A33,'Dzienne 3'!$C$7:$C$306),"")</f>
        <v/>
      </c>
      <c r="E33" s="21" t="str">
        <f>IFERROR(AVERAGEIF('Dzienne 3'!$B$7:$B$306,A33,'Dzienne 3'!$D$7:$D$306),"")</f>
        <v/>
      </c>
      <c r="F33" s="13">
        <f>IFERROR(SUMIF('Dzienne 3'!$B$7:$B$306,A33,'Dzienne 3'!$E$7:$E$306),"")</f>
        <v>0</v>
      </c>
      <c r="G33" s="13">
        <f>IFERROR(SUMIF('Dzienne 3'!$B$7:$B$306,A33,'Dzienne 3'!$F$7:$F$306),"")</f>
        <v>0</v>
      </c>
      <c r="H33" s="15" t="str">
        <f>IFERROR(AVERAGEIF('Dzienne 3'!$B$7:$B$306,A33,'Dzienne 3'!$K$7:$K$306),"")</f>
        <v/>
      </c>
      <c r="I33" s="21">
        <f>IFERROR(SUMIF('Dzienne 3'!$B$7:$B$306,A33,'Dzienne 3'!$H$7:$H$306),"")</f>
        <v>0</v>
      </c>
      <c r="J33" s="21">
        <f>IFERROR(SUMIF('Dzienne 3'!$B$7:$B$306,A33,'Dzienne 3'!$I$7:$I$306),"")</f>
        <v>0</v>
      </c>
      <c r="K33" s="15" t="str">
        <f t="shared" si="0"/>
        <v/>
      </c>
      <c r="L33" s="15" t="str">
        <f>IFERROR(AVERAGEIF('Dzienne 3'!$B$7:$B$306,A33,'Dzienne 3'!$L$7:$L$306),"")</f>
        <v/>
      </c>
      <c r="M33" s="21">
        <f>IFERROR(SUMIF('Dzienne 3'!$B$7:$B$306,A33,'Dzienne 3'!$M$7:$M$306),"")</f>
        <v>0</v>
      </c>
      <c r="N33" s="15" t="str">
        <f>IFERROR(AVERAGEIF('Dzienne 3'!$B$7:$B$306,A33,'Dzienne 3'!$O$7:$O$306),"")</f>
        <v/>
      </c>
      <c r="O33" s="15" t="str">
        <f>IFERROR(AVERAGEIF('Dzienne 3'!$B$7:$B$306,A33,'Dzienne 3'!$P$7:$P$306),"")</f>
        <v/>
      </c>
      <c r="P33" s="17" t="str">
        <f>IFERROR(AVERAGEIF('Dzienne 3'!$B$7:$B$306,A33,'Dzienne 3'!$R$7:$R$306),"")</f>
        <v/>
      </c>
      <c r="Q33" s="21" t="str">
        <f>IFERROR(AVERAGEIF('Dzienne 3'!$B$7:$B$306,A33,'Dzienne 3'!$U$7:$U$306),"")</f>
        <v/>
      </c>
      <c r="R33" s="21" t="str">
        <f>IFERROR(AVERAGEIF('Dzienne 3'!$B$7:$B$306,A33,'Dzienne 3'!$V$7:$V$306),"")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3'!$A$7:$A$306,'Dzienne 3'!$B$7:$B$306,A34),"")</f>
        <v/>
      </c>
      <c r="C34" s="20" t="str">
        <f ca="1">IFERROR(_xludf.maxifs('Dzienne 3'!$A$7:$A$306,'Dzienne 3'!$B$7:$B$306,A34),"")</f>
        <v/>
      </c>
      <c r="D34" s="21" t="str">
        <f>IFERROR(AVERAGEIF('Dzienne 3'!$B$7:$B$306,A34,'Dzienne 3'!$C$7:$C$306),"")</f>
        <v/>
      </c>
      <c r="E34" s="21" t="str">
        <f>IFERROR(AVERAGEIF('Dzienne 3'!$B$7:$B$306,A34,'Dzienne 3'!$D$7:$D$306),"")</f>
        <v/>
      </c>
      <c r="F34" s="13">
        <f>IFERROR(SUMIF('Dzienne 3'!$B$7:$B$306,A34,'Dzienne 3'!$E$7:$E$306),"")</f>
        <v>0</v>
      </c>
      <c r="G34" s="13">
        <f>IFERROR(SUMIF('Dzienne 3'!$B$7:$B$306,A34,'Dzienne 3'!$F$7:$F$306),"")</f>
        <v>0</v>
      </c>
      <c r="H34" s="15" t="str">
        <f>IFERROR(AVERAGEIF('Dzienne 3'!$B$7:$B$306,A34,'Dzienne 3'!$K$7:$K$306),"")</f>
        <v/>
      </c>
      <c r="I34" s="21">
        <f>IFERROR(SUMIF('Dzienne 3'!$B$7:$B$306,A34,'Dzienne 3'!$H$7:$H$306),"")</f>
        <v>0</v>
      </c>
      <c r="J34" s="21">
        <f>IFERROR(SUMIF('Dzienne 3'!$B$7:$B$306,A34,'Dzienne 3'!$I$7:$I$306),"")</f>
        <v>0</v>
      </c>
      <c r="K34" s="15" t="str">
        <f t="shared" si="0"/>
        <v/>
      </c>
      <c r="L34" s="15" t="str">
        <f>IFERROR(AVERAGEIF('Dzienne 3'!$B$7:$B$306,A34,'Dzienne 3'!$L$7:$L$306),"")</f>
        <v/>
      </c>
      <c r="M34" s="21">
        <f>IFERROR(SUMIF('Dzienne 3'!$B$7:$B$306,A34,'Dzienne 3'!$M$7:$M$306),"")</f>
        <v>0</v>
      </c>
      <c r="N34" s="15" t="str">
        <f>IFERROR(AVERAGEIF('Dzienne 3'!$B$7:$B$306,A34,'Dzienne 3'!$O$7:$O$306),"")</f>
        <v/>
      </c>
      <c r="O34" s="15" t="str">
        <f>IFERROR(AVERAGEIF('Dzienne 3'!$B$7:$B$306,A34,'Dzienne 3'!$P$7:$P$306),"")</f>
        <v/>
      </c>
      <c r="P34" s="17" t="str">
        <f>IFERROR(AVERAGEIF('Dzienne 3'!$B$7:$B$306,A34,'Dzienne 3'!$R$7:$R$306),"")</f>
        <v/>
      </c>
      <c r="Q34" s="21" t="str">
        <f>IFERROR(AVERAGEIF('Dzienne 3'!$B$7:$B$306,A34,'Dzienne 3'!$U$7:$U$306),"")</f>
        <v/>
      </c>
      <c r="R34" s="21" t="str">
        <f>IFERROR(AVERAGEIF('Dzienne 3'!$B$7:$B$306,A34,'Dzienne 3'!$V$7:$V$306),"")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3'!$A$7:$A$306,'Dzienne 3'!$B$7:$B$306,A35),"")</f>
        <v/>
      </c>
      <c r="C35" s="20" t="str">
        <f ca="1">IFERROR(_xludf.maxifs('Dzienne 3'!$A$7:$A$306,'Dzienne 3'!$B$7:$B$306,A35),"")</f>
        <v/>
      </c>
      <c r="D35" s="21" t="str">
        <f>IFERROR(AVERAGEIF('Dzienne 3'!$B$7:$B$306,A35,'Dzienne 3'!$C$7:$C$306),"")</f>
        <v/>
      </c>
      <c r="E35" s="21" t="str">
        <f>IFERROR(AVERAGEIF('Dzienne 3'!$B$7:$B$306,A35,'Dzienne 3'!$D$7:$D$306),"")</f>
        <v/>
      </c>
      <c r="F35" s="13">
        <f>IFERROR(SUMIF('Dzienne 3'!$B$7:$B$306,A35,'Dzienne 3'!$E$7:$E$306),"")</f>
        <v>0</v>
      </c>
      <c r="G35" s="13">
        <f>IFERROR(SUMIF('Dzienne 3'!$B$7:$B$306,A35,'Dzienne 3'!$F$7:$F$306),"")</f>
        <v>0</v>
      </c>
      <c r="H35" s="15" t="str">
        <f>IFERROR(AVERAGEIF('Dzienne 3'!$B$7:$B$306,A35,'Dzienne 3'!$K$7:$K$306),"")</f>
        <v/>
      </c>
      <c r="I35" s="21">
        <f>IFERROR(SUMIF('Dzienne 3'!$B$7:$B$306,A35,'Dzienne 3'!$H$7:$H$306),"")</f>
        <v>0</v>
      </c>
      <c r="J35" s="21">
        <f>IFERROR(SUMIF('Dzienne 3'!$B$7:$B$306,A35,'Dzienne 3'!$I$7:$I$306),"")</f>
        <v>0</v>
      </c>
      <c r="K35" s="15" t="str">
        <f t="shared" ref="K35:K66" si="1">IF(OR(I35="",I35=0),"",J35/I35*100)</f>
        <v/>
      </c>
      <c r="L35" s="15" t="str">
        <f>IFERROR(AVERAGEIF('Dzienne 3'!$B$7:$B$306,A35,'Dzienne 3'!$L$7:$L$306),"")</f>
        <v/>
      </c>
      <c r="M35" s="21">
        <f>IFERROR(SUMIF('Dzienne 3'!$B$7:$B$306,A35,'Dzienne 3'!$M$7:$M$306),"")</f>
        <v>0</v>
      </c>
      <c r="N35" s="15" t="str">
        <f>IFERROR(AVERAGEIF('Dzienne 3'!$B$7:$B$306,A35,'Dzienne 3'!$O$7:$O$306),"")</f>
        <v/>
      </c>
      <c r="O35" s="15" t="str">
        <f>IFERROR(AVERAGEIF('Dzienne 3'!$B$7:$B$306,A35,'Dzienne 3'!$P$7:$P$306),"")</f>
        <v/>
      </c>
      <c r="P35" s="17" t="str">
        <f>IFERROR(AVERAGEIF('Dzienne 3'!$B$7:$B$306,A35,'Dzienne 3'!$R$7:$R$306),"")</f>
        <v/>
      </c>
      <c r="Q35" s="21" t="str">
        <f>IFERROR(AVERAGEIF('Dzienne 3'!$B$7:$B$306,A35,'Dzienne 3'!$U$7:$U$306),"")</f>
        <v/>
      </c>
      <c r="R35" s="21" t="str">
        <f>IFERROR(AVERAGEIF('Dzienne 3'!$B$7:$B$306,A35,'Dzienne 3'!$V$7:$V$306),"")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3'!$A$7:$A$306,'Dzienne 3'!$B$7:$B$306,A36),"")</f>
        <v/>
      </c>
      <c r="C36" s="20" t="str">
        <f ca="1">IFERROR(_xludf.maxifs('Dzienne 3'!$A$7:$A$306,'Dzienne 3'!$B$7:$B$306,A36),"")</f>
        <v/>
      </c>
      <c r="D36" s="21" t="str">
        <f>IFERROR(AVERAGEIF('Dzienne 3'!$B$7:$B$306,A36,'Dzienne 3'!$C$7:$C$306),"")</f>
        <v/>
      </c>
      <c r="E36" s="21" t="str">
        <f>IFERROR(AVERAGEIF('Dzienne 3'!$B$7:$B$306,A36,'Dzienne 3'!$D$7:$D$306),"")</f>
        <v/>
      </c>
      <c r="F36" s="13">
        <f>IFERROR(SUMIF('Dzienne 3'!$B$7:$B$306,A36,'Dzienne 3'!$E$7:$E$306),"")</f>
        <v>0</v>
      </c>
      <c r="G36" s="13">
        <f>IFERROR(SUMIF('Dzienne 3'!$B$7:$B$306,A36,'Dzienne 3'!$F$7:$F$306),"")</f>
        <v>0</v>
      </c>
      <c r="H36" s="15" t="str">
        <f>IFERROR(AVERAGEIF('Dzienne 3'!$B$7:$B$306,A36,'Dzienne 3'!$K$7:$K$306),"")</f>
        <v/>
      </c>
      <c r="I36" s="21">
        <f>IFERROR(SUMIF('Dzienne 3'!$B$7:$B$306,A36,'Dzienne 3'!$H$7:$H$306),"")</f>
        <v>0</v>
      </c>
      <c r="J36" s="21">
        <f>IFERROR(SUMIF('Dzienne 3'!$B$7:$B$306,A36,'Dzienne 3'!$I$7:$I$306),"")</f>
        <v>0</v>
      </c>
      <c r="K36" s="15" t="str">
        <f t="shared" si="1"/>
        <v/>
      </c>
      <c r="L36" s="15" t="str">
        <f>IFERROR(AVERAGEIF('Dzienne 3'!$B$7:$B$306,A36,'Dzienne 3'!$L$7:$L$306),"")</f>
        <v/>
      </c>
      <c r="M36" s="21">
        <f>IFERROR(SUMIF('Dzienne 3'!$B$7:$B$306,A36,'Dzienne 3'!$M$7:$M$306),"")</f>
        <v>0</v>
      </c>
      <c r="N36" s="15" t="str">
        <f>IFERROR(AVERAGEIF('Dzienne 3'!$B$7:$B$306,A36,'Dzienne 3'!$O$7:$O$306),"")</f>
        <v/>
      </c>
      <c r="O36" s="15" t="str">
        <f>IFERROR(AVERAGEIF('Dzienne 3'!$B$7:$B$306,A36,'Dzienne 3'!$P$7:$P$306),"")</f>
        <v/>
      </c>
      <c r="P36" s="17" t="str">
        <f>IFERROR(AVERAGEIF('Dzienne 3'!$B$7:$B$306,A36,'Dzienne 3'!$R$7:$R$306),"")</f>
        <v/>
      </c>
      <c r="Q36" s="21" t="str">
        <f>IFERROR(AVERAGEIF('Dzienne 3'!$B$7:$B$306,A36,'Dzienne 3'!$U$7:$U$306),"")</f>
        <v/>
      </c>
      <c r="R36" s="21" t="str">
        <f>IFERROR(AVERAGEIF('Dzienne 3'!$B$7:$B$306,A36,'Dzienne 3'!$V$7:$V$306),"")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3'!$A$7:$A$306,'Dzienne 3'!$B$7:$B$306,A37),"")</f>
        <v/>
      </c>
      <c r="C37" s="20" t="str">
        <f ca="1">IFERROR(_xludf.maxifs('Dzienne 3'!$A$7:$A$306,'Dzienne 3'!$B$7:$B$306,A37),"")</f>
        <v/>
      </c>
      <c r="D37" s="21" t="str">
        <f>IFERROR(AVERAGEIF('Dzienne 3'!$B$7:$B$306,A37,'Dzienne 3'!$C$7:$C$306),"")</f>
        <v/>
      </c>
      <c r="E37" s="21" t="str">
        <f>IFERROR(AVERAGEIF('Dzienne 3'!$B$7:$B$306,A37,'Dzienne 3'!$D$7:$D$306),"")</f>
        <v/>
      </c>
      <c r="F37" s="13">
        <f>IFERROR(SUMIF('Dzienne 3'!$B$7:$B$306,A37,'Dzienne 3'!$E$7:$E$306),"")</f>
        <v>0</v>
      </c>
      <c r="G37" s="13">
        <f>IFERROR(SUMIF('Dzienne 3'!$B$7:$B$306,A37,'Dzienne 3'!$F$7:$F$306),"")</f>
        <v>0</v>
      </c>
      <c r="H37" s="15" t="str">
        <f>IFERROR(AVERAGEIF('Dzienne 3'!$B$7:$B$306,A37,'Dzienne 3'!$K$7:$K$306),"")</f>
        <v/>
      </c>
      <c r="I37" s="21">
        <f>IFERROR(SUMIF('Dzienne 3'!$B$7:$B$306,A37,'Dzienne 3'!$H$7:$H$306),"")</f>
        <v>0</v>
      </c>
      <c r="J37" s="21">
        <f>IFERROR(SUMIF('Dzienne 3'!$B$7:$B$306,A37,'Dzienne 3'!$I$7:$I$306),"")</f>
        <v>0</v>
      </c>
      <c r="K37" s="15" t="str">
        <f t="shared" si="1"/>
        <v/>
      </c>
      <c r="L37" s="15" t="str">
        <f>IFERROR(AVERAGEIF('Dzienne 3'!$B$7:$B$306,A37,'Dzienne 3'!$L$7:$L$306),"")</f>
        <v/>
      </c>
      <c r="M37" s="21">
        <f>IFERROR(SUMIF('Dzienne 3'!$B$7:$B$306,A37,'Dzienne 3'!$M$7:$M$306),"")</f>
        <v>0</v>
      </c>
      <c r="N37" s="15" t="str">
        <f>IFERROR(AVERAGEIF('Dzienne 3'!$B$7:$B$306,A37,'Dzienne 3'!$O$7:$O$306),"")</f>
        <v/>
      </c>
      <c r="O37" s="15" t="str">
        <f>IFERROR(AVERAGEIF('Dzienne 3'!$B$7:$B$306,A37,'Dzienne 3'!$P$7:$P$306),"")</f>
        <v/>
      </c>
      <c r="P37" s="17" t="str">
        <f>IFERROR(AVERAGEIF('Dzienne 3'!$B$7:$B$306,A37,'Dzienne 3'!$R$7:$R$306),"")</f>
        <v/>
      </c>
      <c r="Q37" s="21" t="str">
        <f>IFERROR(AVERAGEIF('Dzienne 3'!$B$7:$B$306,A37,'Dzienne 3'!$U$7:$U$306),"")</f>
        <v/>
      </c>
      <c r="R37" s="21" t="str">
        <f>IFERROR(AVERAGEIF('Dzienne 3'!$B$7:$B$306,A37,'Dzienne 3'!$V$7:$V$306),"")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3'!$A$7:$A$306,'Dzienne 3'!$B$7:$B$306,A38),"")</f>
        <v/>
      </c>
      <c r="C38" s="20" t="str">
        <f ca="1">IFERROR(_xludf.maxifs('Dzienne 3'!$A$7:$A$306,'Dzienne 3'!$B$7:$B$306,A38),"")</f>
        <v/>
      </c>
      <c r="D38" s="21" t="str">
        <f>IFERROR(AVERAGEIF('Dzienne 3'!$B$7:$B$306,A38,'Dzienne 3'!$C$7:$C$306),"")</f>
        <v/>
      </c>
      <c r="E38" s="21" t="str">
        <f>IFERROR(AVERAGEIF('Dzienne 3'!$B$7:$B$306,A38,'Dzienne 3'!$D$7:$D$306),"")</f>
        <v/>
      </c>
      <c r="F38" s="13">
        <f>IFERROR(SUMIF('Dzienne 3'!$B$7:$B$306,A38,'Dzienne 3'!$E$7:$E$306),"")</f>
        <v>0</v>
      </c>
      <c r="G38" s="13">
        <f>IFERROR(SUMIF('Dzienne 3'!$B$7:$B$306,A38,'Dzienne 3'!$F$7:$F$306),"")</f>
        <v>0</v>
      </c>
      <c r="H38" s="15" t="str">
        <f>IFERROR(AVERAGEIF('Dzienne 3'!$B$7:$B$306,A38,'Dzienne 3'!$K$7:$K$306),"")</f>
        <v/>
      </c>
      <c r="I38" s="21">
        <f>IFERROR(SUMIF('Dzienne 3'!$B$7:$B$306,A38,'Dzienne 3'!$H$7:$H$306),"")</f>
        <v>0</v>
      </c>
      <c r="J38" s="21">
        <f>IFERROR(SUMIF('Dzienne 3'!$B$7:$B$306,A38,'Dzienne 3'!$I$7:$I$306),"")</f>
        <v>0</v>
      </c>
      <c r="K38" s="15" t="str">
        <f t="shared" si="1"/>
        <v/>
      </c>
      <c r="L38" s="15" t="str">
        <f>IFERROR(AVERAGEIF('Dzienne 3'!$B$7:$B$306,A38,'Dzienne 3'!$L$7:$L$306),"")</f>
        <v/>
      </c>
      <c r="M38" s="21">
        <f>IFERROR(SUMIF('Dzienne 3'!$B$7:$B$306,A38,'Dzienne 3'!$M$7:$M$306),"")</f>
        <v>0</v>
      </c>
      <c r="N38" s="15" t="str">
        <f>IFERROR(AVERAGEIF('Dzienne 3'!$B$7:$B$306,A38,'Dzienne 3'!$O$7:$O$306),"")</f>
        <v/>
      </c>
      <c r="O38" s="15" t="str">
        <f>IFERROR(AVERAGEIF('Dzienne 3'!$B$7:$B$306,A38,'Dzienne 3'!$P$7:$P$306),"")</f>
        <v/>
      </c>
      <c r="P38" s="17" t="str">
        <f>IFERROR(AVERAGEIF('Dzienne 3'!$B$7:$B$306,A38,'Dzienne 3'!$R$7:$R$306),"")</f>
        <v/>
      </c>
      <c r="Q38" s="21" t="str">
        <f>IFERROR(AVERAGEIF('Dzienne 3'!$B$7:$B$306,A38,'Dzienne 3'!$U$7:$U$306),"")</f>
        <v/>
      </c>
      <c r="R38" s="21" t="str">
        <f>IFERROR(AVERAGEIF('Dzienne 3'!$B$7:$B$306,A38,'Dzienne 3'!$V$7:$V$306),"")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3'!$A$7:$A$306,'Dzienne 3'!$B$7:$B$306,A39),"")</f>
        <v/>
      </c>
      <c r="C39" s="20" t="str">
        <f ca="1">IFERROR(_xludf.maxifs('Dzienne 3'!$A$7:$A$306,'Dzienne 3'!$B$7:$B$306,A39),"")</f>
        <v/>
      </c>
      <c r="D39" s="21" t="str">
        <f>IFERROR(AVERAGEIF('Dzienne 3'!$B$7:$B$306,A39,'Dzienne 3'!$C$7:$C$306),"")</f>
        <v/>
      </c>
      <c r="E39" s="21" t="str">
        <f>IFERROR(AVERAGEIF('Dzienne 3'!$B$7:$B$306,A39,'Dzienne 3'!$D$7:$D$306),"")</f>
        <v/>
      </c>
      <c r="F39" s="13">
        <f>IFERROR(SUMIF('Dzienne 3'!$B$7:$B$306,A39,'Dzienne 3'!$E$7:$E$306),"")</f>
        <v>0</v>
      </c>
      <c r="G39" s="13">
        <f>IFERROR(SUMIF('Dzienne 3'!$B$7:$B$306,A39,'Dzienne 3'!$F$7:$F$306),"")</f>
        <v>0</v>
      </c>
      <c r="H39" s="15" t="str">
        <f>IFERROR(AVERAGEIF('Dzienne 3'!$B$7:$B$306,A39,'Dzienne 3'!$K$7:$K$306),"")</f>
        <v/>
      </c>
      <c r="I39" s="21">
        <f>IFERROR(SUMIF('Dzienne 3'!$B$7:$B$306,A39,'Dzienne 3'!$H$7:$H$306),"")</f>
        <v>0</v>
      </c>
      <c r="J39" s="21">
        <f>IFERROR(SUMIF('Dzienne 3'!$B$7:$B$306,A39,'Dzienne 3'!$I$7:$I$306),"")</f>
        <v>0</v>
      </c>
      <c r="K39" s="15" t="str">
        <f t="shared" si="1"/>
        <v/>
      </c>
      <c r="L39" s="15" t="str">
        <f>IFERROR(AVERAGEIF('Dzienne 3'!$B$7:$B$306,A39,'Dzienne 3'!$L$7:$L$306),"")</f>
        <v/>
      </c>
      <c r="M39" s="21">
        <f>IFERROR(SUMIF('Dzienne 3'!$B$7:$B$306,A39,'Dzienne 3'!$M$7:$M$306),"")</f>
        <v>0</v>
      </c>
      <c r="N39" s="15" t="str">
        <f>IFERROR(AVERAGEIF('Dzienne 3'!$B$7:$B$306,A39,'Dzienne 3'!$O$7:$O$306),"")</f>
        <v/>
      </c>
      <c r="O39" s="15" t="str">
        <f>IFERROR(AVERAGEIF('Dzienne 3'!$B$7:$B$306,A39,'Dzienne 3'!$P$7:$P$306),"")</f>
        <v/>
      </c>
      <c r="P39" s="17" t="str">
        <f>IFERROR(AVERAGEIF('Dzienne 3'!$B$7:$B$306,A39,'Dzienne 3'!$R$7:$R$306),"")</f>
        <v/>
      </c>
      <c r="Q39" s="21" t="str">
        <f>IFERROR(AVERAGEIF('Dzienne 3'!$B$7:$B$306,A39,'Dzienne 3'!$U$7:$U$306),"")</f>
        <v/>
      </c>
      <c r="R39" s="21" t="str">
        <f>IFERROR(AVERAGEIF('Dzienne 3'!$B$7:$B$306,A39,'Dzienne 3'!$V$7:$V$306),"")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3'!$A$7:$A$306,'Dzienne 3'!$B$7:$B$306,A40),"")</f>
        <v/>
      </c>
      <c r="C40" s="20" t="str">
        <f ca="1">IFERROR(_xludf.maxifs('Dzienne 3'!$A$7:$A$306,'Dzienne 3'!$B$7:$B$306,A40),"")</f>
        <v/>
      </c>
      <c r="D40" s="21" t="str">
        <f>IFERROR(AVERAGEIF('Dzienne 3'!$B$7:$B$306,A40,'Dzienne 3'!$C$7:$C$306),"")</f>
        <v/>
      </c>
      <c r="E40" s="21" t="str">
        <f>IFERROR(AVERAGEIF('Dzienne 3'!$B$7:$B$306,A40,'Dzienne 3'!$D$7:$D$306),"")</f>
        <v/>
      </c>
      <c r="F40" s="13">
        <f>IFERROR(SUMIF('Dzienne 3'!$B$7:$B$306,A40,'Dzienne 3'!$E$7:$E$306),"")</f>
        <v>0</v>
      </c>
      <c r="G40" s="13">
        <f>IFERROR(SUMIF('Dzienne 3'!$B$7:$B$306,A40,'Dzienne 3'!$F$7:$F$306),"")</f>
        <v>0</v>
      </c>
      <c r="H40" s="15" t="str">
        <f>IFERROR(AVERAGEIF('Dzienne 3'!$B$7:$B$306,A40,'Dzienne 3'!$K$7:$K$306),"")</f>
        <v/>
      </c>
      <c r="I40" s="21">
        <f>IFERROR(SUMIF('Dzienne 3'!$B$7:$B$306,A40,'Dzienne 3'!$H$7:$H$306),"")</f>
        <v>0</v>
      </c>
      <c r="J40" s="21">
        <f>IFERROR(SUMIF('Dzienne 3'!$B$7:$B$306,A40,'Dzienne 3'!$I$7:$I$306),"")</f>
        <v>0</v>
      </c>
      <c r="K40" s="15" t="str">
        <f t="shared" si="1"/>
        <v/>
      </c>
      <c r="L40" s="15" t="str">
        <f>IFERROR(AVERAGEIF('Dzienne 3'!$B$7:$B$306,A40,'Dzienne 3'!$L$7:$L$306),"")</f>
        <v/>
      </c>
      <c r="M40" s="21">
        <f>IFERROR(SUMIF('Dzienne 3'!$B$7:$B$306,A40,'Dzienne 3'!$M$7:$M$306),"")</f>
        <v>0</v>
      </c>
      <c r="N40" s="15" t="str">
        <f>IFERROR(AVERAGEIF('Dzienne 3'!$B$7:$B$306,A40,'Dzienne 3'!$O$7:$O$306),"")</f>
        <v/>
      </c>
      <c r="O40" s="15" t="str">
        <f>IFERROR(AVERAGEIF('Dzienne 3'!$B$7:$B$306,A40,'Dzienne 3'!$P$7:$P$306),"")</f>
        <v/>
      </c>
      <c r="P40" s="17" t="str">
        <f>IFERROR(AVERAGEIF('Dzienne 3'!$B$7:$B$306,A40,'Dzienne 3'!$R$7:$R$306),"")</f>
        <v/>
      </c>
      <c r="Q40" s="21" t="str">
        <f>IFERROR(AVERAGEIF('Dzienne 3'!$B$7:$B$306,A40,'Dzienne 3'!$U$7:$U$306),"")</f>
        <v/>
      </c>
      <c r="R40" s="21" t="str">
        <f>IFERROR(AVERAGEIF('Dzienne 3'!$B$7:$B$306,A40,'Dzienne 3'!$V$7:$V$306),"")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3'!$A$7:$A$306,'Dzienne 3'!$B$7:$B$306,A41),"")</f>
        <v/>
      </c>
      <c r="C41" s="20" t="str">
        <f ca="1">IFERROR(_xludf.maxifs('Dzienne 3'!$A$7:$A$306,'Dzienne 3'!$B$7:$B$306,A41),"")</f>
        <v/>
      </c>
      <c r="D41" s="21" t="str">
        <f>IFERROR(AVERAGEIF('Dzienne 3'!$B$7:$B$306,A41,'Dzienne 3'!$C$7:$C$306),"")</f>
        <v/>
      </c>
      <c r="E41" s="21" t="str">
        <f>IFERROR(AVERAGEIF('Dzienne 3'!$B$7:$B$306,A41,'Dzienne 3'!$D$7:$D$306),"")</f>
        <v/>
      </c>
      <c r="F41" s="13">
        <f>IFERROR(SUMIF('Dzienne 3'!$B$7:$B$306,A41,'Dzienne 3'!$E$7:$E$306),"")</f>
        <v>0</v>
      </c>
      <c r="G41" s="13">
        <f>IFERROR(SUMIF('Dzienne 3'!$B$7:$B$306,A41,'Dzienne 3'!$F$7:$F$306),"")</f>
        <v>0</v>
      </c>
      <c r="H41" s="15" t="str">
        <f>IFERROR(AVERAGEIF('Dzienne 3'!$B$7:$B$306,A41,'Dzienne 3'!$K$7:$K$306),"")</f>
        <v/>
      </c>
      <c r="I41" s="21">
        <f>IFERROR(SUMIF('Dzienne 3'!$B$7:$B$306,A41,'Dzienne 3'!$H$7:$H$306),"")</f>
        <v>0</v>
      </c>
      <c r="J41" s="21">
        <f>IFERROR(SUMIF('Dzienne 3'!$B$7:$B$306,A41,'Dzienne 3'!$I$7:$I$306),"")</f>
        <v>0</v>
      </c>
      <c r="K41" s="15" t="str">
        <f t="shared" si="1"/>
        <v/>
      </c>
      <c r="L41" s="15" t="str">
        <f>IFERROR(AVERAGEIF('Dzienne 3'!$B$7:$B$306,A41,'Dzienne 3'!$L$7:$L$306),"")</f>
        <v/>
      </c>
      <c r="M41" s="21">
        <f>IFERROR(SUMIF('Dzienne 3'!$B$7:$B$306,A41,'Dzienne 3'!$M$7:$M$306),"")</f>
        <v>0</v>
      </c>
      <c r="N41" s="15" t="str">
        <f>IFERROR(AVERAGEIF('Dzienne 3'!$B$7:$B$306,A41,'Dzienne 3'!$O$7:$O$306),"")</f>
        <v/>
      </c>
      <c r="O41" s="15" t="str">
        <f>IFERROR(AVERAGEIF('Dzienne 3'!$B$7:$B$306,A41,'Dzienne 3'!$P$7:$P$306),"")</f>
        <v/>
      </c>
      <c r="P41" s="17" t="str">
        <f>IFERROR(AVERAGEIF('Dzienne 3'!$B$7:$B$306,A41,'Dzienne 3'!$R$7:$R$306),"")</f>
        <v/>
      </c>
      <c r="Q41" s="21" t="str">
        <f>IFERROR(AVERAGEIF('Dzienne 3'!$B$7:$B$306,A41,'Dzienne 3'!$U$7:$U$306),"")</f>
        <v/>
      </c>
      <c r="R41" s="21" t="str">
        <f>IFERROR(AVERAGEIF('Dzienne 3'!$B$7:$B$306,A41,'Dzienne 3'!$V$7:$V$306),"")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3'!$A$7:$A$306,'Dzienne 3'!$B$7:$B$306,A42),"")</f>
        <v/>
      </c>
      <c r="C42" s="20" t="str">
        <f ca="1">IFERROR(_xludf.maxifs('Dzienne 3'!$A$7:$A$306,'Dzienne 3'!$B$7:$B$306,A42),"")</f>
        <v/>
      </c>
      <c r="D42" s="21" t="str">
        <f>IFERROR(AVERAGEIF('Dzienne 3'!$B$7:$B$306,A42,'Dzienne 3'!$C$7:$C$306),"")</f>
        <v/>
      </c>
      <c r="E42" s="21" t="str">
        <f>IFERROR(AVERAGEIF('Dzienne 3'!$B$7:$B$306,A42,'Dzienne 3'!$D$7:$D$306),"")</f>
        <v/>
      </c>
      <c r="F42" s="13">
        <f>IFERROR(SUMIF('Dzienne 3'!$B$7:$B$306,A42,'Dzienne 3'!$E$7:$E$306),"")</f>
        <v>0</v>
      </c>
      <c r="G42" s="13">
        <f>IFERROR(SUMIF('Dzienne 3'!$B$7:$B$306,A42,'Dzienne 3'!$F$7:$F$306),"")</f>
        <v>0</v>
      </c>
      <c r="H42" s="15" t="str">
        <f>IFERROR(AVERAGEIF('Dzienne 3'!$B$7:$B$306,A42,'Dzienne 3'!$K$7:$K$306),"")</f>
        <v/>
      </c>
      <c r="I42" s="21">
        <f>IFERROR(SUMIF('Dzienne 3'!$B$7:$B$306,A42,'Dzienne 3'!$H$7:$H$306),"")</f>
        <v>0</v>
      </c>
      <c r="J42" s="21">
        <f>IFERROR(SUMIF('Dzienne 3'!$B$7:$B$306,A42,'Dzienne 3'!$I$7:$I$306),"")</f>
        <v>0</v>
      </c>
      <c r="K42" s="15" t="str">
        <f t="shared" si="1"/>
        <v/>
      </c>
      <c r="L42" s="15" t="str">
        <f>IFERROR(AVERAGEIF('Dzienne 3'!$B$7:$B$306,A42,'Dzienne 3'!$L$7:$L$306),"")</f>
        <v/>
      </c>
      <c r="M42" s="21">
        <f>IFERROR(SUMIF('Dzienne 3'!$B$7:$B$306,A42,'Dzienne 3'!$M$7:$M$306),"")</f>
        <v>0</v>
      </c>
      <c r="N42" s="15" t="str">
        <f>IFERROR(AVERAGEIF('Dzienne 3'!$B$7:$B$306,A42,'Dzienne 3'!$O$7:$O$306),"")</f>
        <v/>
      </c>
      <c r="O42" s="15" t="str">
        <f>IFERROR(AVERAGEIF('Dzienne 3'!$B$7:$B$306,A42,'Dzienne 3'!$P$7:$P$306),"")</f>
        <v/>
      </c>
      <c r="P42" s="17" t="str">
        <f>IFERROR(AVERAGEIF('Dzienne 3'!$B$7:$B$306,A42,'Dzienne 3'!$R$7:$R$306),"")</f>
        <v/>
      </c>
      <c r="Q42" s="21" t="str">
        <f>IFERROR(AVERAGEIF('Dzienne 3'!$B$7:$B$306,A42,'Dzienne 3'!$U$7:$U$306),"")</f>
        <v/>
      </c>
      <c r="R42" s="21" t="str">
        <f>IFERROR(AVERAGEIF('Dzienne 3'!$B$7:$B$306,A42,'Dzienne 3'!$V$7:$V$306),"")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3'!$A$7:$A$306,'Dzienne 3'!$B$7:$B$306,A43),"")</f>
        <v/>
      </c>
      <c r="C43" s="20" t="str">
        <f ca="1">IFERROR(_xludf.maxifs('Dzienne 3'!$A$7:$A$306,'Dzienne 3'!$B$7:$B$306,A43),"")</f>
        <v/>
      </c>
      <c r="D43" s="21" t="str">
        <f>IFERROR(AVERAGEIF('Dzienne 3'!$B$7:$B$306,A43,'Dzienne 3'!$C$7:$C$306),"")</f>
        <v/>
      </c>
      <c r="E43" s="21" t="str">
        <f>IFERROR(AVERAGEIF('Dzienne 3'!$B$7:$B$306,A43,'Dzienne 3'!$D$7:$D$306),"")</f>
        <v/>
      </c>
      <c r="F43" s="13">
        <f>IFERROR(SUMIF('Dzienne 3'!$B$7:$B$306,A43,'Dzienne 3'!$E$7:$E$306),"")</f>
        <v>0</v>
      </c>
      <c r="G43" s="13">
        <f>IFERROR(SUMIF('Dzienne 3'!$B$7:$B$306,A43,'Dzienne 3'!$F$7:$F$306),"")</f>
        <v>0</v>
      </c>
      <c r="H43" s="15" t="str">
        <f>IFERROR(AVERAGEIF('Dzienne 3'!$B$7:$B$306,A43,'Dzienne 3'!$K$7:$K$306),"")</f>
        <v/>
      </c>
      <c r="I43" s="21">
        <f>IFERROR(SUMIF('Dzienne 3'!$B$7:$B$306,A43,'Dzienne 3'!$H$7:$H$306),"")</f>
        <v>0</v>
      </c>
      <c r="J43" s="21">
        <f>IFERROR(SUMIF('Dzienne 3'!$B$7:$B$306,A43,'Dzienne 3'!$I$7:$I$306),"")</f>
        <v>0</v>
      </c>
      <c r="K43" s="15" t="str">
        <f t="shared" si="1"/>
        <v/>
      </c>
      <c r="L43" s="15" t="str">
        <f>IFERROR(AVERAGEIF('Dzienne 3'!$B$7:$B$306,A43,'Dzienne 3'!$L$7:$L$306),"")</f>
        <v/>
      </c>
      <c r="M43" s="21">
        <f>IFERROR(SUMIF('Dzienne 3'!$B$7:$B$306,A43,'Dzienne 3'!$M$7:$M$306),"")</f>
        <v>0</v>
      </c>
      <c r="N43" s="15" t="str">
        <f>IFERROR(AVERAGEIF('Dzienne 3'!$B$7:$B$306,A43,'Dzienne 3'!$O$7:$O$306),"")</f>
        <v/>
      </c>
      <c r="O43" s="15" t="str">
        <f>IFERROR(AVERAGEIF('Dzienne 3'!$B$7:$B$306,A43,'Dzienne 3'!$P$7:$P$306),"")</f>
        <v/>
      </c>
      <c r="P43" s="17" t="str">
        <f>IFERROR(AVERAGEIF('Dzienne 3'!$B$7:$B$306,A43,'Dzienne 3'!$R$7:$R$306),"")</f>
        <v/>
      </c>
      <c r="Q43" s="21" t="str">
        <f>IFERROR(AVERAGEIF('Dzienne 3'!$B$7:$B$306,A43,'Dzienne 3'!$U$7:$U$306),"")</f>
        <v/>
      </c>
      <c r="R43" s="21" t="str">
        <f>IFERROR(AVERAGEIF('Dzienne 3'!$B$7:$B$306,A43,'Dzienne 3'!$V$7:$V$306),"")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3'!$A$7:$A$306,'Dzienne 3'!$B$7:$B$306,A44),"")</f>
        <v/>
      </c>
      <c r="C44" s="20" t="str">
        <f ca="1">IFERROR(_xludf.maxifs('Dzienne 3'!$A$7:$A$306,'Dzienne 3'!$B$7:$B$306,A44),"")</f>
        <v/>
      </c>
      <c r="D44" s="21" t="str">
        <f>IFERROR(AVERAGEIF('Dzienne 3'!$B$7:$B$306,A44,'Dzienne 3'!$C$7:$C$306),"")</f>
        <v/>
      </c>
      <c r="E44" s="21" t="str">
        <f>IFERROR(AVERAGEIF('Dzienne 3'!$B$7:$B$306,A44,'Dzienne 3'!$D$7:$D$306),"")</f>
        <v/>
      </c>
      <c r="F44" s="13">
        <f>IFERROR(SUMIF('Dzienne 3'!$B$7:$B$306,A44,'Dzienne 3'!$E$7:$E$306),"")</f>
        <v>0</v>
      </c>
      <c r="G44" s="13">
        <f>IFERROR(SUMIF('Dzienne 3'!$B$7:$B$306,A44,'Dzienne 3'!$F$7:$F$306),"")</f>
        <v>0</v>
      </c>
      <c r="H44" s="15" t="str">
        <f>IFERROR(AVERAGEIF('Dzienne 3'!$B$7:$B$306,A44,'Dzienne 3'!$K$7:$K$306),"")</f>
        <v/>
      </c>
      <c r="I44" s="21">
        <f>IFERROR(SUMIF('Dzienne 3'!$B$7:$B$306,A44,'Dzienne 3'!$H$7:$H$306),"")</f>
        <v>0</v>
      </c>
      <c r="J44" s="21">
        <f>IFERROR(SUMIF('Dzienne 3'!$B$7:$B$306,A44,'Dzienne 3'!$I$7:$I$306),"")</f>
        <v>0</v>
      </c>
      <c r="K44" s="15" t="str">
        <f t="shared" si="1"/>
        <v/>
      </c>
      <c r="L44" s="15" t="str">
        <f>IFERROR(AVERAGEIF('Dzienne 3'!$B$7:$B$306,A44,'Dzienne 3'!$L$7:$L$306),"")</f>
        <v/>
      </c>
      <c r="M44" s="21">
        <f>IFERROR(SUMIF('Dzienne 3'!$B$7:$B$306,A44,'Dzienne 3'!$M$7:$M$306),"")</f>
        <v>0</v>
      </c>
      <c r="N44" s="15" t="str">
        <f>IFERROR(AVERAGEIF('Dzienne 3'!$B$7:$B$306,A44,'Dzienne 3'!$O$7:$O$306),"")</f>
        <v/>
      </c>
      <c r="O44" s="15" t="str">
        <f>IFERROR(AVERAGEIF('Dzienne 3'!$B$7:$B$306,A44,'Dzienne 3'!$P$7:$P$306),"")</f>
        <v/>
      </c>
      <c r="P44" s="17" t="str">
        <f>IFERROR(AVERAGEIF('Dzienne 3'!$B$7:$B$306,A44,'Dzienne 3'!$R$7:$R$306),"")</f>
        <v/>
      </c>
      <c r="Q44" s="21" t="str">
        <f>IFERROR(AVERAGEIF('Dzienne 3'!$B$7:$B$306,A44,'Dzienne 3'!$U$7:$U$306),"")</f>
        <v/>
      </c>
      <c r="R44" s="21" t="str">
        <f>IFERROR(AVERAGEIF('Dzienne 3'!$B$7:$B$306,A44,'Dzienne 3'!$V$7:$V$306),"")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3'!$A$7:$A$306,'Dzienne 3'!$B$7:$B$306,A45),"")</f>
        <v/>
      </c>
      <c r="C45" s="20" t="str">
        <f ca="1">IFERROR(_xludf.maxifs('Dzienne 3'!$A$7:$A$306,'Dzienne 3'!$B$7:$B$306,A45),"")</f>
        <v/>
      </c>
      <c r="D45" s="21" t="str">
        <f>IFERROR(AVERAGEIF('Dzienne 3'!$B$7:$B$306,A45,'Dzienne 3'!$C$7:$C$306),"")</f>
        <v/>
      </c>
      <c r="E45" s="21" t="str">
        <f>IFERROR(AVERAGEIF('Dzienne 3'!$B$7:$B$306,A45,'Dzienne 3'!$D$7:$D$306),"")</f>
        <v/>
      </c>
      <c r="F45" s="13">
        <f>IFERROR(SUMIF('Dzienne 3'!$B$7:$B$306,A45,'Dzienne 3'!$E$7:$E$306),"")</f>
        <v>0</v>
      </c>
      <c r="G45" s="13">
        <f>IFERROR(SUMIF('Dzienne 3'!$B$7:$B$306,A45,'Dzienne 3'!$F$7:$F$306),"")</f>
        <v>0</v>
      </c>
      <c r="H45" s="15" t="str">
        <f>IFERROR(AVERAGEIF('Dzienne 3'!$B$7:$B$306,A45,'Dzienne 3'!$K$7:$K$306),"")</f>
        <v/>
      </c>
      <c r="I45" s="21">
        <f>IFERROR(SUMIF('Dzienne 3'!$B$7:$B$306,A45,'Dzienne 3'!$H$7:$H$306),"")</f>
        <v>0</v>
      </c>
      <c r="J45" s="21">
        <f>IFERROR(SUMIF('Dzienne 3'!$B$7:$B$306,A45,'Dzienne 3'!$I$7:$I$306),"")</f>
        <v>0</v>
      </c>
      <c r="K45" s="15" t="str">
        <f t="shared" si="1"/>
        <v/>
      </c>
      <c r="L45" s="15" t="str">
        <f>IFERROR(AVERAGEIF('Dzienne 3'!$B$7:$B$306,A45,'Dzienne 3'!$L$7:$L$306),"")</f>
        <v/>
      </c>
      <c r="M45" s="21">
        <f>IFERROR(SUMIF('Dzienne 3'!$B$7:$B$306,A45,'Dzienne 3'!$M$7:$M$306),"")</f>
        <v>0</v>
      </c>
      <c r="N45" s="15" t="str">
        <f>IFERROR(AVERAGEIF('Dzienne 3'!$B$7:$B$306,A45,'Dzienne 3'!$O$7:$O$306),"")</f>
        <v/>
      </c>
      <c r="O45" s="15" t="str">
        <f>IFERROR(AVERAGEIF('Dzienne 3'!$B$7:$B$306,A45,'Dzienne 3'!$P$7:$P$306),"")</f>
        <v/>
      </c>
      <c r="P45" s="17" t="str">
        <f>IFERROR(AVERAGEIF('Dzienne 3'!$B$7:$B$306,A45,'Dzienne 3'!$R$7:$R$306),"")</f>
        <v/>
      </c>
      <c r="Q45" s="21" t="str">
        <f>IFERROR(AVERAGEIF('Dzienne 3'!$B$7:$B$306,A45,'Dzienne 3'!$U$7:$U$306),"")</f>
        <v/>
      </c>
      <c r="R45" s="21" t="str">
        <f>IFERROR(AVERAGEIF('Dzienne 3'!$B$7:$B$306,A45,'Dzienne 3'!$V$7:$V$306),"")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3'!$A$7:$A$306,'Dzienne 3'!$B$7:$B$306,A46),"")</f>
        <v/>
      </c>
      <c r="C46" s="20" t="str">
        <f ca="1">IFERROR(_xludf.maxifs('Dzienne 3'!$A$7:$A$306,'Dzienne 3'!$B$7:$B$306,A46),"")</f>
        <v/>
      </c>
      <c r="D46" s="21">
        <f>IFERROR(AVERAGEIF('Dzienne 3'!$B$7:$B$306,A46,'Dzienne 3'!$C$7:$C$306),"")</f>
        <v>10141.571428571429</v>
      </c>
      <c r="E46" s="21">
        <f>IFERROR(AVERAGEIF('Dzienne 3'!$B$7:$B$306,A46,'Dzienne 3'!$D$7:$D$306),"")</f>
        <v>746.57142857142856</v>
      </c>
      <c r="F46" s="13">
        <f>IFERROR(SUMIF('Dzienne 3'!$B$7:$B$306,A46,'Dzienne 3'!$E$7:$E$306),"")</f>
        <v>22</v>
      </c>
      <c r="G46" s="13">
        <f>IFERROR(SUMIF('Dzienne 3'!$B$7:$B$306,A46,'Dzienne 3'!$F$7:$F$306),"")</f>
        <v>12</v>
      </c>
      <c r="H46" s="15">
        <f>IFERROR(AVERAGEIF('Dzienne 3'!$B$7:$B$306,A46,'Dzienne 3'!$K$7:$K$306),"")</f>
        <v>73.810545972317087</v>
      </c>
      <c r="I46" s="21">
        <f>IFERROR(SUMIF('Dzienne 3'!$B$7:$B$306,A46,'Dzienne 3'!$H$7:$H$306),"")</f>
        <v>52399</v>
      </c>
      <c r="J46" s="21">
        <f>IFERROR(SUMIF('Dzienne 3'!$B$7:$B$306,A46,'Dzienne 3'!$I$7:$I$306),"")</f>
        <v>51107</v>
      </c>
      <c r="K46" s="15">
        <f t="shared" si="1"/>
        <v>97.534304089772704</v>
      </c>
      <c r="L46" s="15">
        <f>IFERROR(AVERAGEIF('Dzienne 3'!$B$7:$B$306,A46,'Dzienne 3'!$L$7:$L$306),"")</f>
        <v>65</v>
      </c>
      <c r="M46" s="21">
        <f>IFERROR(SUMIF('Dzienne 3'!$B$7:$B$306,A46,'Dzienne 3'!$M$7:$M$306),"")</f>
        <v>11716</v>
      </c>
      <c r="N46" s="15">
        <f>IFERROR(AVERAGEIF('Dzienne 3'!$B$7:$B$306,A46,'Dzienne 3'!$O$7:$O$306),"")</f>
        <v>165.03502612223062</v>
      </c>
      <c r="O46" s="15">
        <f>IFERROR(AVERAGEIF('Dzienne 3'!$B$7:$B$306,A46,'Dzienne 3'!$P$7:$P$306),"")</f>
        <v>95.103256577903508</v>
      </c>
      <c r="P46" s="17">
        <f>IFERROR(AVERAGEIF('Dzienne 3'!$B$7:$B$306,A46,'Dzienne 3'!$R$7:$R$306),"")</f>
        <v>2.0203889557516965</v>
      </c>
      <c r="Q46" s="21">
        <f>IFERROR(AVERAGEIF('Dzienne 3'!$B$7:$B$306,A46,'Dzienne 3'!$U$7:$U$306),"")</f>
        <v>4084</v>
      </c>
      <c r="R46" s="21">
        <f>IFERROR(AVERAGEIF('Dzienne 3'!$B$7:$B$306,A46,'Dzienne 3'!$V$7:$V$306),"")</f>
        <v>4391</v>
      </c>
      <c r="S46" s="14"/>
    </row>
    <row r="47" spans="1:19" ht="15" customHeight="1" x14ac:dyDescent="0.25">
      <c r="A47" s="19">
        <v>45</v>
      </c>
      <c r="B47" s="20" t="str">
        <f ca="1">IFERROR(_xludf.minifs('Dzienne 3'!$A$7:$A$306,'Dzienne 3'!$B$7:$B$306,A47),"")</f>
        <v/>
      </c>
      <c r="C47" s="20" t="str">
        <f ca="1">IFERROR(_xludf.maxifs('Dzienne 3'!$A$7:$A$306,'Dzienne 3'!$B$7:$B$306,A47),"")</f>
        <v/>
      </c>
      <c r="D47" s="21">
        <f>IFERROR(AVERAGEIF('Dzienne 3'!$B$7:$B$306,A47,'Dzienne 3'!$C$7:$C$306),"")</f>
        <v>10125.428571428571</v>
      </c>
      <c r="E47" s="21">
        <f>IFERROR(AVERAGEIF('Dzienne 3'!$B$7:$B$306,A47,'Dzienne 3'!$D$7:$D$306),"")</f>
        <v>737</v>
      </c>
      <c r="F47" s="13">
        <f>IFERROR(SUMIF('Dzienne 3'!$B$7:$B$306,A47,'Dzienne 3'!$E$7:$E$306),"")</f>
        <v>15</v>
      </c>
      <c r="G47" s="13">
        <f>IFERROR(SUMIF('Dzienne 3'!$B$7:$B$306,A47,'Dzienne 3'!$F$7:$F$306),"")</f>
        <v>8</v>
      </c>
      <c r="H47" s="15">
        <f>IFERROR(AVERAGEIF('Dzienne 3'!$B$7:$B$306,A47,'Dzienne 3'!$K$7:$K$306),"")</f>
        <v>72.915389635721908</v>
      </c>
      <c r="I47" s="21">
        <f>IFERROR(SUMIF('Dzienne 3'!$B$7:$B$306,A47,'Dzienne 3'!$H$7:$H$306),"")</f>
        <v>51681</v>
      </c>
      <c r="J47" s="21">
        <f>IFERROR(SUMIF('Dzienne 3'!$B$7:$B$306,A47,'Dzienne 3'!$I$7:$I$306),"")</f>
        <v>50472</v>
      </c>
      <c r="K47" s="15">
        <f t="shared" si="1"/>
        <v>97.660648981250361</v>
      </c>
      <c r="L47" s="15">
        <f>IFERROR(AVERAGEIF('Dzienne 3'!$B$7:$B$306,A47,'Dzienne 3'!$L$7:$L$306),"")</f>
        <v>65.5</v>
      </c>
      <c r="M47" s="21">
        <f>IFERROR(SUMIF('Dzienne 3'!$B$7:$B$306,A47,'Dzienne 3'!$M$7:$M$306),"")</f>
        <v>11704</v>
      </c>
      <c r="N47" s="15">
        <f>IFERROR(AVERAGEIF('Dzienne 3'!$B$7:$B$306,A47,'Dzienne 3'!$O$7:$O$306),"")</f>
        <v>165.12885838991764</v>
      </c>
      <c r="O47" s="15">
        <f>IFERROR(AVERAGEIF('Dzienne 3'!$B$7:$B$306,A47,'Dzienne 3'!$P$7:$P$306),"")</f>
        <v>103.12195143759732</v>
      </c>
      <c r="P47" s="17">
        <f>IFERROR(AVERAGEIF('Dzienne 3'!$B$7:$B$306,A47,'Dzienne 3'!$R$7:$R$306),"")</f>
        <v>1.9828375286041189</v>
      </c>
      <c r="Q47" s="21">
        <f>IFERROR(AVERAGEIF('Dzienne 3'!$B$7:$B$306,A47,'Dzienne 3'!$U$7:$U$306),"")</f>
        <v>4169</v>
      </c>
      <c r="R47" s="21">
        <f>IFERROR(AVERAGEIF('Dzienne 3'!$B$7:$B$306,A47,'Dzienne 3'!$V$7:$V$306),"")</f>
        <v>4568</v>
      </c>
      <c r="S47" s="14"/>
    </row>
    <row r="48" spans="1:19" ht="15" customHeight="1" x14ac:dyDescent="0.25">
      <c r="A48" s="19">
        <v>46</v>
      </c>
      <c r="B48" s="20" t="str">
        <f ca="1">IFERROR(_xludf.minifs('Dzienne 3'!$A$7:$A$306,'Dzienne 3'!$B$7:$B$306,A48),"")</f>
        <v/>
      </c>
      <c r="C48" s="20" t="str">
        <f ca="1">IFERROR(_xludf.maxifs('Dzienne 3'!$A$7:$A$306,'Dzienne 3'!$B$7:$B$306,A48),"")</f>
        <v/>
      </c>
      <c r="D48" s="21">
        <f>IFERROR(AVERAGEIF('Dzienne 3'!$B$7:$B$306,A48,'Dzienne 3'!$C$7:$C$306),"")</f>
        <v>10109.714285714286</v>
      </c>
      <c r="E48" s="21">
        <f>IFERROR(AVERAGEIF('Dzienne 3'!$B$7:$B$306,A48,'Dzienne 3'!$D$7:$D$306),"")</f>
        <v>731.42857142857144</v>
      </c>
      <c r="F48" s="13">
        <f>IFERROR(SUMIF('Dzienne 3'!$B$7:$B$306,A48,'Dzienne 3'!$E$7:$E$306),"")</f>
        <v>12</v>
      </c>
      <c r="G48" s="13">
        <f>IFERROR(SUMIF('Dzienne 3'!$B$7:$B$306,A48,'Dzienne 3'!$F$7:$F$306),"")</f>
        <v>3</v>
      </c>
      <c r="H48" s="15">
        <f>IFERROR(AVERAGEIF('Dzienne 3'!$B$7:$B$306,A48,'Dzienne 3'!$K$7:$K$306),"")</f>
        <v>71.310381951102741</v>
      </c>
      <c r="I48" s="21">
        <f>IFERROR(SUMIF('Dzienne 3'!$B$7:$B$306,A48,'Dzienne 3'!$H$7:$H$306),"")</f>
        <v>50465</v>
      </c>
      <c r="J48" s="21">
        <f>IFERROR(SUMIF('Dzienne 3'!$B$7:$B$306,A48,'Dzienne 3'!$I$7:$I$306),"")</f>
        <v>49258</v>
      </c>
      <c r="K48" s="15">
        <f t="shared" si="1"/>
        <v>97.608243336966211</v>
      </c>
      <c r="L48" s="15">
        <f>IFERROR(AVERAGEIF('Dzienne 3'!$B$7:$B$306,A48,'Dzienne 3'!$L$7:$L$306),"")</f>
        <v>65.771428571428572</v>
      </c>
      <c r="M48" s="21">
        <f>IFERROR(SUMIF('Dzienne 3'!$B$7:$B$306,A48,'Dzienne 3'!$M$7:$M$306),"")</f>
        <v>11613</v>
      </c>
      <c r="N48" s="15">
        <f>IFERROR(AVERAGEIF('Dzienne 3'!$B$7:$B$306,A48,'Dzienne 3'!$O$7:$O$306),"")</f>
        <v>164.09960941966779</v>
      </c>
      <c r="O48" s="15">
        <f>IFERROR(AVERAGEIF('Dzienne 3'!$B$7:$B$306,A48,'Dzienne 3'!$P$7:$P$306),"")</f>
        <v>101.17229908495555</v>
      </c>
      <c r="P48" s="17">
        <f>IFERROR(AVERAGEIF('Dzienne 3'!$B$7:$B$306,A48,'Dzienne 3'!$R$7:$R$306),"")</f>
        <v>2.1257934218118875</v>
      </c>
      <c r="Q48" s="21">
        <f>IFERROR(AVERAGEIF('Dzienne 3'!$B$7:$B$306,A48,'Dzienne 3'!$U$7:$U$306),"")</f>
        <v>4180</v>
      </c>
      <c r="R48" s="21">
        <f>IFERROR(AVERAGEIF('Dzienne 3'!$B$7:$B$306,A48,'Dzienne 3'!$V$7:$V$306),"")</f>
        <v>4669</v>
      </c>
      <c r="S48" s="14"/>
    </row>
    <row r="49" spans="1:19" ht="15" customHeight="1" x14ac:dyDescent="0.25">
      <c r="A49" s="19">
        <v>47</v>
      </c>
      <c r="B49" s="20" t="str">
        <f ca="1">IFERROR(_xludf.minifs('Dzienne 3'!$A$7:$A$306,'Dzienne 3'!$B$7:$B$306,A49),"")</f>
        <v/>
      </c>
      <c r="C49" s="20" t="str">
        <f ca="1">IFERROR(_xludf.maxifs('Dzienne 3'!$A$7:$A$306,'Dzienne 3'!$B$7:$B$306,A49),"")</f>
        <v/>
      </c>
      <c r="D49" s="21">
        <f>IFERROR(AVERAGEIF('Dzienne 3'!$B$7:$B$306,A49,'Dzienne 3'!$C$7:$C$306),"")</f>
        <v>10087.571428571429</v>
      </c>
      <c r="E49" s="21">
        <f>IFERROR(AVERAGEIF('Dzienne 3'!$B$7:$B$306,A49,'Dzienne 3'!$D$7:$D$306),"")</f>
        <v>725.42857142857144</v>
      </c>
      <c r="F49" s="13">
        <f>IFERROR(SUMIF('Dzienne 3'!$B$7:$B$306,A49,'Dzienne 3'!$E$7:$E$306),"")</f>
        <v>35</v>
      </c>
      <c r="G49" s="13">
        <f>IFERROR(SUMIF('Dzienne 3'!$B$7:$B$306,A49,'Dzienne 3'!$F$7:$F$306),"")</f>
        <v>13</v>
      </c>
      <c r="H49" s="15">
        <f>IFERROR(AVERAGEIF('Dzienne 3'!$B$7:$B$306,A49,'Dzienne 3'!$K$7:$K$306),"")</f>
        <v>70.201995478852226</v>
      </c>
      <c r="I49" s="21">
        <f>IFERROR(SUMIF('Dzienne 3'!$B$7:$B$306,A49,'Dzienne 3'!$H$7:$H$306),"")</f>
        <v>49573</v>
      </c>
      <c r="J49" s="21">
        <f>IFERROR(SUMIF('Dzienne 3'!$B$7:$B$306,A49,'Dzienne 3'!$I$7:$I$306),"")</f>
        <v>48467</v>
      </c>
      <c r="K49" s="15">
        <f t="shared" si="1"/>
        <v>97.768946805720859</v>
      </c>
      <c r="L49" s="15">
        <f>IFERROR(AVERAGEIF('Dzienne 3'!$B$7:$B$306,A49,'Dzienne 3'!$L$7:$L$306),"")</f>
        <v>65.885714285714286</v>
      </c>
      <c r="M49" s="21">
        <f>IFERROR(SUMIF('Dzienne 3'!$B$7:$B$306,A49,'Dzienne 3'!$M$7:$M$306),"")</f>
        <v>11587</v>
      </c>
      <c r="N49" s="15">
        <f>IFERROR(AVERAGEIF('Dzienne 3'!$B$7:$B$306,A49,'Dzienne 3'!$O$7:$O$306),"")</f>
        <v>164.09169763335399</v>
      </c>
      <c r="O49" s="15">
        <f>IFERROR(AVERAGEIF('Dzienne 3'!$B$7:$B$306,A49,'Dzienne 3'!$P$7:$P$306),"")</f>
        <v>99.255288228918189</v>
      </c>
      <c r="P49" s="17">
        <f>IFERROR(AVERAGEIF('Dzienne 3'!$B$7:$B$306,A49,'Dzienne 3'!$R$7:$R$306),"")</f>
        <v>2.1960885845699267</v>
      </c>
      <c r="Q49" s="21">
        <f>IFERROR(AVERAGEIF('Dzienne 3'!$B$7:$B$306,A49,'Dzienne 3'!$U$7:$U$306),"")</f>
        <v>4180</v>
      </c>
      <c r="R49" s="21">
        <f>IFERROR(AVERAGEIF('Dzienne 3'!$B$7:$B$306,A49,'Dzienne 3'!$V$7:$V$306),"")</f>
        <v>4669</v>
      </c>
      <c r="S49" s="14"/>
    </row>
    <row r="50" spans="1:19" ht="15" customHeight="1" x14ac:dyDescent="0.25">
      <c r="A50" s="19">
        <v>48</v>
      </c>
      <c r="B50" s="20" t="str">
        <f ca="1">IFERROR(_xludf.minifs('Dzienne 3'!$A$7:$A$306,'Dzienne 3'!$B$7:$B$306,A50),"")</f>
        <v/>
      </c>
      <c r="C50" s="20" t="str">
        <f ca="1">IFERROR(_xludf.maxifs('Dzienne 3'!$A$7:$A$306,'Dzienne 3'!$B$7:$B$306,A50),"")</f>
        <v/>
      </c>
      <c r="D50" s="21">
        <f>IFERROR(AVERAGEIF('Dzienne 3'!$B$7:$B$306,A50,'Dzienne 3'!$C$7:$C$306),"")</f>
        <v>10050.857142857143</v>
      </c>
      <c r="E50" s="21">
        <f>IFERROR(AVERAGEIF('Dzienne 3'!$B$7:$B$306,A50,'Dzienne 3'!$D$7:$D$306),"")</f>
        <v>711.28571428571433</v>
      </c>
      <c r="F50" s="13">
        <f>IFERROR(SUMIF('Dzienne 3'!$B$7:$B$306,A50,'Dzienne 3'!$E$7:$E$306),"")</f>
        <v>32</v>
      </c>
      <c r="G50" s="13">
        <f>IFERROR(SUMIF('Dzienne 3'!$B$7:$B$306,A50,'Dzienne 3'!$F$7:$F$306),"")</f>
        <v>10</v>
      </c>
      <c r="H50" s="15">
        <f>IFERROR(AVERAGEIF('Dzienne 3'!$B$7:$B$306,A50,'Dzienne 3'!$K$7:$K$306),"")</f>
        <v>68.716508773708753</v>
      </c>
      <c r="I50" s="21">
        <f>IFERROR(SUMIF('Dzienne 3'!$B$7:$B$306,A50,'Dzienne 3'!$H$7:$H$306),"")</f>
        <v>48346</v>
      </c>
      <c r="J50" s="21">
        <f>IFERROR(SUMIF('Dzienne 3'!$B$7:$B$306,A50,'Dzienne 3'!$I$7:$I$306),"")</f>
        <v>47746</v>
      </c>
      <c r="K50" s="15">
        <f t="shared" si="1"/>
        <v>98.758945931411077</v>
      </c>
      <c r="L50" s="15">
        <f>IFERROR(AVERAGEIF('Dzienne 3'!$B$7:$B$306,A50,'Dzienne 3'!$L$7:$L$306),"")</f>
        <v>66.385714285714286</v>
      </c>
      <c r="M50" s="21">
        <f>IFERROR(SUMIF('Dzienne 3'!$B$7:$B$306,A50,'Dzienne 3'!$M$7:$M$306),"")</f>
        <v>11602</v>
      </c>
      <c r="N50" s="15">
        <f>IFERROR(AVERAGEIF('Dzienne 3'!$B$7:$B$306,A50,'Dzienne 3'!$O$7:$O$306),"")</f>
        <v>164.90443230765533</v>
      </c>
      <c r="O50" s="15">
        <f>IFERROR(AVERAGEIF('Dzienne 3'!$B$7:$B$306,A50,'Dzienne 3'!$P$7:$P$306),"")</f>
        <v>74.721190863487749</v>
      </c>
      <c r="P50" s="17">
        <f>IFERROR(AVERAGEIF('Dzienne 3'!$B$7:$B$306,A50,'Dzienne 3'!$R$7:$R$306),"")</f>
        <v>1.8723737474266891</v>
      </c>
      <c r="Q50" s="21" t="str">
        <f>IFERROR(AVERAGEIF('Dzienne 3'!$B$7:$B$306,A50,'Dzienne 3'!$U$7:$U$306),"")</f>
        <v/>
      </c>
      <c r="R50" s="21" t="str">
        <f>IFERROR(AVERAGEIF('Dzienne 3'!$B$7:$B$306,A50,'Dzienne 3'!$V$7:$V$306),"")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3'!$A$7:$A$306,'Dzienne 3'!$B$7:$B$306,A51),"")</f>
        <v/>
      </c>
      <c r="C51" s="20" t="str">
        <f ca="1">IFERROR(_xludf.maxifs('Dzienne 3'!$A$7:$A$306,'Dzienne 3'!$B$7:$B$306,A51),"")</f>
        <v/>
      </c>
      <c r="D51" s="21">
        <f>IFERROR(AVERAGEIF('Dzienne 3'!$B$7:$B$306,A51,'Dzienne 3'!$C$7:$C$306),"")</f>
        <v>10021.142857142857</v>
      </c>
      <c r="E51" s="21">
        <f>IFERROR(AVERAGEIF('Dzienne 3'!$B$7:$B$306,A51,'Dzienne 3'!$D$7:$D$306),"")</f>
        <v>701.71428571428567</v>
      </c>
      <c r="F51" s="13">
        <f>IFERROR(SUMIF('Dzienne 3'!$B$7:$B$306,A51,'Dzienne 3'!$E$7:$E$306),"")</f>
        <v>38</v>
      </c>
      <c r="G51" s="13">
        <f>IFERROR(SUMIF('Dzienne 3'!$B$7:$B$306,A51,'Dzienne 3'!$F$7:$F$306),"")</f>
        <v>10</v>
      </c>
      <c r="H51" s="15">
        <f>IFERROR(AVERAGEIF('Dzienne 3'!$B$7:$B$306,A51,'Dzienne 3'!$K$7:$K$306),"")</f>
        <v>67.905979033580394</v>
      </c>
      <c r="I51" s="21">
        <f>IFERROR(SUMIF('Dzienne 3'!$B$7:$B$306,A51,'Dzienne 3'!$H$7:$H$306),"")</f>
        <v>47635</v>
      </c>
      <c r="J51" s="21">
        <f>IFERROR(SUMIF('Dzienne 3'!$B$7:$B$306,A51,'Dzienne 3'!$I$7:$I$306),"")</f>
        <v>46596</v>
      </c>
      <c r="K51" s="15">
        <f t="shared" si="1"/>
        <v>97.818830691718276</v>
      </c>
      <c r="L51" s="15">
        <f>IFERROR(AVERAGEIF('Dzienne 3'!$B$7:$B$306,A51,'Dzienne 3'!$L$7:$L$306),"")</f>
        <v>68.133333333333326</v>
      </c>
      <c r="M51" s="21">
        <f>IFERROR(SUMIF('Dzienne 3'!$B$7:$B$306,A51,'Dzienne 3'!$M$7:$M$306),"")</f>
        <v>11567</v>
      </c>
      <c r="N51" s="15">
        <f>IFERROR(AVERAGEIF('Dzienne 3'!$B$7:$B$306,A51,'Dzienne 3'!$O$7:$O$306),"")</f>
        <v>164.89466000570954</v>
      </c>
      <c r="O51" s="15">
        <f>IFERROR(AVERAGEIF('Dzienne 3'!$B$7:$B$306,A51,'Dzienne 3'!$P$7:$P$306),"")</f>
        <v>99.95965128263974</v>
      </c>
      <c r="P51" s="17">
        <f>IFERROR(AVERAGEIF('Dzienne 3'!$B$7:$B$306,A51,'Dzienne 3'!$R$7:$R$306),"")</f>
        <v>1.9261156698041972</v>
      </c>
      <c r="Q51" s="21">
        <f>IFERROR(AVERAGEIF('Dzienne 3'!$B$7:$B$306,A51,'Dzienne 3'!$U$7:$U$306),"")</f>
        <v>4137</v>
      </c>
      <c r="R51" s="21">
        <f>IFERROR(AVERAGEIF('Dzienne 3'!$B$7:$B$306,A51,'Dzienne 3'!$V$7:$V$306),"")</f>
        <v>4499</v>
      </c>
      <c r="S51" s="14"/>
    </row>
    <row r="52" spans="1:19" ht="15" customHeight="1" x14ac:dyDescent="0.25">
      <c r="A52" s="19">
        <v>50</v>
      </c>
      <c r="B52" s="20" t="str">
        <f ca="1">IFERROR(_xludf.minifs('Dzienne 3'!$A$7:$A$306,'Dzienne 3'!$B$7:$B$306,A52),"")</f>
        <v/>
      </c>
      <c r="C52" s="20" t="str">
        <f ca="1">IFERROR(_xludf.maxifs('Dzienne 3'!$A$7:$A$306,'Dzienne 3'!$B$7:$B$306,A52),"")</f>
        <v/>
      </c>
      <c r="D52" s="21">
        <f>IFERROR(AVERAGEIF('Dzienne 3'!$B$7:$B$306,A52,'Dzienne 3'!$C$7:$C$306),"")</f>
        <v>9983.8571428571431</v>
      </c>
      <c r="E52" s="21">
        <f>IFERROR(AVERAGEIF('Dzienne 3'!$B$7:$B$306,A52,'Dzienne 3'!$D$7:$D$306),"")</f>
        <v>696.28571428571433</v>
      </c>
      <c r="F52" s="13">
        <f>IFERROR(SUMIF('Dzienne 3'!$B$7:$B$306,A52,'Dzienne 3'!$E$7:$E$306),"")</f>
        <v>25</v>
      </c>
      <c r="G52" s="13">
        <f>IFERROR(SUMIF('Dzienne 3'!$B$7:$B$306,A52,'Dzienne 3'!$F$7:$F$306),"")</f>
        <v>3</v>
      </c>
      <c r="H52" s="15">
        <f>IFERROR(AVERAGEIF('Dzienne 3'!$B$7:$B$306,A52,'Dzienne 3'!$K$7:$K$306),"")</f>
        <v>57.663485204615121</v>
      </c>
      <c r="I52" s="21">
        <f>IFERROR(SUMIF('Dzienne 3'!$B$7:$B$306,A52,'Dzienne 3'!$H$7:$H$306),"")</f>
        <v>40303</v>
      </c>
      <c r="J52" s="21">
        <f>IFERROR(SUMIF('Dzienne 3'!$B$7:$B$306,A52,'Dzienne 3'!$I$7:$I$306),"")</f>
        <v>44943</v>
      </c>
      <c r="K52" s="15">
        <f t="shared" si="1"/>
        <v>111.51279061112076</v>
      </c>
      <c r="L52" s="15" t="str">
        <f>IFERROR(AVERAGEIF('Dzienne 3'!$B$7:$B$306,A52,'Dzienne 3'!$L$7:$L$306),"")</f>
        <v/>
      </c>
      <c r="M52" s="21">
        <f>IFERROR(SUMIF('Dzienne 3'!$B$7:$B$306,A52,'Dzienne 3'!$M$7:$M$306),"")</f>
        <v>11561</v>
      </c>
      <c r="N52" s="15">
        <f>IFERROR(AVERAGEIF('Dzienne 3'!$B$7:$B$306,A52,'Dzienne 3'!$O$7:$O$306),"")</f>
        <v>165.424062027274</v>
      </c>
      <c r="O52" s="15">
        <f>IFERROR(AVERAGEIF('Dzienne 3'!$B$7:$B$306,A52,'Dzienne 3'!$P$7:$P$306),"")</f>
        <v>100.53348505087483</v>
      </c>
      <c r="P52" s="17">
        <f>IFERROR(AVERAGEIF('Dzienne 3'!$B$7:$B$306,A52,'Dzienne 3'!$R$7:$R$306),"")</f>
        <v>1.8506253022087011</v>
      </c>
      <c r="Q52" s="21">
        <f>IFERROR(AVERAGEIF('Dzienne 3'!$B$7:$B$306,A52,'Dzienne 3'!$U$7:$U$306),"")</f>
        <v>3997</v>
      </c>
      <c r="R52" s="21" t="str">
        <f>IFERROR(AVERAGEIF('Dzienne 3'!$B$7:$B$306,A52,'Dzienne 3'!$V$7:$V$306),"")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3'!$A$7:$A$306,'Dzienne 3'!$B$7:$B$306,A53),"")</f>
        <v/>
      </c>
      <c r="C53" s="20" t="str">
        <f ca="1">IFERROR(_xludf.maxifs('Dzienne 3'!$A$7:$A$306,'Dzienne 3'!$B$7:$B$306,A53),"")</f>
        <v/>
      </c>
      <c r="D53" s="21">
        <f>IFERROR(AVERAGEIF('Dzienne 3'!$B$7:$B$306,A53,'Dzienne 3'!$C$7:$C$306),"")</f>
        <v>9962.7142857142862</v>
      </c>
      <c r="E53" s="21">
        <f>IFERROR(AVERAGEIF('Dzienne 3'!$B$7:$B$306,A53,'Dzienne 3'!$D$7:$D$306),"")</f>
        <v>690.28571428571433</v>
      </c>
      <c r="F53" s="13">
        <f>IFERROR(SUMIF('Dzienne 3'!$B$7:$B$306,A53,'Dzienne 3'!$E$7:$E$306),"")</f>
        <v>20</v>
      </c>
      <c r="G53" s="13">
        <f>IFERROR(SUMIF('Dzienne 3'!$B$7:$B$306,A53,'Dzienne 3'!$F$7:$F$306),"")</f>
        <v>9</v>
      </c>
      <c r="H53" s="15">
        <f>IFERROR(AVERAGEIF('Dzienne 3'!$B$7:$B$306,A53,'Dzienne 3'!$K$7:$K$306),"")</f>
        <v>66.175571046639632</v>
      </c>
      <c r="I53" s="21">
        <f>IFERROR(SUMIF('Dzienne 3'!$B$7:$B$306,A53,'Dzienne 3'!$H$7:$H$306),"")</f>
        <v>46150</v>
      </c>
      <c r="J53" s="21">
        <f>IFERROR(SUMIF('Dzienne 3'!$B$7:$B$306,A53,'Dzienne 3'!$I$7:$I$306),"")</f>
        <v>44897</v>
      </c>
      <c r="K53" s="15">
        <f t="shared" si="1"/>
        <v>97.284940411700973</v>
      </c>
      <c r="L53" s="15">
        <f>IFERROR(AVERAGEIF('Dzienne 3'!$B$7:$B$306,A53,'Dzienne 3'!$L$7:$L$306),"")</f>
        <v>65.785714285714292</v>
      </c>
      <c r="M53" s="21">
        <f>IFERROR(SUMIF('Dzienne 3'!$B$7:$B$306,A53,'Dzienne 3'!$M$7:$M$306),"")</f>
        <v>11662</v>
      </c>
      <c r="N53" s="15">
        <f>IFERROR(AVERAGEIF('Dzienne 3'!$B$7:$B$306,A53,'Dzienne 3'!$O$7:$O$306),"")</f>
        <v>167.2235498956837</v>
      </c>
      <c r="O53" s="15">
        <f>IFERROR(AVERAGEIF('Dzienne 3'!$B$7:$B$306,A53,'Dzienne 3'!$P$7:$P$306),"")</f>
        <v>104.30568072741099</v>
      </c>
      <c r="P53" s="17">
        <f>IFERROR(AVERAGEIF('Dzienne 3'!$B$7:$B$306,A53,'Dzienne 3'!$R$7:$R$306),"")</f>
        <v>1.914022686174585</v>
      </c>
      <c r="Q53" s="21" t="str">
        <f>IFERROR(AVERAGEIF('Dzienne 3'!$B$7:$B$306,A53,'Dzienne 3'!$U$7:$U$306),"")</f>
        <v/>
      </c>
      <c r="R53" s="21" t="str">
        <f>IFERROR(AVERAGEIF('Dzienne 3'!$B$7:$B$306,A53,'Dzienne 3'!$V$7:$V$306),"")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3'!$A$7:$A$306,'Dzienne 3'!$B$7:$B$306,A54),"")</f>
        <v/>
      </c>
      <c r="C54" s="20" t="str">
        <f ca="1">IFERROR(_xludf.maxifs('Dzienne 3'!$A$7:$A$306,'Dzienne 3'!$B$7:$B$306,A54),"")</f>
        <v/>
      </c>
      <c r="D54" s="21">
        <f>IFERROR(AVERAGEIF('Dzienne 3'!$B$7:$B$306,A54,'Dzienne 3'!$C$7:$C$306),"")</f>
        <v>9922.1428571428569</v>
      </c>
      <c r="E54" s="21">
        <f>IFERROR(AVERAGEIF('Dzienne 3'!$B$7:$B$306,A54,'Dzienne 3'!$D$7:$D$306),"")</f>
        <v>680.71428571428567</v>
      </c>
      <c r="F54" s="13">
        <f>IFERROR(SUMIF('Dzienne 3'!$B$7:$B$306,A54,'Dzienne 3'!$E$7:$E$306),"")</f>
        <v>55</v>
      </c>
      <c r="G54" s="13">
        <f>IFERROR(SUMIF('Dzienne 3'!$B$7:$B$306,A54,'Dzienne 3'!$F$7:$F$306),"")</f>
        <v>9</v>
      </c>
      <c r="H54" s="15">
        <f>IFERROR(AVERAGEIF('Dzienne 3'!$B$7:$B$306,A54,'Dzienne 3'!$K$7:$K$306),"")</f>
        <v>65.370136095013919</v>
      </c>
      <c r="I54" s="21">
        <f>IFERROR(SUMIF('Dzienne 3'!$B$7:$B$306,A54,'Dzienne 3'!$H$7:$H$306),"")</f>
        <v>45403</v>
      </c>
      <c r="J54" s="21">
        <f>IFERROR(SUMIF('Dzienne 3'!$B$7:$B$306,A54,'Dzienne 3'!$I$7:$I$306),"")</f>
        <v>44161</v>
      </c>
      <c r="K54" s="15">
        <f t="shared" si="1"/>
        <v>97.264497940664711</v>
      </c>
      <c r="L54" s="15">
        <f>IFERROR(AVERAGEIF('Dzienne 3'!$B$7:$B$306,A54,'Dzienne 3'!$L$7:$L$306),"")</f>
        <v>65.757142857142853</v>
      </c>
      <c r="M54" s="21">
        <f>IFERROR(SUMIF('Dzienne 3'!$B$7:$B$306,A54,'Dzienne 3'!$M$7:$M$306),"")</f>
        <v>11608</v>
      </c>
      <c r="N54" s="15">
        <f>IFERROR(AVERAGEIF('Dzienne 3'!$B$7:$B$306,A54,'Dzienne 3'!$O$7:$O$306),"")</f>
        <v>167.12902538565459</v>
      </c>
      <c r="O54" s="15">
        <f>IFERROR(AVERAGEIF('Dzienne 3'!$B$7:$B$306,A54,'Dzienne 3'!$P$7:$P$306),"")</f>
        <v>105.77272862723945</v>
      </c>
      <c r="P54" s="17">
        <f>IFERROR(AVERAGEIF('Dzienne 3'!$B$7:$B$306,A54,'Dzienne 3'!$R$7:$R$306),"")</f>
        <v>2.0035586212433429</v>
      </c>
      <c r="Q54" s="21" t="str">
        <f>IFERROR(AVERAGEIF('Dzienne 3'!$B$7:$B$306,A54,'Dzienne 3'!$U$7:$U$306),"")</f>
        <v/>
      </c>
      <c r="R54" s="21" t="str">
        <f>IFERROR(AVERAGEIF('Dzienne 3'!$B$7:$B$306,A54,'Dzienne 3'!$V$7:$V$306),"")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3'!$A$7:$A$306,'Dzienne 3'!$B$7:$B$306,A55),"")</f>
        <v/>
      </c>
      <c r="C55" s="20" t="str">
        <f ca="1">IFERROR(_xludf.maxifs('Dzienne 3'!$A$7:$A$306,'Dzienne 3'!$B$7:$B$306,A55),"")</f>
        <v/>
      </c>
      <c r="D55" s="21">
        <f>IFERROR(AVERAGEIF('Dzienne 3'!$B$7:$B$306,A55,'Dzienne 3'!$C$7:$C$306),"")</f>
        <v>9886.8571428571431</v>
      </c>
      <c r="E55" s="21">
        <f>IFERROR(AVERAGEIF('Dzienne 3'!$B$7:$B$306,A55,'Dzienne 3'!$D$7:$D$306),"")</f>
        <v>673.28571428571433</v>
      </c>
      <c r="F55" s="13">
        <f>IFERROR(SUMIF('Dzienne 3'!$B$7:$B$306,A55,'Dzienne 3'!$E$7:$E$306),"")</f>
        <v>21</v>
      </c>
      <c r="G55" s="13">
        <f>IFERROR(SUMIF('Dzienne 3'!$B$7:$B$306,A55,'Dzienne 3'!$F$7:$F$306),"")</f>
        <v>6</v>
      </c>
      <c r="H55" s="15">
        <f>IFERROR(AVERAGEIF('Dzienne 3'!$B$7:$B$306,A55,'Dzienne 3'!$K$7:$K$306),"")</f>
        <v>64.582202116901243</v>
      </c>
      <c r="I55" s="21">
        <f>IFERROR(SUMIF('Dzienne 3'!$B$7:$B$306,A55,'Dzienne 3'!$H$7:$H$306),"")</f>
        <v>44696</v>
      </c>
      <c r="J55" s="21">
        <f>IFERROR(SUMIF('Dzienne 3'!$B$7:$B$306,A55,'Dzienne 3'!$I$7:$I$306),"")</f>
        <v>98446</v>
      </c>
      <c r="K55" s="15">
        <f t="shared" si="1"/>
        <v>220.25684625022373</v>
      </c>
      <c r="L55" s="15">
        <f>IFERROR(AVERAGEIF('Dzienne 3'!$B$7:$B$306,A55,'Dzienne 3'!$L$7:$L$306),"")</f>
        <v>65.628571428571419</v>
      </c>
      <c r="M55" s="21">
        <f>IFERROR(SUMIF('Dzienne 3'!$B$7:$B$306,A55,'Dzienne 3'!$M$7:$M$306),"")</f>
        <v>11536</v>
      </c>
      <c r="N55" s="15">
        <f>IFERROR(AVERAGEIF('Dzienne 3'!$B$7:$B$306,A55,'Dzienne 3'!$O$7:$O$306),"")</f>
        <v>166.68600212589857</v>
      </c>
      <c r="O55" s="15">
        <f>IFERROR(AVERAGEIF('Dzienne 3'!$B$7:$B$306,A55,'Dzienne 3'!$P$7:$P$306),"")</f>
        <v>106.93918134463622</v>
      </c>
      <c r="P55" s="17">
        <f>IFERROR(AVERAGEIF('Dzienne 3'!$B$7:$B$306,A55,'Dzienne 3'!$R$7:$R$306),"")</f>
        <v>1.9061461794019934</v>
      </c>
      <c r="Q55" s="21" t="str">
        <f>IFERROR(AVERAGEIF('Dzienne 3'!$B$7:$B$306,A55,'Dzienne 3'!$U$7:$U$306),"")</f>
        <v/>
      </c>
      <c r="R55" s="21" t="str">
        <f>IFERROR(AVERAGEIF('Dzienne 3'!$B$7:$B$306,A55,'Dzienne 3'!$V$7:$V$306),"")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3'!$A$7:$A$306,'Dzienne 3'!$B$7:$B$306,A56),"")</f>
        <v/>
      </c>
      <c r="C56" s="20" t="str">
        <f ca="1">IFERROR(_xludf.maxifs('Dzienne 3'!$A$7:$A$306,'Dzienne 3'!$B$7:$B$306,A56),"")</f>
        <v/>
      </c>
      <c r="D56" s="21">
        <f>IFERROR(AVERAGEIF('Dzienne 3'!$B$7:$B$306,A56,'Dzienne 3'!$C$7:$C$306),"")</f>
        <v>9865.5714285714294</v>
      </c>
      <c r="E56" s="21">
        <f>IFERROR(AVERAGEIF('Dzienne 3'!$B$7:$B$306,A56,'Dzienne 3'!$D$7:$D$306),"")</f>
        <v>667.85714285714289</v>
      </c>
      <c r="F56" s="13">
        <f>IFERROR(SUMIF('Dzienne 3'!$B$7:$B$306,A56,'Dzienne 3'!$E$7:$E$306),"")</f>
        <v>23</v>
      </c>
      <c r="G56" s="13">
        <f>IFERROR(SUMIF('Dzienne 3'!$B$7:$B$306,A56,'Dzienne 3'!$F$7:$F$306),"")</f>
        <v>6</v>
      </c>
      <c r="H56" s="15">
        <f>IFERROR(AVERAGEIF('Dzienne 3'!$B$7:$B$306,A56,'Dzienne 3'!$K$7:$K$306),"")</f>
        <v>63.378075233216002</v>
      </c>
      <c r="I56" s="21">
        <f>IFERROR(SUMIF('Dzienne 3'!$B$7:$B$306,A56,'Dzienne 3'!$H$7:$H$306),"")</f>
        <v>43768</v>
      </c>
      <c r="J56" s="21">
        <f>IFERROR(SUMIF('Dzienne 3'!$B$7:$B$306,A56,'Dzienne 3'!$I$7:$I$306),"")</f>
        <v>42474</v>
      </c>
      <c r="K56" s="15">
        <f t="shared" si="1"/>
        <v>97.043502101992317</v>
      </c>
      <c r="L56" s="15">
        <f>IFERROR(AVERAGEIF('Dzienne 3'!$B$7:$B$306,A56,'Dzienne 3'!$L$7:$L$306),"")</f>
        <v>66.328571428571422</v>
      </c>
      <c r="M56" s="21">
        <f>IFERROR(SUMIF('Dzienne 3'!$B$7:$B$306,A56,'Dzienne 3'!$M$7:$M$306),"")</f>
        <v>11536</v>
      </c>
      <c r="N56" s="15">
        <f>IFERROR(AVERAGEIF('Dzienne 3'!$B$7:$B$306,A56,'Dzienne 3'!$O$7:$O$306),"")</f>
        <v>167.04561478692608</v>
      </c>
      <c r="O56" s="15">
        <f>IFERROR(AVERAGEIF('Dzienne 3'!$B$7:$B$306,A56,'Dzienne 3'!$P$7:$P$306),"")</f>
        <v>107.80800029203203</v>
      </c>
      <c r="P56" s="17">
        <f>IFERROR(AVERAGEIF('Dzienne 3'!$B$7:$B$306,A56,'Dzienne 3'!$R$7:$R$306),"")</f>
        <v>2.0004152823920269</v>
      </c>
      <c r="Q56" s="21" t="str">
        <f>IFERROR(AVERAGEIF('Dzienne 3'!$B$7:$B$306,A56,'Dzienne 3'!$U$7:$U$306),"")</f>
        <v/>
      </c>
      <c r="R56" s="21" t="str">
        <f>IFERROR(AVERAGEIF('Dzienne 3'!$B$7:$B$306,A56,'Dzienne 3'!$V$7:$V$306),"")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3'!$A$7:$A$306,'Dzienne 3'!$B$7:$B$306,A57),"")</f>
        <v/>
      </c>
      <c r="C57" s="20" t="str">
        <f ca="1">IFERROR(_xludf.maxifs('Dzienne 3'!$A$7:$A$306,'Dzienne 3'!$B$7:$B$306,A57),"")</f>
        <v/>
      </c>
      <c r="D57" s="21">
        <f>IFERROR(AVERAGEIF('Dzienne 3'!$B$7:$B$306,A57,'Dzienne 3'!$C$7:$C$306),"")</f>
        <v>9839</v>
      </c>
      <c r="E57" s="21">
        <f>IFERROR(AVERAGEIF('Dzienne 3'!$B$7:$B$306,A57,'Dzienne 3'!$D$7:$D$306),"")</f>
        <v>661.28571428571433</v>
      </c>
      <c r="F57" s="13">
        <f>IFERROR(SUMIF('Dzienne 3'!$B$7:$B$306,A57,'Dzienne 3'!$E$7:$E$306),"")</f>
        <v>41</v>
      </c>
      <c r="G57" s="13">
        <f>IFERROR(SUMIF('Dzienne 3'!$B$7:$B$306,A57,'Dzienne 3'!$F$7:$F$306),"")</f>
        <v>9</v>
      </c>
      <c r="H57" s="15">
        <f>IFERROR(AVERAGEIF('Dzienne 3'!$B$7:$B$306,A57,'Dzienne 3'!$K$7:$K$306),"")</f>
        <v>63.633026344771579</v>
      </c>
      <c r="I57" s="21">
        <f>IFERROR(SUMIF('Dzienne 3'!$B$7:$B$306,A57,'Dzienne 3'!$H$7:$H$306),"")</f>
        <v>43826</v>
      </c>
      <c r="J57" s="21">
        <f>IFERROR(SUMIF('Dzienne 3'!$B$7:$B$306,A57,'Dzienne 3'!$I$7:$I$306),"")</f>
        <v>42454</v>
      </c>
      <c r="K57" s="15">
        <f t="shared" si="1"/>
        <v>96.86943823301236</v>
      </c>
      <c r="L57" s="15">
        <f>IFERROR(AVERAGEIF('Dzienne 3'!$B$7:$B$306,A57,'Dzienne 3'!$L$7:$L$306),"")</f>
        <v>67.142857142857139</v>
      </c>
      <c r="M57" s="21">
        <f>IFERROR(SUMIF('Dzienne 3'!$B$7:$B$306,A57,'Dzienne 3'!$M$7:$M$306),"")</f>
        <v>11499</v>
      </c>
      <c r="N57" s="15">
        <f>IFERROR(AVERAGEIF('Dzienne 3'!$B$7:$B$306,A57,'Dzienne 3'!$O$7:$O$306),"")</f>
        <v>166.95880001746872</v>
      </c>
      <c r="O57" s="15">
        <f>IFERROR(AVERAGEIF('Dzienne 3'!$B$7:$B$306,A57,'Dzienne 3'!$P$7:$P$306),"")</f>
        <v>107.57923049241575</v>
      </c>
      <c r="P57" s="17">
        <f>IFERROR(AVERAGEIF('Dzienne 3'!$B$7:$B$306,A57,'Dzienne 3'!$R$7:$R$306),"")</f>
        <v>1.916403232758672</v>
      </c>
      <c r="Q57" s="21" t="str">
        <f>IFERROR(AVERAGEIF('Dzienne 3'!$B$7:$B$306,A57,'Dzienne 3'!$U$7:$U$306),"")</f>
        <v/>
      </c>
      <c r="R57" s="21" t="str">
        <f>IFERROR(AVERAGEIF('Dzienne 3'!$B$7:$B$306,A57,'Dzienne 3'!$V$7:$V$306),"")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3'!$A$7:$A$306,'Dzienne 3'!$B$7:$B$306,A58),"")</f>
        <v/>
      </c>
      <c r="C58" s="20" t="str">
        <f ca="1">IFERROR(_xludf.maxifs('Dzienne 3'!$A$7:$A$306,'Dzienne 3'!$B$7:$B$306,A58),"")</f>
        <v/>
      </c>
      <c r="D58" s="21">
        <f>IFERROR(AVERAGEIF('Dzienne 3'!$B$7:$B$306,A58,'Dzienne 3'!$C$7:$C$306),"")</f>
        <v>9798.6666666666661</v>
      </c>
      <c r="E58" s="21">
        <f>IFERROR(AVERAGEIF('Dzienne 3'!$B$7:$B$306,A58,'Dzienne 3'!$D$7:$D$306),"")</f>
        <v>654.66666666666663</v>
      </c>
      <c r="F58" s="13">
        <f>IFERROR(SUMIF('Dzienne 3'!$B$7:$B$306,A58,'Dzienne 3'!$E$7:$E$306),"")</f>
        <v>24</v>
      </c>
      <c r="G58" s="13">
        <f>IFERROR(SUMIF('Dzienne 3'!$B$7:$B$306,A58,'Dzienne 3'!$F$7:$F$306),"")</f>
        <v>2</v>
      </c>
      <c r="H58" s="15">
        <f>IFERROR(AVERAGEIF('Dzienne 3'!$B$7:$B$306,A58,'Dzienne 3'!$K$7:$K$306),"")</f>
        <v>61.022010337028654</v>
      </c>
      <c r="I58" s="21">
        <f>IFERROR(SUMIF('Dzienne 3'!$B$7:$B$306,A58,'Dzienne 3'!$H$7:$H$306),"")</f>
        <v>17938</v>
      </c>
      <c r="J58" s="21">
        <f>IFERROR(SUMIF('Dzienne 3'!$B$7:$B$306,A58,'Dzienne 3'!$I$7:$I$306),"")</f>
        <v>17327</v>
      </c>
      <c r="K58" s="15">
        <f t="shared" si="1"/>
        <v>96.593823168692154</v>
      </c>
      <c r="L58" s="15">
        <f>IFERROR(AVERAGEIF('Dzienne 3'!$B$7:$B$306,A58,'Dzienne 3'!$L$7:$L$306),"")</f>
        <v>67.833333333333329</v>
      </c>
      <c r="M58" s="21">
        <f>IFERROR(SUMIF('Dzienne 3'!$B$7:$B$306,A58,'Dzienne 3'!$M$7:$M$306),"")</f>
        <v>4887</v>
      </c>
      <c r="N58" s="15">
        <f>IFERROR(AVERAGEIF('Dzienne 3'!$B$7:$B$306,A58,'Dzienne 3'!$O$7:$O$306),"")</f>
        <v>166.2471827043596</v>
      </c>
      <c r="O58" s="15">
        <f>IFERROR(AVERAGEIF('Dzienne 3'!$B$7:$B$306,A58,'Dzienne 3'!$P$7:$P$306),"")</f>
        <v>106.92469905299936</v>
      </c>
      <c r="P58" s="17">
        <f>IFERROR(AVERAGEIF('Dzienne 3'!$B$7:$B$306,A58,'Dzienne 3'!$R$7:$R$306),"")</f>
        <v>1.2687855601334117</v>
      </c>
      <c r="Q58" s="21" t="str">
        <f>IFERROR(AVERAGEIF('Dzienne 3'!$B$7:$B$306,A58,'Dzienne 3'!$U$7:$U$306),"")</f>
        <v/>
      </c>
      <c r="R58" s="21" t="str">
        <f>IFERROR(AVERAGEIF('Dzienne 3'!$B$7:$B$306,A58,'Dzienne 3'!$V$7:$V$306),"")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3'!$A$7:$A$306,'Dzienne 3'!$B$7:$B$306,A59),"")</f>
        <v/>
      </c>
      <c r="C59" s="20" t="str">
        <f ca="1">IFERROR(_xludf.maxifs('Dzienne 3'!$A$7:$A$306,'Dzienne 3'!$B$7:$B$306,A59),"")</f>
        <v/>
      </c>
      <c r="D59" s="21" t="str">
        <f>IFERROR(AVERAGEIF('Dzienne 3'!$B$7:$B$306,A59,'Dzienne 3'!$C$7:$C$306),"")</f>
        <v/>
      </c>
      <c r="E59" s="21" t="str">
        <f>IFERROR(AVERAGEIF('Dzienne 3'!$B$7:$B$306,A59,'Dzienne 3'!$D$7:$D$306),"")</f>
        <v/>
      </c>
      <c r="F59" s="13">
        <f>IFERROR(SUMIF('Dzienne 3'!$B$7:$B$306,A59,'Dzienne 3'!$E$7:$E$306),"")</f>
        <v>0</v>
      </c>
      <c r="G59" s="13">
        <f>IFERROR(SUMIF('Dzienne 3'!$B$7:$B$306,A59,'Dzienne 3'!$F$7:$F$306),"")</f>
        <v>0</v>
      </c>
      <c r="H59" s="15" t="str">
        <f>IFERROR(AVERAGEIF('Dzienne 3'!$B$7:$B$306,A59,'Dzienne 3'!$K$7:$K$306),"")</f>
        <v/>
      </c>
      <c r="I59" s="21">
        <f>IFERROR(SUMIF('Dzienne 3'!$B$7:$B$306,A59,'Dzienne 3'!$H$7:$H$306),"")</f>
        <v>0</v>
      </c>
      <c r="J59" s="21">
        <f>IFERROR(SUMIF('Dzienne 3'!$B$7:$B$306,A59,'Dzienne 3'!$I$7:$I$306),"")</f>
        <v>0</v>
      </c>
      <c r="K59" s="15" t="str">
        <f t="shared" si="1"/>
        <v/>
      </c>
      <c r="L59" s="15" t="str">
        <f>IFERROR(AVERAGEIF('Dzienne 3'!$B$7:$B$306,A59,'Dzienne 3'!$L$7:$L$306),"")</f>
        <v/>
      </c>
      <c r="M59" s="21">
        <f>IFERROR(SUMIF('Dzienne 3'!$B$7:$B$306,A59,'Dzienne 3'!$M$7:$M$306),"")</f>
        <v>0</v>
      </c>
      <c r="N59" s="15" t="str">
        <f>IFERROR(AVERAGEIF('Dzienne 3'!$B$7:$B$306,A59,'Dzienne 3'!$O$7:$O$306),"")</f>
        <v/>
      </c>
      <c r="O59" s="15" t="str">
        <f>IFERROR(AVERAGEIF('Dzienne 3'!$B$7:$B$306,A59,'Dzienne 3'!$P$7:$P$306),"")</f>
        <v/>
      </c>
      <c r="P59" s="17" t="str">
        <f>IFERROR(AVERAGEIF('Dzienne 3'!$B$7:$B$306,A59,'Dzienne 3'!$R$7:$R$306),"")</f>
        <v/>
      </c>
      <c r="Q59" s="21" t="str">
        <f>IFERROR(AVERAGEIF('Dzienne 3'!$B$7:$B$306,A59,'Dzienne 3'!$U$7:$U$306),"")</f>
        <v/>
      </c>
      <c r="R59" s="21" t="str">
        <f>IFERROR(AVERAGEIF('Dzienne 3'!$B$7:$B$306,A59,'Dzienne 3'!$V$7:$V$306),"")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3'!$A$7:$A$306,'Dzienne 3'!$B$7:$B$306,A60),"")</f>
        <v/>
      </c>
      <c r="C60" s="20" t="str">
        <f ca="1">IFERROR(_xludf.maxifs('Dzienne 3'!$A$7:$A$306,'Dzienne 3'!$B$7:$B$306,A60),"")</f>
        <v/>
      </c>
      <c r="D60" s="21" t="str">
        <f>IFERROR(AVERAGEIF('Dzienne 3'!$B$7:$B$306,A60,'Dzienne 3'!$C$7:$C$306),"")</f>
        <v/>
      </c>
      <c r="E60" s="21" t="str">
        <f>IFERROR(AVERAGEIF('Dzienne 3'!$B$7:$B$306,A60,'Dzienne 3'!$D$7:$D$306),"")</f>
        <v/>
      </c>
      <c r="F60" s="13">
        <f>IFERROR(SUMIF('Dzienne 3'!$B$7:$B$306,A60,'Dzienne 3'!$E$7:$E$306),"")</f>
        <v>0</v>
      </c>
      <c r="G60" s="13">
        <f>IFERROR(SUMIF('Dzienne 3'!$B$7:$B$306,A60,'Dzienne 3'!$F$7:$F$306),"")</f>
        <v>0</v>
      </c>
      <c r="H60" s="15" t="str">
        <f>IFERROR(AVERAGEIF('Dzienne 3'!$B$7:$B$306,A60,'Dzienne 3'!$K$7:$K$306),"")</f>
        <v/>
      </c>
      <c r="I60" s="21">
        <f>IFERROR(SUMIF('Dzienne 3'!$B$7:$B$306,A60,'Dzienne 3'!$H$7:$H$306),"")</f>
        <v>0</v>
      </c>
      <c r="J60" s="21">
        <f>IFERROR(SUMIF('Dzienne 3'!$B$7:$B$306,A60,'Dzienne 3'!$I$7:$I$306),"")</f>
        <v>0</v>
      </c>
      <c r="K60" s="15" t="str">
        <f t="shared" si="1"/>
        <v/>
      </c>
      <c r="L60" s="15" t="str">
        <f>IFERROR(AVERAGEIF('Dzienne 3'!$B$7:$B$306,A60,'Dzienne 3'!$L$7:$L$306),"")</f>
        <v/>
      </c>
      <c r="M60" s="21">
        <f>IFERROR(SUMIF('Dzienne 3'!$B$7:$B$306,A60,'Dzienne 3'!$M$7:$M$306),"")</f>
        <v>0</v>
      </c>
      <c r="N60" s="15" t="str">
        <f>IFERROR(AVERAGEIF('Dzienne 3'!$B$7:$B$306,A60,'Dzienne 3'!$O$7:$O$306),"")</f>
        <v/>
      </c>
      <c r="O60" s="15" t="str">
        <f>IFERROR(AVERAGEIF('Dzienne 3'!$B$7:$B$306,A60,'Dzienne 3'!$P$7:$P$306),"")</f>
        <v/>
      </c>
      <c r="P60" s="17" t="str">
        <f>IFERROR(AVERAGEIF('Dzienne 3'!$B$7:$B$306,A60,'Dzienne 3'!$R$7:$R$306),"")</f>
        <v/>
      </c>
      <c r="Q60" s="21" t="str">
        <f>IFERROR(AVERAGEIF('Dzienne 3'!$B$7:$B$306,A60,'Dzienne 3'!$U$7:$U$306),"")</f>
        <v/>
      </c>
      <c r="R60" s="21" t="str">
        <f>IFERROR(AVERAGEIF('Dzienne 3'!$B$7:$B$306,A60,'Dzienne 3'!$V$7:$V$306),"")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3'!$A$7:$A$306,'Dzienne 3'!$B$7:$B$306,A61),"")</f>
        <v/>
      </c>
      <c r="C61" s="20" t="str">
        <f ca="1">IFERROR(_xludf.maxifs('Dzienne 3'!$A$7:$A$306,'Dzienne 3'!$B$7:$B$306,A61),"")</f>
        <v/>
      </c>
      <c r="D61" s="21" t="str">
        <f>IFERROR(AVERAGEIF('Dzienne 3'!$B$7:$B$306,A61,'Dzienne 3'!$C$7:$C$306),"")</f>
        <v/>
      </c>
      <c r="E61" s="21" t="str">
        <f>IFERROR(AVERAGEIF('Dzienne 3'!$B$7:$B$306,A61,'Dzienne 3'!$D$7:$D$306),"")</f>
        <v/>
      </c>
      <c r="F61" s="13">
        <f>IFERROR(SUMIF('Dzienne 3'!$B$7:$B$306,A61,'Dzienne 3'!$E$7:$E$306),"")</f>
        <v>0</v>
      </c>
      <c r="G61" s="13">
        <f>IFERROR(SUMIF('Dzienne 3'!$B$7:$B$306,A61,'Dzienne 3'!$F$7:$F$306),"")</f>
        <v>0</v>
      </c>
      <c r="H61" s="15" t="str">
        <f>IFERROR(AVERAGEIF('Dzienne 3'!$B$7:$B$306,A61,'Dzienne 3'!$K$7:$K$306),"")</f>
        <v/>
      </c>
      <c r="I61" s="21">
        <f>IFERROR(SUMIF('Dzienne 3'!$B$7:$B$306,A61,'Dzienne 3'!$H$7:$H$306),"")</f>
        <v>0</v>
      </c>
      <c r="J61" s="21">
        <f>IFERROR(SUMIF('Dzienne 3'!$B$7:$B$306,A61,'Dzienne 3'!$I$7:$I$306),"")</f>
        <v>0</v>
      </c>
      <c r="K61" s="15" t="str">
        <f t="shared" si="1"/>
        <v/>
      </c>
      <c r="L61" s="15" t="str">
        <f>IFERROR(AVERAGEIF('Dzienne 3'!$B$7:$B$306,A61,'Dzienne 3'!$L$7:$L$306),"")</f>
        <v/>
      </c>
      <c r="M61" s="21">
        <f>IFERROR(SUMIF('Dzienne 3'!$B$7:$B$306,A61,'Dzienne 3'!$M$7:$M$306),"")</f>
        <v>0</v>
      </c>
      <c r="N61" s="15" t="str">
        <f>IFERROR(AVERAGEIF('Dzienne 3'!$B$7:$B$306,A61,'Dzienne 3'!$O$7:$O$306),"")</f>
        <v/>
      </c>
      <c r="O61" s="15" t="str">
        <f>IFERROR(AVERAGEIF('Dzienne 3'!$B$7:$B$306,A61,'Dzienne 3'!$P$7:$P$306),"")</f>
        <v/>
      </c>
      <c r="P61" s="17" t="str">
        <f>IFERROR(AVERAGEIF('Dzienne 3'!$B$7:$B$306,A61,'Dzienne 3'!$R$7:$R$306),"")</f>
        <v/>
      </c>
      <c r="Q61" s="21" t="str">
        <f>IFERROR(AVERAGEIF('Dzienne 3'!$B$7:$B$306,A61,'Dzienne 3'!$U$7:$U$306),"")</f>
        <v/>
      </c>
      <c r="R61" s="21" t="str">
        <f>IFERROR(AVERAGEIF('Dzienne 3'!$B$7:$B$306,A61,'Dzienne 3'!$V$7:$V$306),"")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3'!$A$7:$A$306,'Dzienne 3'!$B$7:$B$306,A62),"")</f>
        <v/>
      </c>
      <c r="C62" s="20" t="str">
        <f ca="1">IFERROR(_xludf.maxifs('Dzienne 3'!$A$7:$A$306,'Dzienne 3'!$B$7:$B$306,A62),"")</f>
        <v/>
      </c>
      <c r="D62" s="21" t="str">
        <f>IFERROR(AVERAGEIF('Dzienne 3'!$B$7:$B$306,A62,'Dzienne 3'!$C$7:$C$306),"")</f>
        <v/>
      </c>
      <c r="E62" s="21" t="str">
        <f>IFERROR(AVERAGEIF('Dzienne 3'!$B$7:$B$306,A62,'Dzienne 3'!$D$7:$D$306),"")</f>
        <v/>
      </c>
      <c r="F62" s="13">
        <f>IFERROR(SUMIF('Dzienne 3'!$B$7:$B$306,A62,'Dzienne 3'!$E$7:$E$306),"")</f>
        <v>0</v>
      </c>
      <c r="G62" s="13">
        <f>IFERROR(SUMIF('Dzienne 3'!$B$7:$B$306,A62,'Dzienne 3'!$F$7:$F$306),"")</f>
        <v>0</v>
      </c>
      <c r="H62" s="15" t="str">
        <f>IFERROR(AVERAGEIF('Dzienne 3'!$B$7:$B$306,A62,'Dzienne 3'!$K$7:$K$306),"")</f>
        <v/>
      </c>
      <c r="I62" s="21">
        <f>IFERROR(SUMIF('Dzienne 3'!$B$7:$B$306,A62,'Dzienne 3'!$H$7:$H$306),"")</f>
        <v>0</v>
      </c>
      <c r="J62" s="21">
        <f>IFERROR(SUMIF('Dzienne 3'!$B$7:$B$306,A62,'Dzienne 3'!$I$7:$I$306),"")</f>
        <v>0</v>
      </c>
      <c r="K62" s="15" t="str">
        <f t="shared" si="1"/>
        <v/>
      </c>
      <c r="L62" s="15" t="str">
        <f>IFERROR(AVERAGEIF('Dzienne 3'!$B$7:$B$306,A62,'Dzienne 3'!$L$7:$L$306),"")</f>
        <v/>
      </c>
      <c r="M62" s="21">
        <f>IFERROR(SUMIF('Dzienne 3'!$B$7:$B$306,A62,'Dzienne 3'!$M$7:$M$306),"")</f>
        <v>0</v>
      </c>
      <c r="N62" s="15" t="str">
        <f>IFERROR(AVERAGEIF('Dzienne 3'!$B$7:$B$306,A62,'Dzienne 3'!$O$7:$O$306),"")</f>
        <v/>
      </c>
      <c r="O62" s="15" t="str">
        <f>IFERROR(AVERAGEIF('Dzienne 3'!$B$7:$B$306,A62,'Dzienne 3'!$P$7:$P$306),"")</f>
        <v/>
      </c>
      <c r="P62" s="17" t="str">
        <f>IFERROR(AVERAGEIF('Dzienne 3'!$B$7:$B$306,A62,'Dzienne 3'!$R$7:$R$306),"")</f>
        <v/>
      </c>
      <c r="Q62" s="21" t="str">
        <f>IFERROR(AVERAGEIF('Dzienne 3'!$B$7:$B$306,A62,'Dzienne 3'!$U$7:$U$306),"")</f>
        <v/>
      </c>
      <c r="R62" s="21" t="str">
        <f>IFERROR(AVERAGEIF('Dzienne 3'!$B$7:$B$306,A62,'Dzienne 3'!$V$7:$V$306),"")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3'!$A$7:$A$306,'Dzienne 3'!$B$7:$B$306,A63),"")</f>
        <v/>
      </c>
      <c r="C63" s="20" t="str">
        <f ca="1">IFERROR(_xludf.maxifs('Dzienne 3'!$A$7:$A$306,'Dzienne 3'!$B$7:$B$306,A63),"")</f>
        <v/>
      </c>
      <c r="D63" s="21" t="str">
        <f>IFERROR(AVERAGEIF('Dzienne 3'!$B$7:$B$306,A63,'Dzienne 3'!$C$7:$C$306),"")</f>
        <v/>
      </c>
      <c r="E63" s="21" t="str">
        <f>IFERROR(AVERAGEIF('Dzienne 3'!$B$7:$B$306,A63,'Dzienne 3'!$D$7:$D$306),"")</f>
        <v/>
      </c>
      <c r="F63" s="13">
        <f>IFERROR(SUMIF('Dzienne 3'!$B$7:$B$306,A63,'Dzienne 3'!$E$7:$E$306),"")</f>
        <v>0</v>
      </c>
      <c r="G63" s="13">
        <f>IFERROR(SUMIF('Dzienne 3'!$B$7:$B$306,A63,'Dzienne 3'!$F$7:$F$306),"")</f>
        <v>0</v>
      </c>
      <c r="H63" s="15" t="str">
        <f>IFERROR(AVERAGEIF('Dzienne 3'!$B$7:$B$306,A63,'Dzienne 3'!$K$7:$K$306),"")</f>
        <v/>
      </c>
      <c r="I63" s="21">
        <f>IFERROR(SUMIF('Dzienne 3'!$B$7:$B$306,A63,'Dzienne 3'!$H$7:$H$306),"")</f>
        <v>0</v>
      </c>
      <c r="J63" s="21">
        <f>IFERROR(SUMIF('Dzienne 3'!$B$7:$B$306,A63,'Dzienne 3'!$I$7:$I$306),"")</f>
        <v>0</v>
      </c>
      <c r="K63" s="15" t="str">
        <f t="shared" si="1"/>
        <v/>
      </c>
      <c r="L63" s="15" t="str">
        <f>IFERROR(AVERAGEIF('Dzienne 3'!$B$7:$B$306,A63,'Dzienne 3'!$L$7:$L$306),"")</f>
        <v/>
      </c>
      <c r="M63" s="21">
        <f>IFERROR(SUMIF('Dzienne 3'!$B$7:$B$306,A63,'Dzienne 3'!$M$7:$M$306),"")</f>
        <v>0</v>
      </c>
      <c r="N63" s="15" t="str">
        <f>IFERROR(AVERAGEIF('Dzienne 3'!$B$7:$B$306,A63,'Dzienne 3'!$O$7:$O$306),"")</f>
        <v/>
      </c>
      <c r="O63" s="15" t="str">
        <f>IFERROR(AVERAGEIF('Dzienne 3'!$B$7:$B$306,A63,'Dzienne 3'!$P$7:$P$306),"")</f>
        <v/>
      </c>
      <c r="P63" s="17" t="str">
        <f>IFERROR(AVERAGEIF('Dzienne 3'!$B$7:$B$306,A63,'Dzienne 3'!$R$7:$R$306),"")</f>
        <v/>
      </c>
      <c r="Q63" s="21" t="str">
        <f>IFERROR(AVERAGEIF('Dzienne 3'!$B$7:$B$306,A63,'Dzienne 3'!$U$7:$U$306),"")</f>
        <v/>
      </c>
      <c r="R63" s="21" t="str">
        <f>IFERROR(AVERAGEIF('Dzienne 3'!$B$7:$B$306,A63,'Dzienne 3'!$V$7:$V$306),"")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3'!$A$7:$A$306,'Dzienne 3'!$B$7:$B$306,A64),"")</f>
        <v/>
      </c>
      <c r="C64" s="20" t="str">
        <f ca="1">IFERROR(_xludf.maxifs('Dzienne 3'!$A$7:$A$306,'Dzienne 3'!$B$7:$B$306,A64),"")</f>
        <v/>
      </c>
      <c r="D64" s="21" t="str">
        <f>IFERROR(AVERAGEIF('Dzienne 3'!$B$7:$B$306,A64,'Dzienne 3'!$C$7:$C$306),"")</f>
        <v/>
      </c>
      <c r="E64" s="21" t="str">
        <f>IFERROR(AVERAGEIF('Dzienne 3'!$B$7:$B$306,A64,'Dzienne 3'!$D$7:$D$306),"")</f>
        <v/>
      </c>
      <c r="F64" s="13">
        <f>IFERROR(SUMIF('Dzienne 3'!$B$7:$B$306,A64,'Dzienne 3'!$E$7:$E$306),"")</f>
        <v>0</v>
      </c>
      <c r="G64" s="13">
        <f>IFERROR(SUMIF('Dzienne 3'!$B$7:$B$306,A64,'Dzienne 3'!$F$7:$F$306),"")</f>
        <v>0</v>
      </c>
      <c r="H64" s="15" t="str">
        <f>IFERROR(AVERAGEIF('Dzienne 3'!$B$7:$B$306,A64,'Dzienne 3'!$K$7:$K$306),"")</f>
        <v/>
      </c>
      <c r="I64" s="21">
        <f>IFERROR(SUMIF('Dzienne 3'!$B$7:$B$306,A64,'Dzienne 3'!$H$7:$H$306),"")</f>
        <v>0</v>
      </c>
      <c r="J64" s="21">
        <f>IFERROR(SUMIF('Dzienne 3'!$B$7:$B$306,A64,'Dzienne 3'!$I$7:$I$306),"")</f>
        <v>0</v>
      </c>
      <c r="K64" s="15" t="str">
        <f t="shared" si="1"/>
        <v/>
      </c>
      <c r="L64" s="15" t="str">
        <f>IFERROR(AVERAGEIF('Dzienne 3'!$B$7:$B$306,A64,'Dzienne 3'!$L$7:$L$306),"")</f>
        <v/>
      </c>
      <c r="M64" s="21">
        <f>IFERROR(SUMIF('Dzienne 3'!$B$7:$B$306,A64,'Dzienne 3'!$M$7:$M$306),"")</f>
        <v>0</v>
      </c>
      <c r="N64" s="15" t="str">
        <f>IFERROR(AVERAGEIF('Dzienne 3'!$B$7:$B$306,A64,'Dzienne 3'!$O$7:$O$306),"")</f>
        <v/>
      </c>
      <c r="O64" s="15" t="str">
        <f>IFERROR(AVERAGEIF('Dzienne 3'!$B$7:$B$306,A64,'Dzienne 3'!$P$7:$P$306),"")</f>
        <v/>
      </c>
      <c r="P64" s="17" t="str">
        <f>IFERROR(AVERAGEIF('Dzienne 3'!$B$7:$B$306,A64,'Dzienne 3'!$R$7:$R$306),"")</f>
        <v/>
      </c>
      <c r="Q64" s="21" t="str">
        <f>IFERROR(AVERAGEIF('Dzienne 3'!$B$7:$B$306,A64,'Dzienne 3'!$U$7:$U$306),"")</f>
        <v/>
      </c>
      <c r="R64" s="21" t="str">
        <f>IFERROR(AVERAGEIF('Dzienne 3'!$B$7:$B$306,A64,'Dzienne 3'!$V$7:$V$306),"")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3'!$A$7:$A$306,'Dzienne 3'!$B$7:$B$306,A65),"")</f>
        <v/>
      </c>
      <c r="C65" s="20" t="str">
        <f ca="1">IFERROR(_xludf.maxifs('Dzienne 3'!$A$7:$A$306,'Dzienne 3'!$B$7:$B$306,A65),"")</f>
        <v/>
      </c>
      <c r="D65" s="21" t="str">
        <f>IFERROR(AVERAGEIF('Dzienne 3'!$B$7:$B$306,A65,'Dzienne 3'!$C$7:$C$306),"")</f>
        <v/>
      </c>
      <c r="E65" s="21" t="str">
        <f>IFERROR(AVERAGEIF('Dzienne 3'!$B$7:$B$306,A65,'Dzienne 3'!$D$7:$D$306),"")</f>
        <v/>
      </c>
      <c r="F65" s="13">
        <f>IFERROR(SUMIF('Dzienne 3'!$B$7:$B$306,A65,'Dzienne 3'!$E$7:$E$306),"")</f>
        <v>0</v>
      </c>
      <c r="G65" s="13">
        <f>IFERROR(SUMIF('Dzienne 3'!$B$7:$B$306,A65,'Dzienne 3'!$F$7:$F$306),"")</f>
        <v>0</v>
      </c>
      <c r="H65" s="15" t="str">
        <f>IFERROR(AVERAGEIF('Dzienne 3'!$B$7:$B$306,A65,'Dzienne 3'!$K$7:$K$306),"")</f>
        <v/>
      </c>
      <c r="I65" s="21">
        <f>IFERROR(SUMIF('Dzienne 3'!$B$7:$B$306,A65,'Dzienne 3'!$H$7:$H$306),"")</f>
        <v>0</v>
      </c>
      <c r="J65" s="21">
        <f>IFERROR(SUMIF('Dzienne 3'!$B$7:$B$306,A65,'Dzienne 3'!$I$7:$I$306),"")</f>
        <v>0</v>
      </c>
      <c r="K65" s="15" t="str">
        <f t="shared" si="1"/>
        <v/>
      </c>
      <c r="L65" s="15" t="str">
        <f>IFERROR(AVERAGEIF('Dzienne 3'!$B$7:$B$306,A65,'Dzienne 3'!$L$7:$L$306),"")</f>
        <v/>
      </c>
      <c r="M65" s="21">
        <f>IFERROR(SUMIF('Dzienne 3'!$B$7:$B$306,A65,'Dzienne 3'!$M$7:$M$306),"")</f>
        <v>0</v>
      </c>
      <c r="N65" s="15" t="str">
        <f>IFERROR(AVERAGEIF('Dzienne 3'!$B$7:$B$306,A65,'Dzienne 3'!$O$7:$O$306),"")</f>
        <v/>
      </c>
      <c r="O65" s="15" t="str">
        <f>IFERROR(AVERAGEIF('Dzienne 3'!$B$7:$B$306,A65,'Dzienne 3'!$P$7:$P$306),"")</f>
        <v/>
      </c>
      <c r="P65" s="17" t="str">
        <f>IFERROR(AVERAGEIF('Dzienne 3'!$B$7:$B$306,A65,'Dzienne 3'!$R$7:$R$306),"")</f>
        <v/>
      </c>
      <c r="Q65" s="21" t="str">
        <f>IFERROR(AVERAGEIF('Dzienne 3'!$B$7:$B$306,A65,'Dzienne 3'!$U$7:$U$306),"")</f>
        <v/>
      </c>
      <c r="R65" s="21" t="str">
        <f>IFERROR(AVERAGEIF('Dzienne 3'!$B$7:$B$306,A65,'Dzienne 3'!$V$7:$V$306),"")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3'!$A$7:$A$306,'Dzienne 3'!$B$7:$B$306,A66),"")</f>
        <v/>
      </c>
      <c r="C66" s="20" t="str">
        <f ca="1">IFERROR(_xludf.maxifs('Dzienne 3'!$A$7:$A$306,'Dzienne 3'!$B$7:$B$306,A66),"")</f>
        <v/>
      </c>
      <c r="D66" s="21" t="str">
        <f>IFERROR(AVERAGEIF('Dzienne 3'!$B$7:$B$306,A66,'Dzienne 3'!$C$7:$C$306),"")</f>
        <v/>
      </c>
      <c r="E66" s="21" t="str">
        <f>IFERROR(AVERAGEIF('Dzienne 3'!$B$7:$B$306,A66,'Dzienne 3'!$D$7:$D$306),"")</f>
        <v/>
      </c>
      <c r="F66" s="13">
        <f>IFERROR(SUMIF('Dzienne 3'!$B$7:$B$306,A66,'Dzienne 3'!$E$7:$E$306),"")</f>
        <v>0</v>
      </c>
      <c r="G66" s="13">
        <f>IFERROR(SUMIF('Dzienne 3'!$B$7:$B$306,A66,'Dzienne 3'!$F$7:$F$306),"")</f>
        <v>0</v>
      </c>
      <c r="H66" s="15" t="str">
        <f>IFERROR(AVERAGEIF('Dzienne 3'!$B$7:$B$306,A66,'Dzienne 3'!$K$7:$K$306),"")</f>
        <v/>
      </c>
      <c r="I66" s="21">
        <f>IFERROR(SUMIF('Dzienne 3'!$B$7:$B$306,A66,'Dzienne 3'!$H$7:$H$306),"")</f>
        <v>0</v>
      </c>
      <c r="J66" s="21">
        <f>IFERROR(SUMIF('Dzienne 3'!$B$7:$B$306,A66,'Dzienne 3'!$I$7:$I$306),"")</f>
        <v>0</v>
      </c>
      <c r="K66" s="15" t="str">
        <f t="shared" si="1"/>
        <v/>
      </c>
      <c r="L66" s="15" t="str">
        <f>IFERROR(AVERAGEIF('Dzienne 3'!$B$7:$B$306,A66,'Dzienne 3'!$L$7:$L$306),"")</f>
        <v/>
      </c>
      <c r="M66" s="21">
        <f>IFERROR(SUMIF('Dzienne 3'!$B$7:$B$306,A66,'Dzienne 3'!$M$7:$M$306),"")</f>
        <v>0</v>
      </c>
      <c r="N66" s="15" t="str">
        <f>IFERROR(AVERAGEIF('Dzienne 3'!$B$7:$B$306,A66,'Dzienne 3'!$O$7:$O$306),"")</f>
        <v/>
      </c>
      <c r="O66" s="15" t="str">
        <f>IFERROR(AVERAGEIF('Dzienne 3'!$B$7:$B$306,A66,'Dzienne 3'!$P$7:$P$306),"")</f>
        <v/>
      </c>
      <c r="P66" s="17" t="str">
        <f>IFERROR(AVERAGEIF('Dzienne 3'!$B$7:$B$306,A66,'Dzienne 3'!$R$7:$R$306),"")</f>
        <v/>
      </c>
      <c r="Q66" s="21" t="str">
        <f>IFERROR(AVERAGEIF('Dzienne 3'!$B$7:$B$306,A66,'Dzienne 3'!$U$7:$U$306),"")</f>
        <v/>
      </c>
      <c r="R66" s="21" t="str">
        <f>IFERROR(AVERAGEIF('Dzienne 3'!$B$7:$B$306,A66,'Dzienne 3'!$V$7:$V$306),"")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3'!$A$7:$A$306,'Dzienne 3'!$B$7:$B$306,A67),"")</f>
        <v/>
      </c>
      <c r="C67" s="20" t="str">
        <f ca="1">IFERROR(_xludf.maxifs('Dzienne 3'!$A$7:$A$306,'Dzienne 3'!$B$7:$B$306,A67),"")</f>
        <v/>
      </c>
      <c r="D67" s="21" t="str">
        <f>IFERROR(AVERAGEIF('Dzienne 3'!$B$7:$B$306,A67,'Dzienne 3'!$C$7:$C$306),"")</f>
        <v/>
      </c>
      <c r="E67" s="21" t="str">
        <f>IFERROR(AVERAGEIF('Dzienne 3'!$B$7:$B$306,A67,'Dzienne 3'!$D$7:$D$306),"")</f>
        <v/>
      </c>
      <c r="F67" s="13">
        <f>IFERROR(SUMIF('Dzienne 3'!$B$7:$B$306,A67,'Dzienne 3'!$E$7:$E$306),"")</f>
        <v>0</v>
      </c>
      <c r="G67" s="13">
        <f>IFERROR(SUMIF('Dzienne 3'!$B$7:$B$306,A67,'Dzienne 3'!$F$7:$F$306),"")</f>
        <v>0</v>
      </c>
      <c r="H67" s="15" t="str">
        <f>IFERROR(AVERAGEIF('Dzienne 3'!$B$7:$B$306,A67,'Dzienne 3'!$K$7:$K$306),"")</f>
        <v/>
      </c>
      <c r="I67" s="21">
        <f>IFERROR(SUMIF('Dzienne 3'!$B$7:$B$306,A67,'Dzienne 3'!$H$7:$H$306),"")</f>
        <v>0</v>
      </c>
      <c r="J67" s="21">
        <f>IFERROR(SUMIF('Dzienne 3'!$B$7:$B$306,A67,'Dzienne 3'!$I$7:$I$306),"")</f>
        <v>0</v>
      </c>
      <c r="K67" s="15" t="str">
        <f t="shared" ref="K67:K72" si="2">IF(OR(I67="",I67=0),"",J67/I67*100)</f>
        <v/>
      </c>
      <c r="L67" s="15" t="str">
        <f>IFERROR(AVERAGEIF('Dzienne 3'!$B$7:$B$306,A67,'Dzienne 3'!$L$7:$L$306),"")</f>
        <v/>
      </c>
      <c r="M67" s="21">
        <f>IFERROR(SUMIF('Dzienne 3'!$B$7:$B$306,A67,'Dzienne 3'!$M$7:$M$306),"")</f>
        <v>0</v>
      </c>
      <c r="N67" s="15" t="str">
        <f>IFERROR(AVERAGEIF('Dzienne 3'!$B$7:$B$306,A67,'Dzienne 3'!$O$7:$O$306),"")</f>
        <v/>
      </c>
      <c r="O67" s="15" t="str">
        <f>IFERROR(AVERAGEIF('Dzienne 3'!$B$7:$B$306,A67,'Dzienne 3'!$P$7:$P$306),"")</f>
        <v/>
      </c>
      <c r="P67" s="17" t="str">
        <f>IFERROR(AVERAGEIF('Dzienne 3'!$B$7:$B$306,A67,'Dzienne 3'!$R$7:$R$306),"")</f>
        <v/>
      </c>
      <c r="Q67" s="21" t="str">
        <f>IFERROR(AVERAGEIF('Dzienne 3'!$B$7:$B$306,A67,'Dzienne 3'!$U$7:$U$306),"")</f>
        <v/>
      </c>
      <c r="R67" s="21" t="str">
        <f>IFERROR(AVERAGEIF('Dzienne 3'!$B$7:$B$306,A67,'Dzienne 3'!$V$7:$V$306),"")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3'!$A$7:$A$306,'Dzienne 3'!$B$7:$B$306,A68),"")</f>
        <v/>
      </c>
      <c r="C68" s="20" t="str">
        <f ca="1">IFERROR(_xludf.maxifs('Dzienne 3'!$A$7:$A$306,'Dzienne 3'!$B$7:$B$306,A68),"")</f>
        <v/>
      </c>
      <c r="D68" s="21" t="str">
        <f>IFERROR(AVERAGEIF('Dzienne 3'!$B$7:$B$306,A68,'Dzienne 3'!$C$7:$C$306),"")</f>
        <v/>
      </c>
      <c r="E68" s="21" t="str">
        <f>IFERROR(AVERAGEIF('Dzienne 3'!$B$7:$B$306,A68,'Dzienne 3'!$D$7:$D$306),"")</f>
        <v/>
      </c>
      <c r="F68" s="13">
        <f>IFERROR(SUMIF('Dzienne 3'!$B$7:$B$306,A68,'Dzienne 3'!$E$7:$E$306),"")</f>
        <v>0</v>
      </c>
      <c r="G68" s="13">
        <f>IFERROR(SUMIF('Dzienne 3'!$B$7:$B$306,A68,'Dzienne 3'!$F$7:$F$306),"")</f>
        <v>0</v>
      </c>
      <c r="H68" s="15" t="str">
        <f>IFERROR(AVERAGEIF('Dzienne 3'!$B$7:$B$306,A68,'Dzienne 3'!$K$7:$K$306),"")</f>
        <v/>
      </c>
      <c r="I68" s="21">
        <f>IFERROR(SUMIF('Dzienne 3'!$B$7:$B$306,A68,'Dzienne 3'!$H$7:$H$306),"")</f>
        <v>0</v>
      </c>
      <c r="J68" s="21">
        <f>IFERROR(SUMIF('Dzienne 3'!$B$7:$B$306,A68,'Dzienne 3'!$I$7:$I$306),"")</f>
        <v>0</v>
      </c>
      <c r="K68" s="15" t="str">
        <f t="shared" si="2"/>
        <v/>
      </c>
      <c r="L68" s="15" t="str">
        <f>IFERROR(AVERAGEIF('Dzienne 3'!$B$7:$B$306,A68,'Dzienne 3'!$L$7:$L$306),"")</f>
        <v/>
      </c>
      <c r="M68" s="21">
        <f>IFERROR(SUMIF('Dzienne 3'!$B$7:$B$306,A68,'Dzienne 3'!$M$7:$M$306),"")</f>
        <v>0</v>
      </c>
      <c r="N68" s="15" t="str">
        <f>IFERROR(AVERAGEIF('Dzienne 3'!$B$7:$B$306,A68,'Dzienne 3'!$O$7:$O$306),"")</f>
        <v/>
      </c>
      <c r="O68" s="15" t="str">
        <f>IFERROR(AVERAGEIF('Dzienne 3'!$B$7:$B$306,A68,'Dzienne 3'!$P$7:$P$306),"")</f>
        <v/>
      </c>
      <c r="P68" s="17" t="str">
        <f>IFERROR(AVERAGEIF('Dzienne 3'!$B$7:$B$306,A68,'Dzienne 3'!$R$7:$R$306),"")</f>
        <v/>
      </c>
      <c r="Q68" s="21" t="str">
        <f>IFERROR(AVERAGEIF('Dzienne 3'!$B$7:$B$306,A68,'Dzienne 3'!$U$7:$U$306),"")</f>
        <v/>
      </c>
      <c r="R68" s="21" t="str">
        <f>IFERROR(AVERAGEIF('Dzienne 3'!$B$7:$B$306,A68,'Dzienne 3'!$V$7:$V$306),"")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3'!$A$7:$A$306,'Dzienne 3'!$B$7:$B$306,A69),"")</f>
        <v/>
      </c>
      <c r="C69" s="20" t="str">
        <f ca="1">IFERROR(_xludf.maxifs('Dzienne 3'!$A$7:$A$306,'Dzienne 3'!$B$7:$B$306,A69),"")</f>
        <v/>
      </c>
      <c r="D69" s="21" t="str">
        <f>IFERROR(AVERAGEIF('Dzienne 3'!$B$7:$B$306,A69,'Dzienne 3'!$C$7:$C$306),"")</f>
        <v/>
      </c>
      <c r="E69" s="21" t="str">
        <f>IFERROR(AVERAGEIF('Dzienne 3'!$B$7:$B$306,A69,'Dzienne 3'!$D$7:$D$306),"")</f>
        <v/>
      </c>
      <c r="F69" s="13">
        <f>IFERROR(SUMIF('Dzienne 3'!$B$7:$B$306,A69,'Dzienne 3'!$E$7:$E$306),"")</f>
        <v>0</v>
      </c>
      <c r="G69" s="13">
        <f>IFERROR(SUMIF('Dzienne 3'!$B$7:$B$306,A69,'Dzienne 3'!$F$7:$F$306),"")</f>
        <v>0</v>
      </c>
      <c r="H69" s="15" t="str">
        <f>IFERROR(AVERAGEIF('Dzienne 3'!$B$7:$B$306,A69,'Dzienne 3'!$K$7:$K$306),"")</f>
        <v/>
      </c>
      <c r="I69" s="21">
        <f>IFERROR(SUMIF('Dzienne 3'!$B$7:$B$306,A69,'Dzienne 3'!$H$7:$H$306),"")</f>
        <v>0</v>
      </c>
      <c r="J69" s="21">
        <f>IFERROR(SUMIF('Dzienne 3'!$B$7:$B$306,A69,'Dzienne 3'!$I$7:$I$306),"")</f>
        <v>0</v>
      </c>
      <c r="K69" s="15" t="str">
        <f t="shared" si="2"/>
        <v/>
      </c>
      <c r="L69" s="15" t="str">
        <f>IFERROR(AVERAGEIF('Dzienne 3'!$B$7:$B$306,A69,'Dzienne 3'!$L$7:$L$306),"")</f>
        <v/>
      </c>
      <c r="M69" s="21">
        <f>IFERROR(SUMIF('Dzienne 3'!$B$7:$B$306,A69,'Dzienne 3'!$M$7:$M$306),"")</f>
        <v>0</v>
      </c>
      <c r="N69" s="15" t="str">
        <f>IFERROR(AVERAGEIF('Dzienne 3'!$B$7:$B$306,A69,'Dzienne 3'!$O$7:$O$306),"")</f>
        <v/>
      </c>
      <c r="O69" s="15" t="str">
        <f>IFERROR(AVERAGEIF('Dzienne 3'!$B$7:$B$306,A69,'Dzienne 3'!$P$7:$P$306),"")</f>
        <v/>
      </c>
      <c r="P69" s="17" t="str">
        <f>IFERROR(AVERAGEIF('Dzienne 3'!$B$7:$B$306,A69,'Dzienne 3'!$R$7:$R$306),"")</f>
        <v/>
      </c>
      <c r="Q69" s="21" t="str">
        <f>IFERROR(AVERAGEIF('Dzienne 3'!$B$7:$B$306,A69,'Dzienne 3'!$U$7:$U$306),"")</f>
        <v/>
      </c>
      <c r="R69" s="21" t="str">
        <f>IFERROR(AVERAGEIF('Dzienne 3'!$B$7:$B$306,A69,'Dzienne 3'!$V$7:$V$306),"")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3'!$A$7:$A$306,'Dzienne 3'!$B$7:$B$306,A70),"")</f>
        <v/>
      </c>
      <c r="C70" s="20" t="str">
        <f ca="1">IFERROR(_xludf.maxifs('Dzienne 3'!$A$7:$A$306,'Dzienne 3'!$B$7:$B$306,A70),"")</f>
        <v/>
      </c>
      <c r="D70" s="21" t="str">
        <f>IFERROR(AVERAGEIF('Dzienne 3'!$B$7:$B$306,A70,'Dzienne 3'!$C$7:$C$306),"")</f>
        <v/>
      </c>
      <c r="E70" s="21" t="str">
        <f>IFERROR(AVERAGEIF('Dzienne 3'!$B$7:$B$306,A70,'Dzienne 3'!$D$7:$D$306),"")</f>
        <v/>
      </c>
      <c r="F70" s="13">
        <f>IFERROR(SUMIF('Dzienne 3'!$B$7:$B$306,A70,'Dzienne 3'!$E$7:$E$306),"")</f>
        <v>0</v>
      </c>
      <c r="G70" s="13">
        <f>IFERROR(SUMIF('Dzienne 3'!$B$7:$B$306,A70,'Dzienne 3'!$F$7:$F$306),"")</f>
        <v>0</v>
      </c>
      <c r="H70" s="15" t="str">
        <f>IFERROR(AVERAGEIF('Dzienne 3'!$B$7:$B$306,A70,'Dzienne 3'!$K$7:$K$306),"")</f>
        <v/>
      </c>
      <c r="I70" s="21">
        <f>IFERROR(SUMIF('Dzienne 3'!$B$7:$B$306,A70,'Dzienne 3'!$H$7:$H$306),"")</f>
        <v>0</v>
      </c>
      <c r="J70" s="21">
        <f>IFERROR(SUMIF('Dzienne 3'!$B$7:$B$306,A70,'Dzienne 3'!$I$7:$I$306),"")</f>
        <v>0</v>
      </c>
      <c r="K70" s="15" t="str">
        <f t="shared" si="2"/>
        <v/>
      </c>
      <c r="L70" s="15" t="str">
        <f>IFERROR(AVERAGEIF('Dzienne 3'!$B$7:$B$306,A70,'Dzienne 3'!$L$7:$L$306),"")</f>
        <v/>
      </c>
      <c r="M70" s="21">
        <f>IFERROR(SUMIF('Dzienne 3'!$B$7:$B$306,A70,'Dzienne 3'!$M$7:$M$306),"")</f>
        <v>0</v>
      </c>
      <c r="N70" s="15" t="str">
        <f>IFERROR(AVERAGEIF('Dzienne 3'!$B$7:$B$306,A70,'Dzienne 3'!$O$7:$O$306),"")</f>
        <v/>
      </c>
      <c r="O70" s="15" t="str">
        <f>IFERROR(AVERAGEIF('Dzienne 3'!$B$7:$B$306,A70,'Dzienne 3'!$P$7:$P$306),"")</f>
        <v/>
      </c>
      <c r="P70" s="17" t="str">
        <f>IFERROR(AVERAGEIF('Dzienne 3'!$B$7:$B$306,A70,'Dzienne 3'!$R$7:$R$306),"")</f>
        <v/>
      </c>
      <c r="Q70" s="21" t="str">
        <f>IFERROR(AVERAGEIF('Dzienne 3'!$B$7:$B$306,A70,'Dzienne 3'!$U$7:$U$306),"")</f>
        <v/>
      </c>
      <c r="R70" s="21" t="str">
        <f>IFERROR(AVERAGEIF('Dzienne 3'!$B$7:$B$306,A70,'Dzienne 3'!$V$7:$V$306),"")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3'!$A$7:$A$306,'Dzienne 3'!$B$7:$B$306,A71),"")</f>
        <v/>
      </c>
      <c r="C71" s="20" t="str">
        <f ca="1">IFERROR(_xludf.maxifs('Dzienne 3'!$A$7:$A$306,'Dzienne 3'!$B$7:$B$306,A71),"")</f>
        <v/>
      </c>
      <c r="D71" s="21" t="str">
        <f>IFERROR(AVERAGEIF('Dzienne 3'!$B$7:$B$306,A71,'Dzienne 3'!$C$7:$C$306),"")</f>
        <v/>
      </c>
      <c r="E71" s="21" t="str">
        <f>IFERROR(AVERAGEIF('Dzienne 3'!$B$7:$B$306,A71,'Dzienne 3'!$D$7:$D$306),"")</f>
        <v/>
      </c>
      <c r="F71" s="13">
        <f>IFERROR(SUMIF('Dzienne 3'!$B$7:$B$306,A71,'Dzienne 3'!$E$7:$E$306),"")</f>
        <v>0</v>
      </c>
      <c r="G71" s="13">
        <f>IFERROR(SUMIF('Dzienne 3'!$B$7:$B$306,A71,'Dzienne 3'!$F$7:$F$306),"")</f>
        <v>0</v>
      </c>
      <c r="H71" s="15" t="str">
        <f>IFERROR(AVERAGEIF('Dzienne 3'!$B$7:$B$306,A71,'Dzienne 3'!$K$7:$K$306),"")</f>
        <v/>
      </c>
      <c r="I71" s="21">
        <f>IFERROR(SUMIF('Dzienne 3'!$B$7:$B$306,A71,'Dzienne 3'!$H$7:$H$306),"")</f>
        <v>0</v>
      </c>
      <c r="J71" s="21">
        <f>IFERROR(SUMIF('Dzienne 3'!$B$7:$B$306,A71,'Dzienne 3'!$I$7:$I$306),"")</f>
        <v>0</v>
      </c>
      <c r="K71" s="15" t="str">
        <f t="shared" si="2"/>
        <v/>
      </c>
      <c r="L71" s="15" t="str">
        <f>IFERROR(AVERAGEIF('Dzienne 3'!$B$7:$B$306,A71,'Dzienne 3'!$L$7:$L$306),"")</f>
        <v/>
      </c>
      <c r="M71" s="21">
        <f>IFERROR(SUMIF('Dzienne 3'!$B$7:$B$306,A71,'Dzienne 3'!$M$7:$M$306),"")</f>
        <v>0</v>
      </c>
      <c r="N71" s="15" t="str">
        <f>IFERROR(AVERAGEIF('Dzienne 3'!$B$7:$B$306,A71,'Dzienne 3'!$O$7:$O$306),"")</f>
        <v/>
      </c>
      <c r="O71" s="15" t="str">
        <f>IFERROR(AVERAGEIF('Dzienne 3'!$B$7:$B$306,A71,'Dzienne 3'!$P$7:$P$306),"")</f>
        <v/>
      </c>
      <c r="P71" s="17" t="str">
        <f>IFERROR(AVERAGEIF('Dzienne 3'!$B$7:$B$306,A71,'Dzienne 3'!$R$7:$R$306),"")</f>
        <v/>
      </c>
      <c r="Q71" s="21" t="str">
        <f>IFERROR(AVERAGEIF('Dzienne 3'!$B$7:$B$306,A71,'Dzienne 3'!$U$7:$U$306),"")</f>
        <v/>
      </c>
      <c r="R71" s="21" t="str">
        <f>IFERROR(AVERAGEIF('Dzienne 3'!$B$7:$B$306,A71,'Dzienne 3'!$V$7:$V$306),"")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3'!$A$7:$A$306,'Dzienne 3'!$B$7:$B$306,A72),"")</f>
        <v/>
      </c>
      <c r="C72" s="20" t="str">
        <f ca="1">IFERROR(_xludf.maxifs('Dzienne 3'!$A$7:$A$306,'Dzienne 3'!$B$7:$B$306,A72),"")</f>
        <v/>
      </c>
      <c r="D72" s="21" t="str">
        <f>IFERROR(AVERAGEIF('Dzienne 3'!$B$7:$B$306,A72,'Dzienne 3'!$C$7:$C$306),"")</f>
        <v/>
      </c>
      <c r="E72" s="21" t="str">
        <f>IFERROR(AVERAGEIF('Dzienne 3'!$B$7:$B$306,A72,'Dzienne 3'!$D$7:$D$306),"")</f>
        <v/>
      </c>
      <c r="F72" s="13">
        <f>IFERROR(SUMIF('Dzienne 3'!$B$7:$B$306,A72,'Dzienne 3'!$E$7:$E$306),"")</f>
        <v>0</v>
      </c>
      <c r="G72" s="13">
        <f>IFERROR(SUMIF('Dzienne 3'!$B$7:$B$306,A72,'Dzienne 3'!$F$7:$F$306),"")</f>
        <v>0</v>
      </c>
      <c r="H72" s="15" t="str">
        <f>IFERROR(AVERAGEIF('Dzienne 3'!$B$7:$B$306,A72,'Dzienne 3'!$K$7:$K$306),"")</f>
        <v/>
      </c>
      <c r="I72" s="21">
        <f>IFERROR(SUMIF('Dzienne 3'!$B$7:$B$306,A72,'Dzienne 3'!$H$7:$H$306),"")</f>
        <v>0</v>
      </c>
      <c r="J72" s="21">
        <f>IFERROR(SUMIF('Dzienne 3'!$B$7:$B$306,A72,'Dzienne 3'!$I$7:$I$306),"")</f>
        <v>0</v>
      </c>
      <c r="K72" s="15" t="str">
        <f t="shared" si="2"/>
        <v/>
      </c>
      <c r="L72" s="15" t="str">
        <f>IFERROR(AVERAGEIF('Dzienne 3'!$B$7:$B$306,A72,'Dzienne 3'!$L$7:$L$306),"")</f>
        <v/>
      </c>
      <c r="M72" s="21">
        <f>IFERROR(SUMIF('Dzienne 3'!$B$7:$B$306,A72,'Dzienne 3'!$M$7:$M$306),"")</f>
        <v>0</v>
      </c>
      <c r="N72" s="15" t="str">
        <f>IFERROR(AVERAGEIF('Dzienne 3'!$B$7:$B$306,A72,'Dzienne 3'!$O$7:$O$306),"")</f>
        <v/>
      </c>
      <c r="O72" s="15" t="str">
        <f>IFERROR(AVERAGEIF('Dzienne 3'!$B$7:$B$306,A72,'Dzienne 3'!$P$7:$P$306),"")</f>
        <v/>
      </c>
      <c r="P72" s="17" t="str">
        <f>IFERROR(AVERAGEIF('Dzienne 3'!$B$7:$B$306,A72,'Dzienne 3'!$R$7:$R$306),"")</f>
        <v/>
      </c>
      <c r="Q72" s="21" t="str">
        <f>IFERROR(AVERAGEIF('Dzienne 3'!$B$7:$B$306,A72,'Dzienne 3'!$U$7:$U$306),"")</f>
        <v/>
      </c>
      <c r="R72" s="21" t="str">
        <f>IFERROR(AVERAGEIF('Dzienne 3'!$B$7:$B$306,A72,'Dzienne 3'!$V$7:$V$306),"")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72"/>
  <sheetViews>
    <sheetView zoomScaleNormal="100" workbookViewId="0">
      <pane xSplit="1" ySplit="2" topLeftCell="B37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108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4'!$A$7:$A$306,'Dzienne 4'!$B$7:$B$306,A3),"")</f>
        <v/>
      </c>
      <c r="C3" s="20" t="str">
        <f ca="1">IFERROR(_xludf.maxifs('Dzienne 4'!$A$7:$A$306,'Dzienne 4'!$B$7:$B$306,A3),"")</f>
        <v/>
      </c>
      <c r="D3" s="21" t="str">
        <f>IFERROR(AVERAGEIF('Dzienne 4'!$B$7:$B$306,A3,'Dzienne 4'!$C$7:$C$306),"")</f>
        <v/>
      </c>
      <c r="E3" s="21" t="str">
        <f>IFERROR(AVERAGEIF('Dzienne 4'!$B$7:$B$306,A3,'Dzienne 4'!$D$7:$D$306),"")</f>
        <v/>
      </c>
      <c r="F3" s="13">
        <f>IFERROR(SUMIF('Dzienne 4'!$B$7:$B$306,A3,'Dzienne 4'!$E$7:$E$306),"")</f>
        <v>0</v>
      </c>
      <c r="G3" s="13">
        <f>IFERROR(SUMIF('Dzienne 4'!$B$7:$B$306,A3,'Dzienne 4'!$F$7:$F$306),"")</f>
        <v>0</v>
      </c>
      <c r="H3" s="15" t="str">
        <f>IFERROR(AVERAGEIF('Dzienne 4'!$B$7:$B$306,A3,'Dzienne 4'!$K$7:$K$306),"")</f>
        <v/>
      </c>
      <c r="I3" s="21">
        <f>IFERROR(SUMIF('Dzienne 4'!$B$7:$B$306,A3,'Dzienne 4'!$H$7:$H$306),"")</f>
        <v>0</v>
      </c>
      <c r="J3" s="21">
        <f>IFERROR(SUMIF('Dzienne 4'!$B$7:$B$306,A3,'Dzienne 4'!$I$7:$I$306),"")</f>
        <v>0</v>
      </c>
      <c r="K3" s="15" t="str">
        <f t="shared" ref="K3:K34" si="0">IF(OR(I3="",I3=0),"",J3/I3*100)</f>
        <v/>
      </c>
      <c r="L3" s="15" t="str">
        <f>IFERROR(AVERAGEIF('Dzienne 4'!$B$7:$B$306,A3,'Dzienne 4'!$L$7:$L$306),"")</f>
        <v/>
      </c>
      <c r="M3" s="21">
        <f>IFERROR(SUMIF('Dzienne 4'!$B$7:$B$306,A3,'Dzienne 4'!$M$7:$M$306),"")</f>
        <v>0</v>
      </c>
      <c r="N3" s="15" t="str">
        <f>IFERROR(AVERAGEIF('Dzienne 4'!$B$7:$B$306,A3,'Dzienne 4'!$O$7:$O$306),"")</f>
        <v/>
      </c>
      <c r="O3" s="15" t="str">
        <f>IFERROR(AVERAGEIF('Dzienne 4'!$B$7:$B$306,A3,'Dzienne 4'!$P$7:$P$306),"")</f>
        <v/>
      </c>
      <c r="P3" s="17" t="str">
        <f>IFERROR(AVERAGEIF('Dzienne 4'!$B$7:$B$306,A3,'Dzienne 4'!$R$7:$R$306),"")</f>
        <v/>
      </c>
      <c r="Q3" s="21" t="str">
        <f>IFERROR(AVERAGEIF('Dzienne 4'!$B$7:$B$306,A3,'Dzienne 4'!$U$7:$U$306),"")</f>
        <v/>
      </c>
      <c r="R3" s="21" t="str">
        <f>IFERROR(AVERAGEIF('Dzienne 4'!$B$7:$B$306,A3,'Dzienne 4'!$V$7:$V$306),"")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4'!$A$7:$A$306,'Dzienne 4'!$B$7:$B$306,A4),"")</f>
        <v/>
      </c>
      <c r="C4" s="20" t="str">
        <f ca="1">IFERROR(_xludf.maxifs('Dzienne 4'!$A$7:$A$306,'Dzienne 4'!$B$7:$B$306,A4),"")</f>
        <v/>
      </c>
      <c r="D4" s="21" t="str">
        <f>IFERROR(AVERAGEIF('Dzienne 4'!$B$7:$B$306,A4,'Dzienne 4'!$C$7:$C$306),"")</f>
        <v/>
      </c>
      <c r="E4" s="21" t="str">
        <f>IFERROR(AVERAGEIF('Dzienne 4'!$B$7:$B$306,A4,'Dzienne 4'!$D$7:$D$306),"")</f>
        <v/>
      </c>
      <c r="F4" s="13">
        <f>IFERROR(SUMIF('Dzienne 4'!$B$7:$B$306,A4,'Dzienne 4'!$E$7:$E$306),"")</f>
        <v>0</v>
      </c>
      <c r="G4" s="13">
        <f>IFERROR(SUMIF('Dzienne 4'!$B$7:$B$306,A4,'Dzienne 4'!$F$7:$F$306),"")</f>
        <v>0</v>
      </c>
      <c r="H4" s="15" t="str">
        <f>IFERROR(AVERAGEIF('Dzienne 4'!$B$7:$B$306,A4,'Dzienne 4'!$K$7:$K$306),"")</f>
        <v/>
      </c>
      <c r="I4" s="21">
        <f>IFERROR(SUMIF('Dzienne 4'!$B$7:$B$306,A4,'Dzienne 4'!$H$7:$H$306),"")</f>
        <v>0</v>
      </c>
      <c r="J4" s="21">
        <f>IFERROR(SUMIF('Dzienne 4'!$B$7:$B$306,A4,'Dzienne 4'!$I$7:$I$306),"")</f>
        <v>0</v>
      </c>
      <c r="K4" s="15" t="str">
        <f t="shared" si="0"/>
        <v/>
      </c>
      <c r="L4" s="15" t="str">
        <f>IFERROR(AVERAGEIF('Dzienne 4'!$B$7:$B$306,A4,'Dzienne 4'!$L$7:$L$306),"")</f>
        <v/>
      </c>
      <c r="M4" s="21">
        <f>IFERROR(SUMIF('Dzienne 4'!$B$7:$B$306,A4,'Dzienne 4'!$M$7:$M$306),"")</f>
        <v>0</v>
      </c>
      <c r="N4" s="15" t="str">
        <f>IFERROR(AVERAGEIF('Dzienne 4'!$B$7:$B$306,A4,'Dzienne 4'!$O$7:$O$306),"")</f>
        <v/>
      </c>
      <c r="O4" s="15" t="str">
        <f>IFERROR(AVERAGEIF('Dzienne 4'!$B$7:$B$306,A4,'Dzienne 4'!$P$7:$P$306),"")</f>
        <v/>
      </c>
      <c r="P4" s="17" t="str">
        <f>IFERROR(AVERAGEIF('Dzienne 4'!$B$7:$B$306,A4,'Dzienne 4'!$R$7:$R$306),"")</f>
        <v/>
      </c>
      <c r="Q4" s="21" t="str">
        <f>IFERROR(AVERAGEIF('Dzienne 4'!$B$7:$B$306,A4,'Dzienne 4'!$U$7:$U$306),"")</f>
        <v/>
      </c>
      <c r="R4" s="21" t="str">
        <f>IFERROR(AVERAGEIF('Dzienne 4'!$B$7:$B$306,A4,'Dzienne 4'!$V$7:$V$306),"")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4'!$A$7:$A$306,'Dzienne 4'!$B$7:$B$306,A5),"")</f>
        <v/>
      </c>
      <c r="C5" s="20" t="str">
        <f ca="1">IFERROR(_xludf.maxifs('Dzienne 4'!$A$7:$A$306,'Dzienne 4'!$B$7:$B$306,A5),"")</f>
        <v/>
      </c>
      <c r="D5" s="21" t="str">
        <f>IFERROR(AVERAGEIF('Dzienne 4'!$B$7:$B$306,A5,'Dzienne 4'!$C$7:$C$306),"")</f>
        <v/>
      </c>
      <c r="E5" s="21" t="str">
        <f>IFERROR(AVERAGEIF('Dzienne 4'!$B$7:$B$306,A5,'Dzienne 4'!$D$7:$D$306),"")</f>
        <v/>
      </c>
      <c r="F5" s="13">
        <f>IFERROR(SUMIF('Dzienne 4'!$B$7:$B$306,A5,'Dzienne 4'!$E$7:$E$306),"")</f>
        <v>0</v>
      </c>
      <c r="G5" s="13">
        <f>IFERROR(SUMIF('Dzienne 4'!$B$7:$B$306,A5,'Dzienne 4'!$F$7:$F$306),"")</f>
        <v>0</v>
      </c>
      <c r="H5" s="15" t="str">
        <f>IFERROR(AVERAGEIF('Dzienne 4'!$B$7:$B$306,A5,'Dzienne 4'!$K$7:$K$306),"")</f>
        <v/>
      </c>
      <c r="I5" s="21">
        <f>IFERROR(SUMIF('Dzienne 4'!$B$7:$B$306,A5,'Dzienne 4'!$H$7:$H$306),"")</f>
        <v>0</v>
      </c>
      <c r="J5" s="21">
        <f>IFERROR(SUMIF('Dzienne 4'!$B$7:$B$306,A5,'Dzienne 4'!$I$7:$I$306),"")</f>
        <v>0</v>
      </c>
      <c r="K5" s="15" t="str">
        <f t="shared" si="0"/>
        <v/>
      </c>
      <c r="L5" s="15" t="str">
        <f>IFERROR(AVERAGEIF('Dzienne 4'!$B$7:$B$306,A5,'Dzienne 4'!$L$7:$L$306),"")</f>
        <v/>
      </c>
      <c r="M5" s="21">
        <f>IFERROR(SUMIF('Dzienne 4'!$B$7:$B$306,A5,'Dzienne 4'!$M$7:$M$306),"")</f>
        <v>0</v>
      </c>
      <c r="N5" s="15" t="str">
        <f>IFERROR(AVERAGEIF('Dzienne 4'!$B$7:$B$306,A5,'Dzienne 4'!$O$7:$O$306),"")</f>
        <v/>
      </c>
      <c r="O5" s="15" t="str">
        <f>IFERROR(AVERAGEIF('Dzienne 4'!$B$7:$B$306,A5,'Dzienne 4'!$P$7:$P$306),"")</f>
        <v/>
      </c>
      <c r="P5" s="17" t="str">
        <f>IFERROR(AVERAGEIF('Dzienne 4'!$B$7:$B$306,A5,'Dzienne 4'!$R$7:$R$306),"")</f>
        <v/>
      </c>
      <c r="Q5" s="21" t="str">
        <f>IFERROR(AVERAGEIF('Dzienne 4'!$B$7:$B$306,A5,'Dzienne 4'!$U$7:$U$306),"")</f>
        <v/>
      </c>
      <c r="R5" s="21" t="str">
        <f>IFERROR(AVERAGEIF('Dzienne 4'!$B$7:$B$306,A5,'Dzienne 4'!$V$7:$V$306),"")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4'!$A$7:$A$306,'Dzienne 4'!$B$7:$B$306,A6),"")</f>
        <v/>
      </c>
      <c r="C6" s="20" t="str">
        <f ca="1">IFERROR(_xludf.maxifs('Dzienne 4'!$A$7:$A$306,'Dzienne 4'!$B$7:$B$306,A6),"")</f>
        <v/>
      </c>
      <c r="D6" s="21" t="str">
        <f>IFERROR(AVERAGEIF('Dzienne 4'!$B$7:$B$306,A6,'Dzienne 4'!$C$7:$C$306),"")</f>
        <v/>
      </c>
      <c r="E6" s="21" t="str">
        <f>IFERROR(AVERAGEIF('Dzienne 4'!$B$7:$B$306,A6,'Dzienne 4'!$D$7:$D$306),"")</f>
        <v/>
      </c>
      <c r="F6" s="13">
        <f>IFERROR(SUMIF('Dzienne 4'!$B$7:$B$306,A6,'Dzienne 4'!$E$7:$E$306),"")</f>
        <v>0</v>
      </c>
      <c r="G6" s="13">
        <f>IFERROR(SUMIF('Dzienne 4'!$B$7:$B$306,A6,'Dzienne 4'!$F$7:$F$306),"")</f>
        <v>0</v>
      </c>
      <c r="H6" s="15" t="str">
        <f>IFERROR(AVERAGEIF('Dzienne 4'!$B$7:$B$306,A6,'Dzienne 4'!$K$7:$K$306),"")</f>
        <v/>
      </c>
      <c r="I6" s="21">
        <f>IFERROR(SUMIF('Dzienne 4'!$B$7:$B$306,A6,'Dzienne 4'!$H$7:$H$306),"")</f>
        <v>0</v>
      </c>
      <c r="J6" s="21">
        <f>IFERROR(SUMIF('Dzienne 4'!$B$7:$B$306,A6,'Dzienne 4'!$I$7:$I$306),"")</f>
        <v>0</v>
      </c>
      <c r="K6" s="15" t="str">
        <f t="shared" si="0"/>
        <v/>
      </c>
      <c r="L6" s="15" t="str">
        <f>IFERROR(AVERAGEIF('Dzienne 4'!$B$7:$B$306,A6,'Dzienne 4'!$L$7:$L$306),"")</f>
        <v/>
      </c>
      <c r="M6" s="21">
        <f>IFERROR(SUMIF('Dzienne 4'!$B$7:$B$306,A6,'Dzienne 4'!$M$7:$M$306),"")</f>
        <v>0</v>
      </c>
      <c r="N6" s="15" t="str">
        <f>IFERROR(AVERAGEIF('Dzienne 4'!$B$7:$B$306,A6,'Dzienne 4'!$O$7:$O$306),"")</f>
        <v/>
      </c>
      <c r="O6" s="15" t="str">
        <f>IFERROR(AVERAGEIF('Dzienne 4'!$B$7:$B$306,A6,'Dzienne 4'!$P$7:$P$306),"")</f>
        <v/>
      </c>
      <c r="P6" s="17" t="str">
        <f>IFERROR(AVERAGEIF('Dzienne 4'!$B$7:$B$306,A6,'Dzienne 4'!$R$7:$R$306),"")</f>
        <v/>
      </c>
      <c r="Q6" s="21" t="str">
        <f>IFERROR(AVERAGEIF('Dzienne 4'!$B$7:$B$306,A6,'Dzienne 4'!$U$7:$U$306),"")</f>
        <v/>
      </c>
      <c r="R6" s="21" t="str">
        <f>IFERROR(AVERAGEIF('Dzienne 4'!$B$7:$B$306,A6,'Dzienne 4'!$V$7:$V$306),"")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4'!$A$7:$A$306,'Dzienne 4'!$B$7:$B$306,A7),"")</f>
        <v/>
      </c>
      <c r="C7" s="20" t="str">
        <f ca="1">IFERROR(_xludf.maxifs('Dzienne 4'!$A$7:$A$306,'Dzienne 4'!$B$7:$B$306,A7),"")</f>
        <v/>
      </c>
      <c r="D7" s="21" t="str">
        <f>IFERROR(AVERAGEIF('Dzienne 4'!$B$7:$B$306,A7,'Dzienne 4'!$C$7:$C$306),"")</f>
        <v/>
      </c>
      <c r="E7" s="21" t="str">
        <f>IFERROR(AVERAGEIF('Dzienne 4'!$B$7:$B$306,A7,'Dzienne 4'!$D$7:$D$306),"")</f>
        <v/>
      </c>
      <c r="F7" s="13">
        <f>IFERROR(SUMIF('Dzienne 4'!$B$7:$B$306,A7,'Dzienne 4'!$E$7:$E$306),"")</f>
        <v>0</v>
      </c>
      <c r="G7" s="13">
        <f>IFERROR(SUMIF('Dzienne 4'!$B$7:$B$306,A7,'Dzienne 4'!$F$7:$F$306),"")</f>
        <v>0</v>
      </c>
      <c r="H7" s="15" t="str">
        <f>IFERROR(AVERAGEIF('Dzienne 4'!$B$7:$B$306,A7,'Dzienne 4'!$K$7:$K$306),"")</f>
        <v/>
      </c>
      <c r="I7" s="21">
        <f>IFERROR(SUMIF('Dzienne 4'!$B$7:$B$306,A7,'Dzienne 4'!$H$7:$H$306),"")</f>
        <v>0</v>
      </c>
      <c r="J7" s="21">
        <f>IFERROR(SUMIF('Dzienne 4'!$B$7:$B$306,A7,'Dzienne 4'!$I$7:$I$306),"")</f>
        <v>0</v>
      </c>
      <c r="K7" s="15" t="str">
        <f t="shared" si="0"/>
        <v/>
      </c>
      <c r="L7" s="15" t="str">
        <f>IFERROR(AVERAGEIF('Dzienne 4'!$B$7:$B$306,A7,'Dzienne 4'!$L$7:$L$306),"")</f>
        <v/>
      </c>
      <c r="M7" s="21">
        <f>IFERROR(SUMIF('Dzienne 4'!$B$7:$B$306,A7,'Dzienne 4'!$M$7:$M$306),"")</f>
        <v>0</v>
      </c>
      <c r="N7" s="15" t="str">
        <f>IFERROR(AVERAGEIF('Dzienne 4'!$B$7:$B$306,A7,'Dzienne 4'!$O$7:$O$306),"")</f>
        <v/>
      </c>
      <c r="O7" s="15" t="str">
        <f>IFERROR(AVERAGEIF('Dzienne 4'!$B$7:$B$306,A7,'Dzienne 4'!$P$7:$P$306),"")</f>
        <v/>
      </c>
      <c r="P7" s="17" t="str">
        <f>IFERROR(AVERAGEIF('Dzienne 4'!$B$7:$B$306,A7,'Dzienne 4'!$R$7:$R$306),"")</f>
        <v/>
      </c>
      <c r="Q7" s="21" t="str">
        <f>IFERROR(AVERAGEIF('Dzienne 4'!$B$7:$B$306,A7,'Dzienne 4'!$U$7:$U$306),"")</f>
        <v/>
      </c>
      <c r="R7" s="21" t="str">
        <f>IFERROR(AVERAGEIF('Dzienne 4'!$B$7:$B$306,A7,'Dzienne 4'!$V$7:$V$306),"")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4'!$A$7:$A$306,'Dzienne 4'!$B$7:$B$306,A8),"")</f>
        <v/>
      </c>
      <c r="C8" s="20" t="str">
        <f ca="1">IFERROR(_xludf.maxifs('Dzienne 4'!$A$7:$A$306,'Dzienne 4'!$B$7:$B$306,A8),"")</f>
        <v/>
      </c>
      <c r="D8" s="21" t="str">
        <f>IFERROR(AVERAGEIF('Dzienne 4'!$B$7:$B$306,A8,'Dzienne 4'!$C$7:$C$306),"")</f>
        <v/>
      </c>
      <c r="E8" s="21" t="str">
        <f>IFERROR(AVERAGEIF('Dzienne 4'!$B$7:$B$306,A8,'Dzienne 4'!$D$7:$D$306),"")</f>
        <v/>
      </c>
      <c r="F8" s="13">
        <f>IFERROR(SUMIF('Dzienne 4'!$B$7:$B$306,A8,'Dzienne 4'!$E$7:$E$306),"")</f>
        <v>0</v>
      </c>
      <c r="G8" s="13">
        <f>IFERROR(SUMIF('Dzienne 4'!$B$7:$B$306,A8,'Dzienne 4'!$F$7:$F$306),"")</f>
        <v>0</v>
      </c>
      <c r="H8" s="15" t="str">
        <f>IFERROR(AVERAGEIF('Dzienne 4'!$B$7:$B$306,A8,'Dzienne 4'!$K$7:$K$306),"")</f>
        <v/>
      </c>
      <c r="I8" s="21">
        <f>IFERROR(SUMIF('Dzienne 4'!$B$7:$B$306,A8,'Dzienne 4'!$H$7:$H$306),"")</f>
        <v>0</v>
      </c>
      <c r="J8" s="21">
        <f>IFERROR(SUMIF('Dzienne 4'!$B$7:$B$306,A8,'Dzienne 4'!$I$7:$I$306),"")</f>
        <v>0</v>
      </c>
      <c r="K8" s="15" t="str">
        <f t="shared" si="0"/>
        <v/>
      </c>
      <c r="L8" s="15" t="str">
        <f>IFERROR(AVERAGEIF('Dzienne 4'!$B$7:$B$306,A8,'Dzienne 4'!$L$7:$L$306),"")</f>
        <v/>
      </c>
      <c r="M8" s="21">
        <f>IFERROR(SUMIF('Dzienne 4'!$B$7:$B$306,A8,'Dzienne 4'!$M$7:$M$306),"")</f>
        <v>0</v>
      </c>
      <c r="N8" s="15" t="str">
        <f>IFERROR(AVERAGEIF('Dzienne 4'!$B$7:$B$306,A8,'Dzienne 4'!$O$7:$O$306),"")</f>
        <v/>
      </c>
      <c r="O8" s="15" t="str">
        <f>IFERROR(AVERAGEIF('Dzienne 4'!$B$7:$B$306,A8,'Dzienne 4'!$P$7:$P$306),"")</f>
        <v/>
      </c>
      <c r="P8" s="17" t="str">
        <f>IFERROR(AVERAGEIF('Dzienne 4'!$B$7:$B$306,A8,'Dzienne 4'!$R$7:$R$306),"")</f>
        <v/>
      </c>
      <c r="Q8" s="21" t="str">
        <f>IFERROR(AVERAGEIF('Dzienne 4'!$B$7:$B$306,A8,'Dzienne 4'!$U$7:$U$306),"")</f>
        <v/>
      </c>
      <c r="R8" s="21" t="str">
        <f>IFERROR(AVERAGEIF('Dzienne 4'!$B$7:$B$306,A8,'Dzienne 4'!$V$7:$V$306),"")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4'!$A$7:$A$306,'Dzienne 4'!$B$7:$B$306,A9),"")</f>
        <v/>
      </c>
      <c r="C9" s="20" t="str">
        <f ca="1">IFERROR(_xludf.maxifs('Dzienne 4'!$A$7:$A$306,'Dzienne 4'!$B$7:$B$306,A9),"")</f>
        <v/>
      </c>
      <c r="D9" s="21" t="str">
        <f>IFERROR(AVERAGEIF('Dzienne 4'!$B$7:$B$306,A9,'Dzienne 4'!$C$7:$C$306),"")</f>
        <v/>
      </c>
      <c r="E9" s="21" t="str">
        <f>IFERROR(AVERAGEIF('Dzienne 4'!$B$7:$B$306,A9,'Dzienne 4'!$D$7:$D$306),"")</f>
        <v/>
      </c>
      <c r="F9" s="13">
        <f>IFERROR(SUMIF('Dzienne 4'!$B$7:$B$306,A9,'Dzienne 4'!$E$7:$E$306),"")</f>
        <v>0</v>
      </c>
      <c r="G9" s="13">
        <f>IFERROR(SUMIF('Dzienne 4'!$B$7:$B$306,A9,'Dzienne 4'!$F$7:$F$306),"")</f>
        <v>0</v>
      </c>
      <c r="H9" s="15" t="str">
        <f>IFERROR(AVERAGEIF('Dzienne 4'!$B$7:$B$306,A9,'Dzienne 4'!$K$7:$K$306),"")</f>
        <v/>
      </c>
      <c r="I9" s="21">
        <f>IFERROR(SUMIF('Dzienne 4'!$B$7:$B$306,A9,'Dzienne 4'!$H$7:$H$306),"")</f>
        <v>0</v>
      </c>
      <c r="J9" s="21">
        <f>IFERROR(SUMIF('Dzienne 4'!$B$7:$B$306,A9,'Dzienne 4'!$I$7:$I$306),"")</f>
        <v>0</v>
      </c>
      <c r="K9" s="15" t="str">
        <f t="shared" si="0"/>
        <v/>
      </c>
      <c r="L9" s="15" t="str">
        <f>IFERROR(AVERAGEIF('Dzienne 4'!$B$7:$B$306,A9,'Dzienne 4'!$L$7:$L$306),"")</f>
        <v/>
      </c>
      <c r="M9" s="21">
        <f>IFERROR(SUMIF('Dzienne 4'!$B$7:$B$306,A9,'Dzienne 4'!$M$7:$M$306),"")</f>
        <v>0</v>
      </c>
      <c r="N9" s="15" t="str">
        <f>IFERROR(AVERAGEIF('Dzienne 4'!$B$7:$B$306,A9,'Dzienne 4'!$O$7:$O$306),"")</f>
        <v/>
      </c>
      <c r="O9" s="15" t="str">
        <f>IFERROR(AVERAGEIF('Dzienne 4'!$B$7:$B$306,A9,'Dzienne 4'!$P$7:$P$306),"")</f>
        <v/>
      </c>
      <c r="P9" s="17" t="str">
        <f>IFERROR(AVERAGEIF('Dzienne 4'!$B$7:$B$306,A9,'Dzienne 4'!$R$7:$R$306),"")</f>
        <v/>
      </c>
      <c r="Q9" s="21" t="str">
        <f>IFERROR(AVERAGEIF('Dzienne 4'!$B$7:$B$306,A9,'Dzienne 4'!$U$7:$U$306),"")</f>
        <v/>
      </c>
      <c r="R9" s="21" t="str">
        <f>IFERROR(AVERAGEIF('Dzienne 4'!$B$7:$B$306,A9,'Dzienne 4'!$V$7:$V$306),"")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4'!$A$7:$A$306,'Dzienne 4'!$B$7:$B$306,A10),"")</f>
        <v/>
      </c>
      <c r="C10" s="20" t="str">
        <f ca="1">IFERROR(_xludf.maxifs('Dzienne 4'!$A$7:$A$306,'Dzienne 4'!$B$7:$B$306,A10),"")</f>
        <v/>
      </c>
      <c r="D10" s="21" t="str">
        <f>IFERROR(AVERAGEIF('Dzienne 4'!$B$7:$B$306,A10,'Dzienne 4'!$C$7:$C$306),"")</f>
        <v/>
      </c>
      <c r="E10" s="21" t="str">
        <f>IFERROR(AVERAGEIF('Dzienne 4'!$B$7:$B$306,A10,'Dzienne 4'!$D$7:$D$306),"")</f>
        <v/>
      </c>
      <c r="F10" s="13">
        <f>IFERROR(SUMIF('Dzienne 4'!$B$7:$B$306,A10,'Dzienne 4'!$E$7:$E$306),"")</f>
        <v>0</v>
      </c>
      <c r="G10" s="13">
        <f>IFERROR(SUMIF('Dzienne 4'!$B$7:$B$306,A10,'Dzienne 4'!$F$7:$F$306),"")</f>
        <v>0</v>
      </c>
      <c r="H10" s="15" t="str">
        <f>IFERROR(AVERAGEIF('Dzienne 4'!$B$7:$B$306,A10,'Dzienne 4'!$K$7:$K$306),"")</f>
        <v/>
      </c>
      <c r="I10" s="21">
        <f>IFERROR(SUMIF('Dzienne 4'!$B$7:$B$306,A10,'Dzienne 4'!$H$7:$H$306),"")</f>
        <v>0</v>
      </c>
      <c r="J10" s="21">
        <f>IFERROR(SUMIF('Dzienne 4'!$B$7:$B$306,A10,'Dzienne 4'!$I$7:$I$306),"")</f>
        <v>0</v>
      </c>
      <c r="K10" s="15" t="str">
        <f t="shared" si="0"/>
        <v/>
      </c>
      <c r="L10" s="15" t="str">
        <f>IFERROR(AVERAGEIF('Dzienne 4'!$B$7:$B$306,A10,'Dzienne 4'!$L$7:$L$306),"")</f>
        <v/>
      </c>
      <c r="M10" s="21">
        <f>IFERROR(SUMIF('Dzienne 4'!$B$7:$B$306,A10,'Dzienne 4'!$M$7:$M$306),"")</f>
        <v>0</v>
      </c>
      <c r="N10" s="15" t="str">
        <f>IFERROR(AVERAGEIF('Dzienne 4'!$B$7:$B$306,A10,'Dzienne 4'!$O$7:$O$306),"")</f>
        <v/>
      </c>
      <c r="O10" s="15" t="str">
        <f>IFERROR(AVERAGEIF('Dzienne 4'!$B$7:$B$306,A10,'Dzienne 4'!$P$7:$P$306),"")</f>
        <v/>
      </c>
      <c r="P10" s="17" t="str">
        <f>IFERROR(AVERAGEIF('Dzienne 4'!$B$7:$B$306,A10,'Dzienne 4'!$R$7:$R$306),"")</f>
        <v/>
      </c>
      <c r="Q10" s="21" t="str">
        <f>IFERROR(AVERAGEIF('Dzienne 4'!$B$7:$B$306,A10,'Dzienne 4'!$U$7:$U$306),"")</f>
        <v/>
      </c>
      <c r="R10" s="21" t="str">
        <f>IFERROR(AVERAGEIF('Dzienne 4'!$B$7:$B$306,A10,'Dzienne 4'!$V$7:$V$306),"")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4'!$A$7:$A$306,'Dzienne 4'!$B$7:$B$306,A11),"")</f>
        <v/>
      </c>
      <c r="C11" s="20" t="str">
        <f ca="1">IFERROR(_xludf.maxifs('Dzienne 4'!$A$7:$A$306,'Dzienne 4'!$B$7:$B$306,A11),"")</f>
        <v/>
      </c>
      <c r="D11" s="21" t="str">
        <f>IFERROR(AVERAGEIF('Dzienne 4'!$B$7:$B$306,A11,'Dzienne 4'!$C$7:$C$306),"")</f>
        <v/>
      </c>
      <c r="E11" s="21" t="str">
        <f>IFERROR(AVERAGEIF('Dzienne 4'!$B$7:$B$306,A11,'Dzienne 4'!$D$7:$D$306),"")</f>
        <v/>
      </c>
      <c r="F11" s="13">
        <f>IFERROR(SUMIF('Dzienne 4'!$B$7:$B$306,A11,'Dzienne 4'!$E$7:$E$306),"")</f>
        <v>0</v>
      </c>
      <c r="G11" s="13">
        <f>IFERROR(SUMIF('Dzienne 4'!$B$7:$B$306,A11,'Dzienne 4'!$F$7:$F$306),"")</f>
        <v>0</v>
      </c>
      <c r="H11" s="15" t="str">
        <f>IFERROR(AVERAGEIF('Dzienne 4'!$B$7:$B$306,A11,'Dzienne 4'!$K$7:$K$306),"")</f>
        <v/>
      </c>
      <c r="I11" s="21">
        <f>IFERROR(SUMIF('Dzienne 4'!$B$7:$B$306,A11,'Dzienne 4'!$H$7:$H$306),"")</f>
        <v>0</v>
      </c>
      <c r="J11" s="21">
        <f>IFERROR(SUMIF('Dzienne 4'!$B$7:$B$306,A11,'Dzienne 4'!$I$7:$I$306),"")</f>
        <v>0</v>
      </c>
      <c r="K11" s="15" t="str">
        <f t="shared" si="0"/>
        <v/>
      </c>
      <c r="L11" s="15" t="str">
        <f>IFERROR(AVERAGEIF('Dzienne 4'!$B$7:$B$306,A11,'Dzienne 4'!$L$7:$L$306),"")</f>
        <v/>
      </c>
      <c r="M11" s="21">
        <f>IFERROR(SUMIF('Dzienne 4'!$B$7:$B$306,A11,'Dzienne 4'!$M$7:$M$306),"")</f>
        <v>0</v>
      </c>
      <c r="N11" s="15" t="str">
        <f>IFERROR(AVERAGEIF('Dzienne 4'!$B$7:$B$306,A11,'Dzienne 4'!$O$7:$O$306),"")</f>
        <v/>
      </c>
      <c r="O11" s="15" t="str">
        <f>IFERROR(AVERAGEIF('Dzienne 4'!$B$7:$B$306,A11,'Dzienne 4'!$P$7:$P$306),"")</f>
        <v/>
      </c>
      <c r="P11" s="17" t="str">
        <f>IFERROR(AVERAGEIF('Dzienne 4'!$B$7:$B$306,A11,'Dzienne 4'!$R$7:$R$306),"")</f>
        <v/>
      </c>
      <c r="Q11" s="21" t="str">
        <f>IFERROR(AVERAGEIF('Dzienne 4'!$B$7:$B$306,A11,'Dzienne 4'!$U$7:$U$306),"")</f>
        <v/>
      </c>
      <c r="R11" s="21" t="str">
        <f>IFERROR(AVERAGEIF('Dzienne 4'!$B$7:$B$306,A11,'Dzienne 4'!$V$7:$V$306),"")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4'!$A$7:$A$306,'Dzienne 4'!$B$7:$B$306,A12),"")</f>
        <v/>
      </c>
      <c r="C12" s="20" t="str">
        <f ca="1">IFERROR(_xludf.maxifs('Dzienne 4'!$A$7:$A$306,'Dzienne 4'!$B$7:$B$306,A12),"")</f>
        <v/>
      </c>
      <c r="D12" s="21" t="str">
        <f>IFERROR(AVERAGEIF('Dzienne 4'!$B$7:$B$306,A12,'Dzienne 4'!$C$7:$C$306),"")</f>
        <v/>
      </c>
      <c r="E12" s="21" t="str">
        <f>IFERROR(AVERAGEIF('Dzienne 4'!$B$7:$B$306,A12,'Dzienne 4'!$D$7:$D$306),"")</f>
        <v/>
      </c>
      <c r="F12" s="13">
        <f>IFERROR(SUMIF('Dzienne 4'!$B$7:$B$306,A12,'Dzienne 4'!$E$7:$E$306),"")</f>
        <v>0</v>
      </c>
      <c r="G12" s="13">
        <f>IFERROR(SUMIF('Dzienne 4'!$B$7:$B$306,A12,'Dzienne 4'!$F$7:$F$306),"")</f>
        <v>0</v>
      </c>
      <c r="H12" s="15" t="str">
        <f>IFERROR(AVERAGEIF('Dzienne 4'!$B$7:$B$306,A12,'Dzienne 4'!$K$7:$K$306),"")</f>
        <v/>
      </c>
      <c r="I12" s="21">
        <f>IFERROR(SUMIF('Dzienne 4'!$B$7:$B$306,A12,'Dzienne 4'!$H$7:$H$306),"")</f>
        <v>0</v>
      </c>
      <c r="J12" s="21">
        <f>IFERROR(SUMIF('Dzienne 4'!$B$7:$B$306,A12,'Dzienne 4'!$I$7:$I$306),"")</f>
        <v>0</v>
      </c>
      <c r="K12" s="15" t="str">
        <f t="shared" si="0"/>
        <v/>
      </c>
      <c r="L12" s="15" t="str">
        <f>IFERROR(AVERAGEIF('Dzienne 4'!$B$7:$B$306,A12,'Dzienne 4'!$L$7:$L$306),"")</f>
        <v/>
      </c>
      <c r="M12" s="21">
        <f>IFERROR(SUMIF('Dzienne 4'!$B$7:$B$306,A12,'Dzienne 4'!$M$7:$M$306),"")</f>
        <v>0</v>
      </c>
      <c r="N12" s="15" t="str">
        <f>IFERROR(AVERAGEIF('Dzienne 4'!$B$7:$B$306,A12,'Dzienne 4'!$O$7:$O$306),"")</f>
        <v/>
      </c>
      <c r="O12" s="15" t="str">
        <f>IFERROR(AVERAGEIF('Dzienne 4'!$B$7:$B$306,A12,'Dzienne 4'!$P$7:$P$306),"")</f>
        <v/>
      </c>
      <c r="P12" s="17" t="str">
        <f>IFERROR(AVERAGEIF('Dzienne 4'!$B$7:$B$306,A12,'Dzienne 4'!$R$7:$R$306),"")</f>
        <v/>
      </c>
      <c r="Q12" s="21" t="str">
        <f>IFERROR(AVERAGEIF('Dzienne 4'!$B$7:$B$306,A12,'Dzienne 4'!$U$7:$U$306),"")</f>
        <v/>
      </c>
      <c r="R12" s="21" t="str">
        <f>IFERROR(AVERAGEIF('Dzienne 4'!$B$7:$B$306,A12,'Dzienne 4'!$V$7:$V$306),"")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4'!$A$7:$A$306,'Dzienne 4'!$B$7:$B$306,A13),"")</f>
        <v/>
      </c>
      <c r="C13" s="20" t="str">
        <f ca="1">IFERROR(_xludf.maxifs('Dzienne 4'!$A$7:$A$306,'Dzienne 4'!$B$7:$B$306,A13),"")</f>
        <v/>
      </c>
      <c r="D13" s="21" t="str">
        <f>IFERROR(AVERAGEIF('Dzienne 4'!$B$7:$B$306,A13,'Dzienne 4'!$C$7:$C$306),"")</f>
        <v/>
      </c>
      <c r="E13" s="21" t="str">
        <f>IFERROR(AVERAGEIF('Dzienne 4'!$B$7:$B$306,A13,'Dzienne 4'!$D$7:$D$306),"")</f>
        <v/>
      </c>
      <c r="F13" s="13">
        <f>IFERROR(SUMIF('Dzienne 4'!$B$7:$B$306,A13,'Dzienne 4'!$E$7:$E$306),"")</f>
        <v>0</v>
      </c>
      <c r="G13" s="13">
        <f>IFERROR(SUMIF('Dzienne 4'!$B$7:$B$306,A13,'Dzienne 4'!$F$7:$F$306),"")</f>
        <v>0</v>
      </c>
      <c r="H13" s="15" t="str">
        <f>IFERROR(AVERAGEIF('Dzienne 4'!$B$7:$B$306,A13,'Dzienne 4'!$K$7:$K$306),"")</f>
        <v/>
      </c>
      <c r="I13" s="21">
        <f>IFERROR(SUMIF('Dzienne 4'!$B$7:$B$306,A13,'Dzienne 4'!$H$7:$H$306),"")</f>
        <v>0</v>
      </c>
      <c r="J13" s="21">
        <f>IFERROR(SUMIF('Dzienne 4'!$B$7:$B$306,A13,'Dzienne 4'!$I$7:$I$306),"")</f>
        <v>0</v>
      </c>
      <c r="K13" s="15" t="str">
        <f t="shared" si="0"/>
        <v/>
      </c>
      <c r="L13" s="15" t="str">
        <f>IFERROR(AVERAGEIF('Dzienne 4'!$B$7:$B$306,A13,'Dzienne 4'!$L$7:$L$306),"")</f>
        <v/>
      </c>
      <c r="M13" s="21">
        <f>IFERROR(SUMIF('Dzienne 4'!$B$7:$B$306,A13,'Dzienne 4'!$M$7:$M$306),"")</f>
        <v>0</v>
      </c>
      <c r="N13" s="15" t="str">
        <f>IFERROR(AVERAGEIF('Dzienne 4'!$B$7:$B$306,A13,'Dzienne 4'!$O$7:$O$306),"")</f>
        <v/>
      </c>
      <c r="O13" s="15" t="str">
        <f>IFERROR(AVERAGEIF('Dzienne 4'!$B$7:$B$306,A13,'Dzienne 4'!$P$7:$P$306),"")</f>
        <v/>
      </c>
      <c r="P13" s="17" t="str">
        <f>IFERROR(AVERAGEIF('Dzienne 4'!$B$7:$B$306,A13,'Dzienne 4'!$R$7:$R$306),"")</f>
        <v/>
      </c>
      <c r="Q13" s="21" t="str">
        <f>IFERROR(AVERAGEIF('Dzienne 4'!$B$7:$B$306,A13,'Dzienne 4'!$U$7:$U$306),"")</f>
        <v/>
      </c>
      <c r="R13" s="21" t="str">
        <f>IFERROR(AVERAGEIF('Dzienne 4'!$B$7:$B$306,A13,'Dzienne 4'!$V$7:$V$306),"")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4'!$A$7:$A$306,'Dzienne 4'!$B$7:$B$306,A14),"")</f>
        <v/>
      </c>
      <c r="C14" s="20" t="str">
        <f ca="1">IFERROR(_xludf.maxifs('Dzienne 4'!$A$7:$A$306,'Dzienne 4'!$B$7:$B$306,A14),"")</f>
        <v/>
      </c>
      <c r="D14" s="21" t="str">
        <f>IFERROR(AVERAGEIF('Dzienne 4'!$B$7:$B$306,A14,'Dzienne 4'!$C$7:$C$306),"")</f>
        <v/>
      </c>
      <c r="E14" s="21" t="str">
        <f>IFERROR(AVERAGEIF('Dzienne 4'!$B$7:$B$306,A14,'Dzienne 4'!$D$7:$D$306),"")</f>
        <v/>
      </c>
      <c r="F14" s="13">
        <f>IFERROR(SUMIF('Dzienne 4'!$B$7:$B$306,A14,'Dzienne 4'!$E$7:$E$306),"")</f>
        <v>0</v>
      </c>
      <c r="G14" s="13">
        <f>IFERROR(SUMIF('Dzienne 4'!$B$7:$B$306,A14,'Dzienne 4'!$F$7:$F$306),"")</f>
        <v>0</v>
      </c>
      <c r="H14" s="15" t="str">
        <f>IFERROR(AVERAGEIF('Dzienne 4'!$B$7:$B$306,A14,'Dzienne 4'!$K$7:$K$306),"")</f>
        <v/>
      </c>
      <c r="I14" s="21">
        <f>IFERROR(SUMIF('Dzienne 4'!$B$7:$B$306,A14,'Dzienne 4'!$H$7:$H$306),"")</f>
        <v>0</v>
      </c>
      <c r="J14" s="21">
        <f>IFERROR(SUMIF('Dzienne 4'!$B$7:$B$306,A14,'Dzienne 4'!$I$7:$I$306),"")</f>
        <v>0</v>
      </c>
      <c r="K14" s="15" t="str">
        <f t="shared" si="0"/>
        <v/>
      </c>
      <c r="L14" s="15" t="str">
        <f>IFERROR(AVERAGEIF('Dzienne 4'!$B$7:$B$306,A14,'Dzienne 4'!$L$7:$L$306),"")</f>
        <v/>
      </c>
      <c r="M14" s="21">
        <f>IFERROR(SUMIF('Dzienne 4'!$B$7:$B$306,A14,'Dzienne 4'!$M$7:$M$306),"")</f>
        <v>0</v>
      </c>
      <c r="N14" s="15" t="str">
        <f>IFERROR(AVERAGEIF('Dzienne 4'!$B$7:$B$306,A14,'Dzienne 4'!$O$7:$O$306),"")</f>
        <v/>
      </c>
      <c r="O14" s="15" t="str">
        <f>IFERROR(AVERAGEIF('Dzienne 4'!$B$7:$B$306,A14,'Dzienne 4'!$P$7:$P$306),"")</f>
        <v/>
      </c>
      <c r="P14" s="17" t="str">
        <f>IFERROR(AVERAGEIF('Dzienne 4'!$B$7:$B$306,A14,'Dzienne 4'!$R$7:$R$306),"")</f>
        <v/>
      </c>
      <c r="Q14" s="21" t="str">
        <f>IFERROR(AVERAGEIF('Dzienne 4'!$B$7:$B$306,A14,'Dzienne 4'!$U$7:$U$306),"")</f>
        <v/>
      </c>
      <c r="R14" s="21" t="str">
        <f>IFERROR(AVERAGEIF('Dzienne 4'!$B$7:$B$306,A14,'Dzienne 4'!$V$7:$V$306),"")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4'!$A$7:$A$306,'Dzienne 4'!$B$7:$B$306,A15),"")</f>
        <v/>
      </c>
      <c r="C15" s="20" t="str">
        <f ca="1">IFERROR(_xludf.maxifs('Dzienne 4'!$A$7:$A$306,'Dzienne 4'!$B$7:$B$306,A15),"")</f>
        <v/>
      </c>
      <c r="D15" s="21" t="str">
        <f>IFERROR(AVERAGEIF('Dzienne 4'!$B$7:$B$306,A15,'Dzienne 4'!$C$7:$C$306),"")</f>
        <v/>
      </c>
      <c r="E15" s="21" t="str">
        <f>IFERROR(AVERAGEIF('Dzienne 4'!$B$7:$B$306,A15,'Dzienne 4'!$D$7:$D$306),"")</f>
        <v/>
      </c>
      <c r="F15" s="13">
        <f>IFERROR(SUMIF('Dzienne 4'!$B$7:$B$306,A15,'Dzienne 4'!$E$7:$E$306),"")</f>
        <v>0</v>
      </c>
      <c r="G15" s="13">
        <f>IFERROR(SUMIF('Dzienne 4'!$B$7:$B$306,A15,'Dzienne 4'!$F$7:$F$306),"")</f>
        <v>0</v>
      </c>
      <c r="H15" s="15" t="str">
        <f>IFERROR(AVERAGEIF('Dzienne 4'!$B$7:$B$306,A15,'Dzienne 4'!$K$7:$K$306),"")</f>
        <v/>
      </c>
      <c r="I15" s="21">
        <f>IFERROR(SUMIF('Dzienne 4'!$B$7:$B$306,A15,'Dzienne 4'!$H$7:$H$306),"")</f>
        <v>0</v>
      </c>
      <c r="J15" s="21">
        <f>IFERROR(SUMIF('Dzienne 4'!$B$7:$B$306,A15,'Dzienne 4'!$I$7:$I$306),"")</f>
        <v>0</v>
      </c>
      <c r="K15" s="15" t="str">
        <f t="shared" si="0"/>
        <v/>
      </c>
      <c r="L15" s="15" t="str">
        <f>IFERROR(AVERAGEIF('Dzienne 4'!$B$7:$B$306,A15,'Dzienne 4'!$L$7:$L$306),"")</f>
        <v/>
      </c>
      <c r="M15" s="21">
        <f>IFERROR(SUMIF('Dzienne 4'!$B$7:$B$306,A15,'Dzienne 4'!$M$7:$M$306),"")</f>
        <v>0</v>
      </c>
      <c r="N15" s="15" t="str">
        <f>IFERROR(AVERAGEIF('Dzienne 4'!$B$7:$B$306,A15,'Dzienne 4'!$O$7:$O$306),"")</f>
        <v/>
      </c>
      <c r="O15" s="15" t="str">
        <f>IFERROR(AVERAGEIF('Dzienne 4'!$B$7:$B$306,A15,'Dzienne 4'!$P$7:$P$306),"")</f>
        <v/>
      </c>
      <c r="P15" s="17" t="str">
        <f>IFERROR(AVERAGEIF('Dzienne 4'!$B$7:$B$306,A15,'Dzienne 4'!$R$7:$R$306),"")</f>
        <v/>
      </c>
      <c r="Q15" s="21" t="str">
        <f>IFERROR(AVERAGEIF('Dzienne 4'!$B$7:$B$306,A15,'Dzienne 4'!$U$7:$U$306),"")</f>
        <v/>
      </c>
      <c r="R15" s="21" t="str">
        <f>IFERROR(AVERAGEIF('Dzienne 4'!$B$7:$B$306,A15,'Dzienne 4'!$V$7:$V$306),"")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4'!$A$7:$A$306,'Dzienne 4'!$B$7:$B$306,A16),"")</f>
        <v/>
      </c>
      <c r="C16" s="20" t="str">
        <f ca="1">IFERROR(_xludf.maxifs('Dzienne 4'!$A$7:$A$306,'Dzienne 4'!$B$7:$B$306,A16),"")</f>
        <v/>
      </c>
      <c r="D16" s="21" t="str">
        <f>IFERROR(AVERAGEIF('Dzienne 4'!$B$7:$B$306,A16,'Dzienne 4'!$C$7:$C$306),"")</f>
        <v/>
      </c>
      <c r="E16" s="21" t="str">
        <f>IFERROR(AVERAGEIF('Dzienne 4'!$B$7:$B$306,A16,'Dzienne 4'!$D$7:$D$306),"")</f>
        <v/>
      </c>
      <c r="F16" s="13">
        <f>IFERROR(SUMIF('Dzienne 4'!$B$7:$B$306,A16,'Dzienne 4'!$E$7:$E$306),"")</f>
        <v>0</v>
      </c>
      <c r="G16" s="13">
        <f>IFERROR(SUMIF('Dzienne 4'!$B$7:$B$306,A16,'Dzienne 4'!$F$7:$F$306),"")</f>
        <v>0</v>
      </c>
      <c r="H16" s="15" t="str">
        <f>IFERROR(AVERAGEIF('Dzienne 4'!$B$7:$B$306,A16,'Dzienne 4'!$K$7:$K$306),"")</f>
        <v/>
      </c>
      <c r="I16" s="21">
        <f>IFERROR(SUMIF('Dzienne 4'!$B$7:$B$306,A16,'Dzienne 4'!$H$7:$H$306),"")</f>
        <v>0</v>
      </c>
      <c r="J16" s="21">
        <f>IFERROR(SUMIF('Dzienne 4'!$B$7:$B$306,A16,'Dzienne 4'!$I$7:$I$306),"")</f>
        <v>0</v>
      </c>
      <c r="K16" s="15" t="str">
        <f t="shared" si="0"/>
        <v/>
      </c>
      <c r="L16" s="15" t="str">
        <f>IFERROR(AVERAGEIF('Dzienne 4'!$B$7:$B$306,A16,'Dzienne 4'!$L$7:$L$306),"")</f>
        <v/>
      </c>
      <c r="M16" s="21">
        <f>IFERROR(SUMIF('Dzienne 4'!$B$7:$B$306,A16,'Dzienne 4'!$M$7:$M$306),"")</f>
        <v>0</v>
      </c>
      <c r="N16" s="15" t="str">
        <f>IFERROR(AVERAGEIF('Dzienne 4'!$B$7:$B$306,A16,'Dzienne 4'!$O$7:$O$306),"")</f>
        <v/>
      </c>
      <c r="O16" s="15" t="str">
        <f>IFERROR(AVERAGEIF('Dzienne 4'!$B$7:$B$306,A16,'Dzienne 4'!$P$7:$P$306),"")</f>
        <v/>
      </c>
      <c r="P16" s="17" t="str">
        <f>IFERROR(AVERAGEIF('Dzienne 4'!$B$7:$B$306,A16,'Dzienne 4'!$R$7:$R$306),"")</f>
        <v/>
      </c>
      <c r="Q16" s="21" t="str">
        <f>IFERROR(AVERAGEIF('Dzienne 4'!$B$7:$B$306,A16,'Dzienne 4'!$U$7:$U$306),"")</f>
        <v/>
      </c>
      <c r="R16" s="21" t="str">
        <f>IFERROR(AVERAGEIF('Dzienne 4'!$B$7:$B$306,A16,'Dzienne 4'!$V$7:$V$306),"")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4'!$A$7:$A$306,'Dzienne 4'!$B$7:$B$306,A17),"")</f>
        <v/>
      </c>
      <c r="C17" s="20" t="str">
        <f ca="1">IFERROR(_xludf.maxifs('Dzienne 4'!$A$7:$A$306,'Dzienne 4'!$B$7:$B$306,A17),"")</f>
        <v/>
      </c>
      <c r="D17" s="21" t="str">
        <f>IFERROR(AVERAGEIF('Dzienne 4'!$B$7:$B$306,A17,'Dzienne 4'!$C$7:$C$306),"")</f>
        <v/>
      </c>
      <c r="E17" s="21" t="str">
        <f>IFERROR(AVERAGEIF('Dzienne 4'!$B$7:$B$306,A17,'Dzienne 4'!$D$7:$D$306),"")</f>
        <v/>
      </c>
      <c r="F17" s="13">
        <f>IFERROR(SUMIF('Dzienne 4'!$B$7:$B$306,A17,'Dzienne 4'!$E$7:$E$306),"")</f>
        <v>0</v>
      </c>
      <c r="G17" s="13">
        <f>IFERROR(SUMIF('Dzienne 4'!$B$7:$B$306,A17,'Dzienne 4'!$F$7:$F$306),"")</f>
        <v>0</v>
      </c>
      <c r="H17" s="15" t="str">
        <f>IFERROR(AVERAGEIF('Dzienne 4'!$B$7:$B$306,A17,'Dzienne 4'!$K$7:$K$306),"")</f>
        <v/>
      </c>
      <c r="I17" s="21">
        <f>IFERROR(SUMIF('Dzienne 4'!$B$7:$B$306,A17,'Dzienne 4'!$H$7:$H$306),"")</f>
        <v>0</v>
      </c>
      <c r="J17" s="21">
        <f>IFERROR(SUMIF('Dzienne 4'!$B$7:$B$306,A17,'Dzienne 4'!$I$7:$I$306),"")</f>
        <v>0</v>
      </c>
      <c r="K17" s="15" t="str">
        <f t="shared" si="0"/>
        <v/>
      </c>
      <c r="L17" s="15" t="str">
        <f>IFERROR(AVERAGEIF('Dzienne 4'!$B$7:$B$306,A17,'Dzienne 4'!$L$7:$L$306),"")</f>
        <v/>
      </c>
      <c r="M17" s="21">
        <f>IFERROR(SUMIF('Dzienne 4'!$B$7:$B$306,A17,'Dzienne 4'!$M$7:$M$306),"")</f>
        <v>0</v>
      </c>
      <c r="N17" s="15" t="str">
        <f>IFERROR(AVERAGEIF('Dzienne 4'!$B$7:$B$306,A17,'Dzienne 4'!$O$7:$O$306),"")</f>
        <v/>
      </c>
      <c r="O17" s="15" t="str">
        <f>IFERROR(AVERAGEIF('Dzienne 4'!$B$7:$B$306,A17,'Dzienne 4'!$P$7:$P$306),"")</f>
        <v/>
      </c>
      <c r="P17" s="17" t="str">
        <f>IFERROR(AVERAGEIF('Dzienne 4'!$B$7:$B$306,A17,'Dzienne 4'!$R$7:$R$306),"")</f>
        <v/>
      </c>
      <c r="Q17" s="21" t="str">
        <f>IFERROR(AVERAGEIF('Dzienne 4'!$B$7:$B$306,A17,'Dzienne 4'!$U$7:$U$306),"")</f>
        <v/>
      </c>
      <c r="R17" s="21" t="str">
        <f>IFERROR(AVERAGEIF('Dzienne 4'!$B$7:$B$306,A17,'Dzienne 4'!$V$7:$V$306),"")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4'!$A$7:$A$306,'Dzienne 4'!$B$7:$B$306,A18),"")</f>
        <v/>
      </c>
      <c r="C18" s="20" t="str">
        <f ca="1">IFERROR(_xludf.maxifs('Dzienne 4'!$A$7:$A$306,'Dzienne 4'!$B$7:$B$306,A18),"")</f>
        <v/>
      </c>
      <c r="D18" s="21" t="str">
        <f>IFERROR(AVERAGEIF('Dzienne 4'!$B$7:$B$306,A18,'Dzienne 4'!$C$7:$C$306),"")</f>
        <v/>
      </c>
      <c r="E18" s="21" t="str">
        <f>IFERROR(AVERAGEIF('Dzienne 4'!$B$7:$B$306,A18,'Dzienne 4'!$D$7:$D$306),"")</f>
        <v/>
      </c>
      <c r="F18" s="13">
        <f>IFERROR(SUMIF('Dzienne 4'!$B$7:$B$306,A18,'Dzienne 4'!$E$7:$E$306),"")</f>
        <v>0</v>
      </c>
      <c r="G18" s="13">
        <f>IFERROR(SUMIF('Dzienne 4'!$B$7:$B$306,A18,'Dzienne 4'!$F$7:$F$306),"")</f>
        <v>0</v>
      </c>
      <c r="H18" s="15" t="str">
        <f>IFERROR(AVERAGEIF('Dzienne 4'!$B$7:$B$306,A18,'Dzienne 4'!$K$7:$K$306),"")</f>
        <v/>
      </c>
      <c r="I18" s="21">
        <f>IFERROR(SUMIF('Dzienne 4'!$B$7:$B$306,A18,'Dzienne 4'!$H$7:$H$306),"")</f>
        <v>0</v>
      </c>
      <c r="J18" s="21">
        <f>IFERROR(SUMIF('Dzienne 4'!$B$7:$B$306,A18,'Dzienne 4'!$I$7:$I$306),"")</f>
        <v>0</v>
      </c>
      <c r="K18" s="15" t="str">
        <f t="shared" si="0"/>
        <v/>
      </c>
      <c r="L18" s="15" t="str">
        <f>IFERROR(AVERAGEIF('Dzienne 4'!$B$7:$B$306,A18,'Dzienne 4'!$L$7:$L$306),"")</f>
        <v/>
      </c>
      <c r="M18" s="21">
        <f>IFERROR(SUMIF('Dzienne 4'!$B$7:$B$306,A18,'Dzienne 4'!$M$7:$M$306),"")</f>
        <v>0</v>
      </c>
      <c r="N18" s="15" t="str">
        <f>IFERROR(AVERAGEIF('Dzienne 4'!$B$7:$B$306,A18,'Dzienne 4'!$O$7:$O$306),"")</f>
        <v/>
      </c>
      <c r="O18" s="15" t="str">
        <f>IFERROR(AVERAGEIF('Dzienne 4'!$B$7:$B$306,A18,'Dzienne 4'!$P$7:$P$306),"")</f>
        <v/>
      </c>
      <c r="P18" s="17" t="str">
        <f>IFERROR(AVERAGEIF('Dzienne 4'!$B$7:$B$306,A18,'Dzienne 4'!$R$7:$R$306),"")</f>
        <v/>
      </c>
      <c r="Q18" s="21" t="str">
        <f>IFERROR(AVERAGEIF('Dzienne 4'!$B$7:$B$306,A18,'Dzienne 4'!$U$7:$U$306),"")</f>
        <v/>
      </c>
      <c r="R18" s="21" t="str">
        <f>IFERROR(AVERAGEIF('Dzienne 4'!$B$7:$B$306,A18,'Dzienne 4'!$V$7:$V$306),"")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4'!$A$7:$A$306,'Dzienne 4'!$B$7:$B$306,A19),"")</f>
        <v/>
      </c>
      <c r="C19" s="20" t="str">
        <f ca="1">IFERROR(_xludf.maxifs('Dzienne 4'!$A$7:$A$306,'Dzienne 4'!$B$7:$B$306,A19),"")</f>
        <v/>
      </c>
      <c r="D19" s="21" t="str">
        <f>IFERROR(AVERAGEIF('Dzienne 4'!$B$7:$B$306,A19,'Dzienne 4'!$C$7:$C$306),"")</f>
        <v/>
      </c>
      <c r="E19" s="21" t="str">
        <f>IFERROR(AVERAGEIF('Dzienne 4'!$B$7:$B$306,A19,'Dzienne 4'!$D$7:$D$306),"")</f>
        <v/>
      </c>
      <c r="F19" s="13">
        <f>IFERROR(SUMIF('Dzienne 4'!$B$7:$B$306,A19,'Dzienne 4'!$E$7:$E$306),"")</f>
        <v>0</v>
      </c>
      <c r="G19" s="13">
        <f>IFERROR(SUMIF('Dzienne 4'!$B$7:$B$306,A19,'Dzienne 4'!$F$7:$F$306),"")</f>
        <v>0</v>
      </c>
      <c r="H19" s="15" t="str">
        <f>IFERROR(AVERAGEIF('Dzienne 4'!$B$7:$B$306,A19,'Dzienne 4'!$K$7:$K$306),"")</f>
        <v/>
      </c>
      <c r="I19" s="21">
        <f>IFERROR(SUMIF('Dzienne 4'!$B$7:$B$306,A19,'Dzienne 4'!$H$7:$H$306),"")</f>
        <v>0</v>
      </c>
      <c r="J19" s="21">
        <f>IFERROR(SUMIF('Dzienne 4'!$B$7:$B$306,A19,'Dzienne 4'!$I$7:$I$306),"")</f>
        <v>0</v>
      </c>
      <c r="K19" s="15" t="str">
        <f t="shared" si="0"/>
        <v/>
      </c>
      <c r="L19" s="15" t="str">
        <f>IFERROR(AVERAGEIF('Dzienne 4'!$B$7:$B$306,A19,'Dzienne 4'!$L$7:$L$306),"")</f>
        <v/>
      </c>
      <c r="M19" s="21">
        <f>IFERROR(SUMIF('Dzienne 4'!$B$7:$B$306,A19,'Dzienne 4'!$M$7:$M$306),"")</f>
        <v>0</v>
      </c>
      <c r="N19" s="15" t="str">
        <f>IFERROR(AVERAGEIF('Dzienne 4'!$B$7:$B$306,A19,'Dzienne 4'!$O$7:$O$306),"")</f>
        <v/>
      </c>
      <c r="O19" s="15" t="str">
        <f>IFERROR(AVERAGEIF('Dzienne 4'!$B$7:$B$306,A19,'Dzienne 4'!$P$7:$P$306),"")</f>
        <v/>
      </c>
      <c r="P19" s="17" t="str">
        <f>IFERROR(AVERAGEIF('Dzienne 4'!$B$7:$B$306,A19,'Dzienne 4'!$R$7:$R$306),"")</f>
        <v/>
      </c>
      <c r="Q19" s="21" t="str">
        <f>IFERROR(AVERAGEIF('Dzienne 4'!$B$7:$B$306,A19,'Dzienne 4'!$U$7:$U$306),"")</f>
        <v/>
      </c>
      <c r="R19" s="21" t="str">
        <f>IFERROR(AVERAGEIF('Dzienne 4'!$B$7:$B$306,A19,'Dzienne 4'!$V$7:$V$306),"")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4'!$A$7:$A$306,'Dzienne 4'!$B$7:$B$306,A20),"")</f>
        <v/>
      </c>
      <c r="C20" s="20" t="str">
        <f ca="1">IFERROR(_xludf.maxifs('Dzienne 4'!$A$7:$A$306,'Dzienne 4'!$B$7:$B$306,A20),"")</f>
        <v/>
      </c>
      <c r="D20" s="21" t="str">
        <f>IFERROR(AVERAGEIF('Dzienne 4'!$B$7:$B$306,A20,'Dzienne 4'!$C$7:$C$306),"")</f>
        <v/>
      </c>
      <c r="E20" s="21" t="str">
        <f>IFERROR(AVERAGEIF('Dzienne 4'!$B$7:$B$306,A20,'Dzienne 4'!$D$7:$D$306),"")</f>
        <v/>
      </c>
      <c r="F20" s="13">
        <f>IFERROR(SUMIF('Dzienne 4'!$B$7:$B$306,A20,'Dzienne 4'!$E$7:$E$306),"")</f>
        <v>0</v>
      </c>
      <c r="G20" s="13">
        <f>IFERROR(SUMIF('Dzienne 4'!$B$7:$B$306,A20,'Dzienne 4'!$F$7:$F$306),"")</f>
        <v>0</v>
      </c>
      <c r="H20" s="15" t="str">
        <f>IFERROR(AVERAGEIF('Dzienne 4'!$B$7:$B$306,A20,'Dzienne 4'!$K$7:$K$306),"")</f>
        <v/>
      </c>
      <c r="I20" s="21">
        <f>IFERROR(SUMIF('Dzienne 4'!$B$7:$B$306,A20,'Dzienne 4'!$H$7:$H$306),"")</f>
        <v>0</v>
      </c>
      <c r="J20" s="21">
        <f>IFERROR(SUMIF('Dzienne 4'!$B$7:$B$306,A20,'Dzienne 4'!$I$7:$I$306),"")</f>
        <v>0</v>
      </c>
      <c r="K20" s="15" t="str">
        <f t="shared" si="0"/>
        <v/>
      </c>
      <c r="L20" s="15" t="str">
        <f>IFERROR(AVERAGEIF('Dzienne 4'!$B$7:$B$306,A20,'Dzienne 4'!$L$7:$L$306),"")</f>
        <v/>
      </c>
      <c r="M20" s="21">
        <f>IFERROR(SUMIF('Dzienne 4'!$B$7:$B$306,A20,'Dzienne 4'!$M$7:$M$306),"")</f>
        <v>0</v>
      </c>
      <c r="N20" s="15" t="str">
        <f>IFERROR(AVERAGEIF('Dzienne 4'!$B$7:$B$306,A20,'Dzienne 4'!$O$7:$O$306),"")</f>
        <v/>
      </c>
      <c r="O20" s="15" t="str">
        <f>IFERROR(AVERAGEIF('Dzienne 4'!$B$7:$B$306,A20,'Dzienne 4'!$P$7:$P$306),"")</f>
        <v/>
      </c>
      <c r="P20" s="17" t="str">
        <f>IFERROR(AVERAGEIF('Dzienne 4'!$B$7:$B$306,A20,'Dzienne 4'!$R$7:$R$306),"")</f>
        <v/>
      </c>
      <c r="Q20" s="21" t="str">
        <f>IFERROR(AVERAGEIF('Dzienne 4'!$B$7:$B$306,A20,'Dzienne 4'!$U$7:$U$306),"")</f>
        <v/>
      </c>
      <c r="R20" s="21" t="str">
        <f>IFERROR(AVERAGEIF('Dzienne 4'!$B$7:$B$306,A20,'Dzienne 4'!$V$7:$V$306),"")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4'!$A$7:$A$306,'Dzienne 4'!$B$7:$B$306,A21),"")</f>
        <v/>
      </c>
      <c r="C21" s="20" t="str">
        <f ca="1">IFERROR(_xludf.maxifs('Dzienne 4'!$A$7:$A$306,'Dzienne 4'!$B$7:$B$306,A21),"")</f>
        <v/>
      </c>
      <c r="D21" s="21" t="str">
        <f>IFERROR(AVERAGEIF('Dzienne 4'!$B$7:$B$306,A21,'Dzienne 4'!$C$7:$C$306),"")</f>
        <v/>
      </c>
      <c r="E21" s="21" t="str">
        <f>IFERROR(AVERAGEIF('Dzienne 4'!$B$7:$B$306,A21,'Dzienne 4'!$D$7:$D$306),"")</f>
        <v/>
      </c>
      <c r="F21" s="13">
        <f>IFERROR(SUMIF('Dzienne 4'!$B$7:$B$306,A21,'Dzienne 4'!$E$7:$E$306),"")</f>
        <v>0</v>
      </c>
      <c r="G21" s="13">
        <f>IFERROR(SUMIF('Dzienne 4'!$B$7:$B$306,A21,'Dzienne 4'!$F$7:$F$306),"")</f>
        <v>0</v>
      </c>
      <c r="H21" s="15" t="str">
        <f>IFERROR(AVERAGEIF('Dzienne 4'!$B$7:$B$306,A21,'Dzienne 4'!$K$7:$K$306),"")</f>
        <v/>
      </c>
      <c r="I21" s="21">
        <f>IFERROR(SUMIF('Dzienne 4'!$B$7:$B$306,A21,'Dzienne 4'!$H$7:$H$306),"")</f>
        <v>0</v>
      </c>
      <c r="J21" s="21">
        <f>IFERROR(SUMIF('Dzienne 4'!$B$7:$B$306,A21,'Dzienne 4'!$I$7:$I$306),"")</f>
        <v>0</v>
      </c>
      <c r="K21" s="15" t="str">
        <f t="shared" si="0"/>
        <v/>
      </c>
      <c r="L21" s="15" t="str">
        <f>IFERROR(AVERAGEIF('Dzienne 4'!$B$7:$B$306,A21,'Dzienne 4'!$L$7:$L$306),"")</f>
        <v/>
      </c>
      <c r="M21" s="21">
        <f>IFERROR(SUMIF('Dzienne 4'!$B$7:$B$306,A21,'Dzienne 4'!$M$7:$M$306),"")</f>
        <v>0</v>
      </c>
      <c r="N21" s="15" t="str">
        <f>IFERROR(AVERAGEIF('Dzienne 4'!$B$7:$B$306,A21,'Dzienne 4'!$O$7:$O$306),"")</f>
        <v/>
      </c>
      <c r="O21" s="15" t="str">
        <f>IFERROR(AVERAGEIF('Dzienne 4'!$B$7:$B$306,A21,'Dzienne 4'!$P$7:$P$306),"")</f>
        <v/>
      </c>
      <c r="P21" s="17" t="str">
        <f>IFERROR(AVERAGEIF('Dzienne 4'!$B$7:$B$306,A21,'Dzienne 4'!$R$7:$R$306),"")</f>
        <v/>
      </c>
      <c r="Q21" s="21" t="str">
        <f>IFERROR(AVERAGEIF('Dzienne 4'!$B$7:$B$306,A21,'Dzienne 4'!$U$7:$U$306),"")</f>
        <v/>
      </c>
      <c r="R21" s="21" t="str">
        <f>IFERROR(AVERAGEIF('Dzienne 4'!$B$7:$B$306,A21,'Dzienne 4'!$V$7:$V$306),"")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4'!$A$7:$A$306,'Dzienne 4'!$B$7:$B$306,A22),"")</f>
        <v/>
      </c>
      <c r="C22" s="20" t="str">
        <f ca="1">IFERROR(_xludf.maxifs('Dzienne 4'!$A$7:$A$306,'Dzienne 4'!$B$7:$B$306,A22),"")</f>
        <v/>
      </c>
      <c r="D22" s="21" t="str">
        <f>IFERROR(AVERAGEIF('Dzienne 4'!$B$7:$B$306,A22,'Dzienne 4'!$C$7:$C$306),"")</f>
        <v/>
      </c>
      <c r="E22" s="21" t="str">
        <f>IFERROR(AVERAGEIF('Dzienne 4'!$B$7:$B$306,A22,'Dzienne 4'!$D$7:$D$306),"")</f>
        <v/>
      </c>
      <c r="F22" s="13">
        <f>IFERROR(SUMIF('Dzienne 4'!$B$7:$B$306,A22,'Dzienne 4'!$E$7:$E$306),"")</f>
        <v>0</v>
      </c>
      <c r="G22" s="13">
        <f>IFERROR(SUMIF('Dzienne 4'!$B$7:$B$306,A22,'Dzienne 4'!$F$7:$F$306),"")</f>
        <v>0</v>
      </c>
      <c r="H22" s="15" t="str">
        <f>IFERROR(AVERAGEIF('Dzienne 4'!$B$7:$B$306,A22,'Dzienne 4'!$K$7:$K$306),"")</f>
        <v/>
      </c>
      <c r="I22" s="21">
        <f>IFERROR(SUMIF('Dzienne 4'!$B$7:$B$306,A22,'Dzienne 4'!$H$7:$H$306),"")</f>
        <v>0</v>
      </c>
      <c r="J22" s="21">
        <f>IFERROR(SUMIF('Dzienne 4'!$B$7:$B$306,A22,'Dzienne 4'!$I$7:$I$306),"")</f>
        <v>0</v>
      </c>
      <c r="K22" s="15" t="str">
        <f t="shared" si="0"/>
        <v/>
      </c>
      <c r="L22" s="15" t="str">
        <f>IFERROR(AVERAGEIF('Dzienne 4'!$B$7:$B$306,A22,'Dzienne 4'!$L$7:$L$306),"")</f>
        <v/>
      </c>
      <c r="M22" s="21">
        <f>IFERROR(SUMIF('Dzienne 4'!$B$7:$B$306,A22,'Dzienne 4'!$M$7:$M$306),"")</f>
        <v>0</v>
      </c>
      <c r="N22" s="15" t="str">
        <f>IFERROR(AVERAGEIF('Dzienne 4'!$B$7:$B$306,A22,'Dzienne 4'!$O$7:$O$306),"")</f>
        <v/>
      </c>
      <c r="O22" s="15" t="str">
        <f>IFERROR(AVERAGEIF('Dzienne 4'!$B$7:$B$306,A22,'Dzienne 4'!$P$7:$P$306),"")</f>
        <v/>
      </c>
      <c r="P22" s="17" t="str">
        <f>IFERROR(AVERAGEIF('Dzienne 4'!$B$7:$B$306,A22,'Dzienne 4'!$R$7:$R$306),"")</f>
        <v/>
      </c>
      <c r="Q22" s="21" t="str">
        <f>IFERROR(AVERAGEIF('Dzienne 4'!$B$7:$B$306,A22,'Dzienne 4'!$U$7:$U$306),"")</f>
        <v/>
      </c>
      <c r="R22" s="21" t="str">
        <f>IFERROR(AVERAGEIF('Dzienne 4'!$B$7:$B$306,A22,'Dzienne 4'!$V$7:$V$306),"")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4'!$A$7:$A$306,'Dzienne 4'!$B$7:$B$306,A23),"")</f>
        <v/>
      </c>
      <c r="C23" s="20" t="str">
        <f ca="1">IFERROR(_xludf.maxifs('Dzienne 4'!$A$7:$A$306,'Dzienne 4'!$B$7:$B$306,A23),"")</f>
        <v/>
      </c>
      <c r="D23" s="21" t="str">
        <f>IFERROR(AVERAGEIF('Dzienne 4'!$B$7:$B$306,A23,'Dzienne 4'!$C$7:$C$306),"")</f>
        <v/>
      </c>
      <c r="E23" s="21" t="str">
        <f>IFERROR(AVERAGEIF('Dzienne 4'!$B$7:$B$306,A23,'Dzienne 4'!$D$7:$D$306),"")</f>
        <v/>
      </c>
      <c r="F23" s="13">
        <f>IFERROR(SUMIF('Dzienne 4'!$B$7:$B$306,A23,'Dzienne 4'!$E$7:$E$306),"")</f>
        <v>0</v>
      </c>
      <c r="G23" s="13">
        <f>IFERROR(SUMIF('Dzienne 4'!$B$7:$B$306,A23,'Dzienne 4'!$F$7:$F$306),"")</f>
        <v>0</v>
      </c>
      <c r="H23" s="15" t="str">
        <f>IFERROR(AVERAGEIF('Dzienne 4'!$B$7:$B$306,A23,'Dzienne 4'!$K$7:$K$306),"")</f>
        <v/>
      </c>
      <c r="I23" s="21">
        <f>IFERROR(SUMIF('Dzienne 4'!$B$7:$B$306,A23,'Dzienne 4'!$H$7:$H$306),"")</f>
        <v>0</v>
      </c>
      <c r="J23" s="21">
        <f>IFERROR(SUMIF('Dzienne 4'!$B$7:$B$306,A23,'Dzienne 4'!$I$7:$I$306),"")</f>
        <v>0</v>
      </c>
      <c r="K23" s="15" t="str">
        <f t="shared" si="0"/>
        <v/>
      </c>
      <c r="L23" s="15" t="str">
        <f>IFERROR(AVERAGEIF('Dzienne 4'!$B$7:$B$306,A23,'Dzienne 4'!$L$7:$L$306),"")</f>
        <v/>
      </c>
      <c r="M23" s="21">
        <f>IFERROR(SUMIF('Dzienne 4'!$B$7:$B$306,A23,'Dzienne 4'!$M$7:$M$306),"")</f>
        <v>0</v>
      </c>
      <c r="N23" s="15" t="str">
        <f>IFERROR(AVERAGEIF('Dzienne 4'!$B$7:$B$306,A23,'Dzienne 4'!$O$7:$O$306),"")</f>
        <v/>
      </c>
      <c r="O23" s="15" t="str">
        <f>IFERROR(AVERAGEIF('Dzienne 4'!$B$7:$B$306,A23,'Dzienne 4'!$P$7:$P$306),"")</f>
        <v/>
      </c>
      <c r="P23" s="17" t="str">
        <f>IFERROR(AVERAGEIF('Dzienne 4'!$B$7:$B$306,A23,'Dzienne 4'!$R$7:$R$306),"")</f>
        <v/>
      </c>
      <c r="Q23" s="21" t="str">
        <f>IFERROR(AVERAGEIF('Dzienne 4'!$B$7:$B$306,A23,'Dzienne 4'!$U$7:$U$306),"")</f>
        <v/>
      </c>
      <c r="R23" s="21" t="str">
        <f>IFERROR(AVERAGEIF('Dzienne 4'!$B$7:$B$306,A23,'Dzienne 4'!$V$7:$V$306),"")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4'!$A$7:$A$306,'Dzienne 4'!$B$7:$B$306,A24),"")</f>
        <v/>
      </c>
      <c r="C24" s="20" t="str">
        <f ca="1">IFERROR(_xludf.maxifs('Dzienne 4'!$A$7:$A$306,'Dzienne 4'!$B$7:$B$306,A24),"")</f>
        <v/>
      </c>
      <c r="D24" s="21" t="str">
        <f>IFERROR(AVERAGEIF('Dzienne 4'!$B$7:$B$306,A24,'Dzienne 4'!$C$7:$C$306),"")</f>
        <v/>
      </c>
      <c r="E24" s="21" t="str">
        <f>IFERROR(AVERAGEIF('Dzienne 4'!$B$7:$B$306,A24,'Dzienne 4'!$D$7:$D$306),"")</f>
        <v/>
      </c>
      <c r="F24" s="13">
        <f>IFERROR(SUMIF('Dzienne 4'!$B$7:$B$306,A24,'Dzienne 4'!$E$7:$E$306),"")</f>
        <v>0</v>
      </c>
      <c r="G24" s="13">
        <f>IFERROR(SUMIF('Dzienne 4'!$B$7:$B$306,A24,'Dzienne 4'!$F$7:$F$306),"")</f>
        <v>0</v>
      </c>
      <c r="H24" s="15" t="str">
        <f>IFERROR(AVERAGEIF('Dzienne 4'!$B$7:$B$306,A24,'Dzienne 4'!$K$7:$K$306),"")</f>
        <v/>
      </c>
      <c r="I24" s="21">
        <f>IFERROR(SUMIF('Dzienne 4'!$B$7:$B$306,A24,'Dzienne 4'!$H$7:$H$306),"")</f>
        <v>0</v>
      </c>
      <c r="J24" s="21">
        <f>IFERROR(SUMIF('Dzienne 4'!$B$7:$B$306,A24,'Dzienne 4'!$I$7:$I$306),"")</f>
        <v>0</v>
      </c>
      <c r="K24" s="15" t="str">
        <f t="shared" si="0"/>
        <v/>
      </c>
      <c r="L24" s="15" t="str">
        <f>IFERROR(AVERAGEIF('Dzienne 4'!$B$7:$B$306,A24,'Dzienne 4'!$L$7:$L$306),"")</f>
        <v/>
      </c>
      <c r="M24" s="21">
        <f>IFERROR(SUMIF('Dzienne 4'!$B$7:$B$306,A24,'Dzienne 4'!$M$7:$M$306),"")</f>
        <v>0</v>
      </c>
      <c r="N24" s="15" t="str">
        <f>IFERROR(AVERAGEIF('Dzienne 4'!$B$7:$B$306,A24,'Dzienne 4'!$O$7:$O$306),"")</f>
        <v/>
      </c>
      <c r="O24" s="15" t="str">
        <f>IFERROR(AVERAGEIF('Dzienne 4'!$B$7:$B$306,A24,'Dzienne 4'!$P$7:$P$306),"")</f>
        <v/>
      </c>
      <c r="P24" s="17" t="str">
        <f>IFERROR(AVERAGEIF('Dzienne 4'!$B$7:$B$306,A24,'Dzienne 4'!$R$7:$R$306),"")</f>
        <v/>
      </c>
      <c r="Q24" s="21" t="str">
        <f>IFERROR(AVERAGEIF('Dzienne 4'!$B$7:$B$306,A24,'Dzienne 4'!$U$7:$U$306),"")</f>
        <v/>
      </c>
      <c r="R24" s="21" t="str">
        <f>IFERROR(AVERAGEIF('Dzienne 4'!$B$7:$B$306,A24,'Dzienne 4'!$V$7:$V$306),"")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4'!$A$7:$A$306,'Dzienne 4'!$B$7:$B$306,A25),"")</f>
        <v/>
      </c>
      <c r="C25" s="20" t="str">
        <f ca="1">IFERROR(_xludf.maxifs('Dzienne 4'!$A$7:$A$306,'Dzienne 4'!$B$7:$B$306,A25),"")</f>
        <v/>
      </c>
      <c r="D25" s="21" t="str">
        <f>IFERROR(AVERAGEIF('Dzienne 4'!$B$7:$B$306,A25,'Dzienne 4'!$C$7:$C$306),"")</f>
        <v/>
      </c>
      <c r="E25" s="21" t="str">
        <f>IFERROR(AVERAGEIF('Dzienne 4'!$B$7:$B$306,A25,'Dzienne 4'!$D$7:$D$306),"")</f>
        <v/>
      </c>
      <c r="F25" s="13">
        <f>IFERROR(SUMIF('Dzienne 4'!$B$7:$B$306,A25,'Dzienne 4'!$E$7:$E$306),"")</f>
        <v>0</v>
      </c>
      <c r="G25" s="13">
        <f>IFERROR(SUMIF('Dzienne 4'!$B$7:$B$306,A25,'Dzienne 4'!$F$7:$F$306),"")</f>
        <v>0</v>
      </c>
      <c r="H25" s="15" t="str">
        <f>IFERROR(AVERAGEIF('Dzienne 4'!$B$7:$B$306,A25,'Dzienne 4'!$K$7:$K$306),"")</f>
        <v/>
      </c>
      <c r="I25" s="21">
        <f>IFERROR(SUMIF('Dzienne 4'!$B$7:$B$306,A25,'Dzienne 4'!$H$7:$H$306),"")</f>
        <v>0</v>
      </c>
      <c r="J25" s="21">
        <f>IFERROR(SUMIF('Dzienne 4'!$B$7:$B$306,A25,'Dzienne 4'!$I$7:$I$306),"")</f>
        <v>0</v>
      </c>
      <c r="K25" s="15" t="str">
        <f t="shared" si="0"/>
        <v/>
      </c>
      <c r="L25" s="15" t="str">
        <f>IFERROR(AVERAGEIF('Dzienne 4'!$B$7:$B$306,A25,'Dzienne 4'!$L$7:$L$306),"")</f>
        <v/>
      </c>
      <c r="M25" s="21">
        <f>IFERROR(SUMIF('Dzienne 4'!$B$7:$B$306,A25,'Dzienne 4'!$M$7:$M$306),"")</f>
        <v>0</v>
      </c>
      <c r="N25" s="15" t="str">
        <f>IFERROR(AVERAGEIF('Dzienne 4'!$B$7:$B$306,A25,'Dzienne 4'!$O$7:$O$306),"")</f>
        <v/>
      </c>
      <c r="O25" s="15" t="str">
        <f>IFERROR(AVERAGEIF('Dzienne 4'!$B$7:$B$306,A25,'Dzienne 4'!$P$7:$P$306),"")</f>
        <v/>
      </c>
      <c r="P25" s="17" t="str">
        <f>IFERROR(AVERAGEIF('Dzienne 4'!$B$7:$B$306,A25,'Dzienne 4'!$R$7:$R$306),"")</f>
        <v/>
      </c>
      <c r="Q25" s="21" t="str">
        <f>IFERROR(AVERAGEIF('Dzienne 4'!$B$7:$B$306,A25,'Dzienne 4'!$U$7:$U$306),"")</f>
        <v/>
      </c>
      <c r="R25" s="21" t="str">
        <f>IFERROR(AVERAGEIF('Dzienne 4'!$B$7:$B$306,A25,'Dzienne 4'!$V$7:$V$306),"")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4'!$A$7:$A$306,'Dzienne 4'!$B$7:$B$306,A26),"")</f>
        <v/>
      </c>
      <c r="C26" s="20" t="str">
        <f ca="1">IFERROR(_xludf.maxifs('Dzienne 4'!$A$7:$A$306,'Dzienne 4'!$B$7:$B$306,A26),"")</f>
        <v/>
      </c>
      <c r="D26" s="21" t="str">
        <f>IFERROR(AVERAGEIF('Dzienne 4'!$B$7:$B$306,A26,'Dzienne 4'!$C$7:$C$306),"")</f>
        <v/>
      </c>
      <c r="E26" s="21" t="str">
        <f>IFERROR(AVERAGEIF('Dzienne 4'!$B$7:$B$306,A26,'Dzienne 4'!$D$7:$D$306),"")</f>
        <v/>
      </c>
      <c r="F26" s="13">
        <f>IFERROR(SUMIF('Dzienne 4'!$B$7:$B$306,A26,'Dzienne 4'!$E$7:$E$306),"")</f>
        <v>0</v>
      </c>
      <c r="G26" s="13">
        <f>IFERROR(SUMIF('Dzienne 4'!$B$7:$B$306,A26,'Dzienne 4'!$F$7:$F$306),"")</f>
        <v>0</v>
      </c>
      <c r="H26" s="15" t="str">
        <f>IFERROR(AVERAGEIF('Dzienne 4'!$B$7:$B$306,A26,'Dzienne 4'!$K$7:$K$306),"")</f>
        <v/>
      </c>
      <c r="I26" s="21">
        <f>IFERROR(SUMIF('Dzienne 4'!$B$7:$B$306,A26,'Dzienne 4'!$H$7:$H$306),"")</f>
        <v>0</v>
      </c>
      <c r="J26" s="21">
        <f>IFERROR(SUMIF('Dzienne 4'!$B$7:$B$306,A26,'Dzienne 4'!$I$7:$I$306),"")</f>
        <v>0</v>
      </c>
      <c r="K26" s="15" t="str">
        <f t="shared" si="0"/>
        <v/>
      </c>
      <c r="L26" s="15" t="str">
        <f>IFERROR(AVERAGEIF('Dzienne 4'!$B$7:$B$306,A26,'Dzienne 4'!$L$7:$L$306),"")</f>
        <v/>
      </c>
      <c r="M26" s="21">
        <f>IFERROR(SUMIF('Dzienne 4'!$B$7:$B$306,A26,'Dzienne 4'!$M$7:$M$306),"")</f>
        <v>0</v>
      </c>
      <c r="N26" s="15" t="str">
        <f>IFERROR(AVERAGEIF('Dzienne 4'!$B$7:$B$306,A26,'Dzienne 4'!$O$7:$O$306),"")</f>
        <v/>
      </c>
      <c r="O26" s="15" t="str">
        <f>IFERROR(AVERAGEIF('Dzienne 4'!$B$7:$B$306,A26,'Dzienne 4'!$P$7:$P$306),"")</f>
        <v/>
      </c>
      <c r="P26" s="17" t="str">
        <f>IFERROR(AVERAGEIF('Dzienne 4'!$B$7:$B$306,A26,'Dzienne 4'!$R$7:$R$306),"")</f>
        <v/>
      </c>
      <c r="Q26" s="21" t="str">
        <f>IFERROR(AVERAGEIF('Dzienne 4'!$B$7:$B$306,A26,'Dzienne 4'!$U$7:$U$306),"")</f>
        <v/>
      </c>
      <c r="R26" s="21" t="str">
        <f>IFERROR(AVERAGEIF('Dzienne 4'!$B$7:$B$306,A26,'Dzienne 4'!$V$7:$V$306),"")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4'!$A$7:$A$306,'Dzienne 4'!$B$7:$B$306,A27),"")</f>
        <v/>
      </c>
      <c r="C27" s="20" t="str">
        <f ca="1">IFERROR(_xludf.maxifs('Dzienne 4'!$A$7:$A$306,'Dzienne 4'!$B$7:$B$306,A27),"")</f>
        <v/>
      </c>
      <c r="D27" s="21" t="str">
        <f>IFERROR(AVERAGEIF('Dzienne 4'!$B$7:$B$306,A27,'Dzienne 4'!$C$7:$C$306),"")</f>
        <v/>
      </c>
      <c r="E27" s="21" t="str">
        <f>IFERROR(AVERAGEIF('Dzienne 4'!$B$7:$B$306,A27,'Dzienne 4'!$D$7:$D$306),"")</f>
        <v/>
      </c>
      <c r="F27" s="13">
        <f>IFERROR(SUMIF('Dzienne 4'!$B$7:$B$306,A27,'Dzienne 4'!$E$7:$E$306),"")</f>
        <v>0</v>
      </c>
      <c r="G27" s="13">
        <f>IFERROR(SUMIF('Dzienne 4'!$B$7:$B$306,A27,'Dzienne 4'!$F$7:$F$306),"")</f>
        <v>0</v>
      </c>
      <c r="H27" s="15" t="str">
        <f>IFERROR(AVERAGEIF('Dzienne 4'!$B$7:$B$306,A27,'Dzienne 4'!$K$7:$K$306),"")</f>
        <v/>
      </c>
      <c r="I27" s="21">
        <f>IFERROR(SUMIF('Dzienne 4'!$B$7:$B$306,A27,'Dzienne 4'!$H$7:$H$306),"")</f>
        <v>0</v>
      </c>
      <c r="J27" s="21">
        <f>IFERROR(SUMIF('Dzienne 4'!$B$7:$B$306,A27,'Dzienne 4'!$I$7:$I$306),"")</f>
        <v>0</v>
      </c>
      <c r="K27" s="15" t="str">
        <f t="shared" si="0"/>
        <v/>
      </c>
      <c r="L27" s="15" t="str">
        <f>IFERROR(AVERAGEIF('Dzienne 4'!$B$7:$B$306,A27,'Dzienne 4'!$L$7:$L$306),"")</f>
        <v/>
      </c>
      <c r="M27" s="21">
        <f>IFERROR(SUMIF('Dzienne 4'!$B$7:$B$306,A27,'Dzienne 4'!$M$7:$M$306),"")</f>
        <v>0</v>
      </c>
      <c r="N27" s="15" t="str">
        <f>IFERROR(AVERAGEIF('Dzienne 4'!$B$7:$B$306,A27,'Dzienne 4'!$O$7:$O$306),"")</f>
        <v/>
      </c>
      <c r="O27" s="15" t="str">
        <f>IFERROR(AVERAGEIF('Dzienne 4'!$B$7:$B$306,A27,'Dzienne 4'!$P$7:$P$306),"")</f>
        <v/>
      </c>
      <c r="P27" s="17" t="str">
        <f>IFERROR(AVERAGEIF('Dzienne 4'!$B$7:$B$306,A27,'Dzienne 4'!$R$7:$R$306),"")</f>
        <v/>
      </c>
      <c r="Q27" s="21" t="str">
        <f>IFERROR(AVERAGEIF('Dzienne 4'!$B$7:$B$306,A27,'Dzienne 4'!$U$7:$U$306),"")</f>
        <v/>
      </c>
      <c r="R27" s="21" t="str">
        <f>IFERROR(AVERAGEIF('Dzienne 4'!$B$7:$B$306,A27,'Dzienne 4'!$V$7:$V$306),"")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4'!$A$7:$A$306,'Dzienne 4'!$B$7:$B$306,A28),"")</f>
        <v/>
      </c>
      <c r="C28" s="20" t="str">
        <f ca="1">IFERROR(_xludf.maxifs('Dzienne 4'!$A$7:$A$306,'Dzienne 4'!$B$7:$B$306,A28),"")</f>
        <v/>
      </c>
      <c r="D28" s="21" t="str">
        <f>IFERROR(AVERAGEIF('Dzienne 4'!$B$7:$B$306,A28,'Dzienne 4'!$C$7:$C$306),"")</f>
        <v/>
      </c>
      <c r="E28" s="21" t="str">
        <f>IFERROR(AVERAGEIF('Dzienne 4'!$B$7:$B$306,A28,'Dzienne 4'!$D$7:$D$306),"")</f>
        <v/>
      </c>
      <c r="F28" s="13">
        <f>IFERROR(SUMIF('Dzienne 4'!$B$7:$B$306,A28,'Dzienne 4'!$E$7:$E$306),"")</f>
        <v>0</v>
      </c>
      <c r="G28" s="13">
        <f>IFERROR(SUMIF('Dzienne 4'!$B$7:$B$306,A28,'Dzienne 4'!$F$7:$F$306),"")</f>
        <v>0</v>
      </c>
      <c r="H28" s="15" t="str">
        <f>IFERROR(AVERAGEIF('Dzienne 4'!$B$7:$B$306,A28,'Dzienne 4'!$K$7:$K$306),"")</f>
        <v/>
      </c>
      <c r="I28" s="21">
        <f>IFERROR(SUMIF('Dzienne 4'!$B$7:$B$306,A28,'Dzienne 4'!$H$7:$H$306),"")</f>
        <v>0</v>
      </c>
      <c r="J28" s="21">
        <f>IFERROR(SUMIF('Dzienne 4'!$B$7:$B$306,A28,'Dzienne 4'!$I$7:$I$306),"")</f>
        <v>0</v>
      </c>
      <c r="K28" s="15" t="str">
        <f t="shared" si="0"/>
        <v/>
      </c>
      <c r="L28" s="15" t="str">
        <f>IFERROR(AVERAGEIF('Dzienne 4'!$B$7:$B$306,A28,'Dzienne 4'!$L$7:$L$306),"")</f>
        <v/>
      </c>
      <c r="M28" s="21">
        <f>IFERROR(SUMIF('Dzienne 4'!$B$7:$B$306,A28,'Dzienne 4'!$M$7:$M$306),"")</f>
        <v>0</v>
      </c>
      <c r="N28" s="15" t="str">
        <f>IFERROR(AVERAGEIF('Dzienne 4'!$B$7:$B$306,A28,'Dzienne 4'!$O$7:$O$306),"")</f>
        <v/>
      </c>
      <c r="O28" s="15" t="str">
        <f>IFERROR(AVERAGEIF('Dzienne 4'!$B$7:$B$306,A28,'Dzienne 4'!$P$7:$P$306),"")</f>
        <v/>
      </c>
      <c r="P28" s="17" t="str">
        <f>IFERROR(AVERAGEIF('Dzienne 4'!$B$7:$B$306,A28,'Dzienne 4'!$R$7:$R$306),"")</f>
        <v/>
      </c>
      <c r="Q28" s="21" t="str">
        <f>IFERROR(AVERAGEIF('Dzienne 4'!$B$7:$B$306,A28,'Dzienne 4'!$U$7:$U$306),"")</f>
        <v/>
      </c>
      <c r="R28" s="21" t="str">
        <f>IFERROR(AVERAGEIF('Dzienne 4'!$B$7:$B$306,A28,'Dzienne 4'!$V$7:$V$306),"")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4'!$A$7:$A$306,'Dzienne 4'!$B$7:$B$306,A29),"")</f>
        <v/>
      </c>
      <c r="C29" s="20" t="str">
        <f ca="1">IFERROR(_xludf.maxifs('Dzienne 4'!$A$7:$A$306,'Dzienne 4'!$B$7:$B$306,A29),"")</f>
        <v/>
      </c>
      <c r="D29" s="21" t="str">
        <f>IFERROR(AVERAGEIF('Dzienne 4'!$B$7:$B$306,A29,'Dzienne 4'!$C$7:$C$306),"")</f>
        <v/>
      </c>
      <c r="E29" s="21" t="str">
        <f>IFERROR(AVERAGEIF('Dzienne 4'!$B$7:$B$306,A29,'Dzienne 4'!$D$7:$D$306),"")</f>
        <v/>
      </c>
      <c r="F29" s="13">
        <f>IFERROR(SUMIF('Dzienne 4'!$B$7:$B$306,A29,'Dzienne 4'!$E$7:$E$306),"")</f>
        <v>0</v>
      </c>
      <c r="G29" s="13">
        <f>IFERROR(SUMIF('Dzienne 4'!$B$7:$B$306,A29,'Dzienne 4'!$F$7:$F$306),"")</f>
        <v>0</v>
      </c>
      <c r="H29" s="15" t="str">
        <f>IFERROR(AVERAGEIF('Dzienne 4'!$B$7:$B$306,A29,'Dzienne 4'!$K$7:$K$306),"")</f>
        <v/>
      </c>
      <c r="I29" s="21">
        <f>IFERROR(SUMIF('Dzienne 4'!$B$7:$B$306,A29,'Dzienne 4'!$H$7:$H$306),"")</f>
        <v>0</v>
      </c>
      <c r="J29" s="21">
        <f>IFERROR(SUMIF('Dzienne 4'!$B$7:$B$306,A29,'Dzienne 4'!$I$7:$I$306),"")</f>
        <v>0</v>
      </c>
      <c r="K29" s="15" t="str">
        <f t="shared" si="0"/>
        <v/>
      </c>
      <c r="L29" s="15" t="str">
        <f>IFERROR(AVERAGEIF('Dzienne 4'!$B$7:$B$306,A29,'Dzienne 4'!$L$7:$L$306),"")</f>
        <v/>
      </c>
      <c r="M29" s="21">
        <f>IFERROR(SUMIF('Dzienne 4'!$B$7:$B$306,A29,'Dzienne 4'!$M$7:$M$306),"")</f>
        <v>0</v>
      </c>
      <c r="N29" s="15" t="str">
        <f>IFERROR(AVERAGEIF('Dzienne 4'!$B$7:$B$306,A29,'Dzienne 4'!$O$7:$O$306),"")</f>
        <v/>
      </c>
      <c r="O29" s="15" t="str">
        <f>IFERROR(AVERAGEIF('Dzienne 4'!$B$7:$B$306,A29,'Dzienne 4'!$P$7:$P$306),"")</f>
        <v/>
      </c>
      <c r="P29" s="17" t="str">
        <f>IFERROR(AVERAGEIF('Dzienne 4'!$B$7:$B$306,A29,'Dzienne 4'!$R$7:$R$306),"")</f>
        <v/>
      </c>
      <c r="Q29" s="21" t="str">
        <f>IFERROR(AVERAGEIF('Dzienne 4'!$B$7:$B$306,A29,'Dzienne 4'!$U$7:$U$306),"")</f>
        <v/>
      </c>
      <c r="R29" s="21" t="str">
        <f>IFERROR(AVERAGEIF('Dzienne 4'!$B$7:$B$306,A29,'Dzienne 4'!$V$7:$V$306),"")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4'!$A$7:$A$306,'Dzienne 4'!$B$7:$B$306,A30),"")</f>
        <v/>
      </c>
      <c r="C30" s="20" t="str">
        <f ca="1">IFERROR(_xludf.maxifs('Dzienne 4'!$A$7:$A$306,'Dzienne 4'!$B$7:$B$306,A30),"")</f>
        <v/>
      </c>
      <c r="D30" s="21" t="str">
        <f>IFERROR(AVERAGEIF('Dzienne 4'!$B$7:$B$306,A30,'Dzienne 4'!$C$7:$C$306),"")</f>
        <v/>
      </c>
      <c r="E30" s="21" t="str">
        <f>IFERROR(AVERAGEIF('Dzienne 4'!$B$7:$B$306,A30,'Dzienne 4'!$D$7:$D$306),"")</f>
        <v/>
      </c>
      <c r="F30" s="13">
        <f>IFERROR(SUMIF('Dzienne 4'!$B$7:$B$306,A30,'Dzienne 4'!$E$7:$E$306),"")</f>
        <v>0</v>
      </c>
      <c r="G30" s="13">
        <f>IFERROR(SUMIF('Dzienne 4'!$B$7:$B$306,A30,'Dzienne 4'!$F$7:$F$306),"")</f>
        <v>0</v>
      </c>
      <c r="H30" s="15" t="str">
        <f>IFERROR(AVERAGEIF('Dzienne 4'!$B$7:$B$306,A30,'Dzienne 4'!$K$7:$K$306),"")</f>
        <v/>
      </c>
      <c r="I30" s="21">
        <f>IFERROR(SUMIF('Dzienne 4'!$B$7:$B$306,A30,'Dzienne 4'!$H$7:$H$306),"")</f>
        <v>0</v>
      </c>
      <c r="J30" s="21">
        <f>IFERROR(SUMIF('Dzienne 4'!$B$7:$B$306,A30,'Dzienne 4'!$I$7:$I$306),"")</f>
        <v>0</v>
      </c>
      <c r="K30" s="15" t="str">
        <f t="shared" si="0"/>
        <v/>
      </c>
      <c r="L30" s="15" t="str">
        <f>IFERROR(AVERAGEIF('Dzienne 4'!$B$7:$B$306,A30,'Dzienne 4'!$L$7:$L$306),"")</f>
        <v/>
      </c>
      <c r="M30" s="21">
        <f>IFERROR(SUMIF('Dzienne 4'!$B$7:$B$306,A30,'Dzienne 4'!$M$7:$M$306),"")</f>
        <v>0</v>
      </c>
      <c r="N30" s="15" t="str">
        <f>IFERROR(AVERAGEIF('Dzienne 4'!$B$7:$B$306,A30,'Dzienne 4'!$O$7:$O$306),"")</f>
        <v/>
      </c>
      <c r="O30" s="15" t="str">
        <f>IFERROR(AVERAGEIF('Dzienne 4'!$B$7:$B$306,A30,'Dzienne 4'!$P$7:$P$306),"")</f>
        <v/>
      </c>
      <c r="P30" s="17" t="str">
        <f>IFERROR(AVERAGEIF('Dzienne 4'!$B$7:$B$306,A30,'Dzienne 4'!$R$7:$R$306),"")</f>
        <v/>
      </c>
      <c r="Q30" s="21" t="str">
        <f>IFERROR(AVERAGEIF('Dzienne 4'!$B$7:$B$306,A30,'Dzienne 4'!$U$7:$U$306),"")</f>
        <v/>
      </c>
      <c r="R30" s="21" t="str">
        <f>IFERROR(AVERAGEIF('Dzienne 4'!$B$7:$B$306,A30,'Dzienne 4'!$V$7:$V$306),"")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4'!$A$7:$A$306,'Dzienne 4'!$B$7:$B$306,A31),"")</f>
        <v/>
      </c>
      <c r="C31" s="20" t="str">
        <f ca="1">IFERROR(_xludf.maxifs('Dzienne 4'!$A$7:$A$306,'Dzienne 4'!$B$7:$B$306,A31),"")</f>
        <v/>
      </c>
      <c r="D31" s="21" t="str">
        <f>IFERROR(AVERAGEIF('Dzienne 4'!$B$7:$B$306,A31,'Dzienne 4'!$C$7:$C$306),"")</f>
        <v/>
      </c>
      <c r="E31" s="21" t="str">
        <f>IFERROR(AVERAGEIF('Dzienne 4'!$B$7:$B$306,A31,'Dzienne 4'!$D$7:$D$306),"")</f>
        <v/>
      </c>
      <c r="F31" s="13">
        <f>IFERROR(SUMIF('Dzienne 4'!$B$7:$B$306,A31,'Dzienne 4'!$E$7:$E$306),"")</f>
        <v>0</v>
      </c>
      <c r="G31" s="13">
        <f>IFERROR(SUMIF('Dzienne 4'!$B$7:$B$306,A31,'Dzienne 4'!$F$7:$F$306),"")</f>
        <v>0</v>
      </c>
      <c r="H31" s="15" t="str">
        <f>IFERROR(AVERAGEIF('Dzienne 4'!$B$7:$B$306,A31,'Dzienne 4'!$K$7:$K$306),"")</f>
        <v/>
      </c>
      <c r="I31" s="21">
        <f>IFERROR(SUMIF('Dzienne 4'!$B$7:$B$306,A31,'Dzienne 4'!$H$7:$H$306),"")</f>
        <v>0</v>
      </c>
      <c r="J31" s="21">
        <f>IFERROR(SUMIF('Dzienne 4'!$B$7:$B$306,A31,'Dzienne 4'!$I$7:$I$306),"")</f>
        <v>0</v>
      </c>
      <c r="K31" s="15" t="str">
        <f t="shared" si="0"/>
        <v/>
      </c>
      <c r="L31" s="15" t="str">
        <f>IFERROR(AVERAGEIF('Dzienne 4'!$B$7:$B$306,A31,'Dzienne 4'!$L$7:$L$306),"")</f>
        <v/>
      </c>
      <c r="M31" s="21">
        <f>IFERROR(SUMIF('Dzienne 4'!$B$7:$B$306,A31,'Dzienne 4'!$M$7:$M$306),"")</f>
        <v>0</v>
      </c>
      <c r="N31" s="15" t="str">
        <f>IFERROR(AVERAGEIF('Dzienne 4'!$B$7:$B$306,A31,'Dzienne 4'!$O$7:$O$306),"")</f>
        <v/>
      </c>
      <c r="O31" s="15" t="str">
        <f>IFERROR(AVERAGEIF('Dzienne 4'!$B$7:$B$306,A31,'Dzienne 4'!$P$7:$P$306),"")</f>
        <v/>
      </c>
      <c r="P31" s="17" t="str">
        <f>IFERROR(AVERAGEIF('Dzienne 4'!$B$7:$B$306,A31,'Dzienne 4'!$R$7:$R$306),"")</f>
        <v/>
      </c>
      <c r="Q31" s="21" t="str">
        <f>IFERROR(AVERAGEIF('Dzienne 4'!$B$7:$B$306,A31,'Dzienne 4'!$U$7:$U$306),"")</f>
        <v/>
      </c>
      <c r="R31" s="21" t="str">
        <f>IFERROR(AVERAGEIF('Dzienne 4'!$B$7:$B$306,A31,'Dzienne 4'!$V$7:$V$306),"")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4'!$A$7:$A$306,'Dzienne 4'!$B$7:$B$306,A32),"")</f>
        <v/>
      </c>
      <c r="C32" s="20" t="str">
        <f ca="1">IFERROR(_xludf.maxifs('Dzienne 4'!$A$7:$A$306,'Dzienne 4'!$B$7:$B$306,A32),"")</f>
        <v/>
      </c>
      <c r="D32" s="21" t="str">
        <f>IFERROR(AVERAGEIF('Dzienne 4'!$B$7:$B$306,A32,'Dzienne 4'!$C$7:$C$306),"")</f>
        <v/>
      </c>
      <c r="E32" s="21" t="str">
        <f>IFERROR(AVERAGEIF('Dzienne 4'!$B$7:$B$306,A32,'Dzienne 4'!$D$7:$D$306),"")</f>
        <v/>
      </c>
      <c r="F32" s="13">
        <f>IFERROR(SUMIF('Dzienne 4'!$B$7:$B$306,A32,'Dzienne 4'!$E$7:$E$306),"")</f>
        <v>0</v>
      </c>
      <c r="G32" s="13">
        <f>IFERROR(SUMIF('Dzienne 4'!$B$7:$B$306,A32,'Dzienne 4'!$F$7:$F$306),"")</f>
        <v>0</v>
      </c>
      <c r="H32" s="15" t="str">
        <f>IFERROR(AVERAGEIF('Dzienne 4'!$B$7:$B$306,A32,'Dzienne 4'!$K$7:$K$306),"")</f>
        <v/>
      </c>
      <c r="I32" s="21">
        <f>IFERROR(SUMIF('Dzienne 4'!$B$7:$B$306,A32,'Dzienne 4'!$H$7:$H$306),"")</f>
        <v>0</v>
      </c>
      <c r="J32" s="21">
        <f>IFERROR(SUMIF('Dzienne 4'!$B$7:$B$306,A32,'Dzienne 4'!$I$7:$I$306),"")</f>
        <v>0</v>
      </c>
      <c r="K32" s="15" t="str">
        <f t="shared" si="0"/>
        <v/>
      </c>
      <c r="L32" s="15" t="str">
        <f>IFERROR(AVERAGEIF('Dzienne 4'!$B$7:$B$306,A32,'Dzienne 4'!$L$7:$L$306),"")</f>
        <v/>
      </c>
      <c r="M32" s="21">
        <f>IFERROR(SUMIF('Dzienne 4'!$B$7:$B$306,A32,'Dzienne 4'!$M$7:$M$306),"")</f>
        <v>0</v>
      </c>
      <c r="N32" s="15" t="str">
        <f>IFERROR(AVERAGEIF('Dzienne 4'!$B$7:$B$306,A32,'Dzienne 4'!$O$7:$O$306),"")</f>
        <v/>
      </c>
      <c r="O32" s="15" t="str">
        <f>IFERROR(AVERAGEIF('Dzienne 4'!$B$7:$B$306,A32,'Dzienne 4'!$P$7:$P$306),"")</f>
        <v/>
      </c>
      <c r="P32" s="17" t="str">
        <f>IFERROR(AVERAGEIF('Dzienne 4'!$B$7:$B$306,A32,'Dzienne 4'!$R$7:$R$306),"")</f>
        <v/>
      </c>
      <c r="Q32" s="21" t="str">
        <f>IFERROR(AVERAGEIF('Dzienne 4'!$B$7:$B$306,A32,'Dzienne 4'!$U$7:$U$306),"")</f>
        <v/>
      </c>
      <c r="R32" s="21" t="str">
        <f>IFERROR(AVERAGEIF('Dzienne 4'!$B$7:$B$306,A32,'Dzienne 4'!$V$7:$V$306),"")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4'!$A$7:$A$306,'Dzienne 4'!$B$7:$B$306,A33),"")</f>
        <v/>
      </c>
      <c r="C33" s="20" t="str">
        <f ca="1">IFERROR(_xludf.maxifs('Dzienne 4'!$A$7:$A$306,'Dzienne 4'!$B$7:$B$306,A33),"")</f>
        <v/>
      </c>
      <c r="D33" s="21" t="str">
        <f>IFERROR(AVERAGEIF('Dzienne 4'!$B$7:$B$306,A33,'Dzienne 4'!$C$7:$C$306),"")</f>
        <v/>
      </c>
      <c r="E33" s="21" t="str">
        <f>IFERROR(AVERAGEIF('Dzienne 4'!$B$7:$B$306,A33,'Dzienne 4'!$D$7:$D$306),"")</f>
        <v/>
      </c>
      <c r="F33" s="13">
        <f>IFERROR(SUMIF('Dzienne 4'!$B$7:$B$306,A33,'Dzienne 4'!$E$7:$E$306),"")</f>
        <v>0</v>
      </c>
      <c r="G33" s="13">
        <f>IFERROR(SUMIF('Dzienne 4'!$B$7:$B$306,A33,'Dzienne 4'!$F$7:$F$306),"")</f>
        <v>0</v>
      </c>
      <c r="H33" s="15" t="str">
        <f>IFERROR(AVERAGEIF('Dzienne 4'!$B$7:$B$306,A33,'Dzienne 4'!$K$7:$K$306),"")</f>
        <v/>
      </c>
      <c r="I33" s="21">
        <f>IFERROR(SUMIF('Dzienne 4'!$B$7:$B$306,A33,'Dzienne 4'!$H$7:$H$306),"")</f>
        <v>0</v>
      </c>
      <c r="J33" s="21">
        <f>IFERROR(SUMIF('Dzienne 4'!$B$7:$B$306,A33,'Dzienne 4'!$I$7:$I$306),"")</f>
        <v>0</v>
      </c>
      <c r="K33" s="15" t="str">
        <f t="shared" si="0"/>
        <v/>
      </c>
      <c r="L33" s="15" t="str">
        <f>IFERROR(AVERAGEIF('Dzienne 4'!$B$7:$B$306,A33,'Dzienne 4'!$L$7:$L$306),"")</f>
        <v/>
      </c>
      <c r="M33" s="21">
        <f>IFERROR(SUMIF('Dzienne 4'!$B$7:$B$306,A33,'Dzienne 4'!$M$7:$M$306),"")</f>
        <v>0</v>
      </c>
      <c r="N33" s="15" t="str">
        <f>IFERROR(AVERAGEIF('Dzienne 4'!$B$7:$B$306,A33,'Dzienne 4'!$O$7:$O$306),"")</f>
        <v/>
      </c>
      <c r="O33" s="15" t="str">
        <f>IFERROR(AVERAGEIF('Dzienne 4'!$B$7:$B$306,A33,'Dzienne 4'!$P$7:$P$306),"")</f>
        <v/>
      </c>
      <c r="P33" s="17" t="str">
        <f>IFERROR(AVERAGEIF('Dzienne 4'!$B$7:$B$306,A33,'Dzienne 4'!$R$7:$R$306),"")</f>
        <v/>
      </c>
      <c r="Q33" s="21" t="str">
        <f>IFERROR(AVERAGEIF('Dzienne 4'!$B$7:$B$306,A33,'Dzienne 4'!$U$7:$U$306),"")</f>
        <v/>
      </c>
      <c r="R33" s="21" t="str">
        <f>IFERROR(AVERAGEIF('Dzienne 4'!$B$7:$B$306,A33,'Dzienne 4'!$V$7:$V$306),"")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4'!$A$7:$A$306,'Dzienne 4'!$B$7:$B$306,A34),"")</f>
        <v/>
      </c>
      <c r="C34" s="20" t="str">
        <f ca="1">IFERROR(_xludf.maxifs('Dzienne 4'!$A$7:$A$306,'Dzienne 4'!$B$7:$B$306,A34),"")</f>
        <v/>
      </c>
      <c r="D34" s="21" t="str">
        <f>IFERROR(AVERAGEIF('Dzienne 4'!$B$7:$B$306,A34,'Dzienne 4'!$C$7:$C$306),"")</f>
        <v/>
      </c>
      <c r="E34" s="21" t="str">
        <f>IFERROR(AVERAGEIF('Dzienne 4'!$B$7:$B$306,A34,'Dzienne 4'!$D$7:$D$306),"")</f>
        <v/>
      </c>
      <c r="F34" s="13">
        <f>IFERROR(SUMIF('Dzienne 4'!$B$7:$B$306,A34,'Dzienne 4'!$E$7:$E$306),"")</f>
        <v>0</v>
      </c>
      <c r="G34" s="13">
        <f>IFERROR(SUMIF('Dzienne 4'!$B$7:$B$306,A34,'Dzienne 4'!$F$7:$F$306),"")</f>
        <v>0</v>
      </c>
      <c r="H34" s="15" t="str">
        <f>IFERROR(AVERAGEIF('Dzienne 4'!$B$7:$B$306,A34,'Dzienne 4'!$K$7:$K$306),"")</f>
        <v/>
      </c>
      <c r="I34" s="21">
        <f>IFERROR(SUMIF('Dzienne 4'!$B$7:$B$306,A34,'Dzienne 4'!$H$7:$H$306),"")</f>
        <v>0</v>
      </c>
      <c r="J34" s="21">
        <f>IFERROR(SUMIF('Dzienne 4'!$B$7:$B$306,A34,'Dzienne 4'!$I$7:$I$306),"")</f>
        <v>0</v>
      </c>
      <c r="K34" s="15" t="str">
        <f t="shared" si="0"/>
        <v/>
      </c>
      <c r="L34" s="15" t="str">
        <f>IFERROR(AVERAGEIF('Dzienne 4'!$B$7:$B$306,A34,'Dzienne 4'!$L$7:$L$306),"")</f>
        <v/>
      </c>
      <c r="M34" s="21">
        <f>IFERROR(SUMIF('Dzienne 4'!$B$7:$B$306,A34,'Dzienne 4'!$M$7:$M$306),"")</f>
        <v>0</v>
      </c>
      <c r="N34" s="15" t="str">
        <f>IFERROR(AVERAGEIF('Dzienne 4'!$B$7:$B$306,A34,'Dzienne 4'!$O$7:$O$306),"")</f>
        <v/>
      </c>
      <c r="O34" s="15" t="str">
        <f>IFERROR(AVERAGEIF('Dzienne 4'!$B$7:$B$306,A34,'Dzienne 4'!$P$7:$P$306),"")</f>
        <v/>
      </c>
      <c r="P34" s="17" t="str">
        <f>IFERROR(AVERAGEIF('Dzienne 4'!$B$7:$B$306,A34,'Dzienne 4'!$R$7:$R$306),"")</f>
        <v/>
      </c>
      <c r="Q34" s="21" t="str">
        <f>IFERROR(AVERAGEIF('Dzienne 4'!$B$7:$B$306,A34,'Dzienne 4'!$U$7:$U$306),"")</f>
        <v/>
      </c>
      <c r="R34" s="21" t="str">
        <f>IFERROR(AVERAGEIF('Dzienne 4'!$B$7:$B$306,A34,'Dzienne 4'!$V$7:$V$306),"")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4'!$A$7:$A$306,'Dzienne 4'!$B$7:$B$306,A35),"")</f>
        <v/>
      </c>
      <c r="C35" s="20" t="str">
        <f ca="1">IFERROR(_xludf.maxifs('Dzienne 4'!$A$7:$A$306,'Dzienne 4'!$B$7:$B$306,A35),"")</f>
        <v/>
      </c>
      <c r="D35" s="21" t="str">
        <f>IFERROR(AVERAGEIF('Dzienne 4'!$B$7:$B$306,A35,'Dzienne 4'!$C$7:$C$306),"")</f>
        <v/>
      </c>
      <c r="E35" s="21" t="str">
        <f>IFERROR(AVERAGEIF('Dzienne 4'!$B$7:$B$306,A35,'Dzienne 4'!$D$7:$D$306),"")</f>
        <v/>
      </c>
      <c r="F35" s="13">
        <f>IFERROR(SUMIF('Dzienne 4'!$B$7:$B$306,A35,'Dzienne 4'!$E$7:$E$306),"")</f>
        <v>0</v>
      </c>
      <c r="G35" s="13">
        <f>IFERROR(SUMIF('Dzienne 4'!$B$7:$B$306,A35,'Dzienne 4'!$F$7:$F$306),"")</f>
        <v>0</v>
      </c>
      <c r="H35" s="15" t="str">
        <f>IFERROR(AVERAGEIF('Dzienne 4'!$B$7:$B$306,A35,'Dzienne 4'!$K$7:$K$306),"")</f>
        <v/>
      </c>
      <c r="I35" s="21">
        <f>IFERROR(SUMIF('Dzienne 4'!$B$7:$B$306,A35,'Dzienne 4'!$H$7:$H$306),"")</f>
        <v>0</v>
      </c>
      <c r="J35" s="21">
        <f>IFERROR(SUMIF('Dzienne 4'!$B$7:$B$306,A35,'Dzienne 4'!$I$7:$I$306),"")</f>
        <v>0</v>
      </c>
      <c r="K35" s="15" t="str">
        <f t="shared" ref="K35:K66" si="1">IF(OR(I35="",I35=0),"",J35/I35*100)</f>
        <v/>
      </c>
      <c r="L35" s="15" t="str">
        <f>IFERROR(AVERAGEIF('Dzienne 4'!$B$7:$B$306,A35,'Dzienne 4'!$L$7:$L$306),"")</f>
        <v/>
      </c>
      <c r="M35" s="21">
        <f>IFERROR(SUMIF('Dzienne 4'!$B$7:$B$306,A35,'Dzienne 4'!$M$7:$M$306),"")</f>
        <v>0</v>
      </c>
      <c r="N35" s="15" t="str">
        <f>IFERROR(AVERAGEIF('Dzienne 4'!$B$7:$B$306,A35,'Dzienne 4'!$O$7:$O$306),"")</f>
        <v/>
      </c>
      <c r="O35" s="15" t="str">
        <f>IFERROR(AVERAGEIF('Dzienne 4'!$B$7:$B$306,A35,'Dzienne 4'!$P$7:$P$306),"")</f>
        <v/>
      </c>
      <c r="P35" s="17" t="str">
        <f>IFERROR(AVERAGEIF('Dzienne 4'!$B$7:$B$306,A35,'Dzienne 4'!$R$7:$R$306),"")</f>
        <v/>
      </c>
      <c r="Q35" s="21" t="str">
        <f>IFERROR(AVERAGEIF('Dzienne 4'!$B$7:$B$306,A35,'Dzienne 4'!$U$7:$U$306),"")</f>
        <v/>
      </c>
      <c r="R35" s="21" t="str">
        <f>IFERROR(AVERAGEIF('Dzienne 4'!$B$7:$B$306,A35,'Dzienne 4'!$V$7:$V$306),"")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4'!$A$7:$A$306,'Dzienne 4'!$B$7:$B$306,A36),"")</f>
        <v/>
      </c>
      <c r="C36" s="20" t="str">
        <f ca="1">IFERROR(_xludf.maxifs('Dzienne 4'!$A$7:$A$306,'Dzienne 4'!$B$7:$B$306,A36),"")</f>
        <v/>
      </c>
      <c r="D36" s="21" t="str">
        <f>IFERROR(AVERAGEIF('Dzienne 4'!$B$7:$B$306,A36,'Dzienne 4'!$C$7:$C$306),"")</f>
        <v/>
      </c>
      <c r="E36" s="21" t="str">
        <f>IFERROR(AVERAGEIF('Dzienne 4'!$B$7:$B$306,A36,'Dzienne 4'!$D$7:$D$306),"")</f>
        <v/>
      </c>
      <c r="F36" s="13">
        <f>IFERROR(SUMIF('Dzienne 4'!$B$7:$B$306,A36,'Dzienne 4'!$E$7:$E$306),"")</f>
        <v>0</v>
      </c>
      <c r="G36" s="13">
        <f>IFERROR(SUMIF('Dzienne 4'!$B$7:$B$306,A36,'Dzienne 4'!$F$7:$F$306),"")</f>
        <v>0</v>
      </c>
      <c r="H36" s="15" t="str">
        <f>IFERROR(AVERAGEIF('Dzienne 4'!$B$7:$B$306,A36,'Dzienne 4'!$K$7:$K$306),"")</f>
        <v/>
      </c>
      <c r="I36" s="21">
        <f>IFERROR(SUMIF('Dzienne 4'!$B$7:$B$306,A36,'Dzienne 4'!$H$7:$H$306),"")</f>
        <v>0</v>
      </c>
      <c r="J36" s="21">
        <f>IFERROR(SUMIF('Dzienne 4'!$B$7:$B$306,A36,'Dzienne 4'!$I$7:$I$306),"")</f>
        <v>0</v>
      </c>
      <c r="K36" s="15" t="str">
        <f t="shared" si="1"/>
        <v/>
      </c>
      <c r="L36" s="15" t="str">
        <f>IFERROR(AVERAGEIF('Dzienne 4'!$B$7:$B$306,A36,'Dzienne 4'!$L$7:$L$306),"")</f>
        <v/>
      </c>
      <c r="M36" s="21">
        <f>IFERROR(SUMIF('Dzienne 4'!$B$7:$B$306,A36,'Dzienne 4'!$M$7:$M$306),"")</f>
        <v>0</v>
      </c>
      <c r="N36" s="15" t="str">
        <f>IFERROR(AVERAGEIF('Dzienne 4'!$B$7:$B$306,A36,'Dzienne 4'!$O$7:$O$306),"")</f>
        <v/>
      </c>
      <c r="O36" s="15" t="str">
        <f>IFERROR(AVERAGEIF('Dzienne 4'!$B$7:$B$306,A36,'Dzienne 4'!$P$7:$P$306),"")</f>
        <v/>
      </c>
      <c r="P36" s="17" t="str">
        <f>IFERROR(AVERAGEIF('Dzienne 4'!$B$7:$B$306,A36,'Dzienne 4'!$R$7:$R$306),"")</f>
        <v/>
      </c>
      <c r="Q36" s="21" t="str">
        <f>IFERROR(AVERAGEIF('Dzienne 4'!$B$7:$B$306,A36,'Dzienne 4'!$U$7:$U$306),"")</f>
        <v/>
      </c>
      <c r="R36" s="21" t="str">
        <f>IFERROR(AVERAGEIF('Dzienne 4'!$B$7:$B$306,A36,'Dzienne 4'!$V$7:$V$306),"")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4'!$A$7:$A$306,'Dzienne 4'!$B$7:$B$306,A37),"")</f>
        <v/>
      </c>
      <c r="C37" s="20" t="str">
        <f ca="1">IFERROR(_xludf.maxifs('Dzienne 4'!$A$7:$A$306,'Dzienne 4'!$B$7:$B$306,A37),"")</f>
        <v/>
      </c>
      <c r="D37" s="21" t="str">
        <f>IFERROR(AVERAGEIF('Dzienne 4'!$B$7:$B$306,A37,'Dzienne 4'!$C$7:$C$306),"")</f>
        <v/>
      </c>
      <c r="E37" s="21" t="str">
        <f>IFERROR(AVERAGEIF('Dzienne 4'!$B$7:$B$306,A37,'Dzienne 4'!$D$7:$D$306),"")</f>
        <v/>
      </c>
      <c r="F37" s="13">
        <f>IFERROR(SUMIF('Dzienne 4'!$B$7:$B$306,A37,'Dzienne 4'!$E$7:$E$306),"")</f>
        <v>0</v>
      </c>
      <c r="G37" s="13">
        <f>IFERROR(SUMIF('Dzienne 4'!$B$7:$B$306,A37,'Dzienne 4'!$F$7:$F$306),"")</f>
        <v>0</v>
      </c>
      <c r="H37" s="15" t="str">
        <f>IFERROR(AVERAGEIF('Dzienne 4'!$B$7:$B$306,A37,'Dzienne 4'!$K$7:$K$306),"")</f>
        <v/>
      </c>
      <c r="I37" s="21">
        <f>IFERROR(SUMIF('Dzienne 4'!$B$7:$B$306,A37,'Dzienne 4'!$H$7:$H$306),"")</f>
        <v>0</v>
      </c>
      <c r="J37" s="21">
        <f>IFERROR(SUMIF('Dzienne 4'!$B$7:$B$306,A37,'Dzienne 4'!$I$7:$I$306),"")</f>
        <v>0</v>
      </c>
      <c r="K37" s="15" t="str">
        <f t="shared" si="1"/>
        <v/>
      </c>
      <c r="L37" s="15" t="str">
        <f>IFERROR(AVERAGEIF('Dzienne 4'!$B$7:$B$306,A37,'Dzienne 4'!$L$7:$L$306),"")</f>
        <v/>
      </c>
      <c r="M37" s="21">
        <f>IFERROR(SUMIF('Dzienne 4'!$B$7:$B$306,A37,'Dzienne 4'!$M$7:$M$306),"")</f>
        <v>0</v>
      </c>
      <c r="N37" s="15" t="str">
        <f>IFERROR(AVERAGEIF('Dzienne 4'!$B$7:$B$306,A37,'Dzienne 4'!$O$7:$O$306),"")</f>
        <v/>
      </c>
      <c r="O37" s="15" t="str">
        <f>IFERROR(AVERAGEIF('Dzienne 4'!$B$7:$B$306,A37,'Dzienne 4'!$P$7:$P$306),"")</f>
        <v/>
      </c>
      <c r="P37" s="17" t="str">
        <f>IFERROR(AVERAGEIF('Dzienne 4'!$B$7:$B$306,A37,'Dzienne 4'!$R$7:$R$306),"")</f>
        <v/>
      </c>
      <c r="Q37" s="21" t="str">
        <f>IFERROR(AVERAGEIF('Dzienne 4'!$B$7:$B$306,A37,'Dzienne 4'!$U$7:$U$306),"")</f>
        <v/>
      </c>
      <c r="R37" s="21" t="str">
        <f>IFERROR(AVERAGEIF('Dzienne 4'!$B$7:$B$306,A37,'Dzienne 4'!$V$7:$V$306),"")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4'!$A$7:$A$306,'Dzienne 4'!$B$7:$B$306,A38),"")</f>
        <v/>
      </c>
      <c r="C38" s="20" t="str">
        <f ca="1">IFERROR(_xludf.maxifs('Dzienne 4'!$A$7:$A$306,'Dzienne 4'!$B$7:$B$306,A38),"")</f>
        <v/>
      </c>
      <c r="D38" s="21" t="str">
        <f>IFERROR(AVERAGEIF('Dzienne 4'!$B$7:$B$306,A38,'Dzienne 4'!$C$7:$C$306),"")</f>
        <v/>
      </c>
      <c r="E38" s="21" t="str">
        <f>IFERROR(AVERAGEIF('Dzienne 4'!$B$7:$B$306,A38,'Dzienne 4'!$D$7:$D$306),"")</f>
        <v/>
      </c>
      <c r="F38" s="13">
        <f>IFERROR(SUMIF('Dzienne 4'!$B$7:$B$306,A38,'Dzienne 4'!$E$7:$E$306),"")</f>
        <v>0</v>
      </c>
      <c r="G38" s="13">
        <f>IFERROR(SUMIF('Dzienne 4'!$B$7:$B$306,A38,'Dzienne 4'!$F$7:$F$306),"")</f>
        <v>0</v>
      </c>
      <c r="H38" s="15" t="str">
        <f>IFERROR(AVERAGEIF('Dzienne 4'!$B$7:$B$306,A38,'Dzienne 4'!$K$7:$K$306),"")</f>
        <v/>
      </c>
      <c r="I38" s="21">
        <f>IFERROR(SUMIF('Dzienne 4'!$B$7:$B$306,A38,'Dzienne 4'!$H$7:$H$306),"")</f>
        <v>0</v>
      </c>
      <c r="J38" s="21">
        <f>IFERROR(SUMIF('Dzienne 4'!$B$7:$B$306,A38,'Dzienne 4'!$I$7:$I$306),"")</f>
        <v>0</v>
      </c>
      <c r="K38" s="15" t="str">
        <f t="shared" si="1"/>
        <v/>
      </c>
      <c r="L38" s="15" t="str">
        <f>IFERROR(AVERAGEIF('Dzienne 4'!$B$7:$B$306,A38,'Dzienne 4'!$L$7:$L$306),"")</f>
        <v/>
      </c>
      <c r="M38" s="21">
        <f>IFERROR(SUMIF('Dzienne 4'!$B$7:$B$306,A38,'Dzienne 4'!$M$7:$M$306),"")</f>
        <v>0</v>
      </c>
      <c r="N38" s="15" t="str">
        <f>IFERROR(AVERAGEIF('Dzienne 4'!$B$7:$B$306,A38,'Dzienne 4'!$O$7:$O$306),"")</f>
        <v/>
      </c>
      <c r="O38" s="15" t="str">
        <f>IFERROR(AVERAGEIF('Dzienne 4'!$B$7:$B$306,A38,'Dzienne 4'!$P$7:$P$306),"")</f>
        <v/>
      </c>
      <c r="P38" s="17" t="str">
        <f>IFERROR(AVERAGEIF('Dzienne 4'!$B$7:$B$306,A38,'Dzienne 4'!$R$7:$R$306),"")</f>
        <v/>
      </c>
      <c r="Q38" s="21" t="str">
        <f>IFERROR(AVERAGEIF('Dzienne 4'!$B$7:$B$306,A38,'Dzienne 4'!$U$7:$U$306),"")</f>
        <v/>
      </c>
      <c r="R38" s="21" t="str">
        <f>IFERROR(AVERAGEIF('Dzienne 4'!$B$7:$B$306,A38,'Dzienne 4'!$V$7:$V$306),"")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4'!$A$7:$A$306,'Dzienne 4'!$B$7:$B$306,A39),"")</f>
        <v/>
      </c>
      <c r="C39" s="20" t="str">
        <f ca="1">IFERROR(_xludf.maxifs('Dzienne 4'!$A$7:$A$306,'Dzienne 4'!$B$7:$B$306,A39),"")</f>
        <v/>
      </c>
      <c r="D39" s="21" t="str">
        <f>IFERROR(AVERAGEIF('Dzienne 4'!$B$7:$B$306,A39,'Dzienne 4'!$C$7:$C$306),"")</f>
        <v/>
      </c>
      <c r="E39" s="21" t="str">
        <f>IFERROR(AVERAGEIF('Dzienne 4'!$B$7:$B$306,A39,'Dzienne 4'!$D$7:$D$306),"")</f>
        <v/>
      </c>
      <c r="F39" s="13">
        <f>IFERROR(SUMIF('Dzienne 4'!$B$7:$B$306,A39,'Dzienne 4'!$E$7:$E$306),"")</f>
        <v>0</v>
      </c>
      <c r="G39" s="13">
        <f>IFERROR(SUMIF('Dzienne 4'!$B$7:$B$306,A39,'Dzienne 4'!$F$7:$F$306),"")</f>
        <v>0</v>
      </c>
      <c r="H39" s="15" t="str">
        <f>IFERROR(AVERAGEIF('Dzienne 4'!$B$7:$B$306,A39,'Dzienne 4'!$K$7:$K$306),"")</f>
        <v/>
      </c>
      <c r="I39" s="21">
        <f>IFERROR(SUMIF('Dzienne 4'!$B$7:$B$306,A39,'Dzienne 4'!$H$7:$H$306),"")</f>
        <v>0</v>
      </c>
      <c r="J39" s="21">
        <f>IFERROR(SUMIF('Dzienne 4'!$B$7:$B$306,A39,'Dzienne 4'!$I$7:$I$306),"")</f>
        <v>0</v>
      </c>
      <c r="K39" s="15" t="str">
        <f t="shared" si="1"/>
        <v/>
      </c>
      <c r="L39" s="15" t="str">
        <f>IFERROR(AVERAGEIF('Dzienne 4'!$B$7:$B$306,A39,'Dzienne 4'!$L$7:$L$306),"")</f>
        <v/>
      </c>
      <c r="M39" s="21">
        <f>IFERROR(SUMIF('Dzienne 4'!$B$7:$B$306,A39,'Dzienne 4'!$M$7:$M$306),"")</f>
        <v>0</v>
      </c>
      <c r="N39" s="15" t="str">
        <f>IFERROR(AVERAGEIF('Dzienne 4'!$B$7:$B$306,A39,'Dzienne 4'!$O$7:$O$306),"")</f>
        <v/>
      </c>
      <c r="O39" s="15" t="str">
        <f>IFERROR(AVERAGEIF('Dzienne 4'!$B$7:$B$306,A39,'Dzienne 4'!$P$7:$P$306),"")</f>
        <v/>
      </c>
      <c r="P39" s="17" t="str">
        <f>IFERROR(AVERAGEIF('Dzienne 4'!$B$7:$B$306,A39,'Dzienne 4'!$R$7:$R$306),"")</f>
        <v/>
      </c>
      <c r="Q39" s="21" t="str">
        <f>IFERROR(AVERAGEIF('Dzienne 4'!$B$7:$B$306,A39,'Dzienne 4'!$U$7:$U$306),"")</f>
        <v/>
      </c>
      <c r="R39" s="21" t="str">
        <f>IFERROR(AVERAGEIF('Dzienne 4'!$B$7:$B$306,A39,'Dzienne 4'!$V$7:$V$306),"")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4'!$A$7:$A$306,'Dzienne 4'!$B$7:$B$306,A40),"")</f>
        <v/>
      </c>
      <c r="C40" s="20" t="str">
        <f ca="1">IFERROR(_xludf.maxifs('Dzienne 4'!$A$7:$A$306,'Dzienne 4'!$B$7:$B$306,A40),"")</f>
        <v/>
      </c>
      <c r="D40" s="21" t="str">
        <f>IFERROR(AVERAGEIF('Dzienne 4'!$B$7:$B$306,A40,'Dzienne 4'!$C$7:$C$306),"")</f>
        <v/>
      </c>
      <c r="E40" s="21" t="str">
        <f>IFERROR(AVERAGEIF('Dzienne 4'!$B$7:$B$306,A40,'Dzienne 4'!$D$7:$D$306),"")</f>
        <v/>
      </c>
      <c r="F40" s="13">
        <f>IFERROR(SUMIF('Dzienne 4'!$B$7:$B$306,A40,'Dzienne 4'!$E$7:$E$306),"")</f>
        <v>0</v>
      </c>
      <c r="G40" s="13">
        <f>IFERROR(SUMIF('Dzienne 4'!$B$7:$B$306,A40,'Dzienne 4'!$F$7:$F$306),"")</f>
        <v>0</v>
      </c>
      <c r="H40" s="15" t="str">
        <f>IFERROR(AVERAGEIF('Dzienne 4'!$B$7:$B$306,A40,'Dzienne 4'!$K$7:$K$306),"")</f>
        <v/>
      </c>
      <c r="I40" s="21">
        <f>IFERROR(SUMIF('Dzienne 4'!$B$7:$B$306,A40,'Dzienne 4'!$H$7:$H$306),"")</f>
        <v>0</v>
      </c>
      <c r="J40" s="21">
        <f>IFERROR(SUMIF('Dzienne 4'!$B$7:$B$306,A40,'Dzienne 4'!$I$7:$I$306),"")</f>
        <v>0</v>
      </c>
      <c r="K40" s="15" t="str">
        <f t="shared" si="1"/>
        <v/>
      </c>
      <c r="L40" s="15" t="str">
        <f>IFERROR(AVERAGEIF('Dzienne 4'!$B$7:$B$306,A40,'Dzienne 4'!$L$7:$L$306),"")</f>
        <v/>
      </c>
      <c r="M40" s="21">
        <f>IFERROR(SUMIF('Dzienne 4'!$B$7:$B$306,A40,'Dzienne 4'!$M$7:$M$306),"")</f>
        <v>0</v>
      </c>
      <c r="N40" s="15" t="str">
        <f>IFERROR(AVERAGEIF('Dzienne 4'!$B$7:$B$306,A40,'Dzienne 4'!$O$7:$O$306),"")</f>
        <v/>
      </c>
      <c r="O40" s="15" t="str">
        <f>IFERROR(AVERAGEIF('Dzienne 4'!$B$7:$B$306,A40,'Dzienne 4'!$P$7:$P$306),"")</f>
        <v/>
      </c>
      <c r="P40" s="17" t="str">
        <f>IFERROR(AVERAGEIF('Dzienne 4'!$B$7:$B$306,A40,'Dzienne 4'!$R$7:$R$306),"")</f>
        <v/>
      </c>
      <c r="Q40" s="21" t="str">
        <f>IFERROR(AVERAGEIF('Dzienne 4'!$B$7:$B$306,A40,'Dzienne 4'!$U$7:$U$306),"")</f>
        <v/>
      </c>
      <c r="R40" s="21" t="str">
        <f>IFERROR(AVERAGEIF('Dzienne 4'!$B$7:$B$306,A40,'Dzienne 4'!$V$7:$V$306),"")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4'!$A$7:$A$306,'Dzienne 4'!$B$7:$B$306,A41),"")</f>
        <v/>
      </c>
      <c r="C41" s="20" t="str">
        <f ca="1">IFERROR(_xludf.maxifs('Dzienne 4'!$A$7:$A$306,'Dzienne 4'!$B$7:$B$306,A41),"")</f>
        <v/>
      </c>
      <c r="D41" s="21" t="str">
        <f>IFERROR(AVERAGEIF('Dzienne 4'!$B$7:$B$306,A41,'Dzienne 4'!$C$7:$C$306),"")</f>
        <v/>
      </c>
      <c r="E41" s="21" t="str">
        <f>IFERROR(AVERAGEIF('Dzienne 4'!$B$7:$B$306,A41,'Dzienne 4'!$D$7:$D$306),"")</f>
        <v/>
      </c>
      <c r="F41" s="13">
        <f>IFERROR(SUMIF('Dzienne 4'!$B$7:$B$306,A41,'Dzienne 4'!$E$7:$E$306),"")</f>
        <v>0</v>
      </c>
      <c r="G41" s="13">
        <f>IFERROR(SUMIF('Dzienne 4'!$B$7:$B$306,A41,'Dzienne 4'!$F$7:$F$306),"")</f>
        <v>0</v>
      </c>
      <c r="H41" s="15" t="str">
        <f>IFERROR(AVERAGEIF('Dzienne 4'!$B$7:$B$306,A41,'Dzienne 4'!$K$7:$K$306),"")</f>
        <v/>
      </c>
      <c r="I41" s="21">
        <f>IFERROR(SUMIF('Dzienne 4'!$B$7:$B$306,A41,'Dzienne 4'!$H$7:$H$306),"")</f>
        <v>0</v>
      </c>
      <c r="J41" s="21">
        <f>IFERROR(SUMIF('Dzienne 4'!$B$7:$B$306,A41,'Dzienne 4'!$I$7:$I$306),"")</f>
        <v>0</v>
      </c>
      <c r="K41" s="15" t="str">
        <f t="shared" si="1"/>
        <v/>
      </c>
      <c r="L41" s="15" t="str">
        <f>IFERROR(AVERAGEIF('Dzienne 4'!$B$7:$B$306,A41,'Dzienne 4'!$L$7:$L$306),"")</f>
        <v/>
      </c>
      <c r="M41" s="21">
        <f>IFERROR(SUMIF('Dzienne 4'!$B$7:$B$306,A41,'Dzienne 4'!$M$7:$M$306),"")</f>
        <v>0</v>
      </c>
      <c r="N41" s="15" t="str">
        <f>IFERROR(AVERAGEIF('Dzienne 4'!$B$7:$B$306,A41,'Dzienne 4'!$O$7:$O$306),"")</f>
        <v/>
      </c>
      <c r="O41" s="15" t="str">
        <f>IFERROR(AVERAGEIF('Dzienne 4'!$B$7:$B$306,A41,'Dzienne 4'!$P$7:$P$306),"")</f>
        <v/>
      </c>
      <c r="P41" s="17" t="str">
        <f>IFERROR(AVERAGEIF('Dzienne 4'!$B$7:$B$306,A41,'Dzienne 4'!$R$7:$R$306),"")</f>
        <v/>
      </c>
      <c r="Q41" s="21" t="str">
        <f>IFERROR(AVERAGEIF('Dzienne 4'!$B$7:$B$306,A41,'Dzienne 4'!$U$7:$U$306),"")</f>
        <v/>
      </c>
      <c r="R41" s="21" t="str">
        <f>IFERROR(AVERAGEIF('Dzienne 4'!$B$7:$B$306,A41,'Dzienne 4'!$V$7:$V$306),"")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4'!$A$7:$A$306,'Dzienne 4'!$B$7:$B$306,A42),"")</f>
        <v/>
      </c>
      <c r="C42" s="20" t="str">
        <f ca="1">IFERROR(_xludf.maxifs('Dzienne 4'!$A$7:$A$306,'Dzienne 4'!$B$7:$B$306,A42),"")</f>
        <v/>
      </c>
      <c r="D42" s="21" t="str">
        <f>IFERROR(AVERAGEIF('Dzienne 4'!$B$7:$B$306,A42,'Dzienne 4'!$C$7:$C$306),"")</f>
        <v/>
      </c>
      <c r="E42" s="21" t="str">
        <f>IFERROR(AVERAGEIF('Dzienne 4'!$B$7:$B$306,A42,'Dzienne 4'!$D$7:$D$306),"")</f>
        <v/>
      </c>
      <c r="F42" s="13">
        <f>IFERROR(SUMIF('Dzienne 4'!$B$7:$B$306,A42,'Dzienne 4'!$E$7:$E$306),"")</f>
        <v>0</v>
      </c>
      <c r="G42" s="13">
        <f>IFERROR(SUMIF('Dzienne 4'!$B$7:$B$306,A42,'Dzienne 4'!$F$7:$F$306),"")</f>
        <v>0</v>
      </c>
      <c r="H42" s="15" t="str">
        <f>IFERROR(AVERAGEIF('Dzienne 4'!$B$7:$B$306,A42,'Dzienne 4'!$K$7:$K$306),"")</f>
        <v/>
      </c>
      <c r="I42" s="21">
        <f>IFERROR(SUMIF('Dzienne 4'!$B$7:$B$306,A42,'Dzienne 4'!$H$7:$H$306),"")</f>
        <v>0</v>
      </c>
      <c r="J42" s="21">
        <f>IFERROR(SUMIF('Dzienne 4'!$B$7:$B$306,A42,'Dzienne 4'!$I$7:$I$306),"")</f>
        <v>0</v>
      </c>
      <c r="K42" s="15" t="str">
        <f t="shared" si="1"/>
        <v/>
      </c>
      <c r="L42" s="15" t="str">
        <f>IFERROR(AVERAGEIF('Dzienne 4'!$B$7:$B$306,A42,'Dzienne 4'!$L$7:$L$306),"")</f>
        <v/>
      </c>
      <c r="M42" s="21">
        <f>IFERROR(SUMIF('Dzienne 4'!$B$7:$B$306,A42,'Dzienne 4'!$M$7:$M$306),"")</f>
        <v>0</v>
      </c>
      <c r="N42" s="15" t="str">
        <f>IFERROR(AVERAGEIF('Dzienne 4'!$B$7:$B$306,A42,'Dzienne 4'!$O$7:$O$306),"")</f>
        <v/>
      </c>
      <c r="O42" s="15" t="str">
        <f>IFERROR(AVERAGEIF('Dzienne 4'!$B$7:$B$306,A42,'Dzienne 4'!$P$7:$P$306),"")</f>
        <v/>
      </c>
      <c r="P42" s="17" t="str">
        <f>IFERROR(AVERAGEIF('Dzienne 4'!$B$7:$B$306,A42,'Dzienne 4'!$R$7:$R$306),"")</f>
        <v/>
      </c>
      <c r="Q42" s="21" t="str">
        <f>IFERROR(AVERAGEIF('Dzienne 4'!$B$7:$B$306,A42,'Dzienne 4'!$U$7:$U$306),"")</f>
        <v/>
      </c>
      <c r="R42" s="21" t="str">
        <f>IFERROR(AVERAGEIF('Dzienne 4'!$B$7:$B$306,A42,'Dzienne 4'!$V$7:$V$306),"")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4'!$A$7:$A$306,'Dzienne 4'!$B$7:$B$306,A43),"")</f>
        <v/>
      </c>
      <c r="C43" s="20" t="str">
        <f ca="1">IFERROR(_xludf.maxifs('Dzienne 4'!$A$7:$A$306,'Dzienne 4'!$B$7:$B$306,A43),"")</f>
        <v/>
      </c>
      <c r="D43" s="21" t="str">
        <f>IFERROR(AVERAGEIF('Dzienne 4'!$B$7:$B$306,A43,'Dzienne 4'!$C$7:$C$306),"")</f>
        <v/>
      </c>
      <c r="E43" s="21" t="str">
        <f>IFERROR(AVERAGEIF('Dzienne 4'!$B$7:$B$306,A43,'Dzienne 4'!$D$7:$D$306),"")</f>
        <v/>
      </c>
      <c r="F43" s="13">
        <f>IFERROR(SUMIF('Dzienne 4'!$B$7:$B$306,A43,'Dzienne 4'!$E$7:$E$306),"")</f>
        <v>0</v>
      </c>
      <c r="G43" s="13">
        <f>IFERROR(SUMIF('Dzienne 4'!$B$7:$B$306,A43,'Dzienne 4'!$F$7:$F$306),"")</f>
        <v>0</v>
      </c>
      <c r="H43" s="15" t="str">
        <f>IFERROR(AVERAGEIF('Dzienne 4'!$B$7:$B$306,A43,'Dzienne 4'!$K$7:$K$306),"")</f>
        <v/>
      </c>
      <c r="I43" s="21">
        <f>IFERROR(SUMIF('Dzienne 4'!$B$7:$B$306,A43,'Dzienne 4'!$H$7:$H$306),"")</f>
        <v>0</v>
      </c>
      <c r="J43" s="21">
        <f>IFERROR(SUMIF('Dzienne 4'!$B$7:$B$306,A43,'Dzienne 4'!$I$7:$I$306),"")</f>
        <v>0</v>
      </c>
      <c r="K43" s="15" t="str">
        <f t="shared" si="1"/>
        <v/>
      </c>
      <c r="L43" s="15" t="str">
        <f>IFERROR(AVERAGEIF('Dzienne 4'!$B$7:$B$306,A43,'Dzienne 4'!$L$7:$L$306),"")</f>
        <v/>
      </c>
      <c r="M43" s="21">
        <f>IFERROR(SUMIF('Dzienne 4'!$B$7:$B$306,A43,'Dzienne 4'!$M$7:$M$306),"")</f>
        <v>0</v>
      </c>
      <c r="N43" s="15" t="str">
        <f>IFERROR(AVERAGEIF('Dzienne 4'!$B$7:$B$306,A43,'Dzienne 4'!$O$7:$O$306),"")</f>
        <v/>
      </c>
      <c r="O43" s="15" t="str">
        <f>IFERROR(AVERAGEIF('Dzienne 4'!$B$7:$B$306,A43,'Dzienne 4'!$P$7:$P$306),"")</f>
        <v/>
      </c>
      <c r="P43" s="17" t="str">
        <f>IFERROR(AVERAGEIF('Dzienne 4'!$B$7:$B$306,A43,'Dzienne 4'!$R$7:$R$306),"")</f>
        <v/>
      </c>
      <c r="Q43" s="21" t="str">
        <f>IFERROR(AVERAGEIF('Dzienne 4'!$B$7:$B$306,A43,'Dzienne 4'!$U$7:$U$306),"")</f>
        <v/>
      </c>
      <c r="R43" s="21" t="str">
        <f>IFERROR(AVERAGEIF('Dzienne 4'!$B$7:$B$306,A43,'Dzienne 4'!$V$7:$V$306),"")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4'!$A$7:$A$306,'Dzienne 4'!$B$7:$B$306,A44),"")</f>
        <v/>
      </c>
      <c r="C44" s="20" t="str">
        <f ca="1">IFERROR(_xludf.maxifs('Dzienne 4'!$A$7:$A$306,'Dzienne 4'!$B$7:$B$306,A44),"")</f>
        <v/>
      </c>
      <c r="D44" s="21" t="str">
        <f>IFERROR(AVERAGEIF('Dzienne 4'!$B$7:$B$306,A44,'Dzienne 4'!$C$7:$C$306),"")</f>
        <v/>
      </c>
      <c r="E44" s="21" t="str">
        <f>IFERROR(AVERAGEIF('Dzienne 4'!$B$7:$B$306,A44,'Dzienne 4'!$D$7:$D$306),"")</f>
        <v/>
      </c>
      <c r="F44" s="13">
        <f>IFERROR(SUMIF('Dzienne 4'!$B$7:$B$306,A44,'Dzienne 4'!$E$7:$E$306),"")</f>
        <v>0</v>
      </c>
      <c r="G44" s="13">
        <f>IFERROR(SUMIF('Dzienne 4'!$B$7:$B$306,A44,'Dzienne 4'!$F$7:$F$306),"")</f>
        <v>0</v>
      </c>
      <c r="H44" s="15" t="str">
        <f>IFERROR(AVERAGEIF('Dzienne 4'!$B$7:$B$306,A44,'Dzienne 4'!$K$7:$K$306),"")</f>
        <v/>
      </c>
      <c r="I44" s="21">
        <f>IFERROR(SUMIF('Dzienne 4'!$B$7:$B$306,A44,'Dzienne 4'!$H$7:$H$306),"")</f>
        <v>0</v>
      </c>
      <c r="J44" s="21">
        <f>IFERROR(SUMIF('Dzienne 4'!$B$7:$B$306,A44,'Dzienne 4'!$I$7:$I$306),"")</f>
        <v>0</v>
      </c>
      <c r="K44" s="15" t="str">
        <f t="shared" si="1"/>
        <v/>
      </c>
      <c r="L44" s="15" t="str">
        <f>IFERROR(AVERAGEIF('Dzienne 4'!$B$7:$B$306,A44,'Dzienne 4'!$L$7:$L$306),"")</f>
        <v/>
      </c>
      <c r="M44" s="21">
        <f>IFERROR(SUMIF('Dzienne 4'!$B$7:$B$306,A44,'Dzienne 4'!$M$7:$M$306),"")</f>
        <v>0</v>
      </c>
      <c r="N44" s="15" t="str">
        <f>IFERROR(AVERAGEIF('Dzienne 4'!$B$7:$B$306,A44,'Dzienne 4'!$O$7:$O$306),"")</f>
        <v/>
      </c>
      <c r="O44" s="15" t="str">
        <f>IFERROR(AVERAGEIF('Dzienne 4'!$B$7:$B$306,A44,'Dzienne 4'!$P$7:$P$306),"")</f>
        <v/>
      </c>
      <c r="P44" s="17" t="str">
        <f>IFERROR(AVERAGEIF('Dzienne 4'!$B$7:$B$306,A44,'Dzienne 4'!$R$7:$R$306),"")</f>
        <v/>
      </c>
      <c r="Q44" s="21" t="str">
        <f>IFERROR(AVERAGEIF('Dzienne 4'!$B$7:$B$306,A44,'Dzienne 4'!$U$7:$U$306),"")</f>
        <v/>
      </c>
      <c r="R44" s="21" t="str">
        <f>IFERROR(AVERAGEIF('Dzienne 4'!$B$7:$B$306,A44,'Dzienne 4'!$V$7:$V$306),"")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4'!$A$7:$A$306,'Dzienne 4'!$B$7:$B$306,A45),"")</f>
        <v/>
      </c>
      <c r="C45" s="20" t="str">
        <f ca="1">IFERROR(_xludf.maxifs('Dzienne 4'!$A$7:$A$306,'Dzienne 4'!$B$7:$B$306,A45),"")</f>
        <v/>
      </c>
      <c r="D45" s="21" t="str">
        <f>IFERROR(AVERAGEIF('Dzienne 4'!$B$7:$B$306,A45,'Dzienne 4'!$C$7:$C$306),"")</f>
        <v/>
      </c>
      <c r="E45" s="21" t="str">
        <f>IFERROR(AVERAGEIF('Dzienne 4'!$B$7:$B$306,A45,'Dzienne 4'!$D$7:$D$306),"")</f>
        <v/>
      </c>
      <c r="F45" s="13">
        <f>IFERROR(SUMIF('Dzienne 4'!$B$7:$B$306,A45,'Dzienne 4'!$E$7:$E$306),"")</f>
        <v>0</v>
      </c>
      <c r="G45" s="13">
        <f>IFERROR(SUMIF('Dzienne 4'!$B$7:$B$306,A45,'Dzienne 4'!$F$7:$F$306),"")</f>
        <v>0</v>
      </c>
      <c r="H45" s="15" t="str">
        <f>IFERROR(AVERAGEIF('Dzienne 4'!$B$7:$B$306,A45,'Dzienne 4'!$K$7:$K$306),"")</f>
        <v/>
      </c>
      <c r="I45" s="21">
        <f>IFERROR(SUMIF('Dzienne 4'!$B$7:$B$306,A45,'Dzienne 4'!$H$7:$H$306),"")</f>
        <v>0</v>
      </c>
      <c r="J45" s="21">
        <f>IFERROR(SUMIF('Dzienne 4'!$B$7:$B$306,A45,'Dzienne 4'!$I$7:$I$306),"")</f>
        <v>0</v>
      </c>
      <c r="K45" s="15" t="str">
        <f t="shared" si="1"/>
        <v/>
      </c>
      <c r="L45" s="15" t="str">
        <f>IFERROR(AVERAGEIF('Dzienne 4'!$B$7:$B$306,A45,'Dzienne 4'!$L$7:$L$306),"")</f>
        <v/>
      </c>
      <c r="M45" s="21">
        <f>IFERROR(SUMIF('Dzienne 4'!$B$7:$B$306,A45,'Dzienne 4'!$M$7:$M$306),"")</f>
        <v>0</v>
      </c>
      <c r="N45" s="15" t="str">
        <f>IFERROR(AVERAGEIF('Dzienne 4'!$B$7:$B$306,A45,'Dzienne 4'!$O$7:$O$306),"")</f>
        <v/>
      </c>
      <c r="O45" s="15" t="str">
        <f>IFERROR(AVERAGEIF('Dzienne 4'!$B$7:$B$306,A45,'Dzienne 4'!$P$7:$P$306),"")</f>
        <v/>
      </c>
      <c r="P45" s="17" t="str">
        <f>IFERROR(AVERAGEIF('Dzienne 4'!$B$7:$B$306,A45,'Dzienne 4'!$R$7:$R$306),"")</f>
        <v/>
      </c>
      <c r="Q45" s="21" t="str">
        <f>IFERROR(AVERAGEIF('Dzienne 4'!$B$7:$B$306,A45,'Dzienne 4'!$U$7:$U$306),"")</f>
        <v/>
      </c>
      <c r="R45" s="21" t="str">
        <f>IFERROR(AVERAGEIF('Dzienne 4'!$B$7:$B$306,A45,'Dzienne 4'!$V$7:$V$306),"")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4'!$A$7:$A$306,'Dzienne 4'!$B$7:$B$306,A46),"")</f>
        <v/>
      </c>
      <c r="C46" s="20" t="str">
        <f ca="1">IFERROR(_xludf.maxifs('Dzienne 4'!$A$7:$A$306,'Dzienne 4'!$B$7:$B$306,A46),"")</f>
        <v/>
      </c>
      <c r="D46" s="21">
        <f>IFERROR(AVERAGEIF('Dzienne 4'!$B$7:$B$306,A46,'Dzienne 4'!$C$7:$C$306),"")</f>
        <v>10142.571428571429</v>
      </c>
      <c r="E46" s="21">
        <f>IFERROR(AVERAGEIF('Dzienne 4'!$B$7:$B$306,A46,'Dzienne 4'!$D$7:$D$306),"")</f>
        <v>836.14285714285711</v>
      </c>
      <c r="F46" s="13">
        <f>IFERROR(SUMIF('Dzienne 4'!$B$7:$B$306,A46,'Dzienne 4'!$E$7:$E$306),"")</f>
        <v>9</v>
      </c>
      <c r="G46" s="13">
        <f>IFERROR(SUMIF('Dzienne 4'!$B$7:$B$306,A46,'Dzienne 4'!$F$7:$F$306),"")</f>
        <v>6</v>
      </c>
      <c r="H46" s="15">
        <f>IFERROR(AVERAGEIF('Dzienne 4'!$B$7:$B$306,A46,'Dzienne 4'!$K$7:$K$306),"")</f>
        <v>71.525853194077527</v>
      </c>
      <c r="I46" s="21">
        <f>IFERROR(SUMIF('Dzienne 4'!$B$7:$B$306,A46,'Dzienne 4'!$H$7:$H$306),"")</f>
        <v>50782</v>
      </c>
      <c r="J46" s="21">
        <f>IFERROR(SUMIF('Dzienne 4'!$B$7:$B$306,A46,'Dzienne 4'!$I$7:$I$306),"")</f>
        <v>49775</v>
      </c>
      <c r="K46" s="15">
        <f t="shared" si="1"/>
        <v>98.017013902563903</v>
      </c>
      <c r="L46" s="15">
        <f>IFERROR(AVERAGEIF('Dzienne 4'!$B$7:$B$306,A46,'Dzienne 4'!$L$7:$L$306),"")</f>
        <v>64</v>
      </c>
      <c r="M46" s="21">
        <f>IFERROR(SUMIF('Dzienne 4'!$B$7:$B$306,A46,'Dzienne 4'!$M$7:$M$306),"")</f>
        <v>12009</v>
      </c>
      <c r="N46" s="15">
        <f>IFERROR(AVERAGEIF('Dzienne 4'!$B$7:$B$306,A46,'Dzienne 4'!$O$7:$O$306),"")</f>
        <v>169.145232539077</v>
      </c>
      <c r="O46" s="15">
        <f>IFERROR(AVERAGEIF('Dzienne 4'!$B$7:$B$306,A46,'Dzienne 4'!$P$7:$P$306),"")</f>
        <v>111.22553237216925</v>
      </c>
      <c r="P46" s="17">
        <f>IFERROR(AVERAGEIF('Dzienne 4'!$B$7:$B$306,A46,'Dzienne 4'!$R$7:$R$306),"")</f>
        <v>1.9250981718859492</v>
      </c>
      <c r="Q46" s="21">
        <f>IFERROR(AVERAGEIF('Dzienne 4'!$B$7:$B$306,A46,'Dzienne 4'!$U$7:$U$306),"")</f>
        <v>4001</v>
      </c>
      <c r="R46" s="21">
        <f>IFERROR(AVERAGEIF('Dzienne 4'!$B$7:$B$306,A46,'Dzienne 4'!$V$7:$V$306),"")</f>
        <v>4697</v>
      </c>
      <c r="S46" s="14"/>
    </row>
    <row r="47" spans="1:19" ht="15" customHeight="1" x14ac:dyDescent="0.25">
      <c r="A47" s="19">
        <v>45</v>
      </c>
      <c r="B47" s="20" t="str">
        <f ca="1">IFERROR(_xludf.minifs('Dzienne 4'!$A$7:$A$306,'Dzienne 4'!$B$7:$B$306,A47),"")</f>
        <v/>
      </c>
      <c r="C47" s="20" t="str">
        <f ca="1">IFERROR(_xludf.maxifs('Dzienne 4'!$A$7:$A$306,'Dzienne 4'!$B$7:$B$306,A47),"")</f>
        <v/>
      </c>
      <c r="D47" s="21">
        <f>IFERROR(AVERAGEIF('Dzienne 4'!$B$7:$B$306,A47,'Dzienne 4'!$C$7:$C$306),"")</f>
        <v>10136.714285714286</v>
      </c>
      <c r="E47" s="21">
        <f>IFERROR(AVERAGEIF('Dzienne 4'!$B$7:$B$306,A47,'Dzienne 4'!$D$7:$D$306),"")</f>
        <v>828.57142857142856</v>
      </c>
      <c r="F47" s="13">
        <f>IFERROR(SUMIF('Dzienne 4'!$B$7:$B$306,A47,'Dzienne 4'!$E$7:$E$306),"")</f>
        <v>6</v>
      </c>
      <c r="G47" s="13">
        <f>IFERROR(SUMIF('Dzienne 4'!$B$7:$B$306,A47,'Dzienne 4'!$F$7:$F$306),"")</f>
        <v>7</v>
      </c>
      <c r="H47" s="15">
        <f>IFERROR(AVERAGEIF('Dzienne 4'!$B$7:$B$306,A47,'Dzienne 4'!$K$7:$K$306),"")</f>
        <v>70.800690147349727</v>
      </c>
      <c r="I47" s="21">
        <f>IFERROR(SUMIF('Dzienne 4'!$B$7:$B$306,A47,'Dzienne 4'!$H$7:$H$306),"")</f>
        <v>50238</v>
      </c>
      <c r="J47" s="21">
        <f>IFERROR(SUMIF('Dzienne 4'!$B$7:$B$306,A47,'Dzienne 4'!$I$7:$I$306),"")</f>
        <v>49209</v>
      </c>
      <c r="K47" s="15">
        <f t="shared" si="1"/>
        <v>97.951749671563363</v>
      </c>
      <c r="L47" s="15" t="str">
        <f>IFERROR(AVERAGEIF('Dzienne 4'!$B$7:$B$306,A47,'Dzienne 4'!$L$7:$L$306),"")</f>
        <v/>
      </c>
      <c r="M47" s="21">
        <f>IFERROR(SUMIF('Dzienne 4'!$B$7:$B$306,A47,'Dzienne 4'!$M$7:$M$306),"")</f>
        <v>12002</v>
      </c>
      <c r="N47" s="15">
        <f>IFERROR(AVERAGEIF('Dzienne 4'!$B$7:$B$306,A47,'Dzienne 4'!$O$7:$O$306),"")</f>
        <v>169.14444185980963</v>
      </c>
      <c r="O47" s="15">
        <f>IFERROR(AVERAGEIF('Dzienne 4'!$B$7:$B$306,A47,'Dzienne 4'!$P$7:$P$306),"")</f>
        <v>108.62140625498718</v>
      </c>
      <c r="P47" s="17">
        <f>IFERROR(AVERAGEIF('Dzienne 4'!$B$7:$B$306,A47,'Dzienne 4'!$R$7:$R$306),"")</f>
        <v>1.8941137661011163</v>
      </c>
      <c r="Q47" s="21">
        <f>IFERROR(AVERAGEIF('Dzienne 4'!$B$7:$B$306,A47,'Dzienne 4'!$U$7:$U$306),"")</f>
        <v>4037</v>
      </c>
      <c r="R47" s="21">
        <f>IFERROR(AVERAGEIF('Dzienne 4'!$B$7:$B$306,A47,'Dzienne 4'!$V$7:$V$306),"")</f>
        <v>4502</v>
      </c>
      <c r="S47" s="14"/>
    </row>
    <row r="48" spans="1:19" ht="15" customHeight="1" x14ac:dyDescent="0.25">
      <c r="A48" s="19">
        <v>46</v>
      </c>
      <c r="B48" s="20" t="str">
        <f ca="1">IFERROR(_xludf.minifs('Dzienne 4'!$A$7:$A$306,'Dzienne 4'!$B$7:$B$306,A48),"")</f>
        <v/>
      </c>
      <c r="C48" s="20" t="str">
        <f ca="1">IFERROR(_xludf.maxifs('Dzienne 4'!$A$7:$A$306,'Dzienne 4'!$B$7:$B$306,A48),"")</f>
        <v/>
      </c>
      <c r="D48" s="21">
        <f>IFERROR(AVERAGEIF('Dzienne 4'!$B$7:$B$306,A48,'Dzienne 4'!$C$7:$C$306),"")</f>
        <v>10131.142857142857</v>
      </c>
      <c r="E48" s="21">
        <f>IFERROR(AVERAGEIF('Dzienne 4'!$B$7:$B$306,A48,'Dzienne 4'!$D$7:$D$306),"")</f>
        <v>823</v>
      </c>
      <c r="F48" s="13">
        <f>IFERROR(SUMIF('Dzienne 4'!$B$7:$B$306,A48,'Dzienne 4'!$E$7:$E$306),"")</f>
        <v>3</v>
      </c>
      <c r="G48" s="13">
        <f>IFERROR(SUMIF('Dzienne 4'!$B$7:$B$306,A48,'Dzienne 4'!$F$7:$F$306),"")</f>
        <v>6</v>
      </c>
      <c r="H48" s="15">
        <f>IFERROR(AVERAGEIF('Dzienne 4'!$B$7:$B$306,A48,'Dzienne 4'!$K$7:$K$306),"")</f>
        <v>70.388310570262831</v>
      </c>
      <c r="I48" s="21">
        <f>IFERROR(SUMIF('Dzienne 4'!$B$7:$B$306,A48,'Dzienne 4'!$H$7:$H$306),"")</f>
        <v>49918</v>
      </c>
      <c r="J48" s="21">
        <f>IFERROR(SUMIF('Dzienne 4'!$B$7:$B$306,A48,'Dzienne 4'!$I$7:$I$306),"")</f>
        <v>48852</v>
      </c>
      <c r="K48" s="15">
        <f t="shared" si="1"/>
        <v>97.864497776353218</v>
      </c>
      <c r="L48" s="15">
        <f>IFERROR(AVERAGEIF('Dzienne 4'!$B$7:$B$306,A48,'Dzienne 4'!$L$7:$L$306),"")</f>
        <v>64.842857142857142</v>
      </c>
      <c r="M48" s="21">
        <f>IFERROR(SUMIF('Dzienne 4'!$B$7:$B$306,A48,'Dzienne 4'!$M$7:$M$306),"")</f>
        <v>11914</v>
      </c>
      <c r="N48" s="15">
        <f>IFERROR(AVERAGEIF('Dzienne 4'!$B$7:$B$306,A48,'Dzienne 4'!$O$7:$O$306),"")</f>
        <v>167.9968425582224</v>
      </c>
      <c r="O48" s="15">
        <f>IFERROR(AVERAGEIF('Dzienne 4'!$B$7:$B$306,A48,'Dzienne 4'!$P$7:$P$306),"")</f>
        <v>109.3563379922809</v>
      </c>
      <c r="P48" s="17">
        <f>IFERROR(AVERAGEIF('Dzienne 4'!$B$7:$B$306,A48,'Dzienne 4'!$R$7:$R$306),"")</f>
        <v>2.021922831632653</v>
      </c>
      <c r="Q48" s="21">
        <f>IFERROR(AVERAGEIF('Dzienne 4'!$B$7:$B$306,A48,'Dzienne 4'!$U$7:$U$306),"")</f>
        <v>4081</v>
      </c>
      <c r="R48" s="21">
        <f>IFERROR(AVERAGEIF('Dzienne 4'!$B$7:$B$306,A48,'Dzienne 4'!$V$7:$V$306),"")</f>
        <v>4713</v>
      </c>
      <c r="S48" s="14"/>
    </row>
    <row r="49" spans="1:19" ht="15" customHeight="1" x14ac:dyDescent="0.25">
      <c r="A49" s="19">
        <v>47</v>
      </c>
      <c r="B49" s="20" t="str">
        <f ca="1">IFERROR(_xludf.minifs('Dzienne 4'!$A$7:$A$306,'Dzienne 4'!$B$7:$B$306,A49),"")</f>
        <v/>
      </c>
      <c r="C49" s="20" t="str">
        <f ca="1">IFERROR(_xludf.maxifs('Dzienne 4'!$A$7:$A$306,'Dzienne 4'!$B$7:$B$306,A49),"")</f>
        <v/>
      </c>
      <c r="D49" s="21">
        <f>IFERROR(AVERAGEIF('Dzienne 4'!$B$7:$B$306,A49,'Dzienne 4'!$C$7:$C$306),"")</f>
        <v>10108.285714285714</v>
      </c>
      <c r="E49" s="21">
        <f>IFERROR(AVERAGEIF('Dzienne 4'!$B$7:$B$306,A49,'Dzienne 4'!$D$7:$D$306),"")</f>
        <v>816.57142857142856</v>
      </c>
      <c r="F49" s="13">
        <f>IFERROR(SUMIF('Dzienne 4'!$B$7:$B$306,A49,'Dzienne 4'!$E$7:$E$306),"")</f>
        <v>44</v>
      </c>
      <c r="G49" s="13">
        <f>IFERROR(SUMIF('Dzienne 4'!$B$7:$B$306,A49,'Dzienne 4'!$F$7:$F$306),"")</f>
        <v>7</v>
      </c>
      <c r="H49" s="15">
        <f>IFERROR(AVERAGEIF('Dzienne 4'!$B$7:$B$306,A49,'Dzienne 4'!$K$7:$K$306),"")</f>
        <v>69.326216864132249</v>
      </c>
      <c r="I49" s="21">
        <f>IFERROR(SUMIF('Dzienne 4'!$B$7:$B$306,A49,'Dzienne 4'!$H$7:$H$306),"")</f>
        <v>49056</v>
      </c>
      <c r="J49" s="21">
        <f>IFERROR(SUMIF('Dzienne 4'!$B$7:$B$306,A49,'Dzienne 4'!$I$7:$I$306),"")</f>
        <v>47882</v>
      </c>
      <c r="K49" s="15">
        <f t="shared" si="1"/>
        <v>97.606816699282447</v>
      </c>
      <c r="L49" s="15">
        <f>IFERROR(AVERAGEIF('Dzienne 4'!$B$7:$B$306,A49,'Dzienne 4'!$L$7:$L$306),"")</f>
        <v>65.685714285714283</v>
      </c>
      <c r="M49" s="21">
        <f>IFERROR(SUMIF('Dzienne 4'!$B$7:$B$306,A49,'Dzienne 4'!$M$7:$M$306),"")</f>
        <v>11888</v>
      </c>
      <c r="N49" s="15">
        <f>IFERROR(AVERAGEIF('Dzienne 4'!$B$7:$B$306,A49,'Dzienne 4'!$O$7:$O$306),"")</f>
        <v>168.00929730526244</v>
      </c>
      <c r="O49" s="15">
        <f>IFERROR(AVERAGEIF('Dzienne 4'!$B$7:$B$306,A49,'Dzienne 4'!$P$7:$P$306),"")</f>
        <v>100.7590663603679</v>
      </c>
      <c r="P49" s="17">
        <f>IFERROR(AVERAGEIF('Dzienne 4'!$B$7:$B$306,A49,'Dzienne 4'!$R$7:$R$306),"")</f>
        <v>2.0692061910720545</v>
      </c>
      <c r="Q49" s="21" t="str">
        <f>IFERROR(AVERAGEIF('Dzienne 4'!$B$7:$B$306,A49,'Dzienne 4'!$U$7:$U$306),"")</f>
        <v/>
      </c>
      <c r="R49" s="21" t="str">
        <f>IFERROR(AVERAGEIF('Dzienne 4'!$B$7:$B$306,A49,'Dzienne 4'!$V$7:$V$306),"")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4'!$A$7:$A$306,'Dzienne 4'!$B$7:$B$306,A50),"")</f>
        <v/>
      </c>
      <c r="C50" s="20" t="str">
        <f ca="1">IFERROR(_xludf.maxifs('Dzienne 4'!$A$7:$A$306,'Dzienne 4'!$B$7:$B$306,A50),"")</f>
        <v/>
      </c>
      <c r="D50" s="21">
        <f>IFERROR(AVERAGEIF('Dzienne 4'!$B$7:$B$306,A50,'Dzienne 4'!$C$7:$C$306),"")</f>
        <v>10079.142857142857</v>
      </c>
      <c r="E50" s="21">
        <f>IFERROR(AVERAGEIF('Dzienne 4'!$B$7:$B$306,A50,'Dzienne 4'!$D$7:$D$306),"")</f>
        <v>809</v>
      </c>
      <c r="F50" s="13">
        <f>IFERROR(SUMIF('Dzienne 4'!$B$7:$B$306,A50,'Dzienne 4'!$E$7:$E$306),"")</f>
        <v>12</v>
      </c>
      <c r="G50" s="13">
        <f>IFERROR(SUMIF('Dzienne 4'!$B$7:$B$306,A50,'Dzienne 4'!$F$7:$F$306),"")</f>
        <v>6</v>
      </c>
      <c r="H50" s="15">
        <f>IFERROR(AVERAGEIF('Dzienne 4'!$B$7:$B$306,A50,'Dzienne 4'!$K$7:$K$306),"")</f>
        <v>69.291341335670026</v>
      </c>
      <c r="I50" s="21">
        <f>IFERROR(SUMIF('Dzienne 4'!$B$7:$B$306,A50,'Dzienne 4'!$H$7:$H$306),"")</f>
        <v>48888</v>
      </c>
      <c r="J50" s="21">
        <f>IFERROR(SUMIF('Dzienne 4'!$B$7:$B$306,A50,'Dzienne 4'!$I$7:$I$306),"")</f>
        <v>47599</v>
      </c>
      <c r="K50" s="15">
        <f t="shared" si="1"/>
        <v>97.363361152020943</v>
      </c>
      <c r="L50" s="15">
        <f>IFERROR(AVERAGEIF('Dzienne 4'!$B$7:$B$306,A50,'Dzienne 4'!$L$7:$L$306),"")</f>
        <v>69.242857142857147</v>
      </c>
      <c r="M50" s="21">
        <f>IFERROR(SUMIF('Dzienne 4'!$B$7:$B$306,A50,'Dzienne 4'!$M$7:$M$306),"")</f>
        <v>11856</v>
      </c>
      <c r="N50" s="15">
        <f>IFERROR(AVERAGEIF('Dzienne 4'!$B$7:$B$306,A50,'Dzienne 4'!$O$7:$O$306),"")</f>
        <v>168.04150710698991</v>
      </c>
      <c r="O50" s="15">
        <f>IFERROR(AVERAGEIF('Dzienne 4'!$B$7:$B$306,A50,'Dzienne 4'!$P$7:$P$306),"")</f>
        <v>101.71179768681036</v>
      </c>
      <c r="P50" s="17">
        <f>IFERROR(AVERAGEIF('Dzienne 4'!$B$7:$B$306,A50,'Dzienne 4'!$R$7:$R$306),"")</f>
        <v>1.5480965468323475</v>
      </c>
      <c r="Q50" s="21" t="str">
        <f>IFERROR(AVERAGEIF('Dzienne 4'!$B$7:$B$306,A50,'Dzienne 4'!$U$7:$U$306),"")</f>
        <v/>
      </c>
      <c r="R50" s="21" t="str">
        <f>IFERROR(AVERAGEIF('Dzienne 4'!$B$7:$B$306,A50,'Dzienne 4'!$V$7:$V$306),"")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4'!$A$7:$A$306,'Dzienne 4'!$B$7:$B$306,A51),"")</f>
        <v/>
      </c>
      <c r="C51" s="20" t="str">
        <f ca="1">IFERROR(_xludf.maxifs('Dzienne 4'!$A$7:$A$306,'Dzienne 4'!$B$7:$B$306,A51),"")</f>
        <v/>
      </c>
      <c r="D51" s="21">
        <f>IFERROR(AVERAGEIF('Dzienne 4'!$B$7:$B$306,A51,'Dzienne 4'!$C$7:$C$306),"")</f>
        <v>10067.5</v>
      </c>
      <c r="E51" s="21">
        <f>IFERROR(AVERAGEIF('Dzienne 4'!$B$7:$B$306,A51,'Dzienne 4'!$D$7:$D$306),"")</f>
        <v>803.5</v>
      </c>
      <c r="F51" s="13">
        <f>IFERROR(SUMIF('Dzienne 4'!$B$7:$B$306,A51,'Dzienne 4'!$E$7:$E$306),"")</f>
        <v>11</v>
      </c>
      <c r="G51" s="13">
        <f>IFERROR(SUMIF('Dzienne 4'!$B$7:$B$306,A51,'Dzienne 4'!$F$7:$F$306),"")</f>
        <v>5</v>
      </c>
      <c r="H51" s="15">
        <f>IFERROR(AVERAGEIF('Dzienne 4'!$B$7:$B$306,A51,'Dzienne 4'!$K$7:$K$306),"")</f>
        <v>68.558425359036974</v>
      </c>
      <c r="I51" s="21">
        <f>IFERROR(SUMIF('Dzienne 4'!$B$7:$B$306,A51,'Dzienne 4'!$H$7:$H$306),"")</f>
        <v>55217</v>
      </c>
      <c r="J51" s="21">
        <f>IFERROR(SUMIF('Dzienne 4'!$B$7:$B$306,A51,'Dzienne 4'!$I$7:$I$306),"")</f>
        <v>53874</v>
      </c>
      <c r="K51" s="15">
        <f t="shared" si="1"/>
        <v>97.56777803937193</v>
      </c>
      <c r="L51" s="15">
        <f>IFERROR(AVERAGEIF('Dzienne 4'!$B$7:$B$306,A51,'Dzienne 4'!$L$7:$L$306),"")</f>
        <v>66.550000000000011</v>
      </c>
      <c r="M51" s="21">
        <f>IFERROR(SUMIF('Dzienne 4'!$B$7:$B$306,A51,'Dzienne 4'!$M$7:$M$306),"")</f>
        <v>13536</v>
      </c>
      <c r="N51" s="15">
        <f>IFERROR(AVERAGEIF('Dzienne 4'!$B$7:$B$306,A51,'Dzienne 4'!$O$7:$O$306),"")</f>
        <v>168.06556950887426</v>
      </c>
      <c r="O51" s="15">
        <f>IFERROR(AVERAGEIF('Dzienne 4'!$B$7:$B$306,A51,'Dzienne 4'!$P$7:$P$306),"")</f>
        <v>102.053792348998</v>
      </c>
      <c r="P51" s="17">
        <f>IFERROR(AVERAGEIF('Dzienne 4'!$B$7:$B$306,A51,'Dzienne 4'!$R$7:$R$306),"")</f>
        <v>1.8475901916572717</v>
      </c>
      <c r="Q51" s="21">
        <f>IFERROR(AVERAGEIF('Dzienne 4'!$B$7:$B$306,A51,'Dzienne 4'!$U$7:$U$306),"")</f>
        <v>4100</v>
      </c>
      <c r="R51" s="21">
        <f>IFERROR(AVERAGEIF('Dzienne 4'!$B$7:$B$306,A51,'Dzienne 4'!$V$7:$V$306),"")</f>
        <v>4470</v>
      </c>
      <c r="S51" s="14"/>
    </row>
    <row r="52" spans="1:19" ht="15" customHeight="1" x14ac:dyDescent="0.25">
      <c r="A52" s="19">
        <v>50</v>
      </c>
      <c r="B52" s="20" t="str">
        <f ca="1">IFERROR(_xludf.minifs('Dzienne 4'!$A$7:$A$306,'Dzienne 4'!$B$7:$B$306,A52),"")</f>
        <v/>
      </c>
      <c r="C52" s="20" t="str">
        <f ca="1">IFERROR(_xludf.maxifs('Dzienne 4'!$A$7:$A$306,'Dzienne 4'!$B$7:$B$306,A52),"")</f>
        <v/>
      </c>
      <c r="D52" s="21">
        <f>IFERROR(AVERAGEIF('Dzienne 4'!$B$7:$B$306,A52,'Dzienne 4'!$C$7:$C$306),"")</f>
        <v>10060.571428571429</v>
      </c>
      <c r="E52" s="21">
        <f>IFERROR(AVERAGEIF('Dzienne 4'!$B$7:$B$306,A52,'Dzienne 4'!$D$7:$D$306),"")</f>
        <v>798.14285714285711</v>
      </c>
      <c r="F52" s="13">
        <f>IFERROR(SUMIF('Dzienne 4'!$B$7:$B$306,A52,'Dzienne 4'!$E$7:$E$306),"")</f>
        <v>6</v>
      </c>
      <c r="G52" s="13">
        <f>IFERROR(SUMIF('Dzienne 4'!$B$7:$B$306,A52,'Dzienne 4'!$F$7:$F$306),"")</f>
        <v>5</v>
      </c>
      <c r="H52" s="15">
        <f>IFERROR(AVERAGEIF('Dzienne 4'!$B$7:$B$306,A52,'Dzienne 4'!$K$7:$K$306),"")</f>
        <v>67.065140506437416</v>
      </c>
      <c r="I52" s="21">
        <f>IFERROR(SUMIF('Dzienne 4'!$B$7:$B$306,A52,'Dzienne 4'!$H$7:$H$306),"")</f>
        <v>47230</v>
      </c>
      <c r="J52" s="21">
        <f>IFERROR(SUMIF('Dzienne 4'!$B$7:$B$306,A52,'Dzienne 4'!$I$7:$I$306),"")</f>
        <v>45879</v>
      </c>
      <c r="K52" s="15">
        <f t="shared" si="1"/>
        <v>97.139529959771338</v>
      </c>
      <c r="L52" s="15">
        <f>IFERROR(AVERAGEIF('Dzienne 4'!$B$7:$B$306,A52,'Dzienne 4'!$L$7:$L$306),"")</f>
        <v>65.185714285714283</v>
      </c>
      <c r="M52" s="21">
        <f>IFERROR(SUMIF('Dzienne 4'!$B$7:$B$306,A52,'Dzienne 4'!$M$7:$M$306),"")</f>
        <v>11840</v>
      </c>
      <c r="N52" s="15">
        <f>IFERROR(AVERAGEIF('Dzienne 4'!$B$7:$B$306,A52,'Dzienne 4'!$O$7:$O$306),"")</f>
        <v>168.12449036912062</v>
      </c>
      <c r="O52" s="15">
        <f>IFERROR(AVERAGEIF('Dzienne 4'!$B$7:$B$306,A52,'Dzienne 4'!$P$7:$P$306),"")</f>
        <v>102.73888778776559</v>
      </c>
      <c r="P52" s="17">
        <f>IFERROR(AVERAGEIF('Dzienne 4'!$B$7:$B$306,A52,'Dzienne 4'!$R$7:$R$306),"")</f>
        <v>1.8427469510724819</v>
      </c>
      <c r="Q52" s="21">
        <f>IFERROR(AVERAGEIF('Dzienne 4'!$B$7:$B$306,A52,'Dzienne 4'!$U$7:$U$306),"")</f>
        <v>4052</v>
      </c>
      <c r="R52" s="21" t="str">
        <f>IFERROR(AVERAGEIF('Dzienne 4'!$B$7:$B$306,A52,'Dzienne 4'!$V$7:$V$306),"")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4'!$A$7:$A$306,'Dzienne 4'!$B$7:$B$306,A53),"")</f>
        <v/>
      </c>
      <c r="C53" s="20" t="str">
        <f ca="1">IFERROR(_xludf.maxifs('Dzienne 4'!$A$7:$A$306,'Dzienne 4'!$B$7:$B$306,A53),"")</f>
        <v/>
      </c>
      <c r="D53" s="21">
        <f>IFERROR(AVERAGEIF('Dzienne 4'!$B$7:$B$306,A53,'Dzienne 4'!$C$7:$C$306),"")</f>
        <v>10052.285714285714</v>
      </c>
      <c r="E53" s="21">
        <f>IFERROR(AVERAGEIF('Dzienne 4'!$B$7:$B$306,A53,'Dzienne 4'!$D$7:$D$306),"")</f>
        <v>791.57142857142856</v>
      </c>
      <c r="F53" s="13">
        <f>IFERROR(SUMIF('Dzienne 4'!$B$7:$B$306,A53,'Dzienne 4'!$E$7:$E$306),"")</f>
        <v>8</v>
      </c>
      <c r="G53" s="13">
        <f>IFERROR(SUMIF('Dzienne 4'!$B$7:$B$306,A53,'Dzienne 4'!$F$7:$F$306),"")</f>
        <v>10</v>
      </c>
      <c r="H53" s="15">
        <f>IFERROR(AVERAGEIF('Dzienne 4'!$B$7:$B$306,A53,'Dzienne 4'!$K$7:$K$306),"")</f>
        <v>67.07912122140435</v>
      </c>
      <c r="I53" s="21">
        <f>IFERROR(SUMIF('Dzienne 4'!$B$7:$B$306,A53,'Dzienne 4'!$H$7:$H$306),"")</f>
        <v>47201</v>
      </c>
      <c r="J53" s="21">
        <f>IFERROR(SUMIF('Dzienne 4'!$B$7:$B$306,A53,'Dzienne 4'!$I$7:$I$306),"")</f>
        <v>45661</v>
      </c>
      <c r="K53" s="15">
        <f t="shared" si="1"/>
        <v>96.73735725938009</v>
      </c>
      <c r="L53" s="15">
        <f>IFERROR(AVERAGEIF('Dzienne 4'!$B$7:$B$306,A53,'Dzienne 4'!$L$7:$L$306),"")</f>
        <v>65.771428571428572</v>
      </c>
      <c r="M53" s="21">
        <f>IFERROR(SUMIF('Dzienne 4'!$B$7:$B$306,A53,'Dzienne 4'!$M$7:$M$306),"")</f>
        <v>11904</v>
      </c>
      <c r="N53" s="15">
        <f>IFERROR(AVERAGEIF('Dzienne 4'!$B$7:$B$306,A53,'Dzienne 4'!$O$7:$O$306),"")</f>
        <v>169.17208486584022</v>
      </c>
      <c r="O53" s="15">
        <f>IFERROR(AVERAGEIF('Dzienne 4'!$B$7:$B$306,A53,'Dzienne 4'!$P$7:$P$306),"")</f>
        <v>106.11899174581455</v>
      </c>
      <c r="P53" s="17">
        <f>IFERROR(AVERAGEIF('Dzienne 4'!$B$7:$B$306,A53,'Dzienne 4'!$R$7:$R$306),"")</f>
        <v>1.8910033614089599</v>
      </c>
      <c r="Q53" s="21" t="str">
        <f>IFERROR(AVERAGEIF('Dzienne 4'!$B$7:$B$306,A53,'Dzienne 4'!$U$7:$U$306),"")</f>
        <v/>
      </c>
      <c r="R53" s="21" t="str">
        <f>IFERROR(AVERAGEIF('Dzienne 4'!$B$7:$B$306,A53,'Dzienne 4'!$V$7:$V$306),"")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4'!$A$7:$A$306,'Dzienne 4'!$B$7:$B$306,A54),"")</f>
        <v/>
      </c>
      <c r="C54" s="20" t="str">
        <f ca="1">IFERROR(_xludf.maxifs('Dzienne 4'!$A$7:$A$306,'Dzienne 4'!$B$7:$B$306,A54),"")</f>
        <v/>
      </c>
      <c r="D54" s="21">
        <f>IFERROR(AVERAGEIF('Dzienne 4'!$B$7:$B$306,A54,'Dzienne 4'!$C$7:$C$306),"")</f>
        <v>10044.285714285714</v>
      </c>
      <c r="E54" s="21">
        <f>IFERROR(AVERAGEIF('Dzienne 4'!$B$7:$B$306,A54,'Dzienne 4'!$D$7:$D$306),"")</f>
        <v>783.14285714285711</v>
      </c>
      <c r="F54" s="13">
        <f>IFERROR(SUMIF('Dzienne 4'!$B$7:$B$306,A54,'Dzienne 4'!$E$7:$E$306),"")</f>
        <v>9</v>
      </c>
      <c r="G54" s="13">
        <f>IFERROR(SUMIF('Dzienne 4'!$B$7:$B$306,A54,'Dzienne 4'!$F$7:$F$306),"")</f>
        <v>7</v>
      </c>
      <c r="H54" s="15">
        <f>IFERROR(AVERAGEIF('Dzienne 4'!$B$7:$B$306,A54,'Dzienne 4'!$K$7:$K$306),"")</f>
        <v>65.176898363108236</v>
      </c>
      <c r="I54" s="21">
        <f>IFERROR(SUMIF('Dzienne 4'!$B$7:$B$306,A54,'Dzienne 4'!$H$7:$H$306),"")</f>
        <v>45826</v>
      </c>
      <c r="J54" s="21">
        <f>IFERROR(SUMIF('Dzienne 4'!$B$7:$B$306,A54,'Dzienne 4'!$I$7:$I$306),"")</f>
        <v>44246</v>
      </c>
      <c r="K54" s="15">
        <f t="shared" si="1"/>
        <v>96.552175620826603</v>
      </c>
      <c r="L54" s="15">
        <f>IFERROR(AVERAGEIF('Dzienne 4'!$B$7:$B$306,A54,'Dzienne 4'!$L$7:$L$306),"")</f>
        <v>66.04285714285713</v>
      </c>
      <c r="M54" s="21">
        <f>IFERROR(SUMIF('Dzienne 4'!$B$7:$B$306,A54,'Dzienne 4'!$M$7:$M$306),"")</f>
        <v>11763</v>
      </c>
      <c r="N54" s="15">
        <f>IFERROR(AVERAGEIF('Dzienne 4'!$B$7:$B$306,A54,'Dzienne 4'!$O$7:$O$306),"")</f>
        <v>167.30189675136879</v>
      </c>
      <c r="O54" s="15">
        <f>IFERROR(AVERAGEIF('Dzienne 4'!$B$7:$B$306,A54,'Dzienne 4'!$P$7:$P$306),"")</f>
        <v>107.26079576062692</v>
      </c>
      <c r="P54" s="17">
        <f>IFERROR(AVERAGEIF('Dzienne 4'!$B$7:$B$306,A54,'Dzienne 4'!$R$7:$R$306),"")</f>
        <v>1.9294127853005048</v>
      </c>
      <c r="Q54" s="21" t="str">
        <f>IFERROR(AVERAGEIF('Dzienne 4'!$B$7:$B$306,A54,'Dzienne 4'!$U$7:$U$306),"")</f>
        <v/>
      </c>
      <c r="R54" s="21" t="str">
        <f>IFERROR(AVERAGEIF('Dzienne 4'!$B$7:$B$306,A54,'Dzienne 4'!$V$7:$V$306),"")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4'!$A$7:$A$306,'Dzienne 4'!$B$7:$B$306,A55),"")</f>
        <v/>
      </c>
      <c r="C55" s="20" t="str">
        <f ca="1">IFERROR(_xludf.maxifs('Dzienne 4'!$A$7:$A$306,'Dzienne 4'!$B$7:$B$306,A55),"")</f>
        <v/>
      </c>
      <c r="D55" s="21">
        <f>IFERROR(AVERAGEIF('Dzienne 4'!$B$7:$B$306,A55,'Dzienne 4'!$C$7:$C$306),"")</f>
        <v>10037</v>
      </c>
      <c r="E55" s="21">
        <f>IFERROR(AVERAGEIF('Dzienne 4'!$B$7:$B$306,A55,'Dzienne 4'!$D$7:$D$306),"")</f>
        <v>773.42857142857144</v>
      </c>
      <c r="F55" s="13">
        <f>IFERROR(SUMIF('Dzienne 4'!$B$7:$B$306,A55,'Dzienne 4'!$E$7:$E$306),"")</f>
        <v>4</v>
      </c>
      <c r="G55" s="13">
        <f>IFERROR(SUMIF('Dzienne 4'!$B$7:$B$306,A55,'Dzienne 4'!$F$7:$F$306),"")</f>
        <v>10</v>
      </c>
      <c r="H55" s="15">
        <f>IFERROR(AVERAGEIF('Dzienne 4'!$B$7:$B$306,A55,'Dzienne 4'!$K$7:$K$306),"")</f>
        <v>66.408483382760238</v>
      </c>
      <c r="I55" s="21">
        <f>IFERROR(SUMIF('Dzienne 4'!$B$7:$B$306,A55,'Dzienne 4'!$H$7:$H$306),"")</f>
        <v>46658</v>
      </c>
      <c r="J55" s="21">
        <f>IFERROR(SUMIF('Dzienne 4'!$B$7:$B$306,A55,'Dzienne 4'!$I$7:$I$306),"")</f>
        <v>44839</v>
      </c>
      <c r="K55" s="15">
        <f t="shared" si="1"/>
        <v>96.101418834926491</v>
      </c>
      <c r="L55" s="15">
        <f>IFERROR(AVERAGEIF('Dzienne 4'!$B$7:$B$306,A55,'Dzienne 4'!$L$7:$L$306),"")</f>
        <v>66.057142857142864</v>
      </c>
      <c r="M55" s="21">
        <f>IFERROR(SUMIF('Dzienne 4'!$B$7:$B$306,A55,'Dzienne 4'!$M$7:$M$306),"")</f>
        <v>11739</v>
      </c>
      <c r="N55" s="15">
        <f>IFERROR(AVERAGEIF('Dzienne 4'!$B$7:$B$306,A55,'Dzienne 4'!$O$7:$O$306),"")</f>
        <v>167.0818001924203</v>
      </c>
      <c r="O55" s="15">
        <f>IFERROR(AVERAGEIF('Dzienne 4'!$B$7:$B$306,A55,'Dzienne 4'!$P$7:$P$306),"")</f>
        <v>108.60865144344288</v>
      </c>
      <c r="P55" s="17">
        <f>IFERROR(AVERAGEIF('Dzienne 4'!$B$7:$B$306,A55,'Dzienne 4'!$R$7:$R$306),"")</f>
        <v>1.9548146345420621</v>
      </c>
      <c r="Q55" s="21" t="str">
        <f>IFERROR(AVERAGEIF('Dzienne 4'!$B$7:$B$306,A55,'Dzienne 4'!$U$7:$U$306),"")</f>
        <v/>
      </c>
      <c r="R55" s="21" t="str">
        <f>IFERROR(AVERAGEIF('Dzienne 4'!$B$7:$B$306,A55,'Dzienne 4'!$V$7:$V$306),"")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4'!$A$7:$A$306,'Dzienne 4'!$B$7:$B$306,A56),"")</f>
        <v/>
      </c>
      <c r="C56" s="20" t="str">
        <f ca="1">IFERROR(_xludf.maxifs('Dzienne 4'!$A$7:$A$306,'Dzienne 4'!$B$7:$B$306,A56),"")</f>
        <v/>
      </c>
      <c r="D56" s="21">
        <f>IFERROR(AVERAGEIF('Dzienne 4'!$B$7:$B$306,A56,'Dzienne 4'!$C$7:$C$306),"")</f>
        <v>10029.571428571429</v>
      </c>
      <c r="E56" s="21">
        <f>IFERROR(AVERAGEIF('Dzienne 4'!$B$7:$B$306,A56,'Dzienne 4'!$D$7:$D$306),"")</f>
        <v>767.57142857142856</v>
      </c>
      <c r="F56" s="13">
        <f>IFERROR(SUMIF('Dzienne 4'!$B$7:$B$306,A56,'Dzienne 4'!$E$7:$E$306),"")</f>
        <v>12</v>
      </c>
      <c r="G56" s="13">
        <f>IFERROR(SUMIF('Dzienne 4'!$B$7:$B$306,A56,'Dzienne 4'!$F$7:$F$306),"")</f>
        <v>3</v>
      </c>
      <c r="H56" s="15">
        <f>IFERROR(AVERAGEIF('Dzienne 4'!$B$7:$B$306,A56,'Dzienne 4'!$K$7:$K$306),"")</f>
        <v>64.832604987378389</v>
      </c>
      <c r="I56" s="21">
        <f>IFERROR(SUMIF('Dzienne 4'!$B$7:$B$306,A56,'Dzienne 4'!$H$7:$H$306),"")</f>
        <v>45517</v>
      </c>
      <c r="J56" s="21">
        <f>IFERROR(SUMIF('Dzienne 4'!$B$7:$B$306,A56,'Dzienne 4'!$I$7:$I$306),"")</f>
        <v>43745</v>
      </c>
      <c r="K56" s="15">
        <f t="shared" si="1"/>
        <v>96.106949052002548</v>
      </c>
      <c r="L56" s="15">
        <f>IFERROR(AVERAGEIF('Dzienne 4'!$B$7:$B$306,A56,'Dzienne 4'!$L$7:$L$306),"")</f>
        <v>66.771428571428572</v>
      </c>
      <c r="M56" s="21">
        <f>IFERROR(SUMIF('Dzienne 4'!$B$7:$B$306,A56,'Dzienne 4'!$M$7:$M$306),"")</f>
        <v>11739</v>
      </c>
      <c r="N56" s="15">
        <f>IFERROR(AVERAGEIF('Dzienne 4'!$B$7:$B$306,A56,'Dzienne 4'!$O$7:$O$306),"")</f>
        <v>167.20556728338065</v>
      </c>
      <c r="O56" s="15">
        <f>IFERROR(AVERAGEIF('Dzienne 4'!$B$7:$B$306,A56,'Dzienne 4'!$P$7:$P$306),"")</f>
        <v>109.43627347229042</v>
      </c>
      <c r="P56" s="17">
        <f>IFERROR(AVERAGEIF('Dzienne 4'!$B$7:$B$306,A56,'Dzienne 4'!$R$7:$R$306),"")</f>
        <v>1.8483004786241586</v>
      </c>
      <c r="Q56" s="21" t="str">
        <f>IFERROR(AVERAGEIF('Dzienne 4'!$B$7:$B$306,A56,'Dzienne 4'!$U$7:$U$306),"")</f>
        <v/>
      </c>
      <c r="R56" s="21" t="str">
        <f>IFERROR(AVERAGEIF('Dzienne 4'!$B$7:$B$306,A56,'Dzienne 4'!$V$7:$V$306),"")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4'!$A$7:$A$306,'Dzienne 4'!$B$7:$B$306,A57),"")</f>
        <v/>
      </c>
      <c r="C57" s="20" t="str">
        <f ca="1">IFERROR(_xludf.maxifs('Dzienne 4'!$A$7:$A$306,'Dzienne 4'!$B$7:$B$306,A57),"")</f>
        <v/>
      </c>
      <c r="D57" s="21">
        <f>IFERROR(AVERAGEIF('Dzienne 4'!$B$7:$B$306,A57,'Dzienne 4'!$C$7:$C$306),"")</f>
        <v>10015.714285714286</v>
      </c>
      <c r="E57" s="21">
        <f>IFERROR(AVERAGEIF('Dzienne 4'!$B$7:$B$306,A57,'Dzienne 4'!$D$7:$D$306),"")</f>
        <v>763.42857142857144</v>
      </c>
      <c r="F57" s="13">
        <f>IFERROR(SUMIF('Dzienne 4'!$B$7:$B$306,A57,'Dzienne 4'!$E$7:$E$306),"")</f>
        <v>15</v>
      </c>
      <c r="G57" s="13">
        <f>IFERROR(SUMIF('Dzienne 4'!$B$7:$B$306,A57,'Dzienne 4'!$F$7:$F$306),"")</f>
        <v>6</v>
      </c>
      <c r="H57" s="15">
        <f>IFERROR(AVERAGEIF('Dzienne 4'!$B$7:$B$306,A57,'Dzienne 4'!$K$7:$K$306),"")</f>
        <v>60.036628362416749</v>
      </c>
      <c r="I57" s="21">
        <f>IFERROR(SUMIF('Dzienne 4'!$B$7:$B$306,A57,'Dzienne 4'!$H$7:$H$306),"")</f>
        <v>42092</v>
      </c>
      <c r="J57" s="21">
        <f>IFERROR(SUMIF('Dzienne 4'!$B$7:$B$306,A57,'Dzienne 4'!$I$7:$I$306),"")</f>
        <v>42752</v>
      </c>
      <c r="K57" s="15">
        <f t="shared" si="1"/>
        <v>101.5679939180842</v>
      </c>
      <c r="L57" s="15">
        <f>IFERROR(AVERAGEIF('Dzienne 4'!$B$7:$B$306,A57,'Dzienne 4'!$L$7:$L$306),"")</f>
        <v>66.957142857142856</v>
      </c>
      <c r="M57" s="21">
        <f>IFERROR(SUMIF('Dzienne 4'!$B$7:$B$306,A57,'Dzienne 4'!$M$7:$M$306),"")</f>
        <v>11711</v>
      </c>
      <c r="N57" s="15">
        <f>IFERROR(AVERAGEIF('Dzienne 4'!$B$7:$B$306,A57,'Dzienne 4'!$O$7:$O$306),"")</f>
        <v>167.03754850369609</v>
      </c>
      <c r="O57" s="15">
        <f>IFERROR(AVERAGEIF('Dzienne 4'!$B$7:$B$306,A57,'Dzienne 4'!$P$7:$P$306),"")</f>
        <v>107.78357504267574</v>
      </c>
      <c r="P57" s="17">
        <f>IFERROR(AVERAGEIF('Dzienne 4'!$B$7:$B$306,A57,'Dzienne 4'!$R$7:$R$306),"")</f>
        <v>1.8749103128158333</v>
      </c>
      <c r="Q57" s="21" t="str">
        <f>IFERROR(AVERAGEIF('Dzienne 4'!$B$7:$B$306,A57,'Dzienne 4'!$U$7:$U$306),"")</f>
        <v/>
      </c>
      <c r="R57" s="21" t="str">
        <f>IFERROR(AVERAGEIF('Dzienne 4'!$B$7:$B$306,A57,'Dzienne 4'!$V$7:$V$306),"")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4'!$A$7:$A$306,'Dzienne 4'!$B$7:$B$306,A58),"")</f>
        <v/>
      </c>
      <c r="C58" s="20" t="str">
        <f ca="1">IFERROR(_xludf.maxifs('Dzienne 4'!$A$7:$A$306,'Dzienne 4'!$B$7:$B$306,A58),"")</f>
        <v/>
      </c>
      <c r="D58" s="21">
        <f>IFERROR(AVERAGEIF('Dzienne 4'!$B$7:$B$306,A58,'Dzienne 4'!$C$7:$C$306),"")</f>
        <v>10003.666666666666</v>
      </c>
      <c r="E58" s="21">
        <f>IFERROR(AVERAGEIF('Dzienne 4'!$B$7:$B$306,A58,'Dzienne 4'!$D$7:$D$306),"")</f>
        <v>760</v>
      </c>
      <c r="F58" s="13">
        <f>IFERROR(SUMIF('Dzienne 4'!$B$7:$B$306,A58,'Dzienne 4'!$E$7:$E$306),"")</f>
        <v>9</v>
      </c>
      <c r="G58" s="13">
        <f>IFERROR(SUMIF('Dzienne 4'!$B$7:$B$306,A58,'Dzienne 4'!$F$7:$F$306),"")</f>
        <v>2</v>
      </c>
      <c r="H58" s="15">
        <f>IFERROR(AVERAGEIF('Dzienne 4'!$B$7:$B$306,A58,'Dzienne 4'!$K$7:$K$306),"")</f>
        <v>42.023586780798432</v>
      </c>
      <c r="I58" s="21">
        <f>IFERROR(SUMIF('Dzienne 4'!$B$7:$B$306,A58,'Dzienne 4'!$H$7:$H$306),"")</f>
        <v>12614</v>
      </c>
      <c r="J58" s="21">
        <f>IFERROR(SUMIF('Dzienne 4'!$B$7:$B$306,A58,'Dzienne 4'!$I$7:$I$306),"")</f>
        <v>6126</v>
      </c>
      <c r="K58" s="15">
        <f t="shared" si="1"/>
        <v>48.565086411923261</v>
      </c>
      <c r="L58" s="15">
        <f>IFERROR(AVERAGEIF('Dzienne 4'!$B$7:$B$306,A58,'Dzienne 4'!$L$7:$L$306),"")</f>
        <v>67.45</v>
      </c>
      <c r="M58" s="21">
        <f>IFERROR(SUMIF('Dzienne 4'!$B$7:$B$306,A58,'Dzienne 4'!$M$7:$M$306),"")</f>
        <v>3346</v>
      </c>
      <c r="N58" s="15">
        <f>IFERROR(AVERAGEIF('Dzienne 4'!$B$7:$B$306,A58,'Dzienne 4'!$O$7:$O$306),"")</f>
        <v>111.47202399866093</v>
      </c>
      <c r="O58" s="15">
        <f>IFERROR(AVERAGEIF('Dzienne 4'!$B$7:$B$306,A58,'Dzienne 4'!$P$7:$P$306),"")</f>
        <v>71.44396800147544</v>
      </c>
      <c r="P58" s="17">
        <f>IFERROR(AVERAGEIF('Dzienne 4'!$B$7:$B$306,A58,'Dzienne 4'!$R$7:$R$306),"")</f>
        <v>0</v>
      </c>
      <c r="Q58" s="21" t="str">
        <f>IFERROR(AVERAGEIF('Dzienne 4'!$B$7:$B$306,A58,'Dzienne 4'!$U$7:$U$306),"")</f>
        <v/>
      </c>
      <c r="R58" s="21" t="str">
        <f>IFERROR(AVERAGEIF('Dzienne 4'!$B$7:$B$306,A58,'Dzienne 4'!$V$7:$V$306),"")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4'!$A$7:$A$306,'Dzienne 4'!$B$7:$B$306,A59),"")</f>
        <v/>
      </c>
      <c r="C59" s="20" t="str">
        <f ca="1">IFERROR(_xludf.maxifs('Dzienne 4'!$A$7:$A$306,'Dzienne 4'!$B$7:$B$306,A59),"")</f>
        <v/>
      </c>
      <c r="D59" s="21" t="str">
        <f>IFERROR(AVERAGEIF('Dzienne 4'!$B$7:$B$306,A59,'Dzienne 4'!$C$7:$C$306),"")</f>
        <v/>
      </c>
      <c r="E59" s="21" t="str">
        <f>IFERROR(AVERAGEIF('Dzienne 4'!$B$7:$B$306,A59,'Dzienne 4'!$D$7:$D$306),"")</f>
        <v/>
      </c>
      <c r="F59" s="13">
        <f>IFERROR(SUMIF('Dzienne 4'!$B$7:$B$306,A59,'Dzienne 4'!$E$7:$E$306),"")</f>
        <v>0</v>
      </c>
      <c r="G59" s="13">
        <f>IFERROR(SUMIF('Dzienne 4'!$B$7:$B$306,A59,'Dzienne 4'!$F$7:$F$306),"")</f>
        <v>0</v>
      </c>
      <c r="H59" s="15" t="str">
        <f>IFERROR(AVERAGEIF('Dzienne 4'!$B$7:$B$306,A59,'Dzienne 4'!$K$7:$K$306),"")</f>
        <v/>
      </c>
      <c r="I59" s="21">
        <f>IFERROR(SUMIF('Dzienne 4'!$B$7:$B$306,A59,'Dzienne 4'!$H$7:$H$306),"")</f>
        <v>0</v>
      </c>
      <c r="J59" s="21">
        <f>IFERROR(SUMIF('Dzienne 4'!$B$7:$B$306,A59,'Dzienne 4'!$I$7:$I$306),"")</f>
        <v>0</v>
      </c>
      <c r="K59" s="15" t="str">
        <f t="shared" si="1"/>
        <v/>
      </c>
      <c r="L59" s="15" t="str">
        <f>IFERROR(AVERAGEIF('Dzienne 4'!$B$7:$B$306,A59,'Dzienne 4'!$L$7:$L$306),"")</f>
        <v/>
      </c>
      <c r="M59" s="21">
        <f>IFERROR(SUMIF('Dzienne 4'!$B$7:$B$306,A59,'Dzienne 4'!$M$7:$M$306),"")</f>
        <v>0</v>
      </c>
      <c r="N59" s="15" t="str">
        <f>IFERROR(AVERAGEIF('Dzienne 4'!$B$7:$B$306,A59,'Dzienne 4'!$O$7:$O$306),"")</f>
        <v/>
      </c>
      <c r="O59" s="15" t="str">
        <f>IFERROR(AVERAGEIF('Dzienne 4'!$B$7:$B$306,A59,'Dzienne 4'!$P$7:$P$306),"")</f>
        <v/>
      </c>
      <c r="P59" s="17" t="str">
        <f>IFERROR(AVERAGEIF('Dzienne 4'!$B$7:$B$306,A59,'Dzienne 4'!$R$7:$R$306),"")</f>
        <v/>
      </c>
      <c r="Q59" s="21" t="str">
        <f>IFERROR(AVERAGEIF('Dzienne 4'!$B$7:$B$306,A59,'Dzienne 4'!$U$7:$U$306),"")</f>
        <v/>
      </c>
      <c r="R59" s="21" t="str">
        <f>IFERROR(AVERAGEIF('Dzienne 4'!$B$7:$B$306,A59,'Dzienne 4'!$V$7:$V$306),"")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4'!$A$7:$A$306,'Dzienne 4'!$B$7:$B$306,A60),"")</f>
        <v/>
      </c>
      <c r="C60" s="20" t="str">
        <f ca="1">IFERROR(_xludf.maxifs('Dzienne 4'!$A$7:$A$306,'Dzienne 4'!$B$7:$B$306,A60),"")</f>
        <v/>
      </c>
      <c r="D60" s="21" t="str">
        <f>IFERROR(AVERAGEIF('Dzienne 4'!$B$7:$B$306,A60,'Dzienne 4'!$C$7:$C$306),"")</f>
        <v/>
      </c>
      <c r="E60" s="21" t="str">
        <f>IFERROR(AVERAGEIF('Dzienne 4'!$B$7:$B$306,A60,'Dzienne 4'!$D$7:$D$306),"")</f>
        <v/>
      </c>
      <c r="F60" s="13">
        <f>IFERROR(SUMIF('Dzienne 4'!$B$7:$B$306,A60,'Dzienne 4'!$E$7:$E$306),"")</f>
        <v>0</v>
      </c>
      <c r="G60" s="13">
        <f>IFERROR(SUMIF('Dzienne 4'!$B$7:$B$306,A60,'Dzienne 4'!$F$7:$F$306),"")</f>
        <v>0</v>
      </c>
      <c r="H60" s="15" t="str">
        <f>IFERROR(AVERAGEIF('Dzienne 4'!$B$7:$B$306,A60,'Dzienne 4'!$K$7:$K$306),"")</f>
        <v/>
      </c>
      <c r="I60" s="21">
        <f>IFERROR(SUMIF('Dzienne 4'!$B$7:$B$306,A60,'Dzienne 4'!$H$7:$H$306),"")</f>
        <v>0</v>
      </c>
      <c r="J60" s="21">
        <f>IFERROR(SUMIF('Dzienne 4'!$B$7:$B$306,A60,'Dzienne 4'!$I$7:$I$306),"")</f>
        <v>0</v>
      </c>
      <c r="K60" s="15" t="str">
        <f t="shared" si="1"/>
        <v/>
      </c>
      <c r="L60" s="15" t="str">
        <f>IFERROR(AVERAGEIF('Dzienne 4'!$B$7:$B$306,A60,'Dzienne 4'!$L$7:$L$306),"")</f>
        <v/>
      </c>
      <c r="M60" s="21">
        <f>IFERROR(SUMIF('Dzienne 4'!$B$7:$B$306,A60,'Dzienne 4'!$M$7:$M$306),"")</f>
        <v>0</v>
      </c>
      <c r="N60" s="15" t="str">
        <f>IFERROR(AVERAGEIF('Dzienne 4'!$B$7:$B$306,A60,'Dzienne 4'!$O$7:$O$306),"")</f>
        <v/>
      </c>
      <c r="O60" s="15" t="str">
        <f>IFERROR(AVERAGEIF('Dzienne 4'!$B$7:$B$306,A60,'Dzienne 4'!$P$7:$P$306),"")</f>
        <v/>
      </c>
      <c r="P60" s="17" t="str">
        <f>IFERROR(AVERAGEIF('Dzienne 4'!$B$7:$B$306,A60,'Dzienne 4'!$R$7:$R$306),"")</f>
        <v/>
      </c>
      <c r="Q60" s="21" t="str">
        <f>IFERROR(AVERAGEIF('Dzienne 4'!$B$7:$B$306,A60,'Dzienne 4'!$U$7:$U$306),"")</f>
        <v/>
      </c>
      <c r="R60" s="21" t="str">
        <f>IFERROR(AVERAGEIF('Dzienne 4'!$B$7:$B$306,A60,'Dzienne 4'!$V$7:$V$306),"")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4'!$A$7:$A$306,'Dzienne 4'!$B$7:$B$306,A61),"")</f>
        <v/>
      </c>
      <c r="C61" s="20" t="str">
        <f ca="1">IFERROR(_xludf.maxifs('Dzienne 4'!$A$7:$A$306,'Dzienne 4'!$B$7:$B$306,A61),"")</f>
        <v/>
      </c>
      <c r="D61" s="21" t="str">
        <f>IFERROR(AVERAGEIF('Dzienne 4'!$B$7:$B$306,A61,'Dzienne 4'!$C$7:$C$306),"")</f>
        <v/>
      </c>
      <c r="E61" s="21" t="str">
        <f>IFERROR(AVERAGEIF('Dzienne 4'!$B$7:$B$306,A61,'Dzienne 4'!$D$7:$D$306),"")</f>
        <v/>
      </c>
      <c r="F61" s="13">
        <f>IFERROR(SUMIF('Dzienne 4'!$B$7:$B$306,A61,'Dzienne 4'!$E$7:$E$306),"")</f>
        <v>0</v>
      </c>
      <c r="G61" s="13">
        <f>IFERROR(SUMIF('Dzienne 4'!$B$7:$B$306,A61,'Dzienne 4'!$F$7:$F$306),"")</f>
        <v>0</v>
      </c>
      <c r="H61" s="15" t="str">
        <f>IFERROR(AVERAGEIF('Dzienne 4'!$B$7:$B$306,A61,'Dzienne 4'!$K$7:$K$306),"")</f>
        <v/>
      </c>
      <c r="I61" s="21">
        <f>IFERROR(SUMIF('Dzienne 4'!$B$7:$B$306,A61,'Dzienne 4'!$H$7:$H$306),"")</f>
        <v>0</v>
      </c>
      <c r="J61" s="21">
        <f>IFERROR(SUMIF('Dzienne 4'!$B$7:$B$306,A61,'Dzienne 4'!$I$7:$I$306),"")</f>
        <v>0</v>
      </c>
      <c r="K61" s="15" t="str">
        <f t="shared" si="1"/>
        <v/>
      </c>
      <c r="L61" s="15" t="str">
        <f>IFERROR(AVERAGEIF('Dzienne 4'!$B$7:$B$306,A61,'Dzienne 4'!$L$7:$L$306),"")</f>
        <v/>
      </c>
      <c r="M61" s="21">
        <f>IFERROR(SUMIF('Dzienne 4'!$B$7:$B$306,A61,'Dzienne 4'!$M$7:$M$306),"")</f>
        <v>0</v>
      </c>
      <c r="N61" s="15" t="str">
        <f>IFERROR(AVERAGEIF('Dzienne 4'!$B$7:$B$306,A61,'Dzienne 4'!$O$7:$O$306),"")</f>
        <v/>
      </c>
      <c r="O61" s="15" t="str">
        <f>IFERROR(AVERAGEIF('Dzienne 4'!$B$7:$B$306,A61,'Dzienne 4'!$P$7:$P$306),"")</f>
        <v/>
      </c>
      <c r="P61" s="17" t="str">
        <f>IFERROR(AVERAGEIF('Dzienne 4'!$B$7:$B$306,A61,'Dzienne 4'!$R$7:$R$306),"")</f>
        <v/>
      </c>
      <c r="Q61" s="21" t="str">
        <f>IFERROR(AVERAGEIF('Dzienne 4'!$B$7:$B$306,A61,'Dzienne 4'!$U$7:$U$306),"")</f>
        <v/>
      </c>
      <c r="R61" s="21" t="str">
        <f>IFERROR(AVERAGEIF('Dzienne 4'!$B$7:$B$306,A61,'Dzienne 4'!$V$7:$V$306),"")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4'!$A$7:$A$306,'Dzienne 4'!$B$7:$B$306,A62),"")</f>
        <v/>
      </c>
      <c r="C62" s="20" t="str">
        <f ca="1">IFERROR(_xludf.maxifs('Dzienne 4'!$A$7:$A$306,'Dzienne 4'!$B$7:$B$306,A62),"")</f>
        <v/>
      </c>
      <c r="D62" s="21" t="str">
        <f>IFERROR(AVERAGEIF('Dzienne 4'!$B$7:$B$306,A62,'Dzienne 4'!$C$7:$C$306),"")</f>
        <v/>
      </c>
      <c r="E62" s="21" t="str">
        <f>IFERROR(AVERAGEIF('Dzienne 4'!$B$7:$B$306,A62,'Dzienne 4'!$D$7:$D$306),"")</f>
        <v/>
      </c>
      <c r="F62" s="13">
        <f>IFERROR(SUMIF('Dzienne 4'!$B$7:$B$306,A62,'Dzienne 4'!$E$7:$E$306),"")</f>
        <v>0</v>
      </c>
      <c r="G62" s="13">
        <f>IFERROR(SUMIF('Dzienne 4'!$B$7:$B$306,A62,'Dzienne 4'!$F$7:$F$306),"")</f>
        <v>0</v>
      </c>
      <c r="H62" s="15" t="str">
        <f>IFERROR(AVERAGEIF('Dzienne 4'!$B$7:$B$306,A62,'Dzienne 4'!$K$7:$K$306),"")</f>
        <v/>
      </c>
      <c r="I62" s="21">
        <f>IFERROR(SUMIF('Dzienne 4'!$B$7:$B$306,A62,'Dzienne 4'!$H$7:$H$306),"")</f>
        <v>0</v>
      </c>
      <c r="J62" s="21">
        <f>IFERROR(SUMIF('Dzienne 4'!$B$7:$B$306,A62,'Dzienne 4'!$I$7:$I$306),"")</f>
        <v>0</v>
      </c>
      <c r="K62" s="15" t="str">
        <f t="shared" si="1"/>
        <v/>
      </c>
      <c r="L62" s="15" t="str">
        <f>IFERROR(AVERAGEIF('Dzienne 4'!$B$7:$B$306,A62,'Dzienne 4'!$L$7:$L$306),"")</f>
        <v/>
      </c>
      <c r="M62" s="21">
        <f>IFERROR(SUMIF('Dzienne 4'!$B$7:$B$306,A62,'Dzienne 4'!$M$7:$M$306),"")</f>
        <v>0</v>
      </c>
      <c r="N62" s="15" t="str">
        <f>IFERROR(AVERAGEIF('Dzienne 4'!$B$7:$B$306,A62,'Dzienne 4'!$O$7:$O$306),"")</f>
        <v/>
      </c>
      <c r="O62" s="15" t="str">
        <f>IFERROR(AVERAGEIF('Dzienne 4'!$B$7:$B$306,A62,'Dzienne 4'!$P$7:$P$306),"")</f>
        <v/>
      </c>
      <c r="P62" s="17" t="str">
        <f>IFERROR(AVERAGEIF('Dzienne 4'!$B$7:$B$306,A62,'Dzienne 4'!$R$7:$R$306),"")</f>
        <v/>
      </c>
      <c r="Q62" s="21" t="str">
        <f>IFERROR(AVERAGEIF('Dzienne 4'!$B$7:$B$306,A62,'Dzienne 4'!$U$7:$U$306),"")</f>
        <v/>
      </c>
      <c r="R62" s="21" t="str">
        <f>IFERROR(AVERAGEIF('Dzienne 4'!$B$7:$B$306,A62,'Dzienne 4'!$V$7:$V$306),"")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4'!$A$7:$A$306,'Dzienne 4'!$B$7:$B$306,A63),"")</f>
        <v/>
      </c>
      <c r="C63" s="20" t="str">
        <f ca="1">IFERROR(_xludf.maxifs('Dzienne 4'!$A$7:$A$306,'Dzienne 4'!$B$7:$B$306,A63),"")</f>
        <v/>
      </c>
      <c r="D63" s="21" t="str">
        <f>IFERROR(AVERAGEIF('Dzienne 4'!$B$7:$B$306,A63,'Dzienne 4'!$C$7:$C$306),"")</f>
        <v/>
      </c>
      <c r="E63" s="21" t="str">
        <f>IFERROR(AVERAGEIF('Dzienne 4'!$B$7:$B$306,A63,'Dzienne 4'!$D$7:$D$306),"")</f>
        <v/>
      </c>
      <c r="F63" s="13">
        <f>IFERROR(SUMIF('Dzienne 4'!$B$7:$B$306,A63,'Dzienne 4'!$E$7:$E$306),"")</f>
        <v>0</v>
      </c>
      <c r="G63" s="13">
        <f>IFERROR(SUMIF('Dzienne 4'!$B$7:$B$306,A63,'Dzienne 4'!$F$7:$F$306),"")</f>
        <v>0</v>
      </c>
      <c r="H63" s="15" t="str">
        <f>IFERROR(AVERAGEIF('Dzienne 4'!$B$7:$B$306,A63,'Dzienne 4'!$K$7:$K$306),"")</f>
        <v/>
      </c>
      <c r="I63" s="21">
        <f>IFERROR(SUMIF('Dzienne 4'!$B$7:$B$306,A63,'Dzienne 4'!$H$7:$H$306),"")</f>
        <v>0</v>
      </c>
      <c r="J63" s="21">
        <f>IFERROR(SUMIF('Dzienne 4'!$B$7:$B$306,A63,'Dzienne 4'!$I$7:$I$306),"")</f>
        <v>0</v>
      </c>
      <c r="K63" s="15" t="str">
        <f t="shared" si="1"/>
        <v/>
      </c>
      <c r="L63" s="15" t="str">
        <f>IFERROR(AVERAGEIF('Dzienne 4'!$B$7:$B$306,A63,'Dzienne 4'!$L$7:$L$306),"")</f>
        <v/>
      </c>
      <c r="M63" s="21">
        <f>IFERROR(SUMIF('Dzienne 4'!$B$7:$B$306,A63,'Dzienne 4'!$M$7:$M$306),"")</f>
        <v>0</v>
      </c>
      <c r="N63" s="15" t="str">
        <f>IFERROR(AVERAGEIF('Dzienne 4'!$B$7:$B$306,A63,'Dzienne 4'!$O$7:$O$306),"")</f>
        <v/>
      </c>
      <c r="O63" s="15" t="str">
        <f>IFERROR(AVERAGEIF('Dzienne 4'!$B$7:$B$306,A63,'Dzienne 4'!$P$7:$P$306),"")</f>
        <v/>
      </c>
      <c r="P63" s="17" t="str">
        <f>IFERROR(AVERAGEIF('Dzienne 4'!$B$7:$B$306,A63,'Dzienne 4'!$R$7:$R$306),"")</f>
        <v/>
      </c>
      <c r="Q63" s="21" t="str">
        <f>IFERROR(AVERAGEIF('Dzienne 4'!$B$7:$B$306,A63,'Dzienne 4'!$U$7:$U$306),"")</f>
        <v/>
      </c>
      <c r="R63" s="21" t="str">
        <f>IFERROR(AVERAGEIF('Dzienne 4'!$B$7:$B$306,A63,'Dzienne 4'!$V$7:$V$306),"")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4'!$A$7:$A$306,'Dzienne 4'!$B$7:$B$306,A64),"")</f>
        <v/>
      </c>
      <c r="C64" s="20" t="str">
        <f ca="1">IFERROR(_xludf.maxifs('Dzienne 4'!$A$7:$A$306,'Dzienne 4'!$B$7:$B$306,A64),"")</f>
        <v/>
      </c>
      <c r="D64" s="21" t="str">
        <f>IFERROR(AVERAGEIF('Dzienne 4'!$B$7:$B$306,A64,'Dzienne 4'!$C$7:$C$306),"")</f>
        <v/>
      </c>
      <c r="E64" s="21" t="str">
        <f>IFERROR(AVERAGEIF('Dzienne 4'!$B$7:$B$306,A64,'Dzienne 4'!$D$7:$D$306),"")</f>
        <v/>
      </c>
      <c r="F64" s="13">
        <f>IFERROR(SUMIF('Dzienne 4'!$B$7:$B$306,A64,'Dzienne 4'!$E$7:$E$306),"")</f>
        <v>0</v>
      </c>
      <c r="G64" s="13">
        <f>IFERROR(SUMIF('Dzienne 4'!$B$7:$B$306,A64,'Dzienne 4'!$F$7:$F$306),"")</f>
        <v>0</v>
      </c>
      <c r="H64" s="15" t="str">
        <f>IFERROR(AVERAGEIF('Dzienne 4'!$B$7:$B$306,A64,'Dzienne 4'!$K$7:$K$306),"")</f>
        <v/>
      </c>
      <c r="I64" s="21">
        <f>IFERROR(SUMIF('Dzienne 4'!$B$7:$B$306,A64,'Dzienne 4'!$H$7:$H$306),"")</f>
        <v>0</v>
      </c>
      <c r="J64" s="21">
        <f>IFERROR(SUMIF('Dzienne 4'!$B$7:$B$306,A64,'Dzienne 4'!$I$7:$I$306),"")</f>
        <v>0</v>
      </c>
      <c r="K64" s="15" t="str">
        <f t="shared" si="1"/>
        <v/>
      </c>
      <c r="L64" s="15" t="str">
        <f>IFERROR(AVERAGEIF('Dzienne 4'!$B$7:$B$306,A64,'Dzienne 4'!$L$7:$L$306),"")</f>
        <v/>
      </c>
      <c r="M64" s="21">
        <f>IFERROR(SUMIF('Dzienne 4'!$B$7:$B$306,A64,'Dzienne 4'!$M$7:$M$306),"")</f>
        <v>0</v>
      </c>
      <c r="N64" s="15" t="str">
        <f>IFERROR(AVERAGEIF('Dzienne 4'!$B$7:$B$306,A64,'Dzienne 4'!$O$7:$O$306),"")</f>
        <v/>
      </c>
      <c r="O64" s="15" t="str">
        <f>IFERROR(AVERAGEIF('Dzienne 4'!$B$7:$B$306,A64,'Dzienne 4'!$P$7:$P$306),"")</f>
        <v/>
      </c>
      <c r="P64" s="17" t="str">
        <f>IFERROR(AVERAGEIF('Dzienne 4'!$B$7:$B$306,A64,'Dzienne 4'!$R$7:$R$306),"")</f>
        <v/>
      </c>
      <c r="Q64" s="21" t="str">
        <f>IFERROR(AVERAGEIF('Dzienne 4'!$B$7:$B$306,A64,'Dzienne 4'!$U$7:$U$306),"")</f>
        <v/>
      </c>
      <c r="R64" s="21" t="str">
        <f>IFERROR(AVERAGEIF('Dzienne 4'!$B$7:$B$306,A64,'Dzienne 4'!$V$7:$V$306),"")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4'!$A$7:$A$306,'Dzienne 4'!$B$7:$B$306,A65),"")</f>
        <v/>
      </c>
      <c r="C65" s="20" t="str">
        <f ca="1">IFERROR(_xludf.maxifs('Dzienne 4'!$A$7:$A$306,'Dzienne 4'!$B$7:$B$306,A65),"")</f>
        <v/>
      </c>
      <c r="D65" s="21" t="str">
        <f>IFERROR(AVERAGEIF('Dzienne 4'!$B$7:$B$306,A65,'Dzienne 4'!$C$7:$C$306),"")</f>
        <v/>
      </c>
      <c r="E65" s="21" t="str">
        <f>IFERROR(AVERAGEIF('Dzienne 4'!$B$7:$B$306,A65,'Dzienne 4'!$D$7:$D$306),"")</f>
        <v/>
      </c>
      <c r="F65" s="13">
        <f>IFERROR(SUMIF('Dzienne 4'!$B$7:$B$306,A65,'Dzienne 4'!$E$7:$E$306),"")</f>
        <v>0</v>
      </c>
      <c r="G65" s="13">
        <f>IFERROR(SUMIF('Dzienne 4'!$B$7:$B$306,A65,'Dzienne 4'!$F$7:$F$306),"")</f>
        <v>0</v>
      </c>
      <c r="H65" s="15" t="str">
        <f>IFERROR(AVERAGEIF('Dzienne 4'!$B$7:$B$306,A65,'Dzienne 4'!$K$7:$K$306),"")</f>
        <v/>
      </c>
      <c r="I65" s="21">
        <f>IFERROR(SUMIF('Dzienne 4'!$B$7:$B$306,A65,'Dzienne 4'!$H$7:$H$306),"")</f>
        <v>0</v>
      </c>
      <c r="J65" s="21">
        <f>IFERROR(SUMIF('Dzienne 4'!$B$7:$B$306,A65,'Dzienne 4'!$I$7:$I$306),"")</f>
        <v>0</v>
      </c>
      <c r="K65" s="15" t="str">
        <f t="shared" si="1"/>
        <v/>
      </c>
      <c r="L65" s="15" t="str">
        <f>IFERROR(AVERAGEIF('Dzienne 4'!$B$7:$B$306,A65,'Dzienne 4'!$L$7:$L$306),"")</f>
        <v/>
      </c>
      <c r="M65" s="21">
        <f>IFERROR(SUMIF('Dzienne 4'!$B$7:$B$306,A65,'Dzienne 4'!$M$7:$M$306),"")</f>
        <v>0</v>
      </c>
      <c r="N65" s="15" t="str">
        <f>IFERROR(AVERAGEIF('Dzienne 4'!$B$7:$B$306,A65,'Dzienne 4'!$O$7:$O$306),"")</f>
        <v/>
      </c>
      <c r="O65" s="15" t="str">
        <f>IFERROR(AVERAGEIF('Dzienne 4'!$B$7:$B$306,A65,'Dzienne 4'!$P$7:$P$306),"")</f>
        <v/>
      </c>
      <c r="P65" s="17" t="str">
        <f>IFERROR(AVERAGEIF('Dzienne 4'!$B$7:$B$306,A65,'Dzienne 4'!$R$7:$R$306),"")</f>
        <v/>
      </c>
      <c r="Q65" s="21" t="str">
        <f>IFERROR(AVERAGEIF('Dzienne 4'!$B$7:$B$306,A65,'Dzienne 4'!$U$7:$U$306),"")</f>
        <v/>
      </c>
      <c r="R65" s="21" t="str">
        <f>IFERROR(AVERAGEIF('Dzienne 4'!$B$7:$B$306,A65,'Dzienne 4'!$V$7:$V$306),"")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4'!$A$7:$A$306,'Dzienne 4'!$B$7:$B$306,A66),"")</f>
        <v/>
      </c>
      <c r="C66" s="20" t="str">
        <f ca="1">IFERROR(_xludf.maxifs('Dzienne 4'!$A$7:$A$306,'Dzienne 4'!$B$7:$B$306,A66),"")</f>
        <v/>
      </c>
      <c r="D66" s="21" t="str">
        <f>IFERROR(AVERAGEIF('Dzienne 4'!$B$7:$B$306,A66,'Dzienne 4'!$C$7:$C$306),"")</f>
        <v/>
      </c>
      <c r="E66" s="21" t="str">
        <f>IFERROR(AVERAGEIF('Dzienne 4'!$B$7:$B$306,A66,'Dzienne 4'!$D$7:$D$306),"")</f>
        <v/>
      </c>
      <c r="F66" s="13">
        <f>IFERROR(SUMIF('Dzienne 4'!$B$7:$B$306,A66,'Dzienne 4'!$E$7:$E$306),"")</f>
        <v>0</v>
      </c>
      <c r="G66" s="13">
        <f>IFERROR(SUMIF('Dzienne 4'!$B$7:$B$306,A66,'Dzienne 4'!$F$7:$F$306),"")</f>
        <v>0</v>
      </c>
      <c r="H66" s="15" t="str">
        <f>IFERROR(AVERAGEIF('Dzienne 4'!$B$7:$B$306,A66,'Dzienne 4'!$K$7:$K$306),"")</f>
        <v/>
      </c>
      <c r="I66" s="21">
        <f>IFERROR(SUMIF('Dzienne 4'!$B$7:$B$306,A66,'Dzienne 4'!$H$7:$H$306),"")</f>
        <v>0</v>
      </c>
      <c r="J66" s="21">
        <f>IFERROR(SUMIF('Dzienne 4'!$B$7:$B$306,A66,'Dzienne 4'!$I$7:$I$306),"")</f>
        <v>0</v>
      </c>
      <c r="K66" s="15" t="str">
        <f t="shared" si="1"/>
        <v/>
      </c>
      <c r="L66" s="15" t="str">
        <f>IFERROR(AVERAGEIF('Dzienne 4'!$B$7:$B$306,A66,'Dzienne 4'!$L$7:$L$306),"")</f>
        <v/>
      </c>
      <c r="M66" s="21">
        <f>IFERROR(SUMIF('Dzienne 4'!$B$7:$B$306,A66,'Dzienne 4'!$M$7:$M$306),"")</f>
        <v>0</v>
      </c>
      <c r="N66" s="15" t="str">
        <f>IFERROR(AVERAGEIF('Dzienne 4'!$B$7:$B$306,A66,'Dzienne 4'!$O$7:$O$306),"")</f>
        <v/>
      </c>
      <c r="O66" s="15" t="str">
        <f>IFERROR(AVERAGEIF('Dzienne 4'!$B$7:$B$306,A66,'Dzienne 4'!$P$7:$P$306),"")</f>
        <v/>
      </c>
      <c r="P66" s="17" t="str">
        <f>IFERROR(AVERAGEIF('Dzienne 4'!$B$7:$B$306,A66,'Dzienne 4'!$R$7:$R$306),"")</f>
        <v/>
      </c>
      <c r="Q66" s="21" t="str">
        <f>IFERROR(AVERAGEIF('Dzienne 4'!$B$7:$B$306,A66,'Dzienne 4'!$U$7:$U$306),"")</f>
        <v/>
      </c>
      <c r="R66" s="21" t="str">
        <f>IFERROR(AVERAGEIF('Dzienne 4'!$B$7:$B$306,A66,'Dzienne 4'!$V$7:$V$306),"")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4'!$A$7:$A$306,'Dzienne 4'!$B$7:$B$306,A67),"")</f>
        <v/>
      </c>
      <c r="C67" s="20" t="str">
        <f ca="1">IFERROR(_xludf.maxifs('Dzienne 4'!$A$7:$A$306,'Dzienne 4'!$B$7:$B$306,A67),"")</f>
        <v/>
      </c>
      <c r="D67" s="21" t="str">
        <f>IFERROR(AVERAGEIF('Dzienne 4'!$B$7:$B$306,A67,'Dzienne 4'!$C$7:$C$306),"")</f>
        <v/>
      </c>
      <c r="E67" s="21" t="str">
        <f>IFERROR(AVERAGEIF('Dzienne 4'!$B$7:$B$306,A67,'Dzienne 4'!$D$7:$D$306),"")</f>
        <v/>
      </c>
      <c r="F67" s="13">
        <f>IFERROR(SUMIF('Dzienne 4'!$B$7:$B$306,A67,'Dzienne 4'!$E$7:$E$306),"")</f>
        <v>0</v>
      </c>
      <c r="G67" s="13">
        <f>IFERROR(SUMIF('Dzienne 4'!$B$7:$B$306,A67,'Dzienne 4'!$F$7:$F$306),"")</f>
        <v>0</v>
      </c>
      <c r="H67" s="15" t="str">
        <f>IFERROR(AVERAGEIF('Dzienne 4'!$B$7:$B$306,A67,'Dzienne 4'!$K$7:$K$306),"")</f>
        <v/>
      </c>
      <c r="I67" s="21">
        <f>IFERROR(SUMIF('Dzienne 4'!$B$7:$B$306,A67,'Dzienne 4'!$H$7:$H$306),"")</f>
        <v>0</v>
      </c>
      <c r="J67" s="21">
        <f>IFERROR(SUMIF('Dzienne 4'!$B$7:$B$306,A67,'Dzienne 4'!$I$7:$I$306),"")</f>
        <v>0</v>
      </c>
      <c r="K67" s="15" t="str">
        <f t="shared" ref="K67:K72" si="2">IF(OR(I67="",I67=0),"",J67/I67*100)</f>
        <v/>
      </c>
      <c r="L67" s="15" t="str">
        <f>IFERROR(AVERAGEIF('Dzienne 4'!$B$7:$B$306,A67,'Dzienne 4'!$L$7:$L$306),"")</f>
        <v/>
      </c>
      <c r="M67" s="21">
        <f>IFERROR(SUMIF('Dzienne 4'!$B$7:$B$306,A67,'Dzienne 4'!$M$7:$M$306),"")</f>
        <v>0</v>
      </c>
      <c r="N67" s="15" t="str">
        <f>IFERROR(AVERAGEIF('Dzienne 4'!$B$7:$B$306,A67,'Dzienne 4'!$O$7:$O$306),"")</f>
        <v/>
      </c>
      <c r="O67" s="15" t="str">
        <f>IFERROR(AVERAGEIF('Dzienne 4'!$B$7:$B$306,A67,'Dzienne 4'!$P$7:$P$306),"")</f>
        <v/>
      </c>
      <c r="P67" s="17" t="str">
        <f>IFERROR(AVERAGEIF('Dzienne 4'!$B$7:$B$306,A67,'Dzienne 4'!$R$7:$R$306),"")</f>
        <v/>
      </c>
      <c r="Q67" s="21" t="str">
        <f>IFERROR(AVERAGEIF('Dzienne 4'!$B$7:$B$306,A67,'Dzienne 4'!$U$7:$U$306),"")</f>
        <v/>
      </c>
      <c r="R67" s="21" t="str">
        <f>IFERROR(AVERAGEIF('Dzienne 4'!$B$7:$B$306,A67,'Dzienne 4'!$V$7:$V$306),"")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4'!$A$7:$A$306,'Dzienne 4'!$B$7:$B$306,A68),"")</f>
        <v/>
      </c>
      <c r="C68" s="20" t="str">
        <f ca="1">IFERROR(_xludf.maxifs('Dzienne 4'!$A$7:$A$306,'Dzienne 4'!$B$7:$B$306,A68),"")</f>
        <v/>
      </c>
      <c r="D68" s="21" t="str">
        <f>IFERROR(AVERAGEIF('Dzienne 4'!$B$7:$B$306,A68,'Dzienne 4'!$C$7:$C$306),"")</f>
        <v/>
      </c>
      <c r="E68" s="21" t="str">
        <f>IFERROR(AVERAGEIF('Dzienne 4'!$B$7:$B$306,A68,'Dzienne 4'!$D$7:$D$306),"")</f>
        <v/>
      </c>
      <c r="F68" s="13">
        <f>IFERROR(SUMIF('Dzienne 4'!$B$7:$B$306,A68,'Dzienne 4'!$E$7:$E$306),"")</f>
        <v>0</v>
      </c>
      <c r="G68" s="13">
        <f>IFERROR(SUMIF('Dzienne 4'!$B$7:$B$306,A68,'Dzienne 4'!$F$7:$F$306),"")</f>
        <v>0</v>
      </c>
      <c r="H68" s="15" t="str">
        <f>IFERROR(AVERAGEIF('Dzienne 4'!$B$7:$B$306,A68,'Dzienne 4'!$K$7:$K$306),"")</f>
        <v/>
      </c>
      <c r="I68" s="21">
        <f>IFERROR(SUMIF('Dzienne 4'!$B$7:$B$306,A68,'Dzienne 4'!$H$7:$H$306),"")</f>
        <v>0</v>
      </c>
      <c r="J68" s="21">
        <f>IFERROR(SUMIF('Dzienne 4'!$B$7:$B$306,A68,'Dzienne 4'!$I$7:$I$306),"")</f>
        <v>0</v>
      </c>
      <c r="K68" s="15" t="str">
        <f t="shared" si="2"/>
        <v/>
      </c>
      <c r="L68" s="15" t="str">
        <f>IFERROR(AVERAGEIF('Dzienne 4'!$B$7:$B$306,A68,'Dzienne 4'!$L$7:$L$306),"")</f>
        <v/>
      </c>
      <c r="M68" s="21">
        <f>IFERROR(SUMIF('Dzienne 4'!$B$7:$B$306,A68,'Dzienne 4'!$M$7:$M$306),"")</f>
        <v>0</v>
      </c>
      <c r="N68" s="15" t="str">
        <f>IFERROR(AVERAGEIF('Dzienne 4'!$B$7:$B$306,A68,'Dzienne 4'!$O$7:$O$306),"")</f>
        <v/>
      </c>
      <c r="O68" s="15" t="str">
        <f>IFERROR(AVERAGEIF('Dzienne 4'!$B$7:$B$306,A68,'Dzienne 4'!$P$7:$P$306),"")</f>
        <v/>
      </c>
      <c r="P68" s="17" t="str">
        <f>IFERROR(AVERAGEIF('Dzienne 4'!$B$7:$B$306,A68,'Dzienne 4'!$R$7:$R$306),"")</f>
        <v/>
      </c>
      <c r="Q68" s="21" t="str">
        <f>IFERROR(AVERAGEIF('Dzienne 4'!$B$7:$B$306,A68,'Dzienne 4'!$U$7:$U$306),"")</f>
        <v/>
      </c>
      <c r="R68" s="21" t="str">
        <f>IFERROR(AVERAGEIF('Dzienne 4'!$B$7:$B$306,A68,'Dzienne 4'!$V$7:$V$306),"")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4'!$A$7:$A$306,'Dzienne 4'!$B$7:$B$306,A69),"")</f>
        <v/>
      </c>
      <c r="C69" s="20" t="str">
        <f ca="1">IFERROR(_xludf.maxifs('Dzienne 4'!$A$7:$A$306,'Dzienne 4'!$B$7:$B$306,A69),"")</f>
        <v/>
      </c>
      <c r="D69" s="21" t="str">
        <f>IFERROR(AVERAGEIF('Dzienne 4'!$B$7:$B$306,A69,'Dzienne 4'!$C$7:$C$306),"")</f>
        <v/>
      </c>
      <c r="E69" s="21" t="str">
        <f>IFERROR(AVERAGEIF('Dzienne 4'!$B$7:$B$306,A69,'Dzienne 4'!$D$7:$D$306),"")</f>
        <v/>
      </c>
      <c r="F69" s="13">
        <f>IFERROR(SUMIF('Dzienne 4'!$B$7:$B$306,A69,'Dzienne 4'!$E$7:$E$306),"")</f>
        <v>0</v>
      </c>
      <c r="G69" s="13">
        <f>IFERROR(SUMIF('Dzienne 4'!$B$7:$B$306,A69,'Dzienne 4'!$F$7:$F$306),"")</f>
        <v>0</v>
      </c>
      <c r="H69" s="15" t="str">
        <f>IFERROR(AVERAGEIF('Dzienne 4'!$B$7:$B$306,A69,'Dzienne 4'!$K$7:$K$306),"")</f>
        <v/>
      </c>
      <c r="I69" s="21">
        <f>IFERROR(SUMIF('Dzienne 4'!$B$7:$B$306,A69,'Dzienne 4'!$H$7:$H$306),"")</f>
        <v>0</v>
      </c>
      <c r="J69" s="21">
        <f>IFERROR(SUMIF('Dzienne 4'!$B$7:$B$306,A69,'Dzienne 4'!$I$7:$I$306),"")</f>
        <v>0</v>
      </c>
      <c r="K69" s="15" t="str">
        <f t="shared" si="2"/>
        <v/>
      </c>
      <c r="L69" s="15" t="str">
        <f>IFERROR(AVERAGEIF('Dzienne 4'!$B$7:$B$306,A69,'Dzienne 4'!$L$7:$L$306),"")</f>
        <v/>
      </c>
      <c r="M69" s="21">
        <f>IFERROR(SUMIF('Dzienne 4'!$B$7:$B$306,A69,'Dzienne 4'!$M$7:$M$306),"")</f>
        <v>0</v>
      </c>
      <c r="N69" s="15" t="str">
        <f>IFERROR(AVERAGEIF('Dzienne 4'!$B$7:$B$306,A69,'Dzienne 4'!$O$7:$O$306),"")</f>
        <v/>
      </c>
      <c r="O69" s="15" t="str">
        <f>IFERROR(AVERAGEIF('Dzienne 4'!$B$7:$B$306,A69,'Dzienne 4'!$P$7:$P$306),"")</f>
        <v/>
      </c>
      <c r="P69" s="17" t="str">
        <f>IFERROR(AVERAGEIF('Dzienne 4'!$B$7:$B$306,A69,'Dzienne 4'!$R$7:$R$306),"")</f>
        <v/>
      </c>
      <c r="Q69" s="21" t="str">
        <f>IFERROR(AVERAGEIF('Dzienne 4'!$B$7:$B$306,A69,'Dzienne 4'!$U$7:$U$306),"")</f>
        <v/>
      </c>
      <c r="R69" s="21" t="str">
        <f>IFERROR(AVERAGEIF('Dzienne 4'!$B$7:$B$306,A69,'Dzienne 4'!$V$7:$V$306),"")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4'!$A$7:$A$306,'Dzienne 4'!$B$7:$B$306,A70),"")</f>
        <v/>
      </c>
      <c r="C70" s="20" t="str">
        <f ca="1">IFERROR(_xludf.maxifs('Dzienne 4'!$A$7:$A$306,'Dzienne 4'!$B$7:$B$306,A70),"")</f>
        <v/>
      </c>
      <c r="D70" s="21" t="str">
        <f>IFERROR(AVERAGEIF('Dzienne 4'!$B$7:$B$306,A70,'Dzienne 4'!$C$7:$C$306),"")</f>
        <v/>
      </c>
      <c r="E70" s="21" t="str">
        <f>IFERROR(AVERAGEIF('Dzienne 4'!$B$7:$B$306,A70,'Dzienne 4'!$D$7:$D$306),"")</f>
        <v/>
      </c>
      <c r="F70" s="13">
        <f>IFERROR(SUMIF('Dzienne 4'!$B$7:$B$306,A70,'Dzienne 4'!$E$7:$E$306),"")</f>
        <v>0</v>
      </c>
      <c r="G70" s="13">
        <f>IFERROR(SUMIF('Dzienne 4'!$B$7:$B$306,A70,'Dzienne 4'!$F$7:$F$306),"")</f>
        <v>0</v>
      </c>
      <c r="H70" s="15" t="str">
        <f>IFERROR(AVERAGEIF('Dzienne 4'!$B$7:$B$306,A70,'Dzienne 4'!$K$7:$K$306),"")</f>
        <v/>
      </c>
      <c r="I70" s="21">
        <f>IFERROR(SUMIF('Dzienne 4'!$B$7:$B$306,A70,'Dzienne 4'!$H$7:$H$306),"")</f>
        <v>0</v>
      </c>
      <c r="J70" s="21">
        <f>IFERROR(SUMIF('Dzienne 4'!$B$7:$B$306,A70,'Dzienne 4'!$I$7:$I$306),"")</f>
        <v>0</v>
      </c>
      <c r="K70" s="15" t="str">
        <f t="shared" si="2"/>
        <v/>
      </c>
      <c r="L70" s="15" t="str">
        <f>IFERROR(AVERAGEIF('Dzienne 4'!$B$7:$B$306,A70,'Dzienne 4'!$L$7:$L$306),"")</f>
        <v/>
      </c>
      <c r="M70" s="21">
        <f>IFERROR(SUMIF('Dzienne 4'!$B$7:$B$306,A70,'Dzienne 4'!$M$7:$M$306),"")</f>
        <v>0</v>
      </c>
      <c r="N70" s="15" t="str">
        <f>IFERROR(AVERAGEIF('Dzienne 4'!$B$7:$B$306,A70,'Dzienne 4'!$O$7:$O$306),"")</f>
        <v/>
      </c>
      <c r="O70" s="15" t="str">
        <f>IFERROR(AVERAGEIF('Dzienne 4'!$B$7:$B$306,A70,'Dzienne 4'!$P$7:$P$306),"")</f>
        <v/>
      </c>
      <c r="P70" s="17" t="str">
        <f>IFERROR(AVERAGEIF('Dzienne 4'!$B$7:$B$306,A70,'Dzienne 4'!$R$7:$R$306),"")</f>
        <v/>
      </c>
      <c r="Q70" s="21" t="str">
        <f>IFERROR(AVERAGEIF('Dzienne 4'!$B$7:$B$306,A70,'Dzienne 4'!$U$7:$U$306),"")</f>
        <v/>
      </c>
      <c r="R70" s="21" t="str">
        <f>IFERROR(AVERAGEIF('Dzienne 4'!$B$7:$B$306,A70,'Dzienne 4'!$V$7:$V$306),"")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4'!$A$7:$A$306,'Dzienne 4'!$B$7:$B$306,A71),"")</f>
        <v/>
      </c>
      <c r="C71" s="20" t="str">
        <f ca="1">IFERROR(_xludf.maxifs('Dzienne 4'!$A$7:$A$306,'Dzienne 4'!$B$7:$B$306,A71),"")</f>
        <v/>
      </c>
      <c r="D71" s="21" t="str">
        <f>IFERROR(AVERAGEIF('Dzienne 4'!$B$7:$B$306,A71,'Dzienne 4'!$C$7:$C$306),"")</f>
        <v/>
      </c>
      <c r="E71" s="21" t="str">
        <f>IFERROR(AVERAGEIF('Dzienne 4'!$B$7:$B$306,A71,'Dzienne 4'!$D$7:$D$306),"")</f>
        <v/>
      </c>
      <c r="F71" s="13">
        <f>IFERROR(SUMIF('Dzienne 4'!$B$7:$B$306,A71,'Dzienne 4'!$E$7:$E$306),"")</f>
        <v>0</v>
      </c>
      <c r="G71" s="13">
        <f>IFERROR(SUMIF('Dzienne 4'!$B$7:$B$306,A71,'Dzienne 4'!$F$7:$F$306),"")</f>
        <v>0</v>
      </c>
      <c r="H71" s="15" t="str">
        <f>IFERROR(AVERAGEIF('Dzienne 4'!$B$7:$B$306,A71,'Dzienne 4'!$K$7:$K$306),"")</f>
        <v/>
      </c>
      <c r="I71" s="21">
        <f>IFERROR(SUMIF('Dzienne 4'!$B$7:$B$306,A71,'Dzienne 4'!$H$7:$H$306),"")</f>
        <v>0</v>
      </c>
      <c r="J71" s="21">
        <f>IFERROR(SUMIF('Dzienne 4'!$B$7:$B$306,A71,'Dzienne 4'!$I$7:$I$306),"")</f>
        <v>0</v>
      </c>
      <c r="K71" s="15" t="str">
        <f t="shared" si="2"/>
        <v/>
      </c>
      <c r="L71" s="15" t="str">
        <f>IFERROR(AVERAGEIF('Dzienne 4'!$B$7:$B$306,A71,'Dzienne 4'!$L$7:$L$306),"")</f>
        <v/>
      </c>
      <c r="M71" s="21">
        <f>IFERROR(SUMIF('Dzienne 4'!$B$7:$B$306,A71,'Dzienne 4'!$M$7:$M$306),"")</f>
        <v>0</v>
      </c>
      <c r="N71" s="15" t="str">
        <f>IFERROR(AVERAGEIF('Dzienne 4'!$B$7:$B$306,A71,'Dzienne 4'!$O$7:$O$306),"")</f>
        <v/>
      </c>
      <c r="O71" s="15" t="str">
        <f>IFERROR(AVERAGEIF('Dzienne 4'!$B$7:$B$306,A71,'Dzienne 4'!$P$7:$P$306),"")</f>
        <v/>
      </c>
      <c r="P71" s="17" t="str">
        <f>IFERROR(AVERAGEIF('Dzienne 4'!$B$7:$B$306,A71,'Dzienne 4'!$R$7:$R$306),"")</f>
        <v/>
      </c>
      <c r="Q71" s="21" t="str">
        <f>IFERROR(AVERAGEIF('Dzienne 4'!$B$7:$B$306,A71,'Dzienne 4'!$U$7:$U$306),"")</f>
        <v/>
      </c>
      <c r="R71" s="21" t="str">
        <f>IFERROR(AVERAGEIF('Dzienne 4'!$B$7:$B$306,A71,'Dzienne 4'!$V$7:$V$306),"")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4'!$A$7:$A$306,'Dzienne 4'!$B$7:$B$306,A72),"")</f>
        <v/>
      </c>
      <c r="C72" s="20" t="str">
        <f ca="1">IFERROR(_xludf.maxifs('Dzienne 4'!$A$7:$A$306,'Dzienne 4'!$B$7:$B$306,A72),"")</f>
        <v/>
      </c>
      <c r="D72" s="21" t="str">
        <f>IFERROR(AVERAGEIF('Dzienne 4'!$B$7:$B$306,A72,'Dzienne 4'!$C$7:$C$306),"")</f>
        <v/>
      </c>
      <c r="E72" s="21" t="str">
        <f>IFERROR(AVERAGEIF('Dzienne 4'!$B$7:$B$306,A72,'Dzienne 4'!$D$7:$D$306),"")</f>
        <v/>
      </c>
      <c r="F72" s="13">
        <f>IFERROR(SUMIF('Dzienne 4'!$B$7:$B$306,A72,'Dzienne 4'!$E$7:$E$306),"")</f>
        <v>0</v>
      </c>
      <c r="G72" s="13">
        <f>IFERROR(SUMIF('Dzienne 4'!$B$7:$B$306,A72,'Dzienne 4'!$F$7:$F$306),"")</f>
        <v>0</v>
      </c>
      <c r="H72" s="15" t="str">
        <f>IFERROR(AVERAGEIF('Dzienne 4'!$B$7:$B$306,A72,'Dzienne 4'!$K$7:$K$306),"")</f>
        <v/>
      </c>
      <c r="I72" s="21">
        <f>IFERROR(SUMIF('Dzienne 4'!$B$7:$B$306,A72,'Dzienne 4'!$H$7:$H$306),"")</f>
        <v>0</v>
      </c>
      <c r="J72" s="21">
        <f>IFERROR(SUMIF('Dzienne 4'!$B$7:$B$306,A72,'Dzienne 4'!$I$7:$I$306),"")</f>
        <v>0</v>
      </c>
      <c r="K72" s="15" t="str">
        <f t="shared" si="2"/>
        <v/>
      </c>
      <c r="L72" s="15" t="str">
        <f>IFERROR(AVERAGEIF('Dzienne 4'!$B$7:$B$306,A72,'Dzienne 4'!$L$7:$L$306),"")</f>
        <v/>
      </c>
      <c r="M72" s="21">
        <f>IFERROR(SUMIF('Dzienne 4'!$B$7:$B$306,A72,'Dzienne 4'!$M$7:$M$306),"")</f>
        <v>0</v>
      </c>
      <c r="N72" s="15" t="str">
        <f>IFERROR(AVERAGEIF('Dzienne 4'!$B$7:$B$306,A72,'Dzienne 4'!$O$7:$O$306),"")</f>
        <v/>
      </c>
      <c r="O72" s="15" t="str">
        <f>IFERROR(AVERAGEIF('Dzienne 4'!$B$7:$B$306,A72,'Dzienne 4'!$P$7:$P$306),"")</f>
        <v/>
      </c>
      <c r="P72" s="17" t="str">
        <f>IFERROR(AVERAGEIF('Dzienne 4'!$B$7:$B$306,A72,'Dzienne 4'!$R$7:$R$306),"")</f>
        <v/>
      </c>
      <c r="Q72" s="21" t="str">
        <f>IFERROR(AVERAGEIF('Dzienne 4'!$B$7:$B$306,A72,'Dzienne 4'!$U$7:$U$306),"")</f>
        <v/>
      </c>
      <c r="R72" s="21" t="str">
        <f>IFERROR(AVERAGEIF('Dzienne 4'!$B$7:$B$306,A72,'Dzienne 4'!$V$7:$V$306),"")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7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109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5'!$A$7:$A$306,'Dzienne 5'!$B$7:$B$306,A3),"")</f>
        <v/>
      </c>
      <c r="C3" s="20" t="str">
        <f ca="1">IFERROR(_xludf.maxifs('Dzienne 5'!$A$7:$A$306,'Dzienne 5'!$B$7:$B$306,A3),"")</f>
        <v/>
      </c>
      <c r="D3" s="21" t="str">
        <f>IFERROR(AVERAGEIF('Dzienne 5'!$B$7:$B$306,A3,'Dzienne 5'!$C$7:$C$306),"")</f>
        <v/>
      </c>
      <c r="E3" s="21" t="str">
        <f>IFERROR(AVERAGEIF('Dzienne 5'!$B$7:$B$306,A3,'Dzienne 5'!$D$7:$D$306),"")</f>
        <v/>
      </c>
      <c r="F3" s="13">
        <f>IFERROR(SUMIF('Dzienne 5'!$B$7:$B$306,A3,'Dzienne 5'!$E$7:$E$306),"")</f>
        <v>0</v>
      </c>
      <c r="G3" s="13">
        <f>IFERROR(SUMIF('Dzienne 5'!$B$7:$B$306,A3,'Dzienne 5'!$F$7:$F$306),"")</f>
        <v>0</v>
      </c>
      <c r="H3" s="15" t="str">
        <f>IFERROR(AVERAGEIF('Dzienne 5'!$B$7:$B$306,A3,'Dzienne 5'!$K$7:$K$306),"")</f>
        <v/>
      </c>
      <c r="I3" s="21">
        <f>IFERROR(SUMIF('Dzienne 5'!$B$7:$B$306,A3,'Dzienne 5'!$H$7:$H$306),"")</f>
        <v>0</v>
      </c>
      <c r="J3" s="21">
        <f>IFERROR(SUMIF('Dzienne 5'!$B$7:$B$306,A3,'Dzienne 5'!$I$7:$I$306),"")</f>
        <v>0</v>
      </c>
      <c r="K3" s="15" t="str">
        <f t="shared" ref="K3:K34" si="0">IF(OR(I3="",I3=0),"",J3/I3*100)</f>
        <v/>
      </c>
      <c r="L3" s="15" t="str">
        <f>IFERROR(AVERAGEIF('Dzienne 5'!$B$7:$B$306,A3,'Dzienne 5'!$L$7:$L$306),"")</f>
        <v/>
      </c>
      <c r="M3" s="21">
        <f>IFERROR(SUMIF('Dzienne 5'!$B$7:$B$306,A3,'Dzienne 5'!$M$7:$M$306),"")</f>
        <v>0</v>
      </c>
      <c r="N3" s="15" t="str">
        <f>IFERROR(AVERAGEIF('Dzienne 5'!$B$7:$B$306,A3,'Dzienne 5'!$O$7:$O$306),"")</f>
        <v/>
      </c>
      <c r="O3" s="15" t="str">
        <f>IFERROR(AVERAGEIF('Dzienne 5'!$B$7:$B$306,A3,'Dzienne 5'!$P$7:$P$306),"")</f>
        <v/>
      </c>
      <c r="P3" s="17" t="str">
        <f>IFERROR(AVERAGEIF('Dzienne 5'!$B$7:$B$306,A3,'Dzienne 5'!$R$7:$R$306),"")</f>
        <v/>
      </c>
      <c r="Q3" s="21" t="str">
        <f>IFERROR(AVERAGEIF('Dzienne 5'!$B$7:$B$306,A3,'Dzienne 5'!$U$7:$U$306),"")</f>
        <v/>
      </c>
      <c r="R3" s="21" t="str">
        <f>IFERROR(AVERAGEIF('Dzienne 5'!$B$7:$B$306,A3,'Dzienne 5'!$V$7:$V$306),"")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5'!$A$7:$A$306,'Dzienne 5'!$B$7:$B$306,A4),"")</f>
        <v/>
      </c>
      <c r="C4" s="20" t="str">
        <f ca="1">IFERROR(_xludf.maxifs('Dzienne 5'!$A$7:$A$306,'Dzienne 5'!$B$7:$B$306,A4),"")</f>
        <v/>
      </c>
      <c r="D4" s="21" t="str">
        <f>IFERROR(AVERAGEIF('Dzienne 5'!$B$7:$B$306,A4,'Dzienne 5'!$C$7:$C$306),"")</f>
        <v/>
      </c>
      <c r="E4" s="21" t="str">
        <f>IFERROR(AVERAGEIF('Dzienne 5'!$B$7:$B$306,A4,'Dzienne 5'!$D$7:$D$306),"")</f>
        <v/>
      </c>
      <c r="F4" s="13">
        <f>IFERROR(SUMIF('Dzienne 5'!$B$7:$B$306,A4,'Dzienne 5'!$E$7:$E$306),"")</f>
        <v>0</v>
      </c>
      <c r="G4" s="13">
        <f>IFERROR(SUMIF('Dzienne 5'!$B$7:$B$306,A4,'Dzienne 5'!$F$7:$F$306),"")</f>
        <v>0</v>
      </c>
      <c r="H4" s="15" t="str">
        <f>IFERROR(AVERAGEIF('Dzienne 5'!$B$7:$B$306,A4,'Dzienne 5'!$K$7:$K$306),"")</f>
        <v/>
      </c>
      <c r="I4" s="21">
        <f>IFERROR(SUMIF('Dzienne 5'!$B$7:$B$306,A4,'Dzienne 5'!$H$7:$H$306),"")</f>
        <v>0</v>
      </c>
      <c r="J4" s="21">
        <f>IFERROR(SUMIF('Dzienne 5'!$B$7:$B$306,A4,'Dzienne 5'!$I$7:$I$306),"")</f>
        <v>0</v>
      </c>
      <c r="K4" s="15" t="str">
        <f t="shared" si="0"/>
        <v/>
      </c>
      <c r="L4" s="15" t="str">
        <f>IFERROR(AVERAGEIF('Dzienne 5'!$B$7:$B$306,A4,'Dzienne 5'!$L$7:$L$306),"")</f>
        <v/>
      </c>
      <c r="M4" s="21">
        <f>IFERROR(SUMIF('Dzienne 5'!$B$7:$B$306,A4,'Dzienne 5'!$M$7:$M$306),"")</f>
        <v>0</v>
      </c>
      <c r="N4" s="15" t="str">
        <f>IFERROR(AVERAGEIF('Dzienne 5'!$B$7:$B$306,A4,'Dzienne 5'!$O$7:$O$306),"")</f>
        <v/>
      </c>
      <c r="O4" s="15" t="str">
        <f>IFERROR(AVERAGEIF('Dzienne 5'!$B$7:$B$306,A4,'Dzienne 5'!$P$7:$P$306),"")</f>
        <v/>
      </c>
      <c r="P4" s="17" t="str">
        <f>IFERROR(AVERAGEIF('Dzienne 5'!$B$7:$B$306,A4,'Dzienne 5'!$R$7:$R$306),"")</f>
        <v/>
      </c>
      <c r="Q4" s="21" t="str">
        <f>IFERROR(AVERAGEIF('Dzienne 5'!$B$7:$B$306,A4,'Dzienne 5'!$U$7:$U$306),"")</f>
        <v/>
      </c>
      <c r="R4" s="21" t="str">
        <f>IFERROR(AVERAGEIF('Dzienne 5'!$B$7:$B$306,A4,'Dzienne 5'!$V$7:$V$306),"")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5'!$A$7:$A$306,'Dzienne 5'!$B$7:$B$306,A5),"")</f>
        <v/>
      </c>
      <c r="C5" s="20" t="str">
        <f ca="1">IFERROR(_xludf.maxifs('Dzienne 5'!$A$7:$A$306,'Dzienne 5'!$B$7:$B$306,A5),"")</f>
        <v/>
      </c>
      <c r="D5" s="21" t="str">
        <f>IFERROR(AVERAGEIF('Dzienne 5'!$B$7:$B$306,A5,'Dzienne 5'!$C$7:$C$306),"")</f>
        <v/>
      </c>
      <c r="E5" s="21" t="str">
        <f>IFERROR(AVERAGEIF('Dzienne 5'!$B$7:$B$306,A5,'Dzienne 5'!$D$7:$D$306),"")</f>
        <v/>
      </c>
      <c r="F5" s="13">
        <f>IFERROR(SUMIF('Dzienne 5'!$B$7:$B$306,A5,'Dzienne 5'!$E$7:$E$306),"")</f>
        <v>0</v>
      </c>
      <c r="G5" s="13">
        <f>IFERROR(SUMIF('Dzienne 5'!$B$7:$B$306,A5,'Dzienne 5'!$F$7:$F$306),"")</f>
        <v>0</v>
      </c>
      <c r="H5" s="15" t="str">
        <f>IFERROR(AVERAGEIF('Dzienne 5'!$B$7:$B$306,A5,'Dzienne 5'!$K$7:$K$306),"")</f>
        <v/>
      </c>
      <c r="I5" s="21">
        <f>IFERROR(SUMIF('Dzienne 5'!$B$7:$B$306,A5,'Dzienne 5'!$H$7:$H$306),"")</f>
        <v>0</v>
      </c>
      <c r="J5" s="21">
        <f>IFERROR(SUMIF('Dzienne 5'!$B$7:$B$306,A5,'Dzienne 5'!$I$7:$I$306),"")</f>
        <v>0</v>
      </c>
      <c r="K5" s="15" t="str">
        <f t="shared" si="0"/>
        <v/>
      </c>
      <c r="L5" s="15" t="str">
        <f>IFERROR(AVERAGEIF('Dzienne 5'!$B$7:$B$306,A5,'Dzienne 5'!$L$7:$L$306),"")</f>
        <v/>
      </c>
      <c r="M5" s="21">
        <f>IFERROR(SUMIF('Dzienne 5'!$B$7:$B$306,A5,'Dzienne 5'!$M$7:$M$306),"")</f>
        <v>0</v>
      </c>
      <c r="N5" s="15" t="str">
        <f>IFERROR(AVERAGEIF('Dzienne 5'!$B$7:$B$306,A5,'Dzienne 5'!$O$7:$O$306),"")</f>
        <v/>
      </c>
      <c r="O5" s="15" t="str">
        <f>IFERROR(AVERAGEIF('Dzienne 5'!$B$7:$B$306,A5,'Dzienne 5'!$P$7:$P$306),"")</f>
        <v/>
      </c>
      <c r="P5" s="17" t="str">
        <f>IFERROR(AVERAGEIF('Dzienne 5'!$B$7:$B$306,A5,'Dzienne 5'!$R$7:$R$306),"")</f>
        <v/>
      </c>
      <c r="Q5" s="21" t="str">
        <f>IFERROR(AVERAGEIF('Dzienne 5'!$B$7:$B$306,A5,'Dzienne 5'!$U$7:$U$306),"")</f>
        <v/>
      </c>
      <c r="R5" s="21" t="str">
        <f>IFERROR(AVERAGEIF('Dzienne 5'!$B$7:$B$306,A5,'Dzienne 5'!$V$7:$V$306),"")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5'!$A$7:$A$306,'Dzienne 5'!$B$7:$B$306,A6),"")</f>
        <v/>
      </c>
      <c r="C6" s="20" t="str">
        <f ca="1">IFERROR(_xludf.maxifs('Dzienne 5'!$A$7:$A$306,'Dzienne 5'!$B$7:$B$306,A6),"")</f>
        <v/>
      </c>
      <c r="D6" s="21" t="str">
        <f>IFERROR(AVERAGEIF('Dzienne 5'!$B$7:$B$306,A6,'Dzienne 5'!$C$7:$C$306),"")</f>
        <v/>
      </c>
      <c r="E6" s="21" t="str">
        <f>IFERROR(AVERAGEIF('Dzienne 5'!$B$7:$B$306,A6,'Dzienne 5'!$D$7:$D$306),"")</f>
        <v/>
      </c>
      <c r="F6" s="13">
        <f>IFERROR(SUMIF('Dzienne 5'!$B$7:$B$306,A6,'Dzienne 5'!$E$7:$E$306),"")</f>
        <v>0</v>
      </c>
      <c r="G6" s="13">
        <f>IFERROR(SUMIF('Dzienne 5'!$B$7:$B$306,A6,'Dzienne 5'!$F$7:$F$306),"")</f>
        <v>0</v>
      </c>
      <c r="H6" s="15" t="str">
        <f>IFERROR(AVERAGEIF('Dzienne 5'!$B$7:$B$306,A6,'Dzienne 5'!$K$7:$K$306),"")</f>
        <v/>
      </c>
      <c r="I6" s="21">
        <f>IFERROR(SUMIF('Dzienne 5'!$B$7:$B$306,A6,'Dzienne 5'!$H$7:$H$306),"")</f>
        <v>0</v>
      </c>
      <c r="J6" s="21">
        <f>IFERROR(SUMIF('Dzienne 5'!$B$7:$B$306,A6,'Dzienne 5'!$I$7:$I$306),"")</f>
        <v>0</v>
      </c>
      <c r="K6" s="15" t="str">
        <f t="shared" si="0"/>
        <v/>
      </c>
      <c r="L6" s="15" t="str">
        <f>IFERROR(AVERAGEIF('Dzienne 5'!$B$7:$B$306,A6,'Dzienne 5'!$L$7:$L$306),"")</f>
        <v/>
      </c>
      <c r="M6" s="21">
        <f>IFERROR(SUMIF('Dzienne 5'!$B$7:$B$306,A6,'Dzienne 5'!$M$7:$M$306),"")</f>
        <v>0</v>
      </c>
      <c r="N6" s="15" t="str">
        <f>IFERROR(AVERAGEIF('Dzienne 5'!$B$7:$B$306,A6,'Dzienne 5'!$O$7:$O$306),"")</f>
        <v/>
      </c>
      <c r="O6" s="15" t="str">
        <f>IFERROR(AVERAGEIF('Dzienne 5'!$B$7:$B$306,A6,'Dzienne 5'!$P$7:$P$306),"")</f>
        <v/>
      </c>
      <c r="P6" s="17" t="str">
        <f>IFERROR(AVERAGEIF('Dzienne 5'!$B$7:$B$306,A6,'Dzienne 5'!$R$7:$R$306),"")</f>
        <v/>
      </c>
      <c r="Q6" s="21" t="str">
        <f>IFERROR(AVERAGEIF('Dzienne 5'!$B$7:$B$306,A6,'Dzienne 5'!$U$7:$U$306),"")</f>
        <v/>
      </c>
      <c r="R6" s="21" t="str">
        <f>IFERROR(AVERAGEIF('Dzienne 5'!$B$7:$B$306,A6,'Dzienne 5'!$V$7:$V$306),"")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5'!$A$7:$A$306,'Dzienne 5'!$B$7:$B$306,A7),"")</f>
        <v/>
      </c>
      <c r="C7" s="20" t="str">
        <f ca="1">IFERROR(_xludf.maxifs('Dzienne 5'!$A$7:$A$306,'Dzienne 5'!$B$7:$B$306,A7),"")</f>
        <v/>
      </c>
      <c r="D7" s="21" t="str">
        <f>IFERROR(AVERAGEIF('Dzienne 5'!$B$7:$B$306,A7,'Dzienne 5'!$C$7:$C$306),"")</f>
        <v/>
      </c>
      <c r="E7" s="21" t="str">
        <f>IFERROR(AVERAGEIF('Dzienne 5'!$B$7:$B$306,A7,'Dzienne 5'!$D$7:$D$306),"")</f>
        <v/>
      </c>
      <c r="F7" s="13">
        <f>IFERROR(SUMIF('Dzienne 5'!$B$7:$B$306,A7,'Dzienne 5'!$E$7:$E$306),"")</f>
        <v>0</v>
      </c>
      <c r="G7" s="13">
        <f>IFERROR(SUMIF('Dzienne 5'!$B$7:$B$306,A7,'Dzienne 5'!$F$7:$F$306),"")</f>
        <v>0</v>
      </c>
      <c r="H7" s="15" t="str">
        <f>IFERROR(AVERAGEIF('Dzienne 5'!$B$7:$B$306,A7,'Dzienne 5'!$K$7:$K$306),"")</f>
        <v/>
      </c>
      <c r="I7" s="21">
        <f>IFERROR(SUMIF('Dzienne 5'!$B$7:$B$306,A7,'Dzienne 5'!$H$7:$H$306),"")</f>
        <v>0</v>
      </c>
      <c r="J7" s="21">
        <f>IFERROR(SUMIF('Dzienne 5'!$B$7:$B$306,A7,'Dzienne 5'!$I$7:$I$306),"")</f>
        <v>0</v>
      </c>
      <c r="K7" s="15" t="str">
        <f t="shared" si="0"/>
        <v/>
      </c>
      <c r="L7" s="15" t="str">
        <f>IFERROR(AVERAGEIF('Dzienne 5'!$B$7:$B$306,A7,'Dzienne 5'!$L$7:$L$306),"")</f>
        <v/>
      </c>
      <c r="M7" s="21">
        <f>IFERROR(SUMIF('Dzienne 5'!$B$7:$B$306,A7,'Dzienne 5'!$M$7:$M$306),"")</f>
        <v>0</v>
      </c>
      <c r="N7" s="15" t="str">
        <f>IFERROR(AVERAGEIF('Dzienne 5'!$B$7:$B$306,A7,'Dzienne 5'!$O$7:$O$306),"")</f>
        <v/>
      </c>
      <c r="O7" s="15" t="str">
        <f>IFERROR(AVERAGEIF('Dzienne 5'!$B$7:$B$306,A7,'Dzienne 5'!$P$7:$P$306),"")</f>
        <v/>
      </c>
      <c r="P7" s="17" t="str">
        <f>IFERROR(AVERAGEIF('Dzienne 5'!$B$7:$B$306,A7,'Dzienne 5'!$R$7:$R$306),"")</f>
        <v/>
      </c>
      <c r="Q7" s="21" t="str">
        <f>IFERROR(AVERAGEIF('Dzienne 5'!$B$7:$B$306,A7,'Dzienne 5'!$U$7:$U$306),"")</f>
        <v/>
      </c>
      <c r="R7" s="21" t="str">
        <f>IFERROR(AVERAGEIF('Dzienne 5'!$B$7:$B$306,A7,'Dzienne 5'!$V$7:$V$306),"")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5'!$A$7:$A$306,'Dzienne 5'!$B$7:$B$306,A8),"")</f>
        <v/>
      </c>
      <c r="C8" s="20" t="str">
        <f ca="1">IFERROR(_xludf.maxifs('Dzienne 5'!$A$7:$A$306,'Dzienne 5'!$B$7:$B$306,A8),"")</f>
        <v/>
      </c>
      <c r="D8" s="21" t="str">
        <f>IFERROR(AVERAGEIF('Dzienne 5'!$B$7:$B$306,A8,'Dzienne 5'!$C$7:$C$306),"")</f>
        <v/>
      </c>
      <c r="E8" s="21" t="str">
        <f>IFERROR(AVERAGEIF('Dzienne 5'!$B$7:$B$306,A8,'Dzienne 5'!$D$7:$D$306),"")</f>
        <v/>
      </c>
      <c r="F8" s="13">
        <f>IFERROR(SUMIF('Dzienne 5'!$B$7:$B$306,A8,'Dzienne 5'!$E$7:$E$306),"")</f>
        <v>0</v>
      </c>
      <c r="G8" s="13">
        <f>IFERROR(SUMIF('Dzienne 5'!$B$7:$B$306,A8,'Dzienne 5'!$F$7:$F$306),"")</f>
        <v>0</v>
      </c>
      <c r="H8" s="15" t="str">
        <f>IFERROR(AVERAGEIF('Dzienne 5'!$B$7:$B$306,A8,'Dzienne 5'!$K$7:$K$306),"")</f>
        <v/>
      </c>
      <c r="I8" s="21">
        <f>IFERROR(SUMIF('Dzienne 5'!$B$7:$B$306,A8,'Dzienne 5'!$H$7:$H$306),"")</f>
        <v>0</v>
      </c>
      <c r="J8" s="21">
        <f>IFERROR(SUMIF('Dzienne 5'!$B$7:$B$306,A8,'Dzienne 5'!$I$7:$I$306),"")</f>
        <v>0</v>
      </c>
      <c r="K8" s="15" t="str">
        <f t="shared" si="0"/>
        <v/>
      </c>
      <c r="L8" s="15" t="str">
        <f>IFERROR(AVERAGEIF('Dzienne 5'!$B$7:$B$306,A8,'Dzienne 5'!$L$7:$L$306),"")</f>
        <v/>
      </c>
      <c r="M8" s="21">
        <f>IFERROR(SUMIF('Dzienne 5'!$B$7:$B$306,A8,'Dzienne 5'!$M$7:$M$306),"")</f>
        <v>0</v>
      </c>
      <c r="N8" s="15" t="str">
        <f>IFERROR(AVERAGEIF('Dzienne 5'!$B$7:$B$306,A8,'Dzienne 5'!$O$7:$O$306),"")</f>
        <v/>
      </c>
      <c r="O8" s="15" t="str">
        <f>IFERROR(AVERAGEIF('Dzienne 5'!$B$7:$B$306,A8,'Dzienne 5'!$P$7:$P$306),"")</f>
        <v/>
      </c>
      <c r="P8" s="17" t="str">
        <f>IFERROR(AVERAGEIF('Dzienne 5'!$B$7:$B$306,A8,'Dzienne 5'!$R$7:$R$306),"")</f>
        <v/>
      </c>
      <c r="Q8" s="21" t="str">
        <f>IFERROR(AVERAGEIF('Dzienne 5'!$B$7:$B$306,A8,'Dzienne 5'!$U$7:$U$306),"")</f>
        <v/>
      </c>
      <c r="R8" s="21" t="str">
        <f>IFERROR(AVERAGEIF('Dzienne 5'!$B$7:$B$306,A8,'Dzienne 5'!$V$7:$V$306),"")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5'!$A$7:$A$306,'Dzienne 5'!$B$7:$B$306,A9),"")</f>
        <v/>
      </c>
      <c r="C9" s="20" t="str">
        <f ca="1">IFERROR(_xludf.maxifs('Dzienne 5'!$A$7:$A$306,'Dzienne 5'!$B$7:$B$306,A9),"")</f>
        <v/>
      </c>
      <c r="D9" s="21" t="str">
        <f>IFERROR(AVERAGEIF('Dzienne 5'!$B$7:$B$306,A9,'Dzienne 5'!$C$7:$C$306),"")</f>
        <v/>
      </c>
      <c r="E9" s="21" t="str">
        <f>IFERROR(AVERAGEIF('Dzienne 5'!$B$7:$B$306,A9,'Dzienne 5'!$D$7:$D$306),"")</f>
        <v/>
      </c>
      <c r="F9" s="13">
        <f>IFERROR(SUMIF('Dzienne 5'!$B$7:$B$306,A9,'Dzienne 5'!$E$7:$E$306),"")</f>
        <v>0</v>
      </c>
      <c r="G9" s="13">
        <f>IFERROR(SUMIF('Dzienne 5'!$B$7:$B$306,A9,'Dzienne 5'!$F$7:$F$306),"")</f>
        <v>0</v>
      </c>
      <c r="H9" s="15" t="str">
        <f>IFERROR(AVERAGEIF('Dzienne 5'!$B$7:$B$306,A9,'Dzienne 5'!$K$7:$K$306),"")</f>
        <v/>
      </c>
      <c r="I9" s="21">
        <f>IFERROR(SUMIF('Dzienne 5'!$B$7:$B$306,A9,'Dzienne 5'!$H$7:$H$306),"")</f>
        <v>0</v>
      </c>
      <c r="J9" s="21">
        <f>IFERROR(SUMIF('Dzienne 5'!$B$7:$B$306,A9,'Dzienne 5'!$I$7:$I$306),"")</f>
        <v>0</v>
      </c>
      <c r="K9" s="15" t="str">
        <f t="shared" si="0"/>
        <v/>
      </c>
      <c r="L9" s="15" t="str">
        <f>IFERROR(AVERAGEIF('Dzienne 5'!$B$7:$B$306,A9,'Dzienne 5'!$L$7:$L$306),"")</f>
        <v/>
      </c>
      <c r="M9" s="21">
        <f>IFERROR(SUMIF('Dzienne 5'!$B$7:$B$306,A9,'Dzienne 5'!$M$7:$M$306),"")</f>
        <v>0</v>
      </c>
      <c r="N9" s="15" t="str">
        <f>IFERROR(AVERAGEIF('Dzienne 5'!$B$7:$B$306,A9,'Dzienne 5'!$O$7:$O$306),"")</f>
        <v/>
      </c>
      <c r="O9" s="15" t="str">
        <f>IFERROR(AVERAGEIF('Dzienne 5'!$B$7:$B$306,A9,'Dzienne 5'!$P$7:$P$306),"")</f>
        <v/>
      </c>
      <c r="P9" s="17" t="str">
        <f>IFERROR(AVERAGEIF('Dzienne 5'!$B$7:$B$306,A9,'Dzienne 5'!$R$7:$R$306),"")</f>
        <v/>
      </c>
      <c r="Q9" s="21" t="str">
        <f>IFERROR(AVERAGEIF('Dzienne 5'!$B$7:$B$306,A9,'Dzienne 5'!$U$7:$U$306),"")</f>
        <v/>
      </c>
      <c r="R9" s="21" t="str">
        <f>IFERROR(AVERAGEIF('Dzienne 5'!$B$7:$B$306,A9,'Dzienne 5'!$V$7:$V$306),"")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5'!$A$7:$A$306,'Dzienne 5'!$B$7:$B$306,A10),"")</f>
        <v/>
      </c>
      <c r="C10" s="20" t="str">
        <f ca="1">IFERROR(_xludf.maxifs('Dzienne 5'!$A$7:$A$306,'Dzienne 5'!$B$7:$B$306,A10),"")</f>
        <v/>
      </c>
      <c r="D10" s="21" t="str">
        <f>IFERROR(AVERAGEIF('Dzienne 5'!$B$7:$B$306,A10,'Dzienne 5'!$C$7:$C$306),"")</f>
        <v/>
      </c>
      <c r="E10" s="21" t="str">
        <f>IFERROR(AVERAGEIF('Dzienne 5'!$B$7:$B$306,A10,'Dzienne 5'!$D$7:$D$306),"")</f>
        <v/>
      </c>
      <c r="F10" s="13">
        <f>IFERROR(SUMIF('Dzienne 5'!$B$7:$B$306,A10,'Dzienne 5'!$E$7:$E$306),"")</f>
        <v>0</v>
      </c>
      <c r="G10" s="13">
        <f>IFERROR(SUMIF('Dzienne 5'!$B$7:$B$306,A10,'Dzienne 5'!$F$7:$F$306),"")</f>
        <v>0</v>
      </c>
      <c r="H10" s="15" t="str">
        <f>IFERROR(AVERAGEIF('Dzienne 5'!$B$7:$B$306,A10,'Dzienne 5'!$K$7:$K$306),"")</f>
        <v/>
      </c>
      <c r="I10" s="21">
        <f>IFERROR(SUMIF('Dzienne 5'!$B$7:$B$306,A10,'Dzienne 5'!$H$7:$H$306),"")</f>
        <v>0</v>
      </c>
      <c r="J10" s="21">
        <f>IFERROR(SUMIF('Dzienne 5'!$B$7:$B$306,A10,'Dzienne 5'!$I$7:$I$306),"")</f>
        <v>0</v>
      </c>
      <c r="K10" s="15" t="str">
        <f t="shared" si="0"/>
        <v/>
      </c>
      <c r="L10" s="15" t="str">
        <f>IFERROR(AVERAGEIF('Dzienne 5'!$B$7:$B$306,A10,'Dzienne 5'!$L$7:$L$306),"")</f>
        <v/>
      </c>
      <c r="M10" s="21">
        <f>IFERROR(SUMIF('Dzienne 5'!$B$7:$B$306,A10,'Dzienne 5'!$M$7:$M$306),"")</f>
        <v>0</v>
      </c>
      <c r="N10" s="15" t="str">
        <f>IFERROR(AVERAGEIF('Dzienne 5'!$B$7:$B$306,A10,'Dzienne 5'!$O$7:$O$306),"")</f>
        <v/>
      </c>
      <c r="O10" s="15" t="str">
        <f>IFERROR(AVERAGEIF('Dzienne 5'!$B$7:$B$306,A10,'Dzienne 5'!$P$7:$P$306),"")</f>
        <v/>
      </c>
      <c r="P10" s="17" t="str">
        <f>IFERROR(AVERAGEIF('Dzienne 5'!$B$7:$B$306,A10,'Dzienne 5'!$R$7:$R$306),"")</f>
        <v/>
      </c>
      <c r="Q10" s="21" t="str">
        <f>IFERROR(AVERAGEIF('Dzienne 5'!$B$7:$B$306,A10,'Dzienne 5'!$U$7:$U$306),"")</f>
        <v/>
      </c>
      <c r="R10" s="21" t="str">
        <f>IFERROR(AVERAGEIF('Dzienne 5'!$B$7:$B$306,A10,'Dzienne 5'!$V$7:$V$306),"")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5'!$A$7:$A$306,'Dzienne 5'!$B$7:$B$306,A11),"")</f>
        <v/>
      </c>
      <c r="C11" s="20" t="str">
        <f ca="1">IFERROR(_xludf.maxifs('Dzienne 5'!$A$7:$A$306,'Dzienne 5'!$B$7:$B$306,A11),"")</f>
        <v/>
      </c>
      <c r="D11" s="21" t="str">
        <f>IFERROR(AVERAGEIF('Dzienne 5'!$B$7:$B$306,A11,'Dzienne 5'!$C$7:$C$306),"")</f>
        <v/>
      </c>
      <c r="E11" s="21" t="str">
        <f>IFERROR(AVERAGEIF('Dzienne 5'!$B$7:$B$306,A11,'Dzienne 5'!$D$7:$D$306),"")</f>
        <v/>
      </c>
      <c r="F11" s="13">
        <f>IFERROR(SUMIF('Dzienne 5'!$B$7:$B$306,A11,'Dzienne 5'!$E$7:$E$306),"")</f>
        <v>0</v>
      </c>
      <c r="G11" s="13">
        <f>IFERROR(SUMIF('Dzienne 5'!$B$7:$B$306,A11,'Dzienne 5'!$F$7:$F$306),"")</f>
        <v>0</v>
      </c>
      <c r="H11" s="15" t="str">
        <f>IFERROR(AVERAGEIF('Dzienne 5'!$B$7:$B$306,A11,'Dzienne 5'!$K$7:$K$306),"")</f>
        <v/>
      </c>
      <c r="I11" s="21">
        <f>IFERROR(SUMIF('Dzienne 5'!$B$7:$B$306,A11,'Dzienne 5'!$H$7:$H$306),"")</f>
        <v>0</v>
      </c>
      <c r="J11" s="21">
        <f>IFERROR(SUMIF('Dzienne 5'!$B$7:$B$306,A11,'Dzienne 5'!$I$7:$I$306),"")</f>
        <v>0</v>
      </c>
      <c r="K11" s="15" t="str">
        <f t="shared" si="0"/>
        <v/>
      </c>
      <c r="L11" s="15" t="str">
        <f>IFERROR(AVERAGEIF('Dzienne 5'!$B$7:$B$306,A11,'Dzienne 5'!$L$7:$L$306),"")</f>
        <v/>
      </c>
      <c r="M11" s="21">
        <f>IFERROR(SUMIF('Dzienne 5'!$B$7:$B$306,A11,'Dzienne 5'!$M$7:$M$306),"")</f>
        <v>0</v>
      </c>
      <c r="N11" s="15" t="str">
        <f>IFERROR(AVERAGEIF('Dzienne 5'!$B$7:$B$306,A11,'Dzienne 5'!$O$7:$O$306),"")</f>
        <v/>
      </c>
      <c r="O11" s="15" t="str">
        <f>IFERROR(AVERAGEIF('Dzienne 5'!$B$7:$B$306,A11,'Dzienne 5'!$P$7:$P$306),"")</f>
        <v/>
      </c>
      <c r="P11" s="17" t="str">
        <f>IFERROR(AVERAGEIF('Dzienne 5'!$B$7:$B$306,A11,'Dzienne 5'!$R$7:$R$306),"")</f>
        <v/>
      </c>
      <c r="Q11" s="21" t="str">
        <f>IFERROR(AVERAGEIF('Dzienne 5'!$B$7:$B$306,A11,'Dzienne 5'!$U$7:$U$306),"")</f>
        <v/>
      </c>
      <c r="R11" s="21" t="str">
        <f>IFERROR(AVERAGEIF('Dzienne 5'!$B$7:$B$306,A11,'Dzienne 5'!$V$7:$V$306),"")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5'!$A$7:$A$306,'Dzienne 5'!$B$7:$B$306,A12),"")</f>
        <v/>
      </c>
      <c r="C12" s="20" t="str">
        <f ca="1">IFERROR(_xludf.maxifs('Dzienne 5'!$A$7:$A$306,'Dzienne 5'!$B$7:$B$306,A12),"")</f>
        <v/>
      </c>
      <c r="D12" s="21" t="str">
        <f>IFERROR(AVERAGEIF('Dzienne 5'!$B$7:$B$306,A12,'Dzienne 5'!$C$7:$C$306),"")</f>
        <v/>
      </c>
      <c r="E12" s="21" t="str">
        <f>IFERROR(AVERAGEIF('Dzienne 5'!$B$7:$B$306,A12,'Dzienne 5'!$D$7:$D$306),"")</f>
        <v/>
      </c>
      <c r="F12" s="13">
        <f>IFERROR(SUMIF('Dzienne 5'!$B$7:$B$306,A12,'Dzienne 5'!$E$7:$E$306),"")</f>
        <v>0</v>
      </c>
      <c r="G12" s="13">
        <f>IFERROR(SUMIF('Dzienne 5'!$B$7:$B$306,A12,'Dzienne 5'!$F$7:$F$306),"")</f>
        <v>0</v>
      </c>
      <c r="H12" s="15" t="str">
        <f>IFERROR(AVERAGEIF('Dzienne 5'!$B$7:$B$306,A12,'Dzienne 5'!$K$7:$K$306),"")</f>
        <v/>
      </c>
      <c r="I12" s="21">
        <f>IFERROR(SUMIF('Dzienne 5'!$B$7:$B$306,A12,'Dzienne 5'!$H$7:$H$306),"")</f>
        <v>0</v>
      </c>
      <c r="J12" s="21">
        <f>IFERROR(SUMIF('Dzienne 5'!$B$7:$B$306,A12,'Dzienne 5'!$I$7:$I$306),"")</f>
        <v>0</v>
      </c>
      <c r="K12" s="15" t="str">
        <f t="shared" si="0"/>
        <v/>
      </c>
      <c r="L12" s="15" t="str">
        <f>IFERROR(AVERAGEIF('Dzienne 5'!$B$7:$B$306,A12,'Dzienne 5'!$L$7:$L$306),"")</f>
        <v/>
      </c>
      <c r="M12" s="21">
        <f>IFERROR(SUMIF('Dzienne 5'!$B$7:$B$306,A12,'Dzienne 5'!$M$7:$M$306),"")</f>
        <v>0</v>
      </c>
      <c r="N12" s="15" t="str">
        <f>IFERROR(AVERAGEIF('Dzienne 5'!$B$7:$B$306,A12,'Dzienne 5'!$O$7:$O$306),"")</f>
        <v/>
      </c>
      <c r="O12" s="15" t="str">
        <f>IFERROR(AVERAGEIF('Dzienne 5'!$B$7:$B$306,A12,'Dzienne 5'!$P$7:$P$306),"")</f>
        <v/>
      </c>
      <c r="P12" s="17" t="str">
        <f>IFERROR(AVERAGEIF('Dzienne 5'!$B$7:$B$306,A12,'Dzienne 5'!$R$7:$R$306),"")</f>
        <v/>
      </c>
      <c r="Q12" s="21" t="str">
        <f>IFERROR(AVERAGEIF('Dzienne 5'!$B$7:$B$306,A12,'Dzienne 5'!$U$7:$U$306),"")</f>
        <v/>
      </c>
      <c r="R12" s="21" t="str">
        <f>IFERROR(AVERAGEIF('Dzienne 5'!$B$7:$B$306,A12,'Dzienne 5'!$V$7:$V$306),"")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5'!$A$7:$A$306,'Dzienne 5'!$B$7:$B$306,A13),"")</f>
        <v/>
      </c>
      <c r="C13" s="20" t="str">
        <f ca="1">IFERROR(_xludf.maxifs('Dzienne 5'!$A$7:$A$306,'Dzienne 5'!$B$7:$B$306,A13),"")</f>
        <v/>
      </c>
      <c r="D13" s="21" t="str">
        <f>IFERROR(AVERAGEIF('Dzienne 5'!$B$7:$B$306,A13,'Dzienne 5'!$C$7:$C$306),"")</f>
        <v/>
      </c>
      <c r="E13" s="21" t="str">
        <f>IFERROR(AVERAGEIF('Dzienne 5'!$B$7:$B$306,A13,'Dzienne 5'!$D$7:$D$306),"")</f>
        <v/>
      </c>
      <c r="F13" s="13">
        <f>IFERROR(SUMIF('Dzienne 5'!$B$7:$B$306,A13,'Dzienne 5'!$E$7:$E$306),"")</f>
        <v>0</v>
      </c>
      <c r="G13" s="13">
        <f>IFERROR(SUMIF('Dzienne 5'!$B$7:$B$306,A13,'Dzienne 5'!$F$7:$F$306),"")</f>
        <v>0</v>
      </c>
      <c r="H13" s="15" t="str">
        <f>IFERROR(AVERAGEIF('Dzienne 5'!$B$7:$B$306,A13,'Dzienne 5'!$K$7:$K$306),"")</f>
        <v/>
      </c>
      <c r="I13" s="21">
        <f>IFERROR(SUMIF('Dzienne 5'!$B$7:$B$306,A13,'Dzienne 5'!$H$7:$H$306),"")</f>
        <v>0</v>
      </c>
      <c r="J13" s="21">
        <f>IFERROR(SUMIF('Dzienne 5'!$B$7:$B$306,A13,'Dzienne 5'!$I$7:$I$306),"")</f>
        <v>0</v>
      </c>
      <c r="K13" s="15" t="str">
        <f t="shared" si="0"/>
        <v/>
      </c>
      <c r="L13" s="15" t="str">
        <f>IFERROR(AVERAGEIF('Dzienne 5'!$B$7:$B$306,A13,'Dzienne 5'!$L$7:$L$306),"")</f>
        <v/>
      </c>
      <c r="M13" s="21">
        <f>IFERROR(SUMIF('Dzienne 5'!$B$7:$B$306,A13,'Dzienne 5'!$M$7:$M$306),"")</f>
        <v>0</v>
      </c>
      <c r="N13" s="15" t="str">
        <f>IFERROR(AVERAGEIF('Dzienne 5'!$B$7:$B$306,A13,'Dzienne 5'!$O$7:$O$306),"")</f>
        <v/>
      </c>
      <c r="O13" s="15" t="str">
        <f>IFERROR(AVERAGEIF('Dzienne 5'!$B$7:$B$306,A13,'Dzienne 5'!$P$7:$P$306),"")</f>
        <v/>
      </c>
      <c r="P13" s="17" t="str">
        <f>IFERROR(AVERAGEIF('Dzienne 5'!$B$7:$B$306,A13,'Dzienne 5'!$R$7:$R$306),"")</f>
        <v/>
      </c>
      <c r="Q13" s="21" t="str">
        <f>IFERROR(AVERAGEIF('Dzienne 5'!$B$7:$B$306,A13,'Dzienne 5'!$U$7:$U$306),"")</f>
        <v/>
      </c>
      <c r="R13" s="21" t="str">
        <f>IFERROR(AVERAGEIF('Dzienne 5'!$B$7:$B$306,A13,'Dzienne 5'!$V$7:$V$306),"")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5'!$A$7:$A$306,'Dzienne 5'!$B$7:$B$306,A14),"")</f>
        <v/>
      </c>
      <c r="C14" s="20" t="str">
        <f ca="1">IFERROR(_xludf.maxifs('Dzienne 5'!$A$7:$A$306,'Dzienne 5'!$B$7:$B$306,A14),"")</f>
        <v/>
      </c>
      <c r="D14" s="21" t="str">
        <f>IFERROR(AVERAGEIF('Dzienne 5'!$B$7:$B$306,A14,'Dzienne 5'!$C$7:$C$306),"")</f>
        <v/>
      </c>
      <c r="E14" s="21" t="str">
        <f>IFERROR(AVERAGEIF('Dzienne 5'!$B$7:$B$306,A14,'Dzienne 5'!$D$7:$D$306),"")</f>
        <v/>
      </c>
      <c r="F14" s="13">
        <f>IFERROR(SUMIF('Dzienne 5'!$B$7:$B$306,A14,'Dzienne 5'!$E$7:$E$306),"")</f>
        <v>0</v>
      </c>
      <c r="G14" s="13">
        <f>IFERROR(SUMIF('Dzienne 5'!$B$7:$B$306,A14,'Dzienne 5'!$F$7:$F$306),"")</f>
        <v>0</v>
      </c>
      <c r="H14" s="15" t="str">
        <f>IFERROR(AVERAGEIF('Dzienne 5'!$B$7:$B$306,A14,'Dzienne 5'!$K$7:$K$306),"")</f>
        <v/>
      </c>
      <c r="I14" s="21">
        <f>IFERROR(SUMIF('Dzienne 5'!$B$7:$B$306,A14,'Dzienne 5'!$H$7:$H$306),"")</f>
        <v>0</v>
      </c>
      <c r="J14" s="21">
        <f>IFERROR(SUMIF('Dzienne 5'!$B$7:$B$306,A14,'Dzienne 5'!$I$7:$I$306),"")</f>
        <v>0</v>
      </c>
      <c r="K14" s="15" t="str">
        <f t="shared" si="0"/>
        <v/>
      </c>
      <c r="L14" s="15" t="str">
        <f>IFERROR(AVERAGEIF('Dzienne 5'!$B$7:$B$306,A14,'Dzienne 5'!$L$7:$L$306),"")</f>
        <v/>
      </c>
      <c r="M14" s="21">
        <f>IFERROR(SUMIF('Dzienne 5'!$B$7:$B$306,A14,'Dzienne 5'!$M$7:$M$306),"")</f>
        <v>0</v>
      </c>
      <c r="N14" s="15" t="str">
        <f>IFERROR(AVERAGEIF('Dzienne 5'!$B$7:$B$306,A14,'Dzienne 5'!$O$7:$O$306),"")</f>
        <v/>
      </c>
      <c r="O14" s="15" t="str">
        <f>IFERROR(AVERAGEIF('Dzienne 5'!$B$7:$B$306,A14,'Dzienne 5'!$P$7:$P$306),"")</f>
        <v/>
      </c>
      <c r="P14" s="17" t="str">
        <f>IFERROR(AVERAGEIF('Dzienne 5'!$B$7:$B$306,A14,'Dzienne 5'!$R$7:$R$306),"")</f>
        <v/>
      </c>
      <c r="Q14" s="21" t="str">
        <f>IFERROR(AVERAGEIF('Dzienne 5'!$B$7:$B$306,A14,'Dzienne 5'!$U$7:$U$306),"")</f>
        <v/>
      </c>
      <c r="R14" s="21" t="str">
        <f>IFERROR(AVERAGEIF('Dzienne 5'!$B$7:$B$306,A14,'Dzienne 5'!$V$7:$V$306),"")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5'!$A$7:$A$306,'Dzienne 5'!$B$7:$B$306,A15),"")</f>
        <v/>
      </c>
      <c r="C15" s="20" t="str">
        <f ca="1">IFERROR(_xludf.maxifs('Dzienne 5'!$A$7:$A$306,'Dzienne 5'!$B$7:$B$306,A15),"")</f>
        <v/>
      </c>
      <c r="D15" s="21" t="str">
        <f>IFERROR(AVERAGEIF('Dzienne 5'!$B$7:$B$306,A15,'Dzienne 5'!$C$7:$C$306),"")</f>
        <v/>
      </c>
      <c r="E15" s="21" t="str">
        <f>IFERROR(AVERAGEIF('Dzienne 5'!$B$7:$B$306,A15,'Dzienne 5'!$D$7:$D$306),"")</f>
        <v/>
      </c>
      <c r="F15" s="13">
        <f>IFERROR(SUMIF('Dzienne 5'!$B$7:$B$306,A15,'Dzienne 5'!$E$7:$E$306),"")</f>
        <v>0</v>
      </c>
      <c r="G15" s="13">
        <f>IFERROR(SUMIF('Dzienne 5'!$B$7:$B$306,A15,'Dzienne 5'!$F$7:$F$306),"")</f>
        <v>0</v>
      </c>
      <c r="H15" s="15" t="str">
        <f>IFERROR(AVERAGEIF('Dzienne 5'!$B$7:$B$306,A15,'Dzienne 5'!$K$7:$K$306),"")</f>
        <v/>
      </c>
      <c r="I15" s="21">
        <f>IFERROR(SUMIF('Dzienne 5'!$B$7:$B$306,A15,'Dzienne 5'!$H$7:$H$306),"")</f>
        <v>0</v>
      </c>
      <c r="J15" s="21">
        <f>IFERROR(SUMIF('Dzienne 5'!$B$7:$B$306,A15,'Dzienne 5'!$I$7:$I$306),"")</f>
        <v>0</v>
      </c>
      <c r="K15" s="15" t="str">
        <f t="shared" si="0"/>
        <v/>
      </c>
      <c r="L15" s="15" t="str">
        <f>IFERROR(AVERAGEIF('Dzienne 5'!$B$7:$B$306,A15,'Dzienne 5'!$L$7:$L$306),"")</f>
        <v/>
      </c>
      <c r="M15" s="21">
        <f>IFERROR(SUMIF('Dzienne 5'!$B$7:$B$306,A15,'Dzienne 5'!$M$7:$M$306),"")</f>
        <v>0</v>
      </c>
      <c r="N15" s="15" t="str">
        <f>IFERROR(AVERAGEIF('Dzienne 5'!$B$7:$B$306,A15,'Dzienne 5'!$O$7:$O$306),"")</f>
        <v/>
      </c>
      <c r="O15" s="15" t="str">
        <f>IFERROR(AVERAGEIF('Dzienne 5'!$B$7:$B$306,A15,'Dzienne 5'!$P$7:$P$306),"")</f>
        <v/>
      </c>
      <c r="P15" s="17" t="str">
        <f>IFERROR(AVERAGEIF('Dzienne 5'!$B$7:$B$306,A15,'Dzienne 5'!$R$7:$R$306),"")</f>
        <v/>
      </c>
      <c r="Q15" s="21" t="str">
        <f>IFERROR(AVERAGEIF('Dzienne 5'!$B$7:$B$306,A15,'Dzienne 5'!$U$7:$U$306),"")</f>
        <v/>
      </c>
      <c r="R15" s="21" t="str">
        <f>IFERROR(AVERAGEIF('Dzienne 5'!$B$7:$B$306,A15,'Dzienne 5'!$V$7:$V$306),"")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5'!$A$7:$A$306,'Dzienne 5'!$B$7:$B$306,A16),"")</f>
        <v/>
      </c>
      <c r="C16" s="20" t="str">
        <f ca="1">IFERROR(_xludf.maxifs('Dzienne 5'!$A$7:$A$306,'Dzienne 5'!$B$7:$B$306,A16),"")</f>
        <v/>
      </c>
      <c r="D16" s="21" t="str">
        <f>IFERROR(AVERAGEIF('Dzienne 5'!$B$7:$B$306,A16,'Dzienne 5'!$C$7:$C$306),"")</f>
        <v/>
      </c>
      <c r="E16" s="21" t="str">
        <f>IFERROR(AVERAGEIF('Dzienne 5'!$B$7:$B$306,A16,'Dzienne 5'!$D$7:$D$306),"")</f>
        <v/>
      </c>
      <c r="F16" s="13">
        <f>IFERROR(SUMIF('Dzienne 5'!$B$7:$B$306,A16,'Dzienne 5'!$E$7:$E$306),"")</f>
        <v>0</v>
      </c>
      <c r="G16" s="13">
        <f>IFERROR(SUMIF('Dzienne 5'!$B$7:$B$306,A16,'Dzienne 5'!$F$7:$F$306),"")</f>
        <v>0</v>
      </c>
      <c r="H16" s="15" t="str">
        <f>IFERROR(AVERAGEIF('Dzienne 5'!$B$7:$B$306,A16,'Dzienne 5'!$K$7:$K$306),"")</f>
        <v/>
      </c>
      <c r="I16" s="21">
        <f>IFERROR(SUMIF('Dzienne 5'!$B$7:$B$306,A16,'Dzienne 5'!$H$7:$H$306),"")</f>
        <v>0</v>
      </c>
      <c r="J16" s="21">
        <f>IFERROR(SUMIF('Dzienne 5'!$B$7:$B$306,A16,'Dzienne 5'!$I$7:$I$306),"")</f>
        <v>0</v>
      </c>
      <c r="K16" s="15" t="str">
        <f t="shared" si="0"/>
        <v/>
      </c>
      <c r="L16" s="15" t="str">
        <f>IFERROR(AVERAGEIF('Dzienne 5'!$B$7:$B$306,A16,'Dzienne 5'!$L$7:$L$306),"")</f>
        <v/>
      </c>
      <c r="M16" s="21">
        <f>IFERROR(SUMIF('Dzienne 5'!$B$7:$B$306,A16,'Dzienne 5'!$M$7:$M$306),"")</f>
        <v>0</v>
      </c>
      <c r="N16" s="15" t="str">
        <f>IFERROR(AVERAGEIF('Dzienne 5'!$B$7:$B$306,A16,'Dzienne 5'!$O$7:$O$306),"")</f>
        <v/>
      </c>
      <c r="O16" s="15" t="str">
        <f>IFERROR(AVERAGEIF('Dzienne 5'!$B$7:$B$306,A16,'Dzienne 5'!$P$7:$P$306),"")</f>
        <v/>
      </c>
      <c r="P16" s="17" t="str">
        <f>IFERROR(AVERAGEIF('Dzienne 5'!$B$7:$B$306,A16,'Dzienne 5'!$R$7:$R$306),"")</f>
        <v/>
      </c>
      <c r="Q16" s="21" t="str">
        <f>IFERROR(AVERAGEIF('Dzienne 5'!$B$7:$B$306,A16,'Dzienne 5'!$U$7:$U$306),"")</f>
        <v/>
      </c>
      <c r="R16" s="21" t="str">
        <f>IFERROR(AVERAGEIF('Dzienne 5'!$B$7:$B$306,A16,'Dzienne 5'!$V$7:$V$306),"")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5'!$A$7:$A$306,'Dzienne 5'!$B$7:$B$306,A17),"")</f>
        <v/>
      </c>
      <c r="C17" s="20" t="str">
        <f ca="1">IFERROR(_xludf.maxifs('Dzienne 5'!$A$7:$A$306,'Dzienne 5'!$B$7:$B$306,A17),"")</f>
        <v/>
      </c>
      <c r="D17" s="21" t="str">
        <f>IFERROR(AVERAGEIF('Dzienne 5'!$B$7:$B$306,A17,'Dzienne 5'!$C$7:$C$306),"")</f>
        <v/>
      </c>
      <c r="E17" s="21" t="str">
        <f>IFERROR(AVERAGEIF('Dzienne 5'!$B$7:$B$306,A17,'Dzienne 5'!$D$7:$D$306),"")</f>
        <v/>
      </c>
      <c r="F17" s="13">
        <f>IFERROR(SUMIF('Dzienne 5'!$B$7:$B$306,A17,'Dzienne 5'!$E$7:$E$306),"")</f>
        <v>0</v>
      </c>
      <c r="G17" s="13">
        <f>IFERROR(SUMIF('Dzienne 5'!$B$7:$B$306,A17,'Dzienne 5'!$F$7:$F$306),"")</f>
        <v>0</v>
      </c>
      <c r="H17" s="15" t="str">
        <f>IFERROR(AVERAGEIF('Dzienne 5'!$B$7:$B$306,A17,'Dzienne 5'!$K$7:$K$306),"")</f>
        <v/>
      </c>
      <c r="I17" s="21">
        <f>IFERROR(SUMIF('Dzienne 5'!$B$7:$B$306,A17,'Dzienne 5'!$H$7:$H$306),"")</f>
        <v>0</v>
      </c>
      <c r="J17" s="21">
        <f>IFERROR(SUMIF('Dzienne 5'!$B$7:$B$306,A17,'Dzienne 5'!$I$7:$I$306),"")</f>
        <v>0</v>
      </c>
      <c r="K17" s="15" t="str">
        <f t="shared" si="0"/>
        <v/>
      </c>
      <c r="L17" s="15" t="str">
        <f>IFERROR(AVERAGEIF('Dzienne 5'!$B$7:$B$306,A17,'Dzienne 5'!$L$7:$L$306),"")</f>
        <v/>
      </c>
      <c r="M17" s="21">
        <f>IFERROR(SUMIF('Dzienne 5'!$B$7:$B$306,A17,'Dzienne 5'!$M$7:$M$306),"")</f>
        <v>0</v>
      </c>
      <c r="N17" s="15" t="str">
        <f>IFERROR(AVERAGEIF('Dzienne 5'!$B$7:$B$306,A17,'Dzienne 5'!$O$7:$O$306),"")</f>
        <v/>
      </c>
      <c r="O17" s="15" t="str">
        <f>IFERROR(AVERAGEIF('Dzienne 5'!$B$7:$B$306,A17,'Dzienne 5'!$P$7:$P$306),"")</f>
        <v/>
      </c>
      <c r="P17" s="17" t="str">
        <f>IFERROR(AVERAGEIF('Dzienne 5'!$B$7:$B$306,A17,'Dzienne 5'!$R$7:$R$306),"")</f>
        <v/>
      </c>
      <c r="Q17" s="21" t="str">
        <f>IFERROR(AVERAGEIF('Dzienne 5'!$B$7:$B$306,A17,'Dzienne 5'!$U$7:$U$306),"")</f>
        <v/>
      </c>
      <c r="R17" s="21" t="str">
        <f>IFERROR(AVERAGEIF('Dzienne 5'!$B$7:$B$306,A17,'Dzienne 5'!$V$7:$V$306),"")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5'!$A$7:$A$306,'Dzienne 5'!$B$7:$B$306,A18),"")</f>
        <v/>
      </c>
      <c r="C18" s="20" t="str">
        <f ca="1">IFERROR(_xludf.maxifs('Dzienne 5'!$A$7:$A$306,'Dzienne 5'!$B$7:$B$306,A18),"")</f>
        <v/>
      </c>
      <c r="D18" s="21" t="str">
        <f>IFERROR(AVERAGEIF('Dzienne 5'!$B$7:$B$306,A18,'Dzienne 5'!$C$7:$C$306),"")</f>
        <v/>
      </c>
      <c r="E18" s="21" t="str">
        <f>IFERROR(AVERAGEIF('Dzienne 5'!$B$7:$B$306,A18,'Dzienne 5'!$D$7:$D$306),"")</f>
        <v/>
      </c>
      <c r="F18" s="13">
        <f>IFERROR(SUMIF('Dzienne 5'!$B$7:$B$306,A18,'Dzienne 5'!$E$7:$E$306),"")</f>
        <v>0</v>
      </c>
      <c r="G18" s="13">
        <f>IFERROR(SUMIF('Dzienne 5'!$B$7:$B$306,A18,'Dzienne 5'!$F$7:$F$306),"")</f>
        <v>0</v>
      </c>
      <c r="H18" s="15" t="str">
        <f>IFERROR(AVERAGEIF('Dzienne 5'!$B$7:$B$306,A18,'Dzienne 5'!$K$7:$K$306),"")</f>
        <v/>
      </c>
      <c r="I18" s="21">
        <f>IFERROR(SUMIF('Dzienne 5'!$B$7:$B$306,A18,'Dzienne 5'!$H$7:$H$306),"")</f>
        <v>0</v>
      </c>
      <c r="J18" s="21">
        <f>IFERROR(SUMIF('Dzienne 5'!$B$7:$B$306,A18,'Dzienne 5'!$I$7:$I$306),"")</f>
        <v>0</v>
      </c>
      <c r="K18" s="15" t="str">
        <f t="shared" si="0"/>
        <v/>
      </c>
      <c r="L18" s="15" t="str">
        <f>IFERROR(AVERAGEIF('Dzienne 5'!$B$7:$B$306,A18,'Dzienne 5'!$L$7:$L$306),"")</f>
        <v/>
      </c>
      <c r="M18" s="21">
        <f>IFERROR(SUMIF('Dzienne 5'!$B$7:$B$306,A18,'Dzienne 5'!$M$7:$M$306),"")</f>
        <v>0</v>
      </c>
      <c r="N18" s="15" t="str">
        <f>IFERROR(AVERAGEIF('Dzienne 5'!$B$7:$B$306,A18,'Dzienne 5'!$O$7:$O$306),"")</f>
        <v/>
      </c>
      <c r="O18" s="15" t="str">
        <f>IFERROR(AVERAGEIF('Dzienne 5'!$B$7:$B$306,A18,'Dzienne 5'!$P$7:$P$306),"")</f>
        <v/>
      </c>
      <c r="P18" s="17" t="str">
        <f>IFERROR(AVERAGEIF('Dzienne 5'!$B$7:$B$306,A18,'Dzienne 5'!$R$7:$R$306),"")</f>
        <v/>
      </c>
      <c r="Q18" s="21" t="str">
        <f>IFERROR(AVERAGEIF('Dzienne 5'!$B$7:$B$306,A18,'Dzienne 5'!$U$7:$U$306),"")</f>
        <v/>
      </c>
      <c r="R18" s="21" t="str">
        <f>IFERROR(AVERAGEIF('Dzienne 5'!$B$7:$B$306,A18,'Dzienne 5'!$V$7:$V$306),"")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5'!$A$7:$A$306,'Dzienne 5'!$B$7:$B$306,A19),"")</f>
        <v/>
      </c>
      <c r="C19" s="20" t="str">
        <f ca="1">IFERROR(_xludf.maxifs('Dzienne 5'!$A$7:$A$306,'Dzienne 5'!$B$7:$B$306,A19),"")</f>
        <v/>
      </c>
      <c r="D19" s="21">
        <f>IFERROR(AVERAGEIF('Dzienne 5'!$B$7:$B$306,A19,'Dzienne 5'!$C$7:$C$306),"")</f>
        <v>10016</v>
      </c>
      <c r="E19" s="21">
        <f>IFERROR(AVERAGEIF('Dzienne 5'!$B$7:$B$306,A19,'Dzienne 5'!$D$7:$D$306),"")</f>
        <v>1066</v>
      </c>
      <c r="F19" s="13">
        <f>IFERROR(SUMIF('Dzienne 5'!$B$7:$B$306,A19,'Dzienne 5'!$E$7:$E$306),"")</f>
        <v>0</v>
      </c>
      <c r="G19" s="13">
        <f>IFERROR(SUMIF('Dzienne 5'!$B$7:$B$306,A19,'Dzienne 5'!$F$7:$F$306),"")</f>
        <v>0</v>
      </c>
      <c r="H19" s="15">
        <f>IFERROR(AVERAGEIF('Dzienne 5'!$B$7:$B$306,A19,'Dzienne 5'!$K$7:$K$306),"")</f>
        <v>0</v>
      </c>
      <c r="I19" s="21">
        <f>IFERROR(SUMIF('Dzienne 5'!$B$7:$B$306,A19,'Dzienne 5'!$H$7:$H$306),"")</f>
        <v>0</v>
      </c>
      <c r="J19" s="21">
        <f>IFERROR(SUMIF('Dzienne 5'!$B$7:$B$306,A19,'Dzienne 5'!$I$7:$I$306),"")</f>
        <v>0</v>
      </c>
      <c r="K19" s="15" t="str">
        <f t="shared" si="0"/>
        <v/>
      </c>
      <c r="L19" s="15" t="str">
        <f>IFERROR(AVERAGEIF('Dzienne 5'!$B$7:$B$306,A19,'Dzienne 5'!$L$7:$L$306),"")</f>
        <v/>
      </c>
      <c r="M19" s="21">
        <f>IFERROR(SUMIF('Dzienne 5'!$B$7:$B$306,A19,'Dzienne 5'!$M$7:$M$306),"")</f>
        <v>1002</v>
      </c>
      <c r="N19" s="15">
        <f>IFERROR(AVERAGEIF('Dzienne 5'!$B$7:$B$306,A19,'Dzienne 5'!$O$7:$O$306),"")</f>
        <v>100.03993610223642</v>
      </c>
      <c r="O19" s="15">
        <f>IFERROR(AVERAGEIF('Dzienne 5'!$B$7:$B$306,A19,'Dzienne 5'!$P$7:$P$306),"")</f>
        <v>0</v>
      </c>
      <c r="P19" s="17">
        <f>IFERROR(AVERAGEIF('Dzienne 5'!$B$7:$B$306,A19,'Dzienne 5'!$R$7:$R$306),"")</f>
        <v>1.2964071856287425</v>
      </c>
      <c r="Q19" s="21" t="str">
        <f>IFERROR(AVERAGEIF('Dzienne 5'!$B$7:$B$306,A19,'Dzienne 5'!$U$7:$U$306),"")</f>
        <v/>
      </c>
      <c r="R19" s="21" t="str">
        <f>IFERROR(AVERAGEIF('Dzienne 5'!$B$7:$B$306,A19,'Dzienne 5'!$V$7:$V$306),"")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5'!$A$7:$A$306,'Dzienne 5'!$B$7:$B$306,A20),"")</f>
        <v/>
      </c>
      <c r="C20" s="20" t="str">
        <f ca="1">IFERROR(_xludf.maxifs('Dzienne 5'!$A$7:$A$306,'Dzienne 5'!$B$7:$B$306,A20),"")</f>
        <v/>
      </c>
      <c r="D20" s="21">
        <f>IFERROR(AVERAGEIF('Dzienne 5'!$B$7:$B$306,A20,'Dzienne 5'!$C$7:$C$306),"")</f>
        <v>10794</v>
      </c>
      <c r="E20" s="21">
        <f>IFERROR(AVERAGEIF('Dzienne 5'!$B$7:$B$306,A20,'Dzienne 5'!$D$7:$D$306),"")</f>
        <v>1065.8571428571429</v>
      </c>
      <c r="F20" s="13">
        <f>IFERROR(SUMIF('Dzienne 5'!$B$7:$B$306,A20,'Dzienne 5'!$E$7:$E$306),"")</f>
        <v>34</v>
      </c>
      <c r="G20" s="13">
        <f>IFERROR(SUMIF('Dzienne 5'!$B$7:$B$306,A20,'Dzienne 5'!$F$7:$F$306),"")</f>
        <v>4</v>
      </c>
      <c r="H20" s="15">
        <f>IFERROR(AVERAGEIF('Dzienne 5'!$B$7:$B$306,A20,'Dzienne 5'!$K$7:$K$306),"")</f>
        <v>0</v>
      </c>
      <c r="I20" s="21">
        <f>IFERROR(SUMIF('Dzienne 5'!$B$7:$B$306,A20,'Dzienne 5'!$H$7:$H$306),"")</f>
        <v>0</v>
      </c>
      <c r="J20" s="21">
        <f>IFERROR(SUMIF('Dzienne 5'!$B$7:$B$306,A20,'Dzienne 5'!$I$7:$I$306),"")</f>
        <v>0</v>
      </c>
      <c r="K20" s="15" t="str">
        <f t="shared" si="0"/>
        <v/>
      </c>
      <c r="L20" s="15" t="str">
        <f>IFERROR(AVERAGEIF('Dzienne 5'!$B$7:$B$306,A20,'Dzienne 5'!$L$7:$L$306),"")</f>
        <v/>
      </c>
      <c r="M20" s="21">
        <f>IFERROR(SUMIF('Dzienne 5'!$B$7:$B$306,A20,'Dzienne 5'!$M$7:$M$306),"")</f>
        <v>7415</v>
      </c>
      <c r="N20" s="15">
        <f>IFERROR(AVERAGEIF('Dzienne 5'!$B$7:$B$306,A20,'Dzienne 5'!$O$7:$O$306),"")</f>
        <v>98.100874300553784</v>
      </c>
      <c r="O20" s="15">
        <f>IFERROR(AVERAGEIF('Dzienne 5'!$B$7:$B$306,A20,'Dzienne 5'!$P$7:$P$306),"")</f>
        <v>69.699497799806977</v>
      </c>
      <c r="P20" s="17">
        <f>IFERROR(AVERAGEIF('Dzienne 5'!$B$7:$B$306,A20,'Dzienne 5'!$R$7:$R$306),"")</f>
        <v>2.367173314399424</v>
      </c>
      <c r="Q20" s="21" t="str">
        <f>IFERROR(AVERAGEIF('Dzienne 5'!$B$7:$B$306,A20,'Dzienne 5'!$U$7:$U$306),"")</f>
        <v/>
      </c>
      <c r="R20" s="21" t="str">
        <f>IFERROR(AVERAGEIF('Dzienne 5'!$B$7:$B$306,A20,'Dzienne 5'!$V$7:$V$306),"")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5'!$A$7:$A$306,'Dzienne 5'!$B$7:$B$306,A21),"")</f>
        <v/>
      </c>
      <c r="C21" s="20" t="str">
        <f ca="1">IFERROR(_xludf.maxifs('Dzienne 5'!$A$7:$A$306,'Dzienne 5'!$B$7:$B$306,A21),"")</f>
        <v/>
      </c>
      <c r="D21" s="21">
        <f>IFERROR(AVERAGEIF('Dzienne 5'!$B$7:$B$306,A21,'Dzienne 5'!$C$7:$C$306),"")</f>
        <v>10914.571428571429</v>
      </c>
      <c r="E21" s="21">
        <f>IFERROR(AVERAGEIF('Dzienne 5'!$B$7:$B$306,A21,'Dzienne 5'!$D$7:$D$306),"")</f>
        <v>1061.2857142857142</v>
      </c>
      <c r="F21" s="13">
        <f>IFERROR(SUMIF('Dzienne 5'!$B$7:$B$306,A21,'Dzienne 5'!$E$7:$E$306),"")</f>
        <v>10</v>
      </c>
      <c r="G21" s="13">
        <f>IFERROR(SUMIF('Dzienne 5'!$B$7:$B$306,A21,'Dzienne 5'!$F$7:$F$306),"")</f>
        <v>1</v>
      </c>
      <c r="H21" s="15">
        <f>IFERROR(AVERAGEIF('Dzienne 5'!$B$7:$B$306,A21,'Dzienne 5'!$K$7:$K$306),"")</f>
        <v>0</v>
      </c>
      <c r="I21" s="21">
        <f>IFERROR(SUMIF('Dzienne 5'!$B$7:$B$306,A21,'Dzienne 5'!$H$7:$H$306),"")</f>
        <v>0</v>
      </c>
      <c r="J21" s="21">
        <f>IFERROR(SUMIF('Dzienne 5'!$B$7:$B$306,A21,'Dzienne 5'!$I$7:$I$306),"")</f>
        <v>0</v>
      </c>
      <c r="K21" s="15" t="str">
        <f t="shared" si="0"/>
        <v/>
      </c>
      <c r="L21" s="15" t="str">
        <f>IFERROR(AVERAGEIF('Dzienne 5'!$B$7:$B$306,A21,'Dzienne 5'!$L$7:$L$306),"")</f>
        <v/>
      </c>
      <c r="M21" s="21">
        <f>IFERROR(SUMIF('Dzienne 5'!$B$7:$B$306,A21,'Dzienne 5'!$M$7:$M$306),"")</f>
        <v>7759</v>
      </c>
      <c r="N21" s="15">
        <f>IFERROR(AVERAGEIF('Dzienne 5'!$B$7:$B$306,A21,'Dzienne 5'!$O$7:$O$306),"")</f>
        <v>101.55503327393039</v>
      </c>
      <c r="O21" s="15">
        <f>IFERROR(AVERAGEIF('Dzienne 5'!$B$7:$B$306,A21,'Dzienne 5'!$P$7:$P$306),"")</f>
        <v>93.147945717475594</v>
      </c>
      <c r="P21" s="17">
        <f>IFERROR(AVERAGEIF('Dzienne 5'!$B$7:$B$306,A21,'Dzienne 5'!$R$7:$R$306),"")</f>
        <v>1.9711058338271532</v>
      </c>
      <c r="Q21" s="21" t="str">
        <f>IFERROR(AVERAGEIF('Dzienne 5'!$B$7:$B$306,A21,'Dzienne 5'!$U$7:$U$306),"")</f>
        <v/>
      </c>
      <c r="R21" s="21" t="str">
        <f>IFERROR(AVERAGEIF('Dzienne 5'!$B$7:$B$306,A21,'Dzienne 5'!$V$7:$V$306),"")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5'!$A$7:$A$306,'Dzienne 5'!$B$7:$B$306,A22),"")</f>
        <v/>
      </c>
      <c r="C22" s="20" t="str">
        <f ca="1">IFERROR(_xludf.maxifs('Dzienne 5'!$A$7:$A$306,'Dzienne 5'!$B$7:$B$306,A22),"")</f>
        <v/>
      </c>
      <c r="D22" s="21">
        <f>IFERROR(AVERAGEIF('Dzienne 5'!$B$7:$B$306,A22,'Dzienne 5'!$C$7:$C$306),"")</f>
        <v>10901.428571428571</v>
      </c>
      <c r="E22" s="21">
        <f>IFERROR(AVERAGEIF('Dzienne 5'!$B$7:$B$306,A22,'Dzienne 5'!$D$7:$D$306),"")</f>
        <v>1058.5714285714287</v>
      </c>
      <c r="F22" s="13">
        <f>IFERROR(SUMIF('Dzienne 5'!$B$7:$B$306,A22,'Dzienne 5'!$E$7:$E$306),"")</f>
        <v>19</v>
      </c>
      <c r="G22" s="13">
        <f>IFERROR(SUMIF('Dzienne 5'!$B$7:$B$306,A22,'Dzienne 5'!$F$7:$F$306),"")</f>
        <v>3</v>
      </c>
      <c r="H22" s="15">
        <f>IFERROR(AVERAGEIF('Dzienne 5'!$B$7:$B$306,A22,'Dzienne 5'!$K$7:$K$306),"")</f>
        <v>0</v>
      </c>
      <c r="I22" s="21">
        <f>IFERROR(SUMIF('Dzienne 5'!$B$7:$B$306,A22,'Dzienne 5'!$H$7:$H$306),"")</f>
        <v>0</v>
      </c>
      <c r="J22" s="21">
        <f>IFERROR(SUMIF('Dzienne 5'!$B$7:$B$306,A22,'Dzienne 5'!$I$7:$I$306),"")</f>
        <v>0</v>
      </c>
      <c r="K22" s="15" t="str">
        <f t="shared" si="0"/>
        <v/>
      </c>
      <c r="L22" s="15" t="str">
        <f>IFERROR(AVERAGEIF('Dzienne 5'!$B$7:$B$306,A22,'Dzienne 5'!$L$7:$L$306),"")</f>
        <v/>
      </c>
      <c r="M22" s="21">
        <f>IFERROR(SUMIF('Dzienne 5'!$B$7:$B$306,A22,'Dzienne 5'!$M$7:$M$306),"")</f>
        <v>8113</v>
      </c>
      <c r="N22" s="15">
        <f>IFERROR(AVERAGEIF('Dzienne 5'!$B$7:$B$306,A22,'Dzienne 5'!$O$7:$O$306),"")</f>
        <v>106.31665627114434</v>
      </c>
      <c r="O22" s="15">
        <f>IFERROR(AVERAGEIF('Dzienne 5'!$B$7:$B$306,A22,'Dzienne 5'!$P$7:$P$306),"")</f>
        <v>87.7175301798476</v>
      </c>
      <c r="P22" s="17">
        <f>IFERROR(AVERAGEIF('Dzienne 5'!$B$7:$B$306,A22,'Dzienne 5'!$R$7:$R$306),"")</f>
        <v>1.9073438113126551</v>
      </c>
      <c r="Q22" s="21" t="str">
        <f>IFERROR(AVERAGEIF('Dzienne 5'!$B$7:$B$306,A22,'Dzienne 5'!$U$7:$U$306),"")</f>
        <v/>
      </c>
      <c r="R22" s="21" t="str">
        <f>IFERROR(AVERAGEIF('Dzienne 5'!$B$7:$B$306,A22,'Dzienne 5'!$V$7:$V$306),"")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5'!$A$7:$A$306,'Dzienne 5'!$B$7:$B$306,A23),"")</f>
        <v/>
      </c>
      <c r="C23" s="20" t="str">
        <f ca="1">IFERROR(_xludf.maxifs('Dzienne 5'!$A$7:$A$306,'Dzienne 5'!$B$7:$B$306,A23),"")</f>
        <v/>
      </c>
      <c r="D23" s="21">
        <f>IFERROR(AVERAGEIF('Dzienne 5'!$B$7:$B$306,A23,'Dzienne 5'!$C$7:$C$306),"")</f>
        <v>10979.428571428571</v>
      </c>
      <c r="E23" s="21">
        <f>IFERROR(AVERAGEIF('Dzienne 5'!$B$7:$B$306,A23,'Dzienne 5'!$D$7:$D$306),"")</f>
        <v>1056.5714285714287</v>
      </c>
      <c r="F23" s="13">
        <f>IFERROR(SUMIF('Dzienne 5'!$B$7:$B$306,A23,'Dzienne 5'!$E$7:$E$306),"")</f>
        <v>6</v>
      </c>
      <c r="G23" s="13">
        <f>IFERROR(SUMIF('Dzienne 5'!$B$7:$B$306,A23,'Dzienne 5'!$F$7:$F$306),"")</f>
        <v>2</v>
      </c>
      <c r="H23" s="15">
        <f>IFERROR(AVERAGEIF('Dzienne 5'!$B$7:$B$306,A23,'Dzienne 5'!$K$7:$K$306),"")</f>
        <v>2.3424063187962335E-2</v>
      </c>
      <c r="I23" s="21">
        <f>IFERROR(SUMIF('Dzienne 5'!$B$7:$B$306,A23,'Dzienne 5'!$H$7:$H$306),"")</f>
        <v>18</v>
      </c>
      <c r="J23" s="21">
        <f>IFERROR(SUMIF('Dzienne 5'!$B$7:$B$306,A23,'Dzienne 5'!$I$7:$I$306),"")</f>
        <v>0</v>
      </c>
      <c r="K23" s="15">
        <f t="shared" si="0"/>
        <v>0</v>
      </c>
      <c r="L23" s="15" t="str">
        <f>IFERROR(AVERAGEIF('Dzienne 5'!$B$7:$B$306,A23,'Dzienne 5'!$L$7:$L$306),"")</f>
        <v/>
      </c>
      <c r="M23" s="21">
        <f>IFERROR(SUMIF('Dzienne 5'!$B$7:$B$306,A23,'Dzienne 5'!$M$7:$M$306),"")</f>
        <v>8540</v>
      </c>
      <c r="N23" s="15">
        <f>IFERROR(AVERAGEIF('Dzienne 5'!$B$7:$B$306,A23,'Dzienne 5'!$O$7:$O$306),"")</f>
        <v>111.11689810719641</v>
      </c>
      <c r="O23" s="15">
        <f>IFERROR(AVERAGEIF('Dzienne 5'!$B$7:$B$306,A23,'Dzienne 5'!$P$7:$P$306),"")</f>
        <v>83.828427401206227</v>
      </c>
      <c r="P23" s="17">
        <f>IFERROR(AVERAGEIF('Dzienne 5'!$B$7:$B$306,A23,'Dzienne 5'!$R$7:$R$306),"")</f>
        <v>2.5394163763066202</v>
      </c>
      <c r="Q23" s="21" t="str">
        <f>IFERROR(AVERAGEIF('Dzienne 5'!$B$7:$B$306,A23,'Dzienne 5'!$U$7:$U$306),"")</f>
        <v/>
      </c>
      <c r="R23" s="21" t="str">
        <f>IFERROR(AVERAGEIF('Dzienne 5'!$B$7:$B$306,A23,'Dzienne 5'!$V$7:$V$306),"")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5'!$A$7:$A$306,'Dzienne 5'!$B$7:$B$306,A24),"")</f>
        <v/>
      </c>
      <c r="C24" s="20" t="str">
        <f ca="1">IFERROR(_xludf.maxifs('Dzienne 5'!$A$7:$A$306,'Dzienne 5'!$B$7:$B$306,A24),"")</f>
        <v/>
      </c>
      <c r="D24" s="21">
        <f>IFERROR(AVERAGEIF('Dzienne 5'!$B$7:$B$306,A24,'Dzienne 5'!$C$7:$C$306),"")</f>
        <v>10976.428571428571</v>
      </c>
      <c r="E24" s="21">
        <f>IFERROR(AVERAGEIF('Dzienne 5'!$B$7:$B$306,A24,'Dzienne 5'!$D$7:$D$306),"")</f>
        <v>1054.4285714285713</v>
      </c>
      <c r="F24" s="13">
        <f>IFERROR(SUMIF('Dzienne 5'!$B$7:$B$306,A24,'Dzienne 5'!$E$7:$E$306),"")</f>
        <v>3</v>
      </c>
      <c r="G24" s="13">
        <f>IFERROR(SUMIF('Dzienne 5'!$B$7:$B$306,A24,'Dzienne 5'!$F$7:$F$306),"")</f>
        <v>4</v>
      </c>
      <c r="H24" s="15">
        <f>IFERROR(AVERAGEIF('Dzienne 5'!$B$7:$B$306,A24,'Dzienne 5'!$K$7:$K$306),"")</f>
        <v>3.199224021321259</v>
      </c>
      <c r="I24" s="21">
        <f>IFERROR(SUMIF('Dzienne 5'!$B$7:$B$306,A24,'Dzienne 5'!$H$7:$H$306),"")</f>
        <v>2458</v>
      </c>
      <c r="J24" s="21">
        <f>IFERROR(SUMIF('Dzienne 5'!$B$7:$B$306,A24,'Dzienne 5'!$I$7:$I$306),"")</f>
        <v>0</v>
      </c>
      <c r="K24" s="15">
        <f t="shared" si="0"/>
        <v>0</v>
      </c>
      <c r="L24" s="15" t="str">
        <f>IFERROR(AVERAGEIF('Dzienne 5'!$B$7:$B$306,A24,'Dzienne 5'!$L$7:$L$306),"")</f>
        <v/>
      </c>
      <c r="M24" s="21">
        <f>IFERROR(SUMIF('Dzienne 5'!$B$7:$B$306,A24,'Dzienne 5'!$M$7:$M$306),"")</f>
        <v>8924</v>
      </c>
      <c r="N24" s="15">
        <f>IFERROR(AVERAGEIF('Dzienne 5'!$B$7:$B$306,A24,'Dzienne 5'!$O$7:$O$306),"")</f>
        <v>116.14513423851191</v>
      </c>
      <c r="O24" s="15">
        <f>IFERROR(AVERAGEIF('Dzienne 5'!$B$7:$B$306,A24,'Dzienne 5'!$P$7:$P$306),"")</f>
        <v>83.457565873008747</v>
      </c>
      <c r="P24" s="17">
        <f>IFERROR(AVERAGEIF('Dzienne 5'!$B$7:$B$306,A24,'Dzienne 5'!$R$7:$R$306),"")</f>
        <v>2.4085937118354654</v>
      </c>
      <c r="Q24" s="21" t="str">
        <f>IFERROR(AVERAGEIF('Dzienne 5'!$B$7:$B$306,A24,'Dzienne 5'!$U$7:$U$306),"")</f>
        <v/>
      </c>
      <c r="R24" s="21" t="str">
        <f>IFERROR(AVERAGEIF('Dzienne 5'!$B$7:$B$306,A24,'Dzienne 5'!$V$7:$V$306),"")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5'!$A$7:$A$306,'Dzienne 5'!$B$7:$B$306,A25),"")</f>
        <v/>
      </c>
      <c r="C25" s="20" t="str">
        <f ca="1">IFERROR(_xludf.maxifs('Dzienne 5'!$A$7:$A$306,'Dzienne 5'!$B$7:$B$306,A25),"")</f>
        <v/>
      </c>
      <c r="D25" s="21">
        <f>IFERROR(AVERAGEIF('Dzienne 5'!$B$7:$B$306,A25,'Dzienne 5'!$C$7:$C$306),"")</f>
        <v>10972.285714285714</v>
      </c>
      <c r="E25" s="21">
        <f>IFERROR(AVERAGEIF('Dzienne 5'!$B$7:$B$306,A25,'Dzienne 5'!$D$7:$D$306),"")</f>
        <v>1052</v>
      </c>
      <c r="F25" s="13">
        <f>IFERROR(SUMIF('Dzienne 5'!$B$7:$B$306,A25,'Dzienne 5'!$E$7:$E$306),"")</f>
        <v>7</v>
      </c>
      <c r="G25" s="13">
        <f>IFERROR(SUMIF('Dzienne 5'!$B$7:$B$306,A25,'Dzienne 5'!$F$7:$F$306),"")</f>
        <v>0</v>
      </c>
      <c r="H25" s="15">
        <f>IFERROR(AVERAGEIF('Dzienne 5'!$B$7:$B$306,A25,'Dzienne 5'!$K$7:$K$306),"")</f>
        <v>25.659451381268493</v>
      </c>
      <c r="I25" s="21">
        <f>IFERROR(SUMIF('Dzienne 5'!$B$7:$B$306,A25,'Dzienne 5'!$H$7:$H$306),"")</f>
        <v>19707</v>
      </c>
      <c r="J25" s="21">
        <f>IFERROR(SUMIF('Dzienne 5'!$B$7:$B$306,A25,'Dzienne 5'!$I$7:$I$306),"")</f>
        <v>3452</v>
      </c>
      <c r="K25" s="15">
        <f t="shared" si="0"/>
        <v>17.516618460445528</v>
      </c>
      <c r="L25" s="15">
        <f>IFERROR(AVERAGEIF('Dzienne 5'!$B$7:$B$306,A25,'Dzienne 5'!$L$7:$L$306),"")</f>
        <v>47</v>
      </c>
      <c r="M25" s="21">
        <f>IFERROR(SUMIF('Dzienne 5'!$B$7:$B$306,A25,'Dzienne 5'!$M$7:$M$306),"")</f>
        <v>9860</v>
      </c>
      <c r="N25" s="15">
        <f>IFERROR(AVERAGEIF('Dzienne 5'!$B$7:$B$306,A25,'Dzienne 5'!$O$7:$O$306),"")</f>
        <v>128.37590160701021</v>
      </c>
      <c r="O25" s="15">
        <f>IFERROR(AVERAGEIF('Dzienne 5'!$B$7:$B$306,A25,'Dzienne 5'!$P$7:$P$306),"")</f>
        <v>85.279739272134705</v>
      </c>
      <c r="P25" s="17">
        <f>IFERROR(AVERAGEIF('Dzienne 5'!$B$7:$B$306,A25,'Dzienne 5'!$R$7:$R$306),"")</f>
        <v>2.6311449781076561</v>
      </c>
      <c r="Q25" s="21" t="str">
        <f>IFERROR(AVERAGEIF('Dzienne 5'!$B$7:$B$306,A25,'Dzienne 5'!$U$7:$U$306),"")</f>
        <v/>
      </c>
      <c r="R25" s="21" t="str">
        <f>IFERROR(AVERAGEIF('Dzienne 5'!$B$7:$B$306,A25,'Dzienne 5'!$V$7:$V$306),"")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5'!$A$7:$A$306,'Dzienne 5'!$B$7:$B$306,A26),"")</f>
        <v/>
      </c>
      <c r="C26" s="20" t="str">
        <f ca="1">IFERROR(_xludf.maxifs('Dzienne 5'!$A$7:$A$306,'Dzienne 5'!$B$7:$B$306,A26),"")</f>
        <v/>
      </c>
      <c r="D26" s="21">
        <f>IFERROR(AVERAGEIF('Dzienne 5'!$B$7:$B$306,A26,'Dzienne 5'!$C$7:$C$306),"")</f>
        <v>10952.428571428571</v>
      </c>
      <c r="E26" s="21">
        <f>IFERROR(AVERAGEIF('Dzienne 5'!$B$7:$B$306,A26,'Dzienne 5'!$D$7:$D$306),"")</f>
        <v>1049.1428571428571</v>
      </c>
      <c r="F26" s="13">
        <f>IFERROR(SUMIF('Dzienne 5'!$B$7:$B$306,A26,'Dzienne 5'!$E$7:$E$306),"")</f>
        <v>44</v>
      </c>
      <c r="G26" s="13">
        <f>IFERROR(SUMIF('Dzienne 5'!$B$7:$B$306,A26,'Dzienne 5'!$F$7:$F$306),"")</f>
        <v>9</v>
      </c>
      <c r="H26" s="15">
        <f>IFERROR(AVERAGEIF('Dzienne 5'!$B$7:$B$306,A26,'Dzienne 5'!$K$7:$K$306),"")</f>
        <v>50.532837066498907</v>
      </c>
      <c r="I26" s="21">
        <f>IFERROR(SUMIF('Dzienne 5'!$B$7:$B$306,A26,'Dzienne 5'!$H$7:$H$306),"")</f>
        <v>38746</v>
      </c>
      <c r="J26" s="21">
        <f>IFERROR(SUMIF('Dzienne 5'!$B$7:$B$306,A26,'Dzienne 5'!$I$7:$I$306),"")</f>
        <v>34619</v>
      </c>
      <c r="K26" s="15">
        <f t="shared" si="0"/>
        <v>89.348577917720533</v>
      </c>
      <c r="L26" s="15">
        <f>IFERROR(AVERAGEIF('Dzienne 5'!$B$7:$B$306,A26,'Dzienne 5'!$L$7:$L$306),"")</f>
        <v>48.628571428571426</v>
      </c>
      <c r="M26" s="21">
        <f>IFERROR(SUMIF('Dzienne 5'!$B$7:$B$306,A26,'Dzienne 5'!$M$7:$M$306),"")</f>
        <v>11350</v>
      </c>
      <c r="N26" s="15">
        <f>IFERROR(AVERAGEIF('Dzienne 5'!$B$7:$B$306,A26,'Dzienne 5'!$O$7:$O$306),"")</f>
        <v>148.0498398732133</v>
      </c>
      <c r="O26" s="15">
        <f>IFERROR(AVERAGEIF('Dzienne 5'!$B$7:$B$306,A26,'Dzienne 5'!$P$7:$P$306),"")</f>
        <v>84.149901437028092</v>
      </c>
      <c r="P26" s="17">
        <f>IFERROR(AVERAGEIF('Dzienne 5'!$B$7:$B$306,A26,'Dzienne 5'!$R$7:$R$306),"")</f>
        <v>2.5885955815314174</v>
      </c>
      <c r="Q26" s="21" t="str">
        <f>IFERROR(AVERAGEIF('Dzienne 5'!$B$7:$B$306,A26,'Dzienne 5'!$U$7:$U$306),"")</f>
        <v/>
      </c>
      <c r="R26" s="21" t="str">
        <f>IFERROR(AVERAGEIF('Dzienne 5'!$B$7:$B$306,A26,'Dzienne 5'!$V$7:$V$306),"")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5'!$A$7:$A$306,'Dzienne 5'!$B$7:$B$306,A27),"")</f>
        <v/>
      </c>
      <c r="C27" s="20" t="str">
        <f ca="1">IFERROR(_xludf.maxifs('Dzienne 5'!$A$7:$A$306,'Dzienne 5'!$B$7:$B$306,A27),"")</f>
        <v/>
      </c>
      <c r="D27" s="21">
        <f>IFERROR(AVERAGEIF('Dzienne 5'!$B$7:$B$306,A27,'Dzienne 5'!$C$7:$C$306),"")</f>
        <v>10913.285714285714</v>
      </c>
      <c r="E27" s="21">
        <f>IFERROR(AVERAGEIF('Dzienne 5'!$B$7:$B$306,A27,'Dzienne 5'!$D$7:$D$306),"")</f>
        <v>1041.2857142857142</v>
      </c>
      <c r="F27" s="13">
        <f>IFERROR(SUMIF('Dzienne 5'!$B$7:$B$306,A27,'Dzienne 5'!$E$7:$E$306),"")</f>
        <v>22</v>
      </c>
      <c r="G27" s="13">
        <f>IFERROR(SUMIF('Dzienne 5'!$B$7:$B$306,A27,'Dzienne 5'!$F$7:$F$306),"")</f>
        <v>4</v>
      </c>
      <c r="H27" s="15">
        <f>IFERROR(AVERAGEIF('Dzienne 5'!$B$7:$B$306,A27,'Dzienne 5'!$K$7:$K$306),"")</f>
        <v>80.71354925768506</v>
      </c>
      <c r="I27" s="21">
        <f>IFERROR(SUMIF('Dzienne 5'!$B$7:$B$306,A27,'Dzienne 5'!$H$7:$H$306),"")</f>
        <v>61658</v>
      </c>
      <c r="J27" s="21">
        <f>IFERROR(SUMIF('Dzienne 5'!$B$7:$B$306,A27,'Dzienne 5'!$I$7:$I$306),"")</f>
        <v>49349</v>
      </c>
      <c r="K27" s="15">
        <f t="shared" si="0"/>
        <v>80.036653799993516</v>
      </c>
      <c r="L27" s="15">
        <f>IFERROR(AVERAGEIF('Dzienne 5'!$B$7:$B$306,A27,'Dzienne 5'!$L$7:$L$306),"")</f>
        <v>51.542857142857144</v>
      </c>
      <c r="M27" s="21">
        <f>IFERROR(SUMIF('Dzienne 5'!$B$7:$B$306,A27,'Dzienne 5'!$M$7:$M$306),"")</f>
        <v>12276</v>
      </c>
      <c r="N27" s="15">
        <f>IFERROR(AVERAGEIF('Dzienne 5'!$B$7:$B$306,A27,'Dzienne 5'!$O$7:$O$306),"")</f>
        <v>160.69562586935561</v>
      </c>
      <c r="O27" s="15">
        <f>IFERROR(AVERAGEIF('Dzienne 5'!$B$7:$B$306,A27,'Dzienne 5'!$P$7:$P$306),"")</f>
        <v>84.510967257018976</v>
      </c>
      <c r="P27" s="17">
        <f>IFERROR(AVERAGEIF('Dzienne 5'!$B$7:$B$306,A27,'Dzienne 5'!$R$7:$R$306),"")</f>
        <v>2.3454746934074362</v>
      </c>
      <c r="Q27" s="21" t="str">
        <f>IFERROR(AVERAGEIF('Dzienne 5'!$B$7:$B$306,A27,'Dzienne 5'!$U$7:$U$306),"")</f>
        <v/>
      </c>
      <c r="R27" s="21" t="str">
        <f>IFERROR(AVERAGEIF('Dzienne 5'!$B$7:$B$306,A27,'Dzienne 5'!$V$7:$V$306),"")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5'!$A$7:$A$306,'Dzienne 5'!$B$7:$B$306,A28),"")</f>
        <v/>
      </c>
      <c r="C28" s="20" t="str">
        <f ca="1">IFERROR(_xludf.maxifs('Dzienne 5'!$A$7:$A$306,'Dzienne 5'!$B$7:$B$306,A28),"")</f>
        <v/>
      </c>
      <c r="D28" s="21">
        <f>IFERROR(AVERAGEIF('Dzienne 5'!$B$7:$B$306,A28,'Dzienne 5'!$C$7:$C$306),"")</f>
        <v>10870.857142857143</v>
      </c>
      <c r="E28" s="21">
        <f>IFERROR(AVERAGEIF('Dzienne 5'!$B$7:$B$306,A28,'Dzienne 5'!$D$7:$D$306),"")</f>
        <v>1037.7142857142858</v>
      </c>
      <c r="F28" s="13">
        <f>IFERROR(SUMIF('Dzienne 5'!$B$7:$B$306,A28,'Dzienne 5'!$E$7:$E$306),"")</f>
        <v>55</v>
      </c>
      <c r="G28" s="13">
        <f>IFERROR(SUMIF('Dzienne 5'!$B$7:$B$306,A28,'Dzienne 5'!$F$7:$F$306),"")</f>
        <v>2</v>
      </c>
      <c r="H28" s="15">
        <f>IFERROR(AVERAGEIF('Dzienne 5'!$B$7:$B$306,A28,'Dzienne 5'!$K$7:$K$306),"")</f>
        <v>85.938463848565434</v>
      </c>
      <c r="I28" s="21">
        <f>IFERROR(SUMIF('Dzienne 5'!$B$7:$B$306,A28,'Dzienne 5'!$H$7:$H$306),"")</f>
        <v>65393</v>
      </c>
      <c r="J28" s="21">
        <f>IFERROR(SUMIF('Dzienne 5'!$B$7:$B$306,A28,'Dzienne 5'!$I$7:$I$306),"")</f>
        <v>57847</v>
      </c>
      <c r="K28" s="15">
        <f t="shared" si="0"/>
        <v>88.460538589757306</v>
      </c>
      <c r="L28" s="15">
        <f>IFERROR(AVERAGEIF('Dzienne 5'!$B$7:$B$306,A28,'Dzienne 5'!$L$7:$L$306),"")</f>
        <v>52.98571428571428</v>
      </c>
      <c r="M28" s="21">
        <f>IFERROR(SUMIF('Dzienne 5'!$B$7:$B$306,A28,'Dzienne 5'!$M$7:$M$306),"")</f>
        <v>12579</v>
      </c>
      <c r="N28" s="15">
        <f>IFERROR(AVERAGEIF('Dzienne 5'!$B$7:$B$306,A28,'Dzienne 5'!$O$7:$O$306),"")</f>
        <v>165.30516937223294</v>
      </c>
      <c r="O28" s="15">
        <f>IFERROR(AVERAGEIF('Dzienne 5'!$B$7:$B$306,A28,'Dzienne 5'!$P$7:$P$306),"")</f>
        <v>85.077343199405576</v>
      </c>
      <c r="P28" s="17">
        <f>IFERROR(AVERAGEIF('Dzienne 5'!$B$7:$B$306,A28,'Dzienne 5'!$R$7:$R$306),"")</f>
        <v>2.182430201593784</v>
      </c>
      <c r="Q28" s="21" t="str">
        <f>IFERROR(AVERAGEIF('Dzienne 5'!$B$7:$B$306,A28,'Dzienne 5'!$U$7:$U$306),"")</f>
        <v/>
      </c>
      <c r="R28" s="21" t="str">
        <f>IFERROR(AVERAGEIF('Dzienne 5'!$B$7:$B$306,A28,'Dzienne 5'!$V$7:$V$306),"")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5'!$A$7:$A$306,'Dzienne 5'!$B$7:$B$306,A29),"")</f>
        <v/>
      </c>
      <c r="C29" s="20" t="str">
        <f ca="1">IFERROR(_xludf.maxifs('Dzienne 5'!$A$7:$A$306,'Dzienne 5'!$B$7:$B$306,A29),"")</f>
        <v/>
      </c>
      <c r="D29" s="21">
        <f>IFERROR(AVERAGEIF('Dzienne 5'!$B$7:$B$306,A29,'Dzienne 5'!$C$7:$C$306),"")</f>
        <v>10837.5</v>
      </c>
      <c r="E29" s="21">
        <f>IFERROR(AVERAGEIF('Dzienne 5'!$B$7:$B$306,A29,'Dzienne 5'!$D$7:$D$306),"")</f>
        <v>1034.1666666666667</v>
      </c>
      <c r="F29" s="13">
        <f>IFERROR(SUMIF('Dzienne 5'!$B$7:$B$306,A29,'Dzienne 5'!$E$7:$E$306),"")</f>
        <v>27</v>
      </c>
      <c r="G29" s="13">
        <f>IFERROR(SUMIF('Dzienne 5'!$B$7:$B$306,A29,'Dzienne 5'!$F$7:$F$306),"")</f>
        <v>6</v>
      </c>
      <c r="H29" s="15">
        <f>IFERROR(AVERAGEIF('Dzienne 5'!$B$7:$B$306,A29,'Dzienne 5'!$K$7:$K$306),"")</f>
        <v>87.255840756734514</v>
      </c>
      <c r="I29" s="21">
        <f>IFERROR(SUMIF('Dzienne 5'!$B$7:$B$306,A29,'Dzienne 5'!$H$7:$H$306),"")</f>
        <v>56738</v>
      </c>
      <c r="J29" s="21">
        <f>IFERROR(SUMIF('Dzienne 5'!$B$7:$B$306,A29,'Dzienne 5'!$I$7:$I$306),"")</f>
        <v>50902</v>
      </c>
      <c r="K29" s="15">
        <f t="shared" si="0"/>
        <v>89.714124572596859</v>
      </c>
      <c r="L29" s="15">
        <f>IFERROR(AVERAGEIF('Dzienne 5'!$B$7:$B$306,A29,'Dzienne 5'!$L$7:$L$306),"")</f>
        <v>54.54</v>
      </c>
      <c r="M29" s="21">
        <f>IFERROR(SUMIF('Dzienne 5'!$B$7:$B$306,A29,'Dzienne 5'!$M$7:$M$306),"")</f>
        <v>8986</v>
      </c>
      <c r="N29" s="15">
        <f>IFERROR(AVERAGEIF('Dzienne 5'!$B$7:$B$306,A29,'Dzienne 5'!$O$7:$O$306),"")</f>
        <v>138.1625418572664</v>
      </c>
      <c r="O29" s="15">
        <f>IFERROR(AVERAGEIF('Dzienne 5'!$B$7:$B$306,A29,'Dzienne 5'!$P$7:$P$306),"")</f>
        <v>72.491962950126151</v>
      </c>
      <c r="P29" s="17">
        <f>IFERROR(AVERAGEIF('Dzienne 5'!$B$7:$B$306,A29,'Dzienne 5'!$R$7:$R$306),"")</f>
        <v>2.206100064572154</v>
      </c>
      <c r="Q29" s="21" t="str">
        <f>IFERROR(AVERAGEIF('Dzienne 5'!$B$7:$B$306,A29,'Dzienne 5'!$U$7:$U$306),"")</f>
        <v/>
      </c>
      <c r="R29" s="21" t="str">
        <f>IFERROR(AVERAGEIF('Dzienne 5'!$B$7:$B$306,A29,'Dzienne 5'!$V$7:$V$306),"")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5'!$A$7:$A$306,'Dzienne 5'!$B$7:$B$306,A30),"")</f>
        <v/>
      </c>
      <c r="C30" s="20" t="str">
        <f ca="1">IFERROR(_xludf.maxifs('Dzienne 5'!$A$7:$A$306,'Dzienne 5'!$B$7:$B$306,A30),"")</f>
        <v/>
      </c>
      <c r="D30" s="21" t="str">
        <f>IFERROR(AVERAGEIF('Dzienne 5'!$B$7:$B$306,A30,'Dzienne 5'!$C$7:$C$306),"")</f>
        <v/>
      </c>
      <c r="E30" s="21" t="str">
        <f>IFERROR(AVERAGEIF('Dzienne 5'!$B$7:$B$306,A30,'Dzienne 5'!$D$7:$D$306),"")</f>
        <v/>
      </c>
      <c r="F30" s="13">
        <f>IFERROR(SUMIF('Dzienne 5'!$B$7:$B$306,A30,'Dzienne 5'!$E$7:$E$306),"")</f>
        <v>0</v>
      </c>
      <c r="G30" s="13">
        <f>IFERROR(SUMIF('Dzienne 5'!$B$7:$B$306,A30,'Dzienne 5'!$F$7:$F$306),"")</f>
        <v>0</v>
      </c>
      <c r="H30" s="15" t="str">
        <f>IFERROR(AVERAGEIF('Dzienne 5'!$B$7:$B$306,A30,'Dzienne 5'!$K$7:$K$306),"")</f>
        <v/>
      </c>
      <c r="I30" s="21">
        <f>IFERROR(SUMIF('Dzienne 5'!$B$7:$B$306,A30,'Dzienne 5'!$H$7:$H$306),"")</f>
        <v>0</v>
      </c>
      <c r="J30" s="21">
        <f>IFERROR(SUMIF('Dzienne 5'!$B$7:$B$306,A30,'Dzienne 5'!$I$7:$I$306),"")</f>
        <v>0</v>
      </c>
      <c r="K30" s="15" t="str">
        <f t="shared" si="0"/>
        <v/>
      </c>
      <c r="L30" s="15" t="str">
        <f>IFERROR(AVERAGEIF('Dzienne 5'!$B$7:$B$306,A30,'Dzienne 5'!$L$7:$L$306),"")</f>
        <v/>
      </c>
      <c r="M30" s="21">
        <f>IFERROR(SUMIF('Dzienne 5'!$B$7:$B$306,A30,'Dzienne 5'!$M$7:$M$306),"")</f>
        <v>0</v>
      </c>
      <c r="N30" s="15" t="str">
        <f>IFERROR(AVERAGEIF('Dzienne 5'!$B$7:$B$306,A30,'Dzienne 5'!$O$7:$O$306),"")</f>
        <v/>
      </c>
      <c r="O30" s="15" t="str">
        <f>IFERROR(AVERAGEIF('Dzienne 5'!$B$7:$B$306,A30,'Dzienne 5'!$P$7:$P$306),"")</f>
        <v/>
      </c>
      <c r="P30" s="17" t="str">
        <f>IFERROR(AVERAGEIF('Dzienne 5'!$B$7:$B$306,A30,'Dzienne 5'!$R$7:$R$306),"")</f>
        <v/>
      </c>
      <c r="Q30" s="21" t="str">
        <f>IFERROR(AVERAGEIF('Dzienne 5'!$B$7:$B$306,A30,'Dzienne 5'!$U$7:$U$306),"")</f>
        <v/>
      </c>
      <c r="R30" s="21" t="str">
        <f>IFERROR(AVERAGEIF('Dzienne 5'!$B$7:$B$306,A30,'Dzienne 5'!$V$7:$V$306),"")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5'!$A$7:$A$306,'Dzienne 5'!$B$7:$B$306,A31),"")</f>
        <v/>
      </c>
      <c r="C31" s="20" t="str">
        <f ca="1">IFERROR(_xludf.maxifs('Dzienne 5'!$A$7:$A$306,'Dzienne 5'!$B$7:$B$306,A31),"")</f>
        <v/>
      </c>
      <c r="D31" s="21" t="str">
        <f>IFERROR(AVERAGEIF('Dzienne 5'!$B$7:$B$306,A31,'Dzienne 5'!$C$7:$C$306),"")</f>
        <v/>
      </c>
      <c r="E31" s="21" t="str">
        <f>IFERROR(AVERAGEIF('Dzienne 5'!$B$7:$B$306,A31,'Dzienne 5'!$D$7:$D$306),"")</f>
        <v/>
      </c>
      <c r="F31" s="13">
        <f>IFERROR(SUMIF('Dzienne 5'!$B$7:$B$306,A31,'Dzienne 5'!$E$7:$E$306),"")</f>
        <v>0</v>
      </c>
      <c r="G31" s="13">
        <f>IFERROR(SUMIF('Dzienne 5'!$B$7:$B$306,A31,'Dzienne 5'!$F$7:$F$306),"")</f>
        <v>0</v>
      </c>
      <c r="H31" s="15" t="str">
        <f>IFERROR(AVERAGEIF('Dzienne 5'!$B$7:$B$306,A31,'Dzienne 5'!$K$7:$K$306),"")</f>
        <v/>
      </c>
      <c r="I31" s="21">
        <f>IFERROR(SUMIF('Dzienne 5'!$B$7:$B$306,A31,'Dzienne 5'!$H$7:$H$306),"")</f>
        <v>0</v>
      </c>
      <c r="J31" s="21">
        <f>IFERROR(SUMIF('Dzienne 5'!$B$7:$B$306,A31,'Dzienne 5'!$I$7:$I$306),"")</f>
        <v>0</v>
      </c>
      <c r="K31" s="15" t="str">
        <f t="shared" si="0"/>
        <v/>
      </c>
      <c r="L31" s="15" t="str">
        <f>IFERROR(AVERAGEIF('Dzienne 5'!$B$7:$B$306,A31,'Dzienne 5'!$L$7:$L$306),"")</f>
        <v/>
      </c>
      <c r="M31" s="21">
        <f>IFERROR(SUMIF('Dzienne 5'!$B$7:$B$306,A31,'Dzienne 5'!$M$7:$M$306),"")</f>
        <v>0</v>
      </c>
      <c r="N31" s="15" t="str">
        <f>IFERROR(AVERAGEIF('Dzienne 5'!$B$7:$B$306,A31,'Dzienne 5'!$O$7:$O$306),"")</f>
        <v/>
      </c>
      <c r="O31" s="15" t="str">
        <f>IFERROR(AVERAGEIF('Dzienne 5'!$B$7:$B$306,A31,'Dzienne 5'!$P$7:$P$306),"")</f>
        <v/>
      </c>
      <c r="P31" s="17" t="str">
        <f>IFERROR(AVERAGEIF('Dzienne 5'!$B$7:$B$306,A31,'Dzienne 5'!$R$7:$R$306),"")</f>
        <v/>
      </c>
      <c r="Q31" s="21" t="str">
        <f>IFERROR(AVERAGEIF('Dzienne 5'!$B$7:$B$306,A31,'Dzienne 5'!$U$7:$U$306),"")</f>
        <v/>
      </c>
      <c r="R31" s="21" t="str">
        <f>IFERROR(AVERAGEIF('Dzienne 5'!$B$7:$B$306,A31,'Dzienne 5'!$V$7:$V$306),"")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5'!$A$7:$A$306,'Dzienne 5'!$B$7:$B$306,A32),"")</f>
        <v/>
      </c>
      <c r="C32" s="20" t="str">
        <f ca="1">IFERROR(_xludf.maxifs('Dzienne 5'!$A$7:$A$306,'Dzienne 5'!$B$7:$B$306,A32),"")</f>
        <v/>
      </c>
      <c r="D32" s="21" t="str">
        <f>IFERROR(AVERAGEIF('Dzienne 5'!$B$7:$B$306,A32,'Dzienne 5'!$C$7:$C$306),"")</f>
        <v/>
      </c>
      <c r="E32" s="21" t="str">
        <f>IFERROR(AVERAGEIF('Dzienne 5'!$B$7:$B$306,A32,'Dzienne 5'!$D$7:$D$306),"")</f>
        <v/>
      </c>
      <c r="F32" s="13">
        <f>IFERROR(SUMIF('Dzienne 5'!$B$7:$B$306,A32,'Dzienne 5'!$E$7:$E$306),"")</f>
        <v>0</v>
      </c>
      <c r="G32" s="13">
        <f>IFERROR(SUMIF('Dzienne 5'!$B$7:$B$306,A32,'Dzienne 5'!$F$7:$F$306),"")</f>
        <v>0</v>
      </c>
      <c r="H32" s="15" t="str">
        <f>IFERROR(AVERAGEIF('Dzienne 5'!$B$7:$B$306,A32,'Dzienne 5'!$K$7:$K$306),"")</f>
        <v/>
      </c>
      <c r="I32" s="21">
        <f>IFERROR(SUMIF('Dzienne 5'!$B$7:$B$306,A32,'Dzienne 5'!$H$7:$H$306),"")</f>
        <v>0</v>
      </c>
      <c r="J32" s="21">
        <f>IFERROR(SUMIF('Dzienne 5'!$B$7:$B$306,A32,'Dzienne 5'!$I$7:$I$306),"")</f>
        <v>0</v>
      </c>
      <c r="K32" s="15" t="str">
        <f t="shared" si="0"/>
        <v/>
      </c>
      <c r="L32" s="15" t="str">
        <f>IFERROR(AVERAGEIF('Dzienne 5'!$B$7:$B$306,A32,'Dzienne 5'!$L$7:$L$306),"")</f>
        <v/>
      </c>
      <c r="M32" s="21">
        <f>IFERROR(SUMIF('Dzienne 5'!$B$7:$B$306,A32,'Dzienne 5'!$M$7:$M$306),"")</f>
        <v>0</v>
      </c>
      <c r="N32" s="15" t="str">
        <f>IFERROR(AVERAGEIF('Dzienne 5'!$B$7:$B$306,A32,'Dzienne 5'!$O$7:$O$306),"")</f>
        <v/>
      </c>
      <c r="O32" s="15" t="str">
        <f>IFERROR(AVERAGEIF('Dzienne 5'!$B$7:$B$306,A32,'Dzienne 5'!$P$7:$P$306),"")</f>
        <v/>
      </c>
      <c r="P32" s="17" t="str">
        <f>IFERROR(AVERAGEIF('Dzienne 5'!$B$7:$B$306,A32,'Dzienne 5'!$R$7:$R$306),"")</f>
        <v/>
      </c>
      <c r="Q32" s="21" t="str">
        <f>IFERROR(AVERAGEIF('Dzienne 5'!$B$7:$B$306,A32,'Dzienne 5'!$U$7:$U$306),"")</f>
        <v/>
      </c>
      <c r="R32" s="21" t="str">
        <f>IFERROR(AVERAGEIF('Dzienne 5'!$B$7:$B$306,A32,'Dzienne 5'!$V$7:$V$306),"")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5'!$A$7:$A$306,'Dzienne 5'!$B$7:$B$306,A33),"")</f>
        <v/>
      </c>
      <c r="C33" s="20" t="str">
        <f ca="1">IFERROR(_xludf.maxifs('Dzienne 5'!$A$7:$A$306,'Dzienne 5'!$B$7:$B$306,A33),"")</f>
        <v/>
      </c>
      <c r="D33" s="21" t="str">
        <f>IFERROR(AVERAGEIF('Dzienne 5'!$B$7:$B$306,A33,'Dzienne 5'!$C$7:$C$306),"")</f>
        <v/>
      </c>
      <c r="E33" s="21" t="str">
        <f>IFERROR(AVERAGEIF('Dzienne 5'!$B$7:$B$306,A33,'Dzienne 5'!$D$7:$D$306),"")</f>
        <v/>
      </c>
      <c r="F33" s="13">
        <f>IFERROR(SUMIF('Dzienne 5'!$B$7:$B$306,A33,'Dzienne 5'!$E$7:$E$306),"")</f>
        <v>0</v>
      </c>
      <c r="G33" s="13">
        <f>IFERROR(SUMIF('Dzienne 5'!$B$7:$B$306,A33,'Dzienne 5'!$F$7:$F$306),"")</f>
        <v>0</v>
      </c>
      <c r="H33" s="15" t="str">
        <f>IFERROR(AVERAGEIF('Dzienne 5'!$B$7:$B$306,A33,'Dzienne 5'!$K$7:$K$306),"")</f>
        <v/>
      </c>
      <c r="I33" s="21">
        <f>IFERROR(SUMIF('Dzienne 5'!$B$7:$B$306,A33,'Dzienne 5'!$H$7:$H$306),"")</f>
        <v>0</v>
      </c>
      <c r="J33" s="21">
        <f>IFERROR(SUMIF('Dzienne 5'!$B$7:$B$306,A33,'Dzienne 5'!$I$7:$I$306),"")</f>
        <v>0</v>
      </c>
      <c r="K33" s="15" t="str">
        <f t="shared" si="0"/>
        <v/>
      </c>
      <c r="L33" s="15" t="str">
        <f>IFERROR(AVERAGEIF('Dzienne 5'!$B$7:$B$306,A33,'Dzienne 5'!$L$7:$L$306),"")</f>
        <v/>
      </c>
      <c r="M33" s="21">
        <f>IFERROR(SUMIF('Dzienne 5'!$B$7:$B$306,A33,'Dzienne 5'!$M$7:$M$306),"")</f>
        <v>0</v>
      </c>
      <c r="N33" s="15" t="str">
        <f>IFERROR(AVERAGEIF('Dzienne 5'!$B$7:$B$306,A33,'Dzienne 5'!$O$7:$O$306),"")</f>
        <v/>
      </c>
      <c r="O33" s="15" t="str">
        <f>IFERROR(AVERAGEIF('Dzienne 5'!$B$7:$B$306,A33,'Dzienne 5'!$P$7:$P$306),"")</f>
        <v/>
      </c>
      <c r="P33" s="17" t="str">
        <f>IFERROR(AVERAGEIF('Dzienne 5'!$B$7:$B$306,A33,'Dzienne 5'!$R$7:$R$306),"")</f>
        <v/>
      </c>
      <c r="Q33" s="21" t="str">
        <f>IFERROR(AVERAGEIF('Dzienne 5'!$B$7:$B$306,A33,'Dzienne 5'!$U$7:$U$306),"")</f>
        <v/>
      </c>
      <c r="R33" s="21" t="str">
        <f>IFERROR(AVERAGEIF('Dzienne 5'!$B$7:$B$306,A33,'Dzienne 5'!$V$7:$V$306),"")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5'!$A$7:$A$306,'Dzienne 5'!$B$7:$B$306,A34),"")</f>
        <v/>
      </c>
      <c r="C34" s="20" t="str">
        <f ca="1">IFERROR(_xludf.maxifs('Dzienne 5'!$A$7:$A$306,'Dzienne 5'!$B$7:$B$306,A34),"")</f>
        <v/>
      </c>
      <c r="D34" s="21" t="str">
        <f>IFERROR(AVERAGEIF('Dzienne 5'!$B$7:$B$306,A34,'Dzienne 5'!$C$7:$C$306),"")</f>
        <v/>
      </c>
      <c r="E34" s="21" t="str">
        <f>IFERROR(AVERAGEIF('Dzienne 5'!$B$7:$B$306,A34,'Dzienne 5'!$D$7:$D$306),"")</f>
        <v/>
      </c>
      <c r="F34" s="13">
        <f>IFERROR(SUMIF('Dzienne 5'!$B$7:$B$306,A34,'Dzienne 5'!$E$7:$E$306),"")</f>
        <v>0</v>
      </c>
      <c r="G34" s="13">
        <f>IFERROR(SUMIF('Dzienne 5'!$B$7:$B$306,A34,'Dzienne 5'!$F$7:$F$306),"")</f>
        <v>0</v>
      </c>
      <c r="H34" s="15" t="str">
        <f>IFERROR(AVERAGEIF('Dzienne 5'!$B$7:$B$306,A34,'Dzienne 5'!$K$7:$K$306),"")</f>
        <v/>
      </c>
      <c r="I34" s="21">
        <f>IFERROR(SUMIF('Dzienne 5'!$B$7:$B$306,A34,'Dzienne 5'!$H$7:$H$306),"")</f>
        <v>0</v>
      </c>
      <c r="J34" s="21">
        <f>IFERROR(SUMIF('Dzienne 5'!$B$7:$B$306,A34,'Dzienne 5'!$I$7:$I$306),"")</f>
        <v>0</v>
      </c>
      <c r="K34" s="15" t="str">
        <f t="shared" si="0"/>
        <v/>
      </c>
      <c r="L34" s="15" t="str">
        <f>IFERROR(AVERAGEIF('Dzienne 5'!$B$7:$B$306,A34,'Dzienne 5'!$L$7:$L$306),"")</f>
        <v/>
      </c>
      <c r="M34" s="21">
        <f>IFERROR(SUMIF('Dzienne 5'!$B$7:$B$306,A34,'Dzienne 5'!$M$7:$M$306),"")</f>
        <v>0</v>
      </c>
      <c r="N34" s="15" t="str">
        <f>IFERROR(AVERAGEIF('Dzienne 5'!$B$7:$B$306,A34,'Dzienne 5'!$O$7:$O$306),"")</f>
        <v/>
      </c>
      <c r="O34" s="15" t="str">
        <f>IFERROR(AVERAGEIF('Dzienne 5'!$B$7:$B$306,A34,'Dzienne 5'!$P$7:$P$306),"")</f>
        <v/>
      </c>
      <c r="P34" s="17" t="str">
        <f>IFERROR(AVERAGEIF('Dzienne 5'!$B$7:$B$306,A34,'Dzienne 5'!$R$7:$R$306),"")</f>
        <v/>
      </c>
      <c r="Q34" s="21" t="str">
        <f>IFERROR(AVERAGEIF('Dzienne 5'!$B$7:$B$306,A34,'Dzienne 5'!$U$7:$U$306),"")</f>
        <v/>
      </c>
      <c r="R34" s="21" t="str">
        <f>IFERROR(AVERAGEIF('Dzienne 5'!$B$7:$B$306,A34,'Dzienne 5'!$V$7:$V$306),"")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5'!$A$7:$A$306,'Dzienne 5'!$B$7:$B$306,A35),"")</f>
        <v/>
      </c>
      <c r="C35" s="20" t="str">
        <f ca="1">IFERROR(_xludf.maxifs('Dzienne 5'!$A$7:$A$306,'Dzienne 5'!$B$7:$B$306,A35),"")</f>
        <v/>
      </c>
      <c r="D35" s="21" t="str">
        <f>IFERROR(AVERAGEIF('Dzienne 5'!$B$7:$B$306,A35,'Dzienne 5'!$C$7:$C$306),"")</f>
        <v/>
      </c>
      <c r="E35" s="21" t="str">
        <f>IFERROR(AVERAGEIF('Dzienne 5'!$B$7:$B$306,A35,'Dzienne 5'!$D$7:$D$306),"")</f>
        <v/>
      </c>
      <c r="F35" s="13">
        <f>IFERROR(SUMIF('Dzienne 5'!$B$7:$B$306,A35,'Dzienne 5'!$E$7:$E$306),"")</f>
        <v>0</v>
      </c>
      <c r="G35" s="13">
        <f>IFERROR(SUMIF('Dzienne 5'!$B$7:$B$306,A35,'Dzienne 5'!$F$7:$F$306),"")</f>
        <v>0</v>
      </c>
      <c r="H35" s="15" t="str">
        <f>IFERROR(AVERAGEIF('Dzienne 5'!$B$7:$B$306,A35,'Dzienne 5'!$K$7:$K$306),"")</f>
        <v/>
      </c>
      <c r="I35" s="21">
        <f>IFERROR(SUMIF('Dzienne 5'!$B$7:$B$306,A35,'Dzienne 5'!$H$7:$H$306),"")</f>
        <v>0</v>
      </c>
      <c r="J35" s="21">
        <f>IFERROR(SUMIF('Dzienne 5'!$B$7:$B$306,A35,'Dzienne 5'!$I$7:$I$306),"")</f>
        <v>0</v>
      </c>
      <c r="K35" s="15" t="str">
        <f t="shared" ref="K35:K66" si="1">IF(OR(I35="",I35=0),"",J35/I35*100)</f>
        <v/>
      </c>
      <c r="L35" s="15" t="str">
        <f>IFERROR(AVERAGEIF('Dzienne 5'!$B$7:$B$306,A35,'Dzienne 5'!$L$7:$L$306),"")</f>
        <v/>
      </c>
      <c r="M35" s="21">
        <f>IFERROR(SUMIF('Dzienne 5'!$B$7:$B$306,A35,'Dzienne 5'!$M$7:$M$306),"")</f>
        <v>0</v>
      </c>
      <c r="N35" s="15" t="str">
        <f>IFERROR(AVERAGEIF('Dzienne 5'!$B$7:$B$306,A35,'Dzienne 5'!$O$7:$O$306),"")</f>
        <v/>
      </c>
      <c r="O35" s="15" t="str">
        <f>IFERROR(AVERAGEIF('Dzienne 5'!$B$7:$B$306,A35,'Dzienne 5'!$P$7:$P$306),"")</f>
        <v/>
      </c>
      <c r="P35" s="17" t="str">
        <f>IFERROR(AVERAGEIF('Dzienne 5'!$B$7:$B$306,A35,'Dzienne 5'!$R$7:$R$306),"")</f>
        <v/>
      </c>
      <c r="Q35" s="21" t="str">
        <f>IFERROR(AVERAGEIF('Dzienne 5'!$B$7:$B$306,A35,'Dzienne 5'!$U$7:$U$306),"")</f>
        <v/>
      </c>
      <c r="R35" s="21" t="str">
        <f>IFERROR(AVERAGEIF('Dzienne 5'!$B$7:$B$306,A35,'Dzienne 5'!$V$7:$V$306),"")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5'!$A$7:$A$306,'Dzienne 5'!$B$7:$B$306,A36),"")</f>
        <v/>
      </c>
      <c r="C36" s="20" t="str">
        <f ca="1">IFERROR(_xludf.maxifs('Dzienne 5'!$A$7:$A$306,'Dzienne 5'!$B$7:$B$306,A36),"")</f>
        <v/>
      </c>
      <c r="D36" s="21" t="str">
        <f>IFERROR(AVERAGEIF('Dzienne 5'!$B$7:$B$306,A36,'Dzienne 5'!$C$7:$C$306),"")</f>
        <v/>
      </c>
      <c r="E36" s="21" t="str">
        <f>IFERROR(AVERAGEIF('Dzienne 5'!$B$7:$B$306,A36,'Dzienne 5'!$D$7:$D$306),"")</f>
        <v/>
      </c>
      <c r="F36" s="13">
        <f>IFERROR(SUMIF('Dzienne 5'!$B$7:$B$306,A36,'Dzienne 5'!$E$7:$E$306),"")</f>
        <v>0</v>
      </c>
      <c r="G36" s="13">
        <f>IFERROR(SUMIF('Dzienne 5'!$B$7:$B$306,A36,'Dzienne 5'!$F$7:$F$306),"")</f>
        <v>0</v>
      </c>
      <c r="H36" s="15" t="str">
        <f>IFERROR(AVERAGEIF('Dzienne 5'!$B$7:$B$306,A36,'Dzienne 5'!$K$7:$K$306),"")</f>
        <v/>
      </c>
      <c r="I36" s="21">
        <f>IFERROR(SUMIF('Dzienne 5'!$B$7:$B$306,A36,'Dzienne 5'!$H$7:$H$306),"")</f>
        <v>0</v>
      </c>
      <c r="J36" s="21">
        <f>IFERROR(SUMIF('Dzienne 5'!$B$7:$B$306,A36,'Dzienne 5'!$I$7:$I$306),"")</f>
        <v>0</v>
      </c>
      <c r="K36" s="15" t="str">
        <f t="shared" si="1"/>
        <v/>
      </c>
      <c r="L36" s="15" t="str">
        <f>IFERROR(AVERAGEIF('Dzienne 5'!$B$7:$B$306,A36,'Dzienne 5'!$L$7:$L$306),"")</f>
        <v/>
      </c>
      <c r="M36" s="21">
        <f>IFERROR(SUMIF('Dzienne 5'!$B$7:$B$306,A36,'Dzienne 5'!$M$7:$M$306),"")</f>
        <v>0</v>
      </c>
      <c r="N36" s="15" t="str">
        <f>IFERROR(AVERAGEIF('Dzienne 5'!$B$7:$B$306,A36,'Dzienne 5'!$O$7:$O$306),"")</f>
        <v/>
      </c>
      <c r="O36" s="15" t="str">
        <f>IFERROR(AVERAGEIF('Dzienne 5'!$B$7:$B$306,A36,'Dzienne 5'!$P$7:$P$306),"")</f>
        <v/>
      </c>
      <c r="P36" s="17" t="str">
        <f>IFERROR(AVERAGEIF('Dzienne 5'!$B$7:$B$306,A36,'Dzienne 5'!$R$7:$R$306),"")</f>
        <v/>
      </c>
      <c r="Q36" s="21" t="str">
        <f>IFERROR(AVERAGEIF('Dzienne 5'!$B$7:$B$306,A36,'Dzienne 5'!$U$7:$U$306),"")</f>
        <v/>
      </c>
      <c r="R36" s="21" t="str">
        <f>IFERROR(AVERAGEIF('Dzienne 5'!$B$7:$B$306,A36,'Dzienne 5'!$V$7:$V$306),"")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5'!$A$7:$A$306,'Dzienne 5'!$B$7:$B$306,A37),"")</f>
        <v/>
      </c>
      <c r="C37" s="20" t="str">
        <f ca="1">IFERROR(_xludf.maxifs('Dzienne 5'!$A$7:$A$306,'Dzienne 5'!$B$7:$B$306,A37),"")</f>
        <v/>
      </c>
      <c r="D37" s="21" t="str">
        <f>IFERROR(AVERAGEIF('Dzienne 5'!$B$7:$B$306,A37,'Dzienne 5'!$C$7:$C$306),"")</f>
        <v/>
      </c>
      <c r="E37" s="21" t="str">
        <f>IFERROR(AVERAGEIF('Dzienne 5'!$B$7:$B$306,A37,'Dzienne 5'!$D$7:$D$306),"")</f>
        <v/>
      </c>
      <c r="F37" s="13">
        <f>IFERROR(SUMIF('Dzienne 5'!$B$7:$B$306,A37,'Dzienne 5'!$E$7:$E$306),"")</f>
        <v>0</v>
      </c>
      <c r="G37" s="13">
        <f>IFERROR(SUMIF('Dzienne 5'!$B$7:$B$306,A37,'Dzienne 5'!$F$7:$F$306),"")</f>
        <v>0</v>
      </c>
      <c r="H37" s="15" t="str">
        <f>IFERROR(AVERAGEIF('Dzienne 5'!$B$7:$B$306,A37,'Dzienne 5'!$K$7:$K$306),"")</f>
        <v/>
      </c>
      <c r="I37" s="21">
        <f>IFERROR(SUMIF('Dzienne 5'!$B$7:$B$306,A37,'Dzienne 5'!$H$7:$H$306),"")</f>
        <v>0</v>
      </c>
      <c r="J37" s="21">
        <f>IFERROR(SUMIF('Dzienne 5'!$B$7:$B$306,A37,'Dzienne 5'!$I$7:$I$306),"")</f>
        <v>0</v>
      </c>
      <c r="K37" s="15" t="str">
        <f t="shared" si="1"/>
        <v/>
      </c>
      <c r="L37" s="15" t="str">
        <f>IFERROR(AVERAGEIF('Dzienne 5'!$B$7:$B$306,A37,'Dzienne 5'!$L$7:$L$306),"")</f>
        <v/>
      </c>
      <c r="M37" s="21">
        <f>IFERROR(SUMIF('Dzienne 5'!$B$7:$B$306,A37,'Dzienne 5'!$M$7:$M$306),"")</f>
        <v>0</v>
      </c>
      <c r="N37" s="15" t="str">
        <f>IFERROR(AVERAGEIF('Dzienne 5'!$B$7:$B$306,A37,'Dzienne 5'!$O$7:$O$306),"")</f>
        <v/>
      </c>
      <c r="O37" s="15" t="str">
        <f>IFERROR(AVERAGEIF('Dzienne 5'!$B$7:$B$306,A37,'Dzienne 5'!$P$7:$P$306),"")</f>
        <v/>
      </c>
      <c r="P37" s="17" t="str">
        <f>IFERROR(AVERAGEIF('Dzienne 5'!$B$7:$B$306,A37,'Dzienne 5'!$R$7:$R$306),"")</f>
        <v/>
      </c>
      <c r="Q37" s="21" t="str">
        <f>IFERROR(AVERAGEIF('Dzienne 5'!$B$7:$B$306,A37,'Dzienne 5'!$U$7:$U$306),"")</f>
        <v/>
      </c>
      <c r="R37" s="21" t="str">
        <f>IFERROR(AVERAGEIF('Dzienne 5'!$B$7:$B$306,A37,'Dzienne 5'!$V$7:$V$306),"")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5'!$A$7:$A$306,'Dzienne 5'!$B$7:$B$306,A38),"")</f>
        <v/>
      </c>
      <c r="C38" s="20" t="str">
        <f ca="1">IFERROR(_xludf.maxifs('Dzienne 5'!$A$7:$A$306,'Dzienne 5'!$B$7:$B$306,A38),"")</f>
        <v/>
      </c>
      <c r="D38" s="21" t="str">
        <f>IFERROR(AVERAGEIF('Dzienne 5'!$B$7:$B$306,A38,'Dzienne 5'!$C$7:$C$306),"")</f>
        <v/>
      </c>
      <c r="E38" s="21" t="str">
        <f>IFERROR(AVERAGEIF('Dzienne 5'!$B$7:$B$306,A38,'Dzienne 5'!$D$7:$D$306),"")</f>
        <v/>
      </c>
      <c r="F38" s="13">
        <f>IFERROR(SUMIF('Dzienne 5'!$B$7:$B$306,A38,'Dzienne 5'!$E$7:$E$306),"")</f>
        <v>0</v>
      </c>
      <c r="G38" s="13">
        <f>IFERROR(SUMIF('Dzienne 5'!$B$7:$B$306,A38,'Dzienne 5'!$F$7:$F$306),"")</f>
        <v>0</v>
      </c>
      <c r="H38" s="15" t="str">
        <f>IFERROR(AVERAGEIF('Dzienne 5'!$B$7:$B$306,A38,'Dzienne 5'!$K$7:$K$306),"")</f>
        <v/>
      </c>
      <c r="I38" s="21">
        <f>IFERROR(SUMIF('Dzienne 5'!$B$7:$B$306,A38,'Dzienne 5'!$H$7:$H$306),"")</f>
        <v>0</v>
      </c>
      <c r="J38" s="21">
        <f>IFERROR(SUMIF('Dzienne 5'!$B$7:$B$306,A38,'Dzienne 5'!$I$7:$I$306),"")</f>
        <v>0</v>
      </c>
      <c r="K38" s="15" t="str">
        <f t="shared" si="1"/>
        <v/>
      </c>
      <c r="L38" s="15" t="str">
        <f>IFERROR(AVERAGEIF('Dzienne 5'!$B$7:$B$306,A38,'Dzienne 5'!$L$7:$L$306),"")</f>
        <v/>
      </c>
      <c r="M38" s="21">
        <f>IFERROR(SUMIF('Dzienne 5'!$B$7:$B$306,A38,'Dzienne 5'!$M$7:$M$306),"")</f>
        <v>0</v>
      </c>
      <c r="N38" s="15" t="str">
        <f>IFERROR(AVERAGEIF('Dzienne 5'!$B$7:$B$306,A38,'Dzienne 5'!$O$7:$O$306),"")</f>
        <v/>
      </c>
      <c r="O38" s="15" t="str">
        <f>IFERROR(AVERAGEIF('Dzienne 5'!$B$7:$B$306,A38,'Dzienne 5'!$P$7:$P$306),"")</f>
        <v/>
      </c>
      <c r="P38" s="17" t="str">
        <f>IFERROR(AVERAGEIF('Dzienne 5'!$B$7:$B$306,A38,'Dzienne 5'!$R$7:$R$306),"")</f>
        <v/>
      </c>
      <c r="Q38" s="21" t="str">
        <f>IFERROR(AVERAGEIF('Dzienne 5'!$B$7:$B$306,A38,'Dzienne 5'!$U$7:$U$306),"")</f>
        <v/>
      </c>
      <c r="R38" s="21" t="str">
        <f>IFERROR(AVERAGEIF('Dzienne 5'!$B$7:$B$306,A38,'Dzienne 5'!$V$7:$V$306),"")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5'!$A$7:$A$306,'Dzienne 5'!$B$7:$B$306,A39),"")</f>
        <v/>
      </c>
      <c r="C39" s="20" t="str">
        <f ca="1">IFERROR(_xludf.maxifs('Dzienne 5'!$A$7:$A$306,'Dzienne 5'!$B$7:$B$306,A39),"")</f>
        <v/>
      </c>
      <c r="D39" s="21" t="str">
        <f>IFERROR(AVERAGEIF('Dzienne 5'!$B$7:$B$306,A39,'Dzienne 5'!$C$7:$C$306),"")</f>
        <v/>
      </c>
      <c r="E39" s="21" t="str">
        <f>IFERROR(AVERAGEIF('Dzienne 5'!$B$7:$B$306,A39,'Dzienne 5'!$D$7:$D$306),"")</f>
        <v/>
      </c>
      <c r="F39" s="13">
        <f>IFERROR(SUMIF('Dzienne 5'!$B$7:$B$306,A39,'Dzienne 5'!$E$7:$E$306),"")</f>
        <v>0</v>
      </c>
      <c r="G39" s="13">
        <f>IFERROR(SUMIF('Dzienne 5'!$B$7:$B$306,A39,'Dzienne 5'!$F$7:$F$306),"")</f>
        <v>0</v>
      </c>
      <c r="H39" s="15" t="str">
        <f>IFERROR(AVERAGEIF('Dzienne 5'!$B$7:$B$306,A39,'Dzienne 5'!$K$7:$K$306),"")</f>
        <v/>
      </c>
      <c r="I39" s="21">
        <f>IFERROR(SUMIF('Dzienne 5'!$B$7:$B$306,A39,'Dzienne 5'!$H$7:$H$306),"")</f>
        <v>0</v>
      </c>
      <c r="J39" s="21">
        <f>IFERROR(SUMIF('Dzienne 5'!$B$7:$B$306,A39,'Dzienne 5'!$I$7:$I$306),"")</f>
        <v>0</v>
      </c>
      <c r="K39" s="15" t="str">
        <f t="shared" si="1"/>
        <v/>
      </c>
      <c r="L39" s="15" t="str">
        <f>IFERROR(AVERAGEIF('Dzienne 5'!$B$7:$B$306,A39,'Dzienne 5'!$L$7:$L$306),"")</f>
        <v/>
      </c>
      <c r="M39" s="21">
        <f>IFERROR(SUMIF('Dzienne 5'!$B$7:$B$306,A39,'Dzienne 5'!$M$7:$M$306),"")</f>
        <v>0</v>
      </c>
      <c r="N39" s="15" t="str">
        <f>IFERROR(AVERAGEIF('Dzienne 5'!$B$7:$B$306,A39,'Dzienne 5'!$O$7:$O$306),"")</f>
        <v/>
      </c>
      <c r="O39" s="15" t="str">
        <f>IFERROR(AVERAGEIF('Dzienne 5'!$B$7:$B$306,A39,'Dzienne 5'!$P$7:$P$306),"")</f>
        <v/>
      </c>
      <c r="P39" s="17" t="str">
        <f>IFERROR(AVERAGEIF('Dzienne 5'!$B$7:$B$306,A39,'Dzienne 5'!$R$7:$R$306),"")</f>
        <v/>
      </c>
      <c r="Q39" s="21" t="str">
        <f>IFERROR(AVERAGEIF('Dzienne 5'!$B$7:$B$306,A39,'Dzienne 5'!$U$7:$U$306),"")</f>
        <v/>
      </c>
      <c r="R39" s="21" t="str">
        <f>IFERROR(AVERAGEIF('Dzienne 5'!$B$7:$B$306,A39,'Dzienne 5'!$V$7:$V$306),"")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5'!$A$7:$A$306,'Dzienne 5'!$B$7:$B$306,A40),"")</f>
        <v/>
      </c>
      <c r="C40" s="20" t="str">
        <f ca="1">IFERROR(_xludf.maxifs('Dzienne 5'!$A$7:$A$306,'Dzienne 5'!$B$7:$B$306,A40),"")</f>
        <v/>
      </c>
      <c r="D40" s="21" t="str">
        <f>IFERROR(AVERAGEIF('Dzienne 5'!$B$7:$B$306,A40,'Dzienne 5'!$C$7:$C$306),"")</f>
        <v/>
      </c>
      <c r="E40" s="21" t="str">
        <f>IFERROR(AVERAGEIF('Dzienne 5'!$B$7:$B$306,A40,'Dzienne 5'!$D$7:$D$306),"")</f>
        <v/>
      </c>
      <c r="F40" s="13">
        <f>IFERROR(SUMIF('Dzienne 5'!$B$7:$B$306,A40,'Dzienne 5'!$E$7:$E$306),"")</f>
        <v>0</v>
      </c>
      <c r="G40" s="13">
        <f>IFERROR(SUMIF('Dzienne 5'!$B$7:$B$306,A40,'Dzienne 5'!$F$7:$F$306),"")</f>
        <v>0</v>
      </c>
      <c r="H40" s="15" t="str">
        <f>IFERROR(AVERAGEIF('Dzienne 5'!$B$7:$B$306,A40,'Dzienne 5'!$K$7:$K$306),"")</f>
        <v/>
      </c>
      <c r="I40" s="21">
        <f>IFERROR(SUMIF('Dzienne 5'!$B$7:$B$306,A40,'Dzienne 5'!$H$7:$H$306),"")</f>
        <v>0</v>
      </c>
      <c r="J40" s="21">
        <f>IFERROR(SUMIF('Dzienne 5'!$B$7:$B$306,A40,'Dzienne 5'!$I$7:$I$306),"")</f>
        <v>0</v>
      </c>
      <c r="K40" s="15" t="str">
        <f t="shared" si="1"/>
        <v/>
      </c>
      <c r="L40" s="15" t="str">
        <f>IFERROR(AVERAGEIF('Dzienne 5'!$B$7:$B$306,A40,'Dzienne 5'!$L$7:$L$306),"")</f>
        <v/>
      </c>
      <c r="M40" s="21">
        <f>IFERROR(SUMIF('Dzienne 5'!$B$7:$B$306,A40,'Dzienne 5'!$M$7:$M$306),"")</f>
        <v>0</v>
      </c>
      <c r="N40" s="15" t="str">
        <f>IFERROR(AVERAGEIF('Dzienne 5'!$B$7:$B$306,A40,'Dzienne 5'!$O$7:$O$306),"")</f>
        <v/>
      </c>
      <c r="O40" s="15" t="str">
        <f>IFERROR(AVERAGEIF('Dzienne 5'!$B$7:$B$306,A40,'Dzienne 5'!$P$7:$P$306),"")</f>
        <v/>
      </c>
      <c r="P40" s="17" t="str">
        <f>IFERROR(AVERAGEIF('Dzienne 5'!$B$7:$B$306,A40,'Dzienne 5'!$R$7:$R$306),"")</f>
        <v/>
      </c>
      <c r="Q40" s="21" t="str">
        <f>IFERROR(AVERAGEIF('Dzienne 5'!$B$7:$B$306,A40,'Dzienne 5'!$U$7:$U$306),"")</f>
        <v/>
      </c>
      <c r="R40" s="21" t="str">
        <f>IFERROR(AVERAGEIF('Dzienne 5'!$B$7:$B$306,A40,'Dzienne 5'!$V$7:$V$306),"")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5'!$A$7:$A$306,'Dzienne 5'!$B$7:$B$306,A41),"")</f>
        <v/>
      </c>
      <c r="C41" s="20" t="str">
        <f ca="1">IFERROR(_xludf.maxifs('Dzienne 5'!$A$7:$A$306,'Dzienne 5'!$B$7:$B$306,A41),"")</f>
        <v/>
      </c>
      <c r="D41" s="21" t="str">
        <f>IFERROR(AVERAGEIF('Dzienne 5'!$B$7:$B$306,A41,'Dzienne 5'!$C$7:$C$306),"")</f>
        <v/>
      </c>
      <c r="E41" s="21" t="str">
        <f>IFERROR(AVERAGEIF('Dzienne 5'!$B$7:$B$306,A41,'Dzienne 5'!$D$7:$D$306),"")</f>
        <v/>
      </c>
      <c r="F41" s="13">
        <f>IFERROR(SUMIF('Dzienne 5'!$B$7:$B$306,A41,'Dzienne 5'!$E$7:$E$306),"")</f>
        <v>0</v>
      </c>
      <c r="G41" s="13">
        <f>IFERROR(SUMIF('Dzienne 5'!$B$7:$B$306,A41,'Dzienne 5'!$F$7:$F$306),"")</f>
        <v>0</v>
      </c>
      <c r="H41" s="15" t="str">
        <f>IFERROR(AVERAGEIF('Dzienne 5'!$B$7:$B$306,A41,'Dzienne 5'!$K$7:$K$306),"")</f>
        <v/>
      </c>
      <c r="I41" s="21">
        <f>IFERROR(SUMIF('Dzienne 5'!$B$7:$B$306,A41,'Dzienne 5'!$H$7:$H$306),"")</f>
        <v>0</v>
      </c>
      <c r="J41" s="21">
        <f>IFERROR(SUMIF('Dzienne 5'!$B$7:$B$306,A41,'Dzienne 5'!$I$7:$I$306),"")</f>
        <v>0</v>
      </c>
      <c r="K41" s="15" t="str">
        <f t="shared" si="1"/>
        <v/>
      </c>
      <c r="L41" s="15" t="str">
        <f>IFERROR(AVERAGEIF('Dzienne 5'!$B$7:$B$306,A41,'Dzienne 5'!$L$7:$L$306),"")</f>
        <v/>
      </c>
      <c r="M41" s="21">
        <f>IFERROR(SUMIF('Dzienne 5'!$B$7:$B$306,A41,'Dzienne 5'!$M$7:$M$306),"")</f>
        <v>0</v>
      </c>
      <c r="N41" s="15" t="str">
        <f>IFERROR(AVERAGEIF('Dzienne 5'!$B$7:$B$306,A41,'Dzienne 5'!$O$7:$O$306),"")</f>
        <v/>
      </c>
      <c r="O41" s="15" t="str">
        <f>IFERROR(AVERAGEIF('Dzienne 5'!$B$7:$B$306,A41,'Dzienne 5'!$P$7:$P$306),"")</f>
        <v/>
      </c>
      <c r="P41" s="17" t="str">
        <f>IFERROR(AVERAGEIF('Dzienne 5'!$B$7:$B$306,A41,'Dzienne 5'!$R$7:$R$306),"")</f>
        <v/>
      </c>
      <c r="Q41" s="21" t="str">
        <f>IFERROR(AVERAGEIF('Dzienne 5'!$B$7:$B$306,A41,'Dzienne 5'!$U$7:$U$306),"")</f>
        <v/>
      </c>
      <c r="R41" s="21" t="str">
        <f>IFERROR(AVERAGEIF('Dzienne 5'!$B$7:$B$306,A41,'Dzienne 5'!$V$7:$V$306),"")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5'!$A$7:$A$306,'Dzienne 5'!$B$7:$B$306,A42),"")</f>
        <v/>
      </c>
      <c r="C42" s="20" t="str">
        <f ca="1">IFERROR(_xludf.maxifs('Dzienne 5'!$A$7:$A$306,'Dzienne 5'!$B$7:$B$306,A42),"")</f>
        <v/>
      </c>
      <c r="D42" s="21" t="str">
        <f>IFERROR(AVERAGEIF('Dzienne 5'!$B$7:$B$306,A42,'Dzienne 5'!$C$7:$C$306),"")</f>
        <v/>
      </c>
      <c r="E42" s="21" t="str">
        <f>IFERROR(AVERAGEIF('Dzienne 5'!$B$7:$B$306,A42,'Dzienne 5'!$D$7:$D$306),"")</f>
        <v/>
      </c>
      <c r="F42" s="13">
        <f>IFERROR(SUMIF('Dzienne 5'!$B$7:$B$306,A42,'Dzienne 5'!$E$7:$E$306),"")</f>
        <v>0</v>
      </c>
      <c r="G42" s="13">
        <f>IFERROR(SUMIF('Dzienne 5'!$B$7:$B$306,A42,'Dzienne 5'!$F$7:$F$306),"")</f>
        <v>0</v>
      </c>
      <c r="H42" s="15" t="str">
        <f>IFERROR(AVERAGEIF('Dzienne 5'!$B$7:$B$306,A42,'Dzienne 5'!$K$7:$K$306),"")</f>
        <v/>
      </c>
      <c r="I42" s="21">
        <f>IFERROR(SUMIF('Dzienne 5'!$B$7:$B$306,A42,'Dzienne 5'!$H$7:$H$306),"")</f>
        <v>0</v>
      </c>
      <c r="J42" s="21">
        <f>IFERROR(SUMIF('Dzienne 5'!$B$7:$B$306,A42,'Dzienne 5'!$I$7:$I$306),"")</f>
        <v>0</v>
      </c>
      <c r="K42" s="15" t="str">
        <f t="shared" si="1"/>
        <v/>
      </c>
      <c r="L42" s="15" t="str">
        <f>IFERROR(AVERAGEIF('Dzienne 5'!$B$7:$B$306,A42,'Dzienne 5'!$L$7:$L$306),"")</f>
        <v/>
      </c>
      <c r="M42" s="21">
        <f>IFERROR(SUMIF('Dzienne 5'!$B$7:$B$306,A42,'Dzienne 5'!$M$7:$M$306),"")</f>
        <v>0</v>
      </c>
      <c r="N42" s="15" t="str">
        <f>IFERROR(AVERAGEIF('Dzienne 5'!$B$7:$B$306,A42,'Dzienne 5'!$O$7:$O$306),"")</f>
        <v/>
      </c>
      <c r="O42" s="15" t="str">
        <f>IFERROR(AVERAGEIF('Dzienne 5'!$B$7:$B$306,A42,'Dzienne 5'!$P$7:$P$306),"")</f>
        <v/>
      </c>
      <c r="P42" s="17" t="str">
        <f>IFERROR(AVERAGEIF('Dzienne 5'!$B$7:$B$306,A42,'Dzienne 5'!$R$7:$R$306),"")</f>
        <v/>
      </c>
      <c r="Q42" s="21" t="str">
        <f>IFERROR(AVERAGEIF('Dzienne 5'!$B$7:$B$306,A42,'Dzienne 5'!$U$7:$U$306),"")</f>
        <v/>
      </c>
      <c r="R42" s="21" t="str">
        <f>IFERROR(AVERAGEIF('Dzienne 5'!$B$7:$B$306,A42,'Dzienne 5'!$V$7:$V$306),"")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5'!$A$7:$A$306,'Dzienne 5'!$B$7:$B$306,A43),"")</f>
        <v/>
      </c>
      <c r="C43" s="20" t="str">
        <f ca="1">IFERROR(_xludf.maxifs('Dzienne 5'!$A$7:$A$306,'Dzienne 5'!$B$7:$B$306,A43),"")</f>
        <v/>
      </c>
      <c r="D43" s="21" t="str">
        <f>IFERROR(AVERAGEIF('Dzienne 5'!$B$7:$B$306,A43,'Dzienne 5'!$C$7:$C$306),"")</f>
        <v/>
      </c>
      <c r="E43" s="21" t="str">
        <f>IFERROR(AVERAGEIF('Dzienne 5'!$B$7:$B$306,A43,'Dzienne 5'!$D$7:$D$306),"")</f>
        <v/>
      </c>
      <c r="F43" s="13">
        <f>IFERROR(SUMIF('Dzienne 5'!$B$7:$B$306,A43,'Dzienne 5'!$E$7:$E$306),"")</f>
        <v>0</v>
      </c>
      <c r="G43" s="13">
        <f>IFERROR(SUMIF('Dzienne 5'!$B$7:$B$306,A43,'Dzienne 5'!$F$7:$F$306),"")</f>
        <v>0</v>
      </c>
      <c r="H43" s="15" t="str">
        <f>IFERROR(AVERAGEIF('Dzienne 5'!$B$7:$B$306,A43,'Dzienne 5'!$K$7:$K$306),"")</f>
        <v/>
      </c>
      <c r="I43" s="21">
        <f>IFERROR(SUMIF('Dzienne 5'!$B$7:$B$306,A43,'Dzienne 5'!$H$7:$H$306),"")</f>
        <v>0</v>
      </c>
      <c r="J43" s="21">
        <f>IFERROR(SUMIF('Dzienne 5'!$B$7:$B$306,A43,'Dzienne 5'!$I$7:$I$306),"")</f>
        <v>0</v>
      </c>
      <c r="K43" s="15" t="str">
        <f t="shared" si="1"/>
        <v/>
      </c>
      <c r="L43" s="15" t="str">
        <f>IFERROR(AVERAGEIF('Dzienne 5'!$B$7:$B$306,A43,'Dzienne 5'!$L$7:$L$306),"")</f>
        <v/>
      </c>
      <c r="M43" s="21">
        <f>IFERROR(SUMIF('Dzienne 5'!$B$7:$B$306,A43,'Dzienne 5'!$M$7:$M$306),"")</f>
        <v>0</v>
      </c>
      <c r="N43" s="15" t="str">
        <f>IFERROR(AVERAGEIF('Dzienne 5'!$B$7:$B$306,A43,'Dzienne 5'!$O$7:$O$306),"")</f>
        <v/>
      </c>
      <c r="O43" s="15" t="str">
        <f>IFERROR(AVERAGEIF('Dzienne 5'!$B$7:$B$306,A43,'Dzienne 5'!$P$7:$P$306),"")</f>
        <v/>
      </c>
      <c r="P43" s="17" t="str">
        <f>IFERROR(AVERAGEIF('Dzienne 5'!$B$7:$B$306,A43,'Dzienne 5'!$R$7:$R$306),"")</f>
        <v/>
      </c>
      <c r="Q43" s="21" t="str">
        <f>IFERROR(AVERAGEIF('Dzienne 5'!$B$7:$B$306,A43,'Dzienne 5'!$U$7:$U$306),"")</f>
        <v/>
      </c>
      <c r="R43" s="21" t="str">
        <f>IFERROR(AVERAGEIF('Dzienne 5'!$B$7:$B$306,A43,'Dzienne 5'!$V$7:$V$306),"")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5'!$A$7:$A$306,'Dzienne 5'!$B$7:$B$306,A44),"")</f>
        <v/>
      </c>
      <c r="C44" s="20" t="str">
        <f ca="1">IFERROR(_xludf.maxifs('Dzienne 5'!$A$7:$A$306,'Dzienne 5'!$B$7:$B$306,A44),"")</f>
        <v/>
      </c>
      <c r="D44" s="21" t="str">
        <f>IFERROR(AVERAGEIF('Dzienne 5'!$B$7:$B$306,A44,'Dzienne 5'!$C$7:$C$306),"")</f>
        <v/>
      </c>
      <c r="E44" s="21" t="str">
        <f>IFERROR(AVERAGEIF('Dzienne 5'!$B$7:$B$306,A44,'Dzienne 5'!$D$7:$D$306),"")</f>
        <v/>
      </c>
      <c r="F44" s="13">
        <f>IFERROR(SUMIF('Dzienne 5'!$B$7:$B$306,A44,'Dzienne 5'!$E$7:$E$306),"")</f>
        <v>0</v>
      </c>
      <c r="G44" s="13">
        <f>IFERROR(SUMIF('Dzienne 5'!$B$7:$B$306,A44,'Dzienne 5'!$F$7:$F$306),"")</f>
        <v>0</v>
      </c>
      <c r="H44" s="15" t="str">
        <f>IFERROR(AVERAGEIF('Dzienne 5'!$B$7:$B$306,A44,'Dzienne 5'!$K$7:$K$306),"")</f>
        <v/>
      </c>
      <c r="I44" s="21">
        <f>IFERROR(SUMIF('Dzienne 5'!$B$7:$B$306,A44,'Dzienne 5'!$H$7:$H$306),"")</f>
        <v>0</v>
      </c>
      <c r="J44" s="21">
        <f>IFERROR(SUMIF('Dzienne 5'!$B$7:$B$306,A44,'Dzienne 5'!$I$7:$I$306),"")</f>
        <v>0</v>
      </c>
      <c r="K44" s="15" t="str">
        <f t="shared" si="1"/>
        <v/>
      </c>
      <c r="L44" s="15" t="str">
        <f>IFERROR(AVERAGEIF('Dzienne 5'!$B$7:$B$306,A44,'Dzienne 5'!$L$7:$L$306),"")</f>
        <v/>
      </c>
      <c r="M44" s="21">
        <f>IFERROR(SUMIF('Dzienne 5'!$B$7:$B$306,A44,'Dzienne 5'!$M$7:$M$306),"")</f>
        <v>0</v>
      </c>
      <c r="N44" s="15" t="str">
        <f>IFERROR(AVERAGEIF('Dzienne 5'!$B$7:$B$306,A44,'Dzienne 5'!$O$7:$O$306),"")</f>
        <v/>
      </c>
      <c r="O44" s="15" t="str">
        <f>IFERROR(AVERAGEIF('Dzienne 5'!$B$7:$B$306,A44,'Dzienne 5'!$P$7:$P$306),"")</f>
        <v/>
      </c>
      <c r="P44" s="17" t="str">
        <f>IFERROR(AVERAGEIF('Dzienne 5'!$B$7:$B$306,A44,'Dzienne 5'!$R$7:$R$306),"")</f>
        <v/>
      </c>
      <c r="Q44" s="21" t="str">
        <f>IFERROR(AVERAGEIF('Dzienne 5'!$B$7:$B$306,A44,'Dzienne 5'!$U$7:$U$306),"")</f>
        <v/>
      </c>
      <c r="R44" s="21" t="str">
        <f>IFERROR(AVERAGEIF('Dzienne 5'!$B$7:$B$306,A44,'Dzienne 5'!$V$7:$V$306),"")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5'!$A$7:$A$306,'Dzienne 5'!$B$7:$B$306,A45),"")</f>
        <v/>
      </c>
      <c r="C45" s="20" t="str">
        <f ca="1">IFERROR(_xludf.maxifs('Dzienne 5'!$A$7:$A$306,'Dzienne 5'!$B$7:$B$306,A45),"")</f>
        <v/>
      </c>
      <c r="D45" s="21" t="str">
        <f>IFERROR(AVERAGEIF('Dzienne 5'!$B$7:$B$306,A45,'Dzienne 5'!$C$7:$C$306),"")</f>
        <v/>
      </c>
      <c r="E45" s="21" t="str">
        <f>IFERROR(AVERAGEIF('Dzienne 5'!$B$7:$B$306,A45,'Dzienne 5'!$D$7:$D$306),"")</f>
        <v/>
      </c>
      <c r="F45" s="13">
        <f>IFERROR(SUMIF('Dzienne 5'!$B$7:$B$306,A45,'Dzienne 5'!$E$7:$E$306),"")</f>
        <v>0</v>
      </c>
      <c r="G45" s="13">
        <f>IFERROR(SUMIF('Dzienne 5'!$B$7:$B$306,A45,'Dzienne 5'!$F$7:$F$306),"")</f>
        <v>0</v>
      </c>
      <c r="H45" s="15" t="str">
        <f>IFERROR(AVERAGEIF('Dzienne 5'!$B$7:$B$306,A45,'Dzienne 5'!$K$7:$K$306),"")</f>
        <v/>
      </c>
      <c r="I45" s="21">
        <f>IFERROR(SUMIF('Dzienne 5'!$B$7:$B$306,A45,'Dzienne 5'!$H$7:$H$306),"")</f>
        <v>0</v>
      </c>
      <c r="J45" s="21">
        <f>IFERROR(SUMIF('Dzienne 5'!$B$7:$B$306,A45,'Dzienne 5'!$I$7:$I$306),"")</f>
        <v>0</v>
      </c>
      <c r="K45" s="15" t="str">
        <f t="shared" si="1"/>
        <v/>
      </c>
      <c r="L45" s="15" t="str">
        <f>IFERROR(AVERAGEIF('Dzienne 5'!$B$7:$B$306,A45,'Dzienne 5'!$L$7:$L$306),"")</f>
        <v/>
      </c>
      <c r="M45" s="21">
        <f>IFERROR(SUMIF('Dzienne 5'!$B$7:$B$306,A45,'Dzienne 5'!$M$7:$M$306),"")</f>
        <v>0</v>
      </c>
      <c r="N45" s="15" t="str">
        <f>IFERROR(AVERAGEIF('Dzienne 5'!$B$7:$B$306,A45,'Dzienne 5'!$O$7:$O$306),"")</f>
        <v/>
      </c>
      <c r="O45" s="15" t="str">
        <f>IFERROR(AVERAGEIF('Dzienne 5'!$B$7:$B$306,A45,'Dzienne 5'!$P$7:$P$306),"")</f>
        <v/>
      </c>
      <c r="P45" s="17" t="str">
        <f>IFERROR(AVERAGEIF('Dzienne 5'!$B$7:$B$306,A45,'Dzienne 5'!$R$7:$R$306),"")</f>
        <v/>
      </c>
      <c r="Q45" s="21" t="str">
        <f>IFERROR(AVERAGEIF('Dzienne 5'!$B$7:$B$306,A45,'Dzienne 5'!$U$7:$U$306),"")</f>
        <v/>
      </c>
      <c r="R45" s="21" t="str">
        <f>IFERROR(AVERAGEIF('Dzienne 5'!$B$7:$B$306,A45,'Dzienne 5'!$V$7:$V$306),"")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5'!$A$7:$A$306,'Dzienne 5'!$B$7:$B$306,A46),"")</f>
        <v/>
      </c>
      <c r="C46" s="20" t="str">
        <f ca="1">IFERROR(_xludf.maxifs('Dzienne 5'!$A$7:$A$306,'Dzienne 5'!$B$7:$B$306,A46),"")</f>
        <v/>
      </c>
      <c r="D46" s="21" t="str">
        <f>IFERROR(AVERAGEIF('Dzienne 5'!$B$7:$B$306,A46,'Dzienne 5'!$C$7:$C$306),"")</f>
        <v/>
      </c>
      <c r="E46" s="21" t="str">
        <f>IFERROR(AVERAGEIF('Dzienne 5'!$B$7:$B$306,A46,'Dzienne 5'!$D$7:$D$306),"")</f>
        <v/>
      </c>
      <c r="F46" s="13">
        <f>IFERROR(SUMIF('Dzienne 5'!$B$7:$B$306,A46,'Dzienne 5'!$E$7:$E$306),"")</f>
        <v>0</v>
      </c>
      <c r="G46" s="13">
        <f>IFERROR(SUMIF('Dzienne 5'!$B$7:$B$306,A46,'Dzienne 5'!$F$7:$F$306),"")</f>
        <v>0</v>
      </c>
      <c r="H46" s="15" t="str">
        <f>IFERROR(AVERAGEIF('Dzienne 5'!$B$7:$B$306,A46,'Dzienne 5'!$K$7:$K$306),"")</f>
        <v/>
      </c>
      <c r="I46" s="21">
        <f>IFERROR(SUMIF('Dzienne 5'!$B$7:$B$306,A46,'Dzienne 5'!$H$7:$H$306),"")</f>
        <v>0</v>
      </c>
      <c r="J46" s="21">
        <f>IFERROR(SUMIF('Dzienne 5'!$B$7:$B$306,A46,'Dzienne 5'!$I$7:$I$306),"")</f>
        <v>0</v>
      </c>
      <c r="K46" s="15" t="str">
        <f t="shared" si="1"/>
        <v/>
      </c>
      <c r="L46" s="15" t="str">
        <f>IFERROR(AVERAGEIF('Dzienne 5'!$B$7:$B$306,A46,'Dzienne 5'!$L$7:$L$306),"")</f>
        <v/>
      </c>
      <c r="M46" s="21">
        <f>IFERROR(SUMIF('Dzienne 5'!$B$7:$B$306,A46,'Dzienne 5'!$M$7:$M$306),"")</f>
        <v>0</v>
      </c>
      <c r="N46" s="15" t="str">
        <f>IFERROR(AVERAGEIF('Dzienne 5'!$B$7:$B$306,A46,'Dzienne 5'!$O$7:$O$306),"")</f>
        <v/>
      </c>
      <c r="O46" s="15" t="str">
        <f>IFERROR(AVERAGEIF('Dzienne 5'!$B$7:$B$306,A46,'Dzienne 5'!$P$7:$P$306),"")</f>
        <v/>
      </c>
      <c r="P46" s="17" t="str">
        <f>IFERROR(AVERAGEIF('Dzienne 5'!$B$7:$B$306,A46,'Dzienne 5'!$R$7:$R$306),"")</f>
        <v/>
      </c>
      <c r="Q46" s="21" t="str">
        <f>IFERROR(AVERAGEIF('Dzienne 5'!$B$7:$B$306,A46,'Dzienne 5'!$U$7:$U$306),"")</f>
        <v/>
      </c>
      <c r="R46" s="21" t="str">
        <f>IFERROR(AVERAGEIF('Dzienne 5'!$B$7:$B$306,A46,'Dzienne 5'!$V$7:$V$306),"")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5'!$A$7:$A$306,'Dzienne 5'!$B$7:$B$306,A47),"")</f>
        <v/>
      </c>
      <c r="C47" s="20" t="str">
        <f ca="1">IFERROR(_xludf.maxifs('Dzienne 5'!$A$7:$A$306,'Dzienne 5'!$B$7:$B$306,A47),"")</f>
        <v/>
      </c>
      <c r="D47" s="21" t="str">
        <f>IFERROR(AVERAGEIF('Dzienne 5'!$B$7:$B$306,A47,'Dzienne 5'!$C$7:$C$306),"")</f>
        <v/>
      </c>
      <c r="E47" s="21" t="str">
        <f>IFERROR(AVERAGEIF('Dzienne 5'!$B$7:$B$306,A47,'Dzienne 5'!$D$7:$D$306),"")</f>
        <v/>
      </c>
      <c r="F47" s="13">
        <f>IFERROR(SUMIF('Dzienne 5'!$B$7:$B$306,A47,'Dzienne 5'!$E$7:$E$306),"")</f>
        <v>0</v>
      </c>
      <c r="G47" s="13">
        <f>IFERROR(SUMIF('Dzienne 5'!$B$7:$B$306,A47,'Dzienne 5'!$F$7:$F$306),"")</f>
        <v>0</v>
      </c>
      <c r="H47" s="15" t="str">
        <f>IFERROR(AVERAGEIF('Dzienne 5'!$B$7:$B$306,A47,'Dzienne 5'!$K$7:$K$306),"")</f>
        <v/>
      </c>
      <c r="I47" s="21">
        <f>IFERROR(SUMIF('Dzienne 5'!$B$7:$B$306,A47,'Dzienne 5'!$H$7:$H$306),"")</f>
        <v>0</v>
      </c>
      <c r="J47" s="21">
        <f>IFERROR(SUMIF('Dzienne 5'!$B$7:$B$306,A47,'Dzienne 5'!$I$7:$I$306),"")</f>
        <v>0</v>
      </c>
      <c r="K47" s="15" t="str">
        <f t="shared" si="1"/>
        <v/>
      </c>
      <c r="L47" s="15" t="str">
        <f>IFERROR(AVERAGEIF('Dzienne 5'!$B$7:$B$306,A47,'Dzienne 5'!$L$7:$L$306),"")</f>
        <v/>
      </c>
      <c r="M47" s="21">
        <f>IFERROR(SUMIF('Dzienne 5'!$B$7:$B$306,A47,'Dzienne 5'!$M$7:$M$306),"")</f>
        <v>0</v>
      </c>
      <c r="N47" s="15" t="str">
        <f>IFERROR(AVERAGEIF('Dzienne 5'!$B$7:$B$306,A47,'Dzienne 5'!$O$7:$O$306),"")</f>
        <v/>
      </c>
      <c r="O47" s="15" t="str">
        <f>IFERROR(AVERAGEIF('Dzienne 5'!$B$7:$B$306,A47,'Dzienne 5'!$P$7:$P$306),"")</f>
        <v/>
      </c>
      <c r="P47" s="17" t="str">
        <f>IFERROR(AVERAGEIF('Dzienne 5'!$B$7:$B$306,A47,'Dzienne 5'!$R$7:$R$306),"")</f>
        <v/>
      </c>
      <c r="Q47" s="21" t="str">
        <f>IFERROR(AVERAGEIF('Dzienne 5'!$B$7:$B$306,A47,'Dzienne 5'!$U$7:$U$306),"")</f>
        <v/>
      </c>
      <c r="R47" s="21" t="str">
        <f>IFERROR(AVERAGEIF('Dzienne 5'!$B$7:$B$306,A47,'Dzienne 5'!$V$7:$V$306),"")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5'!$A$7:$A$306,'Dzienne 5'!$B$7:$B$306,A48),"")</f>
        <v/>
      </c>
      <c r="C48" s="20" t="str">
        <f ca="1">IFERROR(_xludf.maxifs('Dzienne 5'!$A$7:$A$306,'Dzienne 5'!$B$7:$B$306,A48),"")</f>
        <v/>
      </c>
      <c r="D48" s="21" t="str">
        <f>IFERROR(AVERAGEIF('Dzienne 5'!$B$7:$B$306,A48,'Dzienne 5'!$C$7:$C$306),"")</f>
        <v/>
      </c>
      <c r="E48" s="21" t="str">
        <f>IFERROR(AVERAGEIF('Dzienne 5'!$B$7:$B$306,A48,'Dzienne 5'!$D$7:$D$306),"")</f>
        <v/>
      </c>
      <c r="F48" s="13">
        <f>IFERROR(SUMIF('Dzienne 5'!$B$7:$B$306,A48,'Dzienne 5'!$E$7:$E$306),"")</f>
        <v>0</v>
      </c>
      <c r="G48" s="13">
        <f>IFERROR(SUMIF('Dzienne 5'!$B$7:$B$306,A48,'Dzienne 5'!$F$7:$F$306),"")</f>
        <v>0</v>
      </c>
      <c r="H48" s="15" t="str">
        <f>IFERROR(AVERAGEIF('Dzienne 5'!$B$7:$B$306,A48,'Dzienne 5'!$K$7:$K$306),"")</f>
        <v/>
      </c>
      <c r="I48" s="21">
        <f>IFERROR(SUMIF('Dzienne 5'!$B$7:$B$306,A48,'Dzienne 5'!$H$7:$H$306),"")</f>
        <v>0</v>
      </c>
      <c r="J48" s="21">
        <f>IFERROR(SUMIF('Dzienne 5'!$B$7:$B$306,A48,'Dzienne 5'!$I$7:$I$306),"")</f>
        <v>0</v>
      </c>
      <c r="K48" s="15" t="str">
        <f t="shared" si="1"/>
        <v/>
      </c>
      <c r="L48" s="15" t="str">
        <f>IFERROR(AVERAGEIF('Dzienne 5'!$B$7:$B$306,A48,'Dzienne 5'!$L$7:$L$306),"")</f>
        <v/>
      </c>
      <c r="M48" s="21">
        <f>IFERROR(SUMIF('Dzienne 5'!$B$7:$B$306,A48,'Dzienne 5'!$M$7:$M$306),"")</f>
        <v>0</v>
      </c>
      <c r="N48" s="15" t="str">
        <f>IFERROR(AVERAGEIF('Dzienne 5'!$B$7:$B$306,A48,'Dzienne 5'!$O$7:$O$306),"")</f>
        <v/>
      </c>
      <c r="O48" s="15" t="str">
        <f>IFERROR(AVERAGEIF('Dzienne 5'!$B$7:$B$306,A48,'Dzienne 5'!$P$7:$P$306),"")</f>
        <v/>
      </c>
      <c r="P48" s="17" t="str">
        <f>IFERROR(AVERAGEIF('Dzienne 5'!$B$7:$B$306,A48,'Dzienne 5'!$R$7:$R$306),"")</f>
        <v/>
      </c>
      <c r="Q48" s="21" t="str">
        <f>IFERROR(AVERAGEIF('Dzienne 5'!$B$7:$B$306,A48,'Dzienne 5'!$U$7:$U$306),"")</f>
        <v/>
      </c>
      <c r="R48" s="21" t="str">
        <f>IFERROR(AVERAGEIF('Dzienne 5'!$B$7:$B$306,A48,'Dzienne 5'!$V$7:$V$306),"")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5'!$A$7:$A$306,'Dzienne 5'!$B$7:$B$306,A49),"")</f>
        <v/>
      </c>
      <c r="C49" s="20" t="str">
        <f ca="1">IFERROR(_xludf.maxifs('Dzienne 5'!$A$7:$A$306,'Dzienne 5'!$B$7:$B$306,A49),"")</f>
        <v/>
      </c>
      <c r="D49" s="21" t="str">
        <f>IFERROR(AVERAGEIF('Dzienne 5'!$B$7:$B$306,A49,'Dzienne 5'!$C$7:$C$306),"")</f>
        <v/>
      </c>
      <c r="E49" s="21" t="str">
        <f>IFERROR(AVERAGEIF('Dzienne 5'!$B$7:$B$306,A49,'Dzienne 5'!$D$7:$D$306),"")</f>
        <v/>
      </c>
      <c r="F49" s="13">
        <f>IFERROR(SUMIF('Dzienne 5'!$B$7:$B$306,A49,'Dzienne 5'!$E$7:$E$306),"")</f>
        <v>0</v>
      </c>
      <c r="G49" s="13">
        <f>IFERROR(SUMIF('Dzienne 5'!$B$7:$B$306,A49,'Dzienne 5'!$F$7:$F$306),"")</f>
        <v>0</v>
      </c>
      <c r="H49" s="15" t="str">
        <f>IFERROR(AVERAGEIF('Dzienne 5'!$B$7:$B$306,A49,'Dzienne 5'!$K$7:$K$306),"")</f>
        <v/>
      </c>
      <c r="I49" s="21">
        <f>IFERROR(SUMIF('Dzienne 5'!$B$7:$B$306,A49,'Dzienne 5'!$H$7:$H$306),"")</f>
        <v>0</v>
      </c>
      <c r="J49" s="21">
        <f>IFERROR(SUMIF('Dzienne 5'!$B$7:$B$306,A49,'Dzienne 5'!$I$7:$I$306),"")</f>
        <v>0</v>
      </c>
      <c r="K49" s="15" t="str">
        <f t="shared" si="1"/>
        <v/>
      </c>
      <c r="L49" s="15" t="str">
        <f>IFERROR(AVERAGEIF('Dzienne 5'!$B$7:$B$306,A49,'Dzienne 5'!$L$7:$L$306),"")</f>
        <v/>
      </c>
      <c r="M49" s="21">
        <f>IFERROR(SUMIF('Dzienne 5'!$B$7:$B$306,A49,'Dzienne 5'!$M$7:$M$306),"")</f>
        <v>0</v>
      </c>
      <c r="N49" s="15" t="str">
        <f>IFERROR(AVERAGEIF('Dzienne 5'!$B$7:$B$306,A49,'Dzienne 5'!$O$7:$O$306),"")</f>
        <v/>
      </c>
      <c r="O49" s="15" t="str">
        <f>IFERROR(AVERAGEIF('Dzienne 5'!$B$7:$B$306,A49,'Dzienne 5'!$P$7:$P$306),"")</f>
        <v/>
      </c>
      <c r="P49" s="17" t="str">
        <f>IFERROR(AVERAGEIF('Dzienne 5'!$B$7:$B$306,A49,'Dzienne 5'!$R$7:$R$306),"")</f>
        <v/>
      </c>
      <c r="Q49" s="21" t="str">
        <f>IFERROR(AVERAGEIF('Dzienne 5'!$B$7:$B$306,A49,'Dzienne 5'!$U$7:$U$306),"")</f>
        <v/>
      </c>
      <c r="R49" s="21" t="str">
        <f>IFERROR(AVERAGEIF('Dzienne 5'!$B$7:$B$306,A49,'Dzienne 5'!$V$7:$V$306),"")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5'!$A$7:$A$306,'Dzienne 5'!$B$7:$B$306,A50),"")</f>
        <v/>
      </c>
      <c r="C50" s="20" t="str">
        <f ca="1">IFERROR(_xludf.maxifs('Dzienne 5'!$A$7:$A$306,'Dzienne 5'!$B$7:$B$306,A50),"")</f>
        <v/>
      </c>
      <c r="D50" s="21" t="str">
        <f>IFERROR(AVERAGEIF('Dzienne 5'!$B$7:$B$306,A50,'Dzienne 5'!$C$7:$C$306),"")</f>
        <v/>
      </c>
      <c r="E50" s="21" t="str">
        <f>IFERROR(AVERAGEIF('Dzienne 5'!$B$7:$B$306,A50,'Dzienne 5'!$D$7:$D$306),"")</f>
        <v/>
      </c>
      <c r="F50" s="13">
        <f>IFERROR(SUMIF('Dzienne 5'!$B$7:$B$306,A50,'Dzienne 5'!$E$7:$E$306),"")</f>
        <v>0</v>
      </c>
      <c r="G50" s="13">
        <f>IFERROR(SUMIF('Dzienne 5'!$B$7:$B$306,A50,'Dzienne 5'!$F$7:$F$306),"")</f>
        <v>0</v>
      </c>
      <c r="H50" s="15" t="str">
        <f>IFERROR(AVERAGEIF('Dzienne 5'!$B$7:$B$306,A50,'Dzienne 5'!$K$7:$K$306),"")</f>
        <v/>
      </c>
      <c r="I50" s="21">
        <f>IFERROR(SUMIF('Dzienne 5'!$B$7:$B$306,A50,'Dzienne 5'!$H$7:$H$306),"")</f>
        <v>0</v>
      </c>
      <c r="J50" s="21">
        <f>IFERROR(SUMIF('Dzienne 5'!$B$7:$B$306,A50,'Dzienne 5'!$I$7:$I$306),"")</f>
        <v>0</v>
      </c>
      <c r="K50" s="15" t="str">
        <f t="shared" si="1"/>
        <v/>
      </c>
      <c r="L50" s="15" t="str">
        <f>IFERROR(AVERAGEIF('Dzienne 5'!$B$7:$B$306,A50,'Dzienne 5'!$L$7:$L$306),"")</f>
        <v/>
      </c>
      <c r="M50" s="21">
        <f>IFERROR(SUMIF('Dzienne 5'!$B$7:$B$306,A50,'Dzienne 5'!$M$7:$M$306),"")</f>
        <v>0</v>
      </c>
      <c r="N50" s="15" t="str">
        <f>IFERROR(AVERAGEIF('Dzienne 5'!$B$7:$B$306,A50,'Dzienne 5'!$O$7:$O$306),"")</f>
        <v/>
      </c>
      <c r="O50" s="15" t="str">
        <f>IFERROR(AVERAGEIF('Dzienne 5'!$B$7:$B$306,A50,'Dzienne 5'!$P$7:$P$306),"")</f>
        <v/>
      </c>
      <c r="P50" s="17" t="str">
        <f>IFERROR(AVERAGEIF('Dzienne 5'!$B$7:$B$306,A50,'Dzienne 5'!$R$7:$R$306),"")</f>
        <v/>
      </c>
      <c r="Q50" s="21" t="str">
        <f>IFERROR(AVERAGEIF('Dzienne 5'!$B$7:$B$306,A50,'Dzienne 5'!$U$7:$U$306),"")</f>
        <v/>
      </c>
      <c r="R50" s="21" t="str">
        <f>IFERROR(AVERAGEIF('Dzienne 5'!$B$7:$B$306,A50,'Dzienne 5'!$V$7:$V$306),"")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5'!$A$7:$A$306,'Dzienne 5'!$B$7:$B$306,A51),"")</f>
        <v/>
      </c>
      <c r="C51" s="20" t="str">
        <f ca="1">IFERROR(_xludf.maxifs('Dzienne 5'!$A$7:$A$306,'Dzienne 5'!$B$7:$B$306,A51),"")</f>
        <v/>
      </c>
      <c r="D51" s="21" t="str">
        <f>IFERROR(AVERAGEIF('Dzienne 5'!$B$7:$B$306,A51,'Dzienne 5'!$C$7:$C$306),"")</f>
        <v/>
      </c>
      <c r="E51" s="21" t="str">
        <f>IFERROR(AVERAGEIF('Dzienne 5'!$B$7:$B$306,A51,'Dzienne 5'!$D$7:$D$306),"")</f>
        <v/>
      </c>
      <c r="F51" s="13">
        <f>IFERROR(SUMIF('Dzienne 5'!$B$7:$B$306,A51,'Dzienne 5'!$E$7:$E$306),"")</f>
        <v>0</v>
      </c>
      <c r="G51" s="13">
        <f>IFERROR(SUMIF('Dzienne 5'!$B$7:$B$306,A51,'Dzienne 5'!$F$7:$F$306),"")</f>
        <v>0</v>
      </c>
      <c r="H51" s="15" t="str">
        <f>IFERROR(AVERAGEIF('Dzienne 5'!$B$7:$B$306,A51,'Dzienne 5'!$K$7:$K$306),"")</f>
        <v/>
      </c>
      <c r="I51" s="21">
        <f>IFERROR(SUMIF('Dzienne 5'!$B$7:$B$306,A51,'Dzienne 5'!$H$7:$H$306),"")</f>
        <v>0</v>
      </c>
      <c r="J51" s="21">
        <f>IFERROR(SUMIF('Dzienne 5'!$B$7:$B$306,A51,'Dzienne 5'!$I$7:$I$306),"")</f>
        <v>0</v>
      </c>
      <c r="K51" s="15" t="str">
        <f t="shared" si="1"/>
        <v/>
      </c>
      <c r="L51" s="15" t="str">
        <f>IFERROR(AVERAGEIF('Dzienne 5'!$B$7:$B$306,A51,'Dzienne 5'!$L$7:$L$306),"")</f>
        <v/>
      </c>
      <c r="M51" s="21">
        <f>IFERROR(SUMIF('Dzienne 5'!$B$7:$B$306,A51,'Dzienne 5'!$M$7:$M$306),"")</f>
        <v>0</v>
      </c>
      <c r="N51" s="15" t="str">
        <f>IFERROR(AVERAGEIF('Dzienne 5'!$B$7:$B$306,A51,'Dzienne 5'!$O$7:$O$306),"")</f>
        <v/>
      </c>
      <c r="O51" s="15" t="str">
        <f>IFERROR(AVERAGEIF('Dzienne 5'!$B$7:$B$306,A51,'Dzienne 5'!$P$7:$P$306),"")</f>
        <v/>
      </c>
      <c r="P51" s="17" t="str">
        <f>IFERROR(AVERAGEIF('Dzienne 5'!$B$7:$B$306,A51,'Dzienne 5'!$R$7:$R$306),"")</f>
        <v/>
      </c>
      <c r="Q51" s="21" t="str">
        <f>IFERROR(AVERAGEIF('Dzienne 5'!$B$7:$B$306,A51,'Dzienne 5'!$U$7:$U$306),"")</f>
        <v/>
      </c>
      <c r="R51" s="21" t="str">
        <f>IFERROR(AVERAGEIF('Dzienne 5'!$B$7:$B$306,A51,'Dzienne 5'!$V$7:$V$306),"")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5'!$A$7:$A$306,'Dzienne 5'!$B$7:$B$306,A52),"")</f>
        <v/>
      </c>
      <c r="C52" s="20" t="str">
        <f ca="1">IFERROR(_xludf.maxifs('Dzienne 5'!$A$7:$A$306,'Dzienne 5'!$B$7:$B$306,A52),"")</f>
        <v/>
      </c>
      <c r="D52" s="21" t="str">
        <f>IFERROR(AVERAGEIF('Dzienne 5'!$B$7:$B$306,A52,'Dzienne 5'!$C$7:$C$306),"")</f>
        <v/>
      </c>
      <c r="E52" s="21" t="str">
        <f>IFERROR(AVERAGEIF('Dzienne 5'!$B$7:$B$306,A52,'Dzienne 5'!$D$7:$D$306),"")</f>
        <v/>
      </c>
      <c r="F52" s="13">
        <f>IFERROR(SUMIF('Dzienne 5'!$B$7:$B$306,A52,'Dzienne 5'!$E$7:$E$306),"")</f>
        <v>0</v>
      </c>
      <c r="G52" s="13">
        <f>IFERROR(SUMIF('Dzienne 5'!$B$7:$B$306,A52,'Dzienne 5'!$F$7:$F$306),"")</f>
        <v>0</v>
      </c>
      <c r="H52" s="15" t="str">
        <f>IFERROR(AVERAGEIF('Dzienne 5'!$B$7:$B$306,A52,'Dzienne 5'!$K$7:$K$306),"")</f>
        <v/>
      </c>
      <c r="I52" s="21">
        <f>IFERROR(SUMIF('Dzienne 5'!$B$7:$B$306,A52,'Dzienne 5'!$H$7:$H$306),"")</f>
        <v>0</v>
      </c>
      <c r="J52" s="21">
        <f>IFERROR(SUMIF('Dzienne 5'!$B$7:$B$306,A52,'Dzienne 5'!$I$7:$I$306),"")</f>
        <v>0</v>
      </c>
      <c r="K52" s="15" t="str">
        <f t="shared" si="1"/>
        <v/>
      </c>
      <c r="L52" s="15" t="str">
        <f>IFERROR(AVERAGEIF('Dzienne 5'!$B$7:$B$306,A52,'Dzienne 5'!$L$7:$L$306),"")</f>
        <v/>
      </c>
      <c r="M52" s="21">
        <f>IFERROR(SUMIF('Dzienne 5'!$B$7:$B$306,A52,'Dzienne 5'!$M$7:$M$306),"")</f>
        <v>0</v>
      </c>
      <c r="N52" s="15" t="str">
        <f>IFERROR(AVERAGEIF('Dzienne 5'!$B$7:$B$306,A52,'Dzienne 5'!$O$7:$O$306),"")</f>
        <v/>
      </c>
      <c r="O52" s="15" t="str">
        <f>IFERROR(AVERAGEIF('Dzienne 5'!$B$7:$B$306,A52,'Dzienne 5'!$P$7:$P$306),"")</f>
        <v/>
      </c>
      <c r="P52" s="17" t="str">
        <f>IFERROR(AVERAGEIF('Dzienne 5'!$B$7:$B$306,A52,'Dzienne 5'!$R$7:$R$306),"")</f>
        <v/>
      </c>
      <c r="Q52" s="21" t="str">
        <f>IFERROR(AVERAGEIF('Dzienne 5'!$B$7:$B$306,A52,'Dzienne 5'!$U$7:$U$306),"")</f>
        <v/>
      </c>
      <c r="R52" s="21" t="str">
        <f>IFERROR(AVERAGEIF('Dzienne 5'!$B$7:$B$306,A52,'Dzienne 5'!$V$7:$V$306),"")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5'!$A$7:$A$306,'Dzienne 5'!$B$7:$B$306,A53),"")</f>
        <v/>
      </c>
      <c r="C53" s="20" t="str">
        <f ca="1">IFERROR(_xludf.maxifs('Dzienne 5'!$A$7:$A$306,'Dzienne 5'!$B$7:$B$306,A53),"")</f>
        <v/>
      </c>
      <c r="D53" s="21" t="str">
        <f>IFERROR(AVERAGEIF('Dzienne 5'!$B$7:$B$306,A53,'Dzienne 5'!$C$7:$C$306),"")</f>
        <v/>
      </c>
      <c r="E53" s="21" t="str">
        <f>IFERROR(AVERAGEIF('Dzienne 5'!$B$7:$B$306,A53,'Dzienne 5'!$D$7:$D$306),"")</f>
        <v/>
      </c>
      <c r="F53" s="13">
        <f>IFERROR(SUMIF('Dzienne 5'!$B$7:$B$306,A53,'Dzienne 5'!$E$7:$E$306),"")</f>
        <v>0</v>
      </c>
      <c r="G53" s="13">
        <f>IFERROR(SUMIF('Dzienne 5'!$B$7:$B$306,A53,'Dzienne 5'!$F$7:$F$306),"")</f>
        <v>0</v>
      </c>
      <c r="H53" s="15" t="str">
        <f>IFERROR(AVERAGEIF('Dzienne 5'!$B$7:$B$306,A53,'Dzienne 5'!$K$7:$K$306),"")</f>
        <v/>
      </c>
      <c r="I53" s="21">
        <f>IFERROR(SUMIF('Dzienne 5'!$B$7:$B$306,A53,'Dzienne 5'!$H$7:$H$306),"")</f>
        <v>0</v>
      </c>
      <c r="J53" s="21">
        <f>IFERROR(SUMIF('Dzienne 5'!$B$7:$B$306,A53,'Dzienne 5'!$I$7:$I$306),"")</f>
        <v>0</v>
      </c>
      <c r="K53" s="15" t="str">
        <f t="shared" si="1"/>
        <v/>
      </c>
      <c r="L53" s="15" t="str">
        <f>IFERROR(AVERAGEIF('Dzienne 5'!$B$7:$B$306,A53,'Dzienne 5'!$L$7:$L$306),"")</f>
        <v/>
      </c>
      <c r="M53" s="21">
        <f>IFERROR(SUMIF('Dzienne 5'!$B$7:$B$306,A53,'Dzienne 5'!$M$7:$M$306),"")</f>
        <v>0</v>
      </c>
      <c r="N53" s="15" t="str">
        <f>IFERROR(AVERAGEIF('Dzienne 5'!$B$7:$B$306,A53,'Dzienne 5'!$O$7:$O$306),"")</f>
        <v/>
      </c>
      <c r="O53" s="15" t="str">
        <f>IFERROR(AVERAGEIF('Dzienne 5'!$B$7:$B$306,A53,'Dzienne 5'!$P$7:$P$306),"")</f>
        <v/>
      </c>
      <c r="P53" s="17" t="str">
        <f>IFERROR(AVERAGEIF('Dzienne 5'!$B$7:$B$306,A53,'Dzienne 5'!$R$7:$R$306),"")</f>
        <v/>
      </c>
      <c r="Q53" s="21" t="str">
        <f>IFERROR(AVERAGEIF('Dzienne 5'!$B$7:$B$306,A53,'Dzienne 5'!$U$7:$U$306),"")</f>
        <v/>
      </c>
      <c r="R53" s="21" t="str">
        <f>IFERROR(AVERAGEIF('Dzienne 5'!$B$7:$B$306,A53,'Dzienne 5'!$V$7:$V$306),"")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5'!$A$7:$A$306,'Dzienne 5'!$B$7:$B$306,A54),"")</f>
        <v/>
      </c>
      <c r="C54" s="20" t="str">
        <f ca="1">IFERROR(_xludf.maxifs('Dzienne 5'!$A$7:$A$306,'Dzienne 5'!$B$7:$B$306,A54),"")</f>
        <v/>
      </c>
      <c r="D54" s="21" t="str">
        <f>IFERROR(AVERAGEIF('Dzienne 5'!$B$7:$B$306,A54,'Dzienne 5'!$C$7:$C$306),"")</f>
        <v/>
      </c>
      <c r="E54" s="21" t="str">
        <f>IFERROR(AVERAGEIF('Dzienne 5'!$B$7:$B$306,A54,'Dzienne 5'!$D$7:$D$306),"")</f>
        <v/>
      </c>
      <c r="F54" s="13">
        <f>IFERROR(SUMIF('Dzienne 5'!$B$7:$B$306,A54,'Dzienne 5'!$E$7:$E$306),"")</f>
        <v>0</v>
      </c>
      <c r="G54" s="13">
        <f>IFERROR(SUMIF('Dzienne 5'!$B$7:$B$306,A54,'Dzienne 5'!$F$7:$F$306),"")</f>
        <v>0</v>
      </c>
      <c r="H54" s="15" t="str">
        <f>IFERROR(AVERAGEIF('Dzienne 5'!$B$7:$B$306,A54,'Dzienne 5'!$K$7:$K$306),"")</f>
        <v/>
      </c>
      <c r="I54" s="21">
        <f>IFERROR(SUMIF('Dzienne 5'!$B$7:$B$306,A54,'Dzienne 5'!$H$7:$H$306),"")</f>
        <v>0</v>
      </c>
      <c r="J54" s="21">
        <f>IFERROR(SUMIF('Dzienne 5'!$B$7:$B$306,A54,'Dzienne 5'!$I$7:$I$306),"")</f>
        <v>0</v>
      </c>
      <c r="K54" s="15" t="str">
        <f t="shared" si="1"/>
        <v/>
      </c>
      <c r="L54" s="15" t="str">
        <f>IFERROR(AVERAGEIF('Dzienne 5'!$B$7:$B$306,A54,'Dzienne 5'!$L$7:$L$306),"")</f>
        <v/>
      </c>
      <c r="M54" s="21">
        <f>IFERROR(SUMIF('Dzienne 5'!$B$7:$B$306,A54,'Dzienne 5'!$M$7:$M$306),"")</f>
        <v>0</v>
      </c>
      <c r="N54" s="15" t="str">
        <f>IFERROR(AVERAGEIF('Dzienne 5'!$B$7:$B$306,A54,'Dzienne 5'!$O$7:$O$306),"")</f>
        <v/>
      </c>
      <c r="O54" s="15" t="str">
        <f>IFERROR(AVERAGEIF('Dzienne 5'!$B$7:$B$306,A54,'Dzienne 5'!$P$7:$P$306),"")</f>
        <v/>
      </c>
      <c r="P54" s="17" t="str">
        <f>IFERROR(AVERAGEIF('Dzienne 5'!$B$7:$B$306,A54,'Dzienne 5'!$R$7:$R$306),"")</f>
        <v/>
      </c>
      <c r="Q54" s="21" t="str">
        <f>IFERROR(AVERAGEIF('Dzienne 5'!$B$7:$B$306,A54,'Dzienne 5'!$U$7:$U$306),"")</f>
        <v/>
      </c>
      <c r="R54" s="21" t="str">
        <f>IFERROR(AVERAGEIF('Dzienne 5'!$B$7:$B$306,A54,'Dzienne 5'!$V$7:$V$306),"")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5'!$A$7:$A$306,'Dzienne 5'!$B$7:$B$306,A55),"")</f>
        <v/>
      </c>
      <c r="C55" s="20" t="str">
        <f ca="1">IFERROR(_xludf.maxifs('Dzienne 5'!$A$7:$A$306,'Dzienne 5'!$B$7:$B$306,A55),"")</f>
        <v/>
      </c>
      <c r="D55" s="21" t="str">
        <f>IFERROR(AVERAGEIF('Dzienne 5'!$B$7:$B$306,A55,'Dzienne 5'!$C$7:$C$306),"")</f>
        <v/>
      </c>
      <c r="E55" s="21" t="str">
        <f>IFERROR(AVERAGEIF('Dzienne 5'!$B$7:$B$306,A55,'Dzienne 5'!$D$7:$D$306),"")</f>
        <v/>
      </c>
      <c r="F55" s="13">
        <f>IFERROR(SUMIF('Dzienne 5'!$B$7:$B$306,A55,'Dzienne 5'!$E$7:$E$306),"")</f>
        <v>0</v>
      </c>
      <c r="G55" s="13">
        <f>IFERROR(SUMIF('Dzienne 5'!$B$7:$B$306,A55,'Dzienne 5'!$F$7:$F$306),"")</f>
        <v>0</v>
      </c>
      <c r="H55" s="15" t="str">
        <f>IFERROR(AVERAGEIF('Dzienne 5'!$B$7:$B$306,A55,'Dzienne 5'!$K$7:$K$306),"")</f>
        <v/>
      </c>
      <c r="I55" s="21">
        <f>IFERROR(SUMIF('Dzienne 5'!$B$7:$B$306,A55,'Dzienne 5'!$H$7:$H$306),"")</f>
        <v>0</v>
      </c>
      <c r="J55" s="21">
        <f>IFERROR(SUMIF('Dzienne 5'!$B$7:$B$306,A55,'Dzienne 5'!$I$7:$I$306),"")</f>
        <v>0</v>
      </c>
      <c r="K55" s="15" t="str">
        <f t="shared" si="1"/>
        <v/>
      </c>
      <c r="L55" s="15" t="str">
        <f>IFERROR(AVERAGEIF('Dzienne 5'!$B$7:$B$306,A55,'Dzienne 5'!$L$7:$L$306),"")</f>
        <v/>
      </c>
      <c r="M55" s="21">
        <f>IFERROR(SUMIF('Dzienne 5'!$B$7:$B$306,A55,'Dzienne 5'!$M$7:$M$306),"")</f>
        <v>0</v>
      </c>
      <c r="N55" s="15" t="str">
        <f>IFERROR(AVERAGEIF('Dzienne 5'!$B$7:$B$306,A55,'Dzienne 5'!$O$7:$O$306),"")</f>
        <v/>
      </c>
      <c r="O55" s="15" t="str">
        <f>IFERROR(AVERAGEIF('Dzienne 5'!$B$7:$B$306,A55,'Dzienne 5'!$P$7:$P$306),"")</f>
        <v/>
      </c>
      <c r="P55" s="17" t="str">
        <f>IFERROR(AVERAGEIF('Dzienne 5'!$B$7:$B$306,A55,'Dzienne 5'!$R$7:$R$306),"")</f>
        <v/>
      </c>
      <c r="Q55" s="21" t="str">
        <f>IFERROR(AVERAGEIF('Dzienne 5'!$B$7:$B$306,A55,'Dzienne 5'!$U$7:$U$306),"")</f>
        <v/>
      </c>
      <c r="R55" s="21" t="str">
        <f>IFERROR(AVERAGEIF('Dzienne 5'!$B$7:$B$306,A55,'Dzienne 5'!$V$7:$V$306),"")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5'!$A$7:$A$306,'Dzienne 5'!$B$7:$B$306,A56),"")</f>
        <v/>
      </c>
      <c r="C56" s="20" t="str">
        <f ca="1">IFERROR(_xludf.maxifs('Dzienne 5'!$A$7:$A$306,'Dzienne 5'!$B$7:$B$306,A56),"")</f>
        <v/>
      </c>
      <c r="D56" s="21" t="str">
        <f>IFERROR(AVERAGEIF('Dzienne 5'!$B$7:$B$306,A56,'Dzienne 5'!$C$7:$C$306),"")</f>
        <v/>
      </c>
      <c r="E56" s="21" t="str">
        <f>IFERROR(AVERAGEIF('Dzienne 5'!$B$7:$B$306,A56,'Dzienne 5'!$D$7:$D$306),"")</f>
        <v/>
      </c>
      <c r="F56" s="13">
        <f>IFERROR(SUMIF('Dzienne 5'!$B$7:$B$306,A56,'Dzienne 5'!$E$7:$E$306),"")</f>
        <v>0</v>
      </c>
      <c r="G56" s="13">
        <f>IFERROR(SUMIF('Dzienne 5'!$B$7:$B$306,A56,'Dzienne 5'!$F$7:$F$306),"")</f>
        <v>0</v>
      </c>
      <c r="H56" s="15" t="str">
        <f>IFERROR(AVERAGEIF('Dzienne 5'!$B$7:$B$306,A56,'Dzienne 5'!$K$7:$K$306),"")</f>
        <v/>
      </c>
      <c r="I56" s="21">
        <f>IFERROR(SUMIF('Dzienne 5'!$B$7:$B$306,A56,'Dzienne 5'!$H$7:$H$306),"")</f>
        <v>0</v>
      </c>
      <c r="J56" s="21">
        <f>IFERROR(SUMIF('Dzienne 5'!$B$7:$B$306,A56,'Dzienne 5'!$I$7:$I$306),"")</f>
        <v>0</v>
      </c>
      <c r="K56" s="15" t="str">
        <f t="shared" si="1"/>
        <v/>
      </c>
      <c r="L56" s="15" t="str">
        <f>IFERROR(AVERAGEIF('Dzienne 5'!$B$7:$B$306,A56,'Dzienne 5'!$L$7:$L$306),"")</f>
        <v/>
      </c>
      <c r="M56" s="21">
        <f>IFERROR(SUMIF('Dzienne 5'!$B$7:$B$306,A56,'Dzienne 5'!$M$7:$M$306),"")</f>
        <v>0</v>
      </c>
      <c r="N56" s="15" t="str">
        <f>IFERROR(AVERAGEIF('Dzienne 5'!$B$7:$B$306,A56,'Dzienne 5'!$O$7:$O$306),"")</f>
        <v/>
      </c>
      <c r="O56" s="15" t="str">
        <f>IFERROR(AVERAGEIF('Dzienne 5'!$B$7:$B$306,A56,'Dzienne 5'!$P$7:$P$306),"")</f>
        <v/>
      </c>
      <c r="P56" s="17" t="str">
        <f>IFERROR(AVERAGEIF('Dzienne 5'!$B$7:$B$306,A56,'Dzienne 5'!$R$7:$R$306),"")</f>
        <v/>
      </c>
      <c r="Q56" s="21" t="str">
        <f>IFERROR(AVERAGEIF('Dzienne 5'!$B$7:$B$306,A56,'Dzienne 5'!$U$7:$U$306),"")</f>
        <v/>
      </c>
      <c r="R56" s="21" t="str">
        <f>IFERROR(AVERAGEIF('Dzienne 5'!$B$7:$B$306,A56,'Dzienne 5'!$V$7:$V$306),"")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5'!$A$7:$A$306,'Dzienne 5'!$B$7:$B$306,A57),"")</f>
        <v/>
      </c>
      <c r="C57" s="20" t="str">
        <f ca="1">IFERROR(_xludf.maxifs('Dzienne 5'!$A$7:$A$306,'Dzienne 5'!$B$7:$B$306,A57),"")</f>
        <v/>
      </c>
      <c r="D57" s="21" t="str">
        <f>IFERROR(AVERAGEIF('Dzienne 5'!$B$7:$B$306,A57,'Dzienne 5'!$C$7:$C$306),"")</f>
        <v/>
      </c>
      <c r="E57" s="21" t="str">
        <f>IFERROR(AVERAGEIF('Dzienne 5'!$B$7:$B$306,A57,'Dzienne 5'!$D$7:$D$306),"")</f>
        <v/>
      </c>
      <c r="F57" s="13">
        <f>IFERROR(SUMIF('Dzienne 5'!$B$7:$B$306,A57,'Dzienne 5'!$E$7:$E$306),"")</f>
        <v>0</v>
      </c>
      <c r="G57" s="13">
        <f>IFERROR(SUMIF('Dzienne 5'!$B$7:$B$306,A57,'Dzienne 5'!$F$7:$F$306),"")</f>
        <v>0</v>
      </c>
      <c r="H57" s="15" t="str">
        <f>IFERROR(AVERAGEIF('Dzienne 5'!$B$7:$B$306,A57,'Dzienne 5'!$K$7:$K$306),"")</f>
        <v/>
      </c>
      <c r="I57" s="21">
        <f>IFERROR(SUMIF('Dzienne 5'!$B$7:$B$306,A57,'Dzienne 5'!$H$7:$H$306),"")</f>
        <v>0</v>
      </c>
      <c r="J57" s="21">
        <f>IFERROR(SUMIF('Dzienne 5'!$B$7:$B$306,A57,'Dzienne 5'!$I$7:$I$306),"")</f>
        <v>0</v>
      </c>
      <c r="K57" s="15" t="str">
        <f t="shared" si="1"/>
        <v/>
      </c>
      <c r="L57" s="15" t="str">
        <f>IFERROR(AVERAGEIF('Dzienne 5'!$B$7:$B$306,A57,'Dzienne 5'!$L$7:$L$306),"")</f>
        <v/>
      </c>
      <c r="M57" s="21">
        <f>IFERROR(SUMIF('Dzienne 5'!$B$7:$B$306,A57,'Dzienne 5'!$M$7:$M$306),"")</f>
        <v>0</v>
      </c>
      <c r="N57" s="15" t="str">
        <f>IFERROR(AVERAGEIF('Dzienne 5'!$B$7:$B$306,A57,'Dzienne 5'!$O$7:$O$306),"")</f>
        <v/>
      </c>
      <c r="O57" s="15" t="str">
        <f>IFERROR(AVERAGEIF('Dzienne 5'!$B$7:$B$306,A57,'Dzienne 5'!$P$7:$P$306),"")</f>
        <v/>
      </c>
      <c r="P57" s="17" t="str">
        <f>IFERROR(AVERAGEIF('Dzienne 5'!$B$7:$B$306,A57,'Dzienne 5'!$R$7:$R$306),"")</f>
        <v/>
      </c>
      <c r="Q57" s="21" t="str">
        <f>IFERROR(AVERAGEIF('Dzienne 5'!$B$7:$B$306,A57,'Dzienne 5'!$U$7:$U$306),"")</f>
        <v/>
      </c>
      <c r="R57" s="21" t="str">
        <f>IFERROR(AVERAGEIF('Dzienne 5'!$B$7:$B$306,A57,'Dzienne 5'!$V$7:$V$306),"")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5'!$A$7:$A$306,'Dzienne 5'!$B$7:$B$306,A58),"")</f>
        <v/>
      </c>
      <c r="C58" s="20" t="str">
        <f ca="1">IFERROR(_xludf.maxifs('Dzienne 5'!$A$7:$A$306,'Dzienne 5'!$B$7:$B$306,A58),"")</f>
        <v/>
      </c>
      <c r="D58" s="21" t="str">
        <f>IFERROR(AVERAGEIF('Dzienne 5'!$B$7:$B$306,A58,'Dzienne 5'!$C$7:$C$306),"")</f>
        <v/>
      </c>
      <c r="E58" s="21" t="str">
        <f>IFERROR(AVERAGEIF('Dzienne 5'!$B$7:$B$306,A58,'Dzienne 5'!$D$7:$D$306),"")</f>
        <v/>
      </c>
      <c r="F58" s="13">
        <f>IFERROR(SUMIF('Dzienne 5'!$B$7:$B$306,A58,'Dzienne 5'!$E$7:$E$306),"")</f>
        <v>0</v>
      </c>
      <c r="G58" s="13">
        <f>IFERROR(SUMIF('Dzienne 5'!$B$7:$B$306,A58,'Dzienne 5'!$F$7:$F$306),"")</f>
        <v>0</v>
      </c>
      <c r="H58" s="15" t="str">
        <f>IFERROR(AVERAGEIF('Dzienne 5'!$B$7:$B$306,A58,'Dzienne 5'!$K$7:$K$306),"")</f>
        <v/>
      </c>
      <c r="I58" s="21">
        <f>IFERROR(SUMIF('Dzienne 5'!$B$7:$B$306,A58,'Dzienne 5'!$H$7:$H$306),"")</f>
        <v>0</v>
      </c>
      <c r="J58" s="21">
        <f>IFERROR(SUMIF('Dzienne 5'!$B$7:$B$306,A58,'Dzienne 5'!$I$7:$I$306),"")</f>
        <v>0</v>
      </c>
      <c r="K58" s="15" t="str">
        <f t="shared" si="1"/>
        <v/>
      </c>
      <c r="L58" s="15" t="str">
        <f>IFERROR(AVERAGEIF('Dzienne 5'!$B$7:$B$306,A58,'Dzienne 5'!$L$7:$L$306),"")</f>
        <v/>
      </c>
      <c r="M58" s="21">
        <f>IFERROR(SUMIF('Dzienne 5'!$B$7:$B$306,A58,'Dzienne 5'!$M$7:$M$306),"")</f>
        <v>0</v>
      </c>
      <c r="N58" s="15" t="str">
        <f>IFERROR(AVERAGEIF('Dzienne 5'!$B$7:$B$306,A58,'Dzienne 5'!$O$7:$O$306),"")</f>
        <v/>
      </c>
      <c r="O58" s="15" t="str">
        <f>IFERROR(AVERAGEIF('Dzienne 5'!$B$7:$B$306,A58,'Dzienne 5'!$P$7:$P$306),"")</f>
        <v/>
      </c>
      <c r="P58" s="17" t="str">
        <f>IFERROR(AVERAGEIF('Dzienne 5'!$B$7:$B$306,A58,'Dzienne 5'!$R$7:$R$306),"")</f>
        <v/>
      </c>
      <c r="Q58" s="21" t="str">
        <f>IFERROR(AVERAGEIF('Dzienne 5'!$B$7:$B$306,A58,'Dzienne 5'!$U$7:$U$306),"")</f>
        <v/>
      </c>
      <c r="R58" s="21" t="str">
        <f>IFERROR(AVERAGEIF('Dzienne 5'!$B$7:$B$306,A58,'Dzienne 5'!$V$7:$V$306),"")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5'!$A$7:$A$306,'Dzienne 5'!$B$7:$B$306,A59),"")</f>
        <v/>
      </c>
      <c r="C59" s="20" t="str">
        <f ca="1">IFERROR(_xludf.maxifs('Dzienne 5'!$A$7:$A$306,'Dzienne 5'!$B$7:$B$306,A59),"")</f>
        <v/>
      </c>
      <c r="D59" s="21" t="str">
        <f>IFERROR(AVERAGEIF('Dzienne 5'!$B$7:$B$306,A59,'Dzienne 5'!$C$7:$C$306),"")</f>
        <v/>
      </c>
      <c r="E59" s="21" t="str">
        <f>IFERROR(AVERAGEIF('Dzienne 5'!$B$7:$B$306,A59,'Dzienne 5'!$D$7:$D$306),"")</f>
        <v/>
      </c>
      <c r="F59" s="13">
        <f>IFERROR(SUMIF('Dzienne 5'!$B$7:$B$306,A59,'Dzienne 5'!$E$7:$E$306),"")</f>
        <v>0</v>
      </c>
      <c r="G59" s="13">
        <f>IFERROR(SUMIF('Dzienne 5'!$B$7:$B$306,A59,'Dzienne 5'!$F$7:$F$306),"")</f>
        <v>0</v>
      </c>
      <c r="H59" s="15" t="str">
        <f>IFERROR(AVERAGEIF('Dzienne 5'!$B$7:$B$306,A59,'Dzienne 5'!$K$7:$K$306),"")</f>
        <v/>
      </c>
      <c r="I59" s="21">
        <f>IFERROR(SUMIF('Dzienne 5'!$B$7:$B$306,A59,'Dzienne 5'!$H$7:$H$306),"")</f>
        <v>0</v>
      </c>
      <c r="J59" s="21">
        <f>IFERROR(SUMIF('Dzienne 5'!$B$7:$B$306,A59,'Dzienne 5'!$I$7:$I$306),"")</f>
        <v>0</v>
      </c>
      <c r="K59" s="15" t="str">
        <f t="shared" si="1"/>
        <v/>
      </c>
      <c r="L59" s="15" t="str">
        <f>IFERROR(AVERAGEIF('Dzienne 5'!$B$7:$B$306,A59,'Dzienne 5'!$L$7:$L$306),"")</f>
        <v/>
      </c>
      <c r="M59" s="21">
        <f>IFERROR(SUMIF('Dzienne 5'!$B$7:$B$306,A59,'Dzienne 5'!$M$7:$M$306),"")</f>
        <v>0</v>
      </c>
      <c r="N59" s="15" t="str">
        <f>IFERROR(AVERAGEIF('Dzienne 5'!$B$7:$B$306,A59,'Dzienne 5'!$O$7:$O$306),"")</f>
        <v/>
      </c>
      <c r="O59" s="15" t="str">
        <f>IFERROR(AVERAGEIF('Dzienne 5'!$B$7:$B$306,A59,'Dzienne 5'!$P$7:$P$306),"")</f>
        <v/>
      </c>
      <c r="P59" s="17" t="str">
        <f>IFERROR(AVERAGEIF('Dzienne 5'!$B$7:$B$306,A59,'Dzienne 5'!$R$7:$R$306),"")</f>
        <v/>
      </c>
      <c r="Q59" s="21" t="str">
        <f>IFERROR(AVERAGEIF('Dzienne 5'!$B$7:$B$306,A59,'Dzienne 5'!$U$7:$U$306),"")</f>
        <v/>
      </c>
      <c r="R59" s="21" t="str">
        <f>IFERROR(AVERAGEIF('Dzienne 5'!$B$7:$B$306,A59,'Dzienne 5'!$V$7:$V$306),"")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5'!$A$7:$A$306,'Dzienne 5'!$B$7:$B$306,A60),"")</f>
        <v/>
      </c>
      <c r="C60" s="20" t="str">
        <f ca="1">IFERROR(_xludf.maxifs('Dzienne 5'!$A$7:$A$306,'Dzienne 5'!$B$7:$B$306,A60),"")</f>
        <v/>
      </c>
      <c r="D60" s="21" t="str">
        <f>IFERROR(AVERAGEIF('Dzienne 5'!$B$7:$B$306,A60,'Dzienne 5'!$C$7:$C$306),"")</f>
        <v/>
      </c>
      <c r="E60" s="21" t="str">
        <f>IFERROR(AVERAGEIF('Dzienne 5'!$B$7:$B$306,A60,'Dzienne 5'!$D$7:$D$306),"")</f>
        <v/>
      </c>
      <c r="F60" s="13">
        <f>IFERROR(SUMIF('Dzienne 5'!$B$7:$B$306,A60,'Dzienne 5'!$E$7:$E$306),"")</f>
        <v>0</v>
      </c>
      <c r="G60" s="13">
        <f>IFERROR(SUMIF('Dzienne 5'!$B$7:$B$306,A60,'Dzienne 5'!$F$7:$F$306),"")</f>
        <v>0</v>
      </c>
      <c r="H60" s="15" t="str">
        <f>IFERROR(AVERAGEIF('Dzienne 5'!$B$7:$B$306,A60,'Dzienne 5'!$K$7:$K$306),"")</f>
        <v/>
      </c>
      <c r="I60" s="21">
        <f>IFERROR(SUMIF('Dzienne 5'!$B$7:$B$306,A60,'Dzienne 5'!$H$7:$H$306),"")</f>
        <v>0</v>
      </c>
      <c r="J60" s="21">
        <f>IFERROR(SUMIF('Dzienne 5'!$B$7:$B$306,A60,'Dzienne 5'!$I$7:$I$306),"")</f>
        <v>0</v>
      </c>
      <c r="K60" s="15" t="str">
        <f t="shared" si="1"/>
        <v/>
      </c>
      <c r="L60" s="15" t="str">
        <f>IFERROR(AVERAGEIF('Dzienne 5'!$B$7:$B$306,A60,'Dzienne 5'!$L$7:$L$306),"")</f>
        <v/>
      </c>
      <c r="M60" s="21">
        <f>IFERROR(SUMIF('Dzienne 5'!$B$7:$B$306,A60,'Dzienne 5'!$M$7:$M$306),"")</f>
        <v>0</v>
      </c>
      <c r="N60" s="15" t="str">
        <f>IFERROR(AVERAGEIF('Dzienne 5'!$B$7:$B$306,A60,'Dzienne 5'!$O$7:$O$306),"")</f>
        <v/>
      </c>
      <c r="O60" s="15" t="str">
        <f>IFERROR(AVERAGEIF('Dzienne 5'!$B$7:$B$306,A60,'Dzienne 5'!$P$7:$P$306),"")</f>
        <v/>
      </c>
      <c r="P60" s="17" t="str">
        <f>IFERROR(AVERAGEIF('Dzienne 5'!$B$7:$B$306,A60,'Dzienne 5'!$R$7:$R$306),"")</f>
        <v/>
      </c>
      <c r="Q60" s="21" t="str">
        <f>IFERROR(AVERAGEIF('Dzienne 5'!$B$7:$B$306,A60,'Dzienne 5'!$U$7:$U$306),"")</f>
        <v/>
      </c>
      <c r="R60" s="21" t="str">
        <f>IFERROR(AVERAGEIF('Dzienne 5'!$B$7:$B$306,A60,'Dzienne 5'!$V$7:$V$306),"")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5'!$A$7:$A$306,'Dzienne 5'!$B$7:$B$306,A61),"")</f>
        <v/>
      </c>
      <c r="C61" s="20" t="str">
        <f ca="1">IFERROR(_xludf.maxifs('Dzienne 5'!$A$7:$A$306,'Dzienne 5'!$B$7:$B$306,A61),"")</f>
        <v/>
      </c>
      <c r="D61" s="21" t="str">
        <f>IFERROR(AVERAGEIF('Dzienne 5'!$B$7:$B$306,A61,'Dzienne 5'!$C$7:$C$306),"")</f>
        <v/>
      </c>
      <c r="E61" s="21" t="str">
        <f>IFERROR(AVERAGEIF('Dzienne 5'!$B$7:$B$306,A61,'Dzienne 5'!$D$7:$D$306),"")</f>
        <v/>
      </c>
      <c r="F61" s="13">
        <f>IFERROR(SUMIF('Dzienne 5'!$B$7:$B$306,A61,'Dzienne 5'!$E$7:$E$306),"")</f>
        <v>0</v>
      </c>
      <c r="G61" s="13">
        <f>IFERROR(SUMIF('Dzienne 5'!$B$7:$B$306,A61,'Dzienne 5'!$F$7:$F$306),"")</f>
        <v>0</v>
      </c>
      <c r="H61" s="15" t="str">
        <f>IFERROR(AVERAGEIF('Dzienne 5'!$B$7:$B$306,A61,'Dzienne 5'!$K$7:$K$306),"")</f>
        <v/>
      </c>
      <c r="I61" s="21">
        <f>IFERROR(SUMIF('Dzienne 5'!$B$7:$B$306,A61,'Dzienne 5'!$H$7:$H$306),"")</f>
        <v>0</v>
      </c>
      <c r="J61" s="21">
        <f>IFERROR(SUMIF('Dzienne 5'!$B$7:$B$306,A61,'Dzienne 5'!$I$7:$I$306),"")</f>
        <v>0</v>
      </c>
      <c r="K61" s="15" t="str">
        <f t="shared" si="1"/>
        <v/>
      </c>
      <c r="L61" s="15" t="str">
        <f>IFERROR(AVERAGEIF('Dzienne 5'!$B$7:$B$306,A61,'Dzienne 5'!$L$7:$L$306),"")</f>
        <v/>
      </c>
      <c r="M61" s="21">
        <f>IFERROR(SUMIF('Dzienne 5'!$B$7:$B$306,A61,'Dzienne 5'!$M$7:$M$306),"")</f>
        <v>0</v>
      </c>
      <c r="N61" s="15" t="str">
        <f>IFERROR(AVERAGEIF('Dzienne 5'!$B$7:$B$306,A61,'Dzienne 5'!$O$7:$O$306),"")</f>
        <v/>
      </c>
      <c r="O61" s="15" t="str">
        <f>IFERROR(AVERAGEIF('Dzienne 5'!$B$7:$B$306,A61,'Dzienne 5'!$P$7:$P$306),"")</f>
        <v/>
      </c>
      <c r="P61" s="17" t="str">
        <f>IFERROR(AVERAGEIF('Dzienne 5'!$B$7:$B$306,A61,'Dzienne 5'!$R$7:$R$306),"")</f>
        <v/>
      </c>
      <c r="Q61" s="21" t="str">
        <f>IFERROR(AVERAGEIF('Dzienne 5'!$B$7:$B$306,A61,'Dzienne 5'!$U$7:$U$306),"")</f>
        <v/>
      </c>
      <c r="R61" s="21" t="str">
        <f>IFERROR(AVERAGEIF('Dzienne 5'!$B$7:$B$306,A61,'Dzienne 5'!$V$7:$V$306),"")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5'!$A$7:$A$306,'Dzienne 5'!$B$7:$B$306,A62),"")</f>
        <v/>
      </c>
      <c r="C62" s="20" t="str">
        <f ca="1">IFERROR(_xludf.maxifs('Dzienne 5'!$A$7:$A$306,'Dzienne 5'!$B$7:$B$306,A62),"")</f>
        <v/>
      </c>
      <c r="D62" s="21" t="str">
        <f>IFERROR(AVERAGEIF('Dzienne 5'!$B$7:$B$306,A62,'Dzienne 5'!$C$7:$C$306),"")</f>
        <v/>
      </c>
      <c r="E62" s="21" t="str">
        <f>IFERROR(AVERAGEIF('Dzienne 5'!$B$7:$B$306,A62,'Dzienne 5'!$D$7:$D$306),"")</f>
        <v/>
      </c>
      <c r="F62" s="13">
        <f>IFERROR(SUMIF('Dzienne 5'!$B$7:$B$306,A62,'Dzienne 5'!$E$7:$E$306),"")</f>
        <v>0</v>
      </c>
      <c r="G62" s="13">
        <f>IFERROR(SUMIF('Dzienne 5'!$B$7:$B$306,A62,'Dzienne 5'!$F$7:$F$306),"")</f>
        <v>0</v>
      </c>
      <c r="H62" s="15" t="str">
        <f>IFERROR(AVERAGEIF('Dzienne 5'!$B$7:$B$306,A62,'Dzienne 5'!$K$7:$K$306),"")</f>
        <v/>
      </c>
      <c r="I62" s="21">
        <f>IFERROR(SUMIF('Dzienne 5'!$B$7:$B$306,A62,'Dzienne 5'!$H$7:$H$306),"")</f>
        <v>0</v>
      </c>
      <c r="J62" s="21">
        <f>IFERROR(SUMIF('Dzienne 5'!$B$7:$B$306,A62,'Dzienne 5'!$I$7:$I$306),"")</f>
        <v>0</v>
      </c>
      <c r="K62" s="15" t="str">
        <f t="shared" si="1"/>
        <v/>
      </c>
      <c r="L62" s="15" t="str">
        <f>IFERROR(AVERAGEIF('Dzienne 5'!$B$7:$B$306,A62,'Dzienne 5'!$L$7:$L$306),"")</f>
        <v/>
      </c>
      <c r="M62" s="21">
        <f>IFERROR(SUMIF('Dzienne 5'!$B$7:$B$306,A62,'Dzienne 5'!$M$7:$M$306),"")</f>
        <v>0</v>
      </c>
      <c r="N62" s="15" t="str">
        <f>IFERROR(AVERAGEIF('Dzienne 5'!$B$7:$B$306,A62,'Dzienne 5'!$O$7:$O$306),"")</f>
        <v/>
      </c>
      <c r="O62" s="15" t="str">
        <f>IFERROR(AVERAGEIF('Dzienne 5'!$B$7:$B$306,A62,'Dzienne 5'!$P$7:$P$306),"")</f>
        <v/>
      </c>
      <c r="P62" s="17" t="str">
        <f>IFERROR(AVERAGEIF('Dzienne 5'!$B$7:$B$306,A62,'Dzienne 5'!$R$7:$R$306),"")</f>
        <v/>
      </c>
      <c r="Q62" s="21" t="str">
        <f>IFERROR(AVERAGEIF('Dzienne 5'!$B$7:$B$306,A62,'Dzienne 5'!$U$7:$U$306),"")</f>
        <v/>
      </c>
      <c r="R62" s="21" t="str">
        <f>IFERROR(AVERAGEIF('Dzienne 5'!$B$7:$B$306,A62,'Dzienne 5'!$V$7:$V$306),"")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5'!$A$7:$A$306,'Dzienne 5'!$B$7:$B$306,A63),"")</f>
        <v/>
      </c>
      <c r="C63" s="20" t="str">
        <f ca="1">IFERROR(_xludf.maxifs('Dzienne 5'!$A$7:$A$306,'Dzienne 5'!$B$7:$B$306,A63),"")</f>
        <v/>
      </c>
      <c r="D63" s="21" t="str">
        <f>IFERROR(AVERAGEIF('Dzienne 5'!$B$7:$B$306,A63,'Dzienne 5'!$C$7:$C$306),"")</f>
        <v/>
      </c>
      <c r="E63" s="21" t="str">
        <f>IFERROR(AVERAGEIF('Dzienne 5'!$B$7:$B$306,A63,'Dzienne 5'!$D$7:$D$306),"")</f>
        <v/>
      </c>
      <c r="F63" s="13">
        <f>IFERROR(SUMIF('Dzienne 5'!$B$7:$B$306,A63,'Dzienne 5'!$E$7:$E$306),"")</f>
        <v>0</v>
      </c>
      <c r="G63" s="13">
        <f>IFERROR(SUMIF('Dzienne 5'!$B$7:$B$306,A63,'Dzienne 5'!$F$7:$F$306),"")</f>
        <v>0</v>
      </c>
      <c r="H63" s="15" t="str">
        <f>IFERROR(AVERAGEIF('Dzienne 5'!$B$7:$B$306,A63,'Dzienne 5'!$K$7:$K$306),"")</f>
        <v/>
      </c>
      <c r="I63" s="21">
        <f>IFERROR(SUMIF('Dzienne 5'!$B$7:$B$306,A63,'Dzienne 5'!$H$7:$H$306),"")</f>
        <v>0</v>
      </c>
      <c r="J63" s="21">
        <f>IFERROR(SUMIF('Dzienne 5'!$B$7:$B$306,A63,'Dzienne 5'!$I$7:$I$306),"")</f>
        <v>0</v>
      </c>
      <c r="K63" s="15" t="str">
        <f t="shared" si="1"/>
        <v/>
      </c>
      <c r="L63" s="15" t="str">
        <f>IFERROR(AVERAGEIF('Dzienne 5'!$B$7:$B$306,A63,'Dzienne 5'!$L$7:$L$306),"")</f>
        <v/>
      </c>
      <c r="M63" s="21">
        <f>IFERROR(SUMIF('Dzienne 5'!$B$7:$B$306,A63,'Dzienne 5'!$M$7:$M$306),"")</f>
        <v>0</v>
      </c>
      <c r="N63" s="15" t="str">
        <f>IFERROR(AVERAGEIF('Dzienne 5'!$B$7:$B$306,A63,'Dzienne 5'!$O$7:$O$306),"")</f>
        <v/>
      </c>
      <c r="O63" s="15" t="str">
        <f>IFERROR(AVERAGEIF('Dzienne 5'!$B$7:$B$306,A63,'Dzienne 5'!$P$7:$P$306),"")</f>
        <v/>
      </c>
      <c r="P63" s="17" t="str">
        <f>IFERROR(AVERAGEIF('Dzienne 5'!$B$7:$B$306,A63,'Dzienne 5'!$R$7:$R$306),"")</f>
        <v/>
      </c>
      <c r="Q63" s="21" t="str">
        <f>IFERROR(AVERAGEIF('Dzienne 5'!$B$7:$B$306,A63,'Dzienne 5'!$U$7:$U$306),"")</f>
        <v/>
      </c>
      <c r="R63" s="21" t="str">
        <f>IFERROR(AVERAGEIF('Dzienne 5'!$B$7:$B$306,A63,'Dzienne 5'!$V$7:$V$306),"")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5'!$A$7:$A$306,'Dzienne 5'!$B$7:$B$306,A64),"")</f>
        <v/>
      </c>
      <c r="C64" s="20" t="str">
        <f ca="1">IFERROR(_xludf.maxifs('Dzienne 5'!$A$7:$A$306,'Dzienne 5'!$B$7:$B$306,A64),"")</f>
        <v/>
      </c>
      <c r="D64" s="21" t="str">
        <f>IFERROR(AVERAGEIF('Dzienne 5'!$B$7:$B$306,A64,'Dzienne 5'!$C$7:$C$306),"")</f>
        <v/>
      </c>
      <c r="E64" s="21" t="str">
        <f>IFERROR(AVERAGEIF('Dzienne 5'!$B$7:$B$306,A64,'Dzienne 5'!$D$7:$D$306),"")</f>
        <v/>
      </c>
      <c r="F64" s="13">
        <f>IFERROR(SUMIF('Dzienne 5'!$B$7:$B$306,A64,'Dzienne 5'!$E$7:$E$306),"")</f>
        <v>0</v>
      </c>
      <c r="G64" s="13">
        <f>IFERROR(SUMIF('Dzienne 5'!$B$7:$B$306,A64,'Dzienne 5'!$F$7:$F$306),"")</f>
        <v>0</v>
      </c>
      <c r="H64" s="15" t="str">
        <f>IFERROR(AVERAGEIF('Dzienne 5'!$B$7:$B$306,A64,'Dzienne 5'!$K$7:$K$306),"")</f>
        <v/>
      </c>
      <c r="I64" s="21">
        <f>IFERROR(SUMIF('Dzienne 5'!$B$7:$B$306,A64,'Dzienne 5'!$H$7:$H$306),"")</f>
        <v>0</v>
      </c>
      <c r="J64" s="21">
        <f>IFERROR(SUMIF('Dzienne 5'!$B$7:$B$306,A64,'Dzienne 5'!$I$7:$I$306),"")</f>
        <v>0</v>
      </c>
      <c r="K64" s="15" t="str">
        <f t="shared" si="1"/>
        <v/>
      </c>
      <c r="L64" s="15" t="str">
        <f>IFERROR(AVERAGEIF('Dzienne 5'!$B$7:$B$306,A64,'Dzienne 5'!$L$7:$L$306),"")</f>
        <v/>
      </c>
      <c r="M64" s="21">
        <f>IFERROR(SUMIF('Dzienne 5'!$B$7:$B$306,A64,'Dzienne 5'!$M$7:$M$306),"")</f>
        <v>0</v>
      </c>
      <c r="N64" s="15" t="str">
        <f>IFERROR(AVERAGEIF('Dzienne 5'!$B$7:$B$306,A64,'Dzienne 5'!$O$7:$O$306),"")</f>
        <v/>
      </c>
      <c r="O64" s="15" t="str">
        <f>IFERROR(AVERAGEIF('Dzienne 5'!$B$7:$B$306,A64,'Dzienne 5'!$P$7:$P$306),"")</f>
        <v/>
      </c>
      <c r="P64" s="17" t="str">
        <f>IFERROR(AVERAGEIF('Dzienne 5'!$B$7:$B$306,A64,'Dzienne 5'!$R$7:$R$306),"")</f>
        <v/>
      </c>
      <c r="Q64" s="21" t="str">
        <f>IFERROR(AVERAGEIF('Dzienne 5'!$B$7:$B$306,A64,'Dzienne 5'!$U$7:$U$306),"")</f>
        <v/>
      </c>
      <c r="R64" s="21" t="str">
        <f>IFERROR(AVERAGEIF('Dzienne 5'!$B$7:$B$306,A64,'Dzienne 5'!$V$7:$V$306),"")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5'!$A$7:$A$306,'Dzienne 5'!$B$7:$B$306,A65),"")</f>
        <v/>
      </c>
      <c r="C65" s="20" t="str">
        <f ca="1">IFERROR(_xludf.maxifs('Dzienne 5'!$A$7:$A$306,'Dzienne 5'!$B$7:$B$306,A65),"")</f>
        <v/>
      </c>
      <c r="D65" s="21" t="str">
        <f>IFERROR(AVERAGEIF('Dzienne 5'!$B$7:$B$306,A65,'Dzienne 5'!$C$7:$C$306),"")</f>
        <v/>
      </c>
      <c r="E65" s="21" t="str">
        <f>IFERROR(AVERAGEIF('Dzienne 5'!$B$7:$B$306,A65,'Dzienne 5'!$D$7:$D$306),"")</f>
        <v/>
      </c>
      <c r="F65" s="13">
        <f>IFERROR(SUMIF('Dzienne 5'!$B$7:$B$306,A65,'Dzienne 5'!$E$7:$E$306),"")</f>
        <v>0</v>
      </c>
      <c r="G65" s="13">
        <f>IFERROR(SUMIF('Dzienne 5'!$B$7:$B$306,A65,'Dzienne 5'!$F$7:$F$306),"")</f>
        <v>0</v>
      </c>
      <c r="H65" s="15" t="str">
        <f>IFERROR(AVERAGEIF('Dzienne 5'!$B$7:$B$306,A65,'Dzienne 5'!$K$7:$K$306),"")</f>
        <v/>
      </c>
      <c r="I65" s="21">
        <f>IFERROR(SUMIF('Dzienne 5'!$B$7:$B$306,A65,'Dzienne 5'!$H$7:$H$306),"")</f>
        <v>0</v>
      </c>
      <c r="J65" s="21">
        <f>IFERROR(SUMIF('Dzienne 5'!$B$7:$B$306,A65,'Dzienne 5'!$I$7:$I$306),"")</f>
        <v>0</v>
      </c>
      <c r="K65" s="15" t="str">
        <f t="shared" si="1"/>
        <v/>
      </c>
      <c r="L65" s="15" t="str">
        <f>IFERROR(AVERAGEIF('Dzienne 5'!$B$7:$B$306,A65,'Dzienne 5'!$L$7:$L$306),"")</f>
        <v/>
      </c>
      <c r="M65" s="21">
        <f>IFERROR(SUMIF('Dzienne 5'!$B$7:$B$306,A65,'Dzienne 5'!$M$7:$M$306),"")</f>
        <v>0</v>
      </c>
      <c r="N65" s="15" t="str">
        <f>IFERROR(AVERAGEIF('Dzienne 5'!$B$7:$B$306,A65,'Dzienne 5'!$O$7:$O$306),"")</f>
        <v/>
      </c>
      <c r="O65" s="15" t="str">
        <f>IFERROR(AVERAGEIF('Dzienne 5'!$B$7:$B$306,A65,'Dzienne 5'!$P$7:$P$306),"")</f>
        <v/>
      </c>
      <c r="P65" s="17" t="str">
        <f>IFERROR(AVERAGEIF('Dzienne 5'!$B$7:$B$306,A65,'Dzienne 5'!$R$7:$R$306),"")</f>
        <v/>
      </c>
      <c r="Q65" s="21" t="str">
        <f>IFERROR(AVERAGEIF('Dzienne 5'!$B$7:$B$306,A65,'Dzienne 5'!$U$7:$U$306),"")</f>
        <v/>
      </c>
      <c r="R65" s="21" t="str">
        <f>IFERROR(AVERAGEIF('Dzienne 5'!$B$7:$B$306,A65,'Dzienne 5'!$V$7:$V$306),"")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5'!$A$7:$A$306,'Dzienne 5'!$B$7:$B$306,A66),"")</f>
        <v/>
      </c>
      <c r="C66" s="20" t="str">
        <f ca="1">IFERROR(_xludf.maxifs('Dzienne 5'!$A$7:$A$306,'Dzienne 5'!$B$7:$B$306,A66),"")</f>
        <v/>
      </c>
      <c r="D66" s="21" t="str">
        <f>IFERROR(AVERAGEIF('Dzienne 5'!$B$7:$B$306,A66,'Dzienne 5'!$C$7:$C$306),"")</f>
        <v/>
      </c>
      <c r="E66" s="21" t="str">
        <f>IFERROR(AVERAGEIF('Dzienne 5'!$B$7:$B$306,A66,'Dzienne 5'!$D$7:$D$306),"")</f>
        <v/>
      </c>
      <c r="F66" s="13">
        <f>IFERROR(SUMIF('Dzienne 5'!$B$7:$B$306,A66,'Dzienne 5'!$E$7:$E$306),"")</f>
        <v>0</v>
      </c>
      <c r="G66" s="13">
        <f>IFERROR(SUMIF('Dzienne 5'!$B$7:$B$306,A66,'Dzienne 5'!$F$7:$F$306),"")</f>
        <v>0</v>
      </c>
      <c r="H66" s="15" t="str">
        <f>IFERROR(AVERAGEIF('Dzienne 5'!$B$7:$B$306,A66,'Dzienne 5'!$K$7:$K$306),"")</f>
        <v/>
      </c>
      <c r="I66" s="21">
        <f>IFERROR(SUMIF('Dzienne 5'!$B$7:$B$306,A66,'Dzienne 5'!$H$7:$H$306),"")</f>
        <v>0</v>
      </c>
      <c r="J66" s="21">
        <f>IFERROR(SUMIF('Dzienne 5'!$B$7:$B$306,A66,'Dzienne 5'!$I$7:$I$306),"")</f>
        <v>0</v>
      </c>
      <c r="K66" s="15" t="str">
        <f t="shared" si="1"/>
        <v/>
      </c>
      <c r="L66" s="15" t="str">
        <f>IFERROR(AVERAGEIF('Dzienne 5'!$B$7:$B$306,A66,'Dzienne 5'!$L$7:$L$306),"")</f>
        <v/>
      </c>
      <c r="M66" s="21">
        <f>IFERROR(SUMIF('Dzienne 5'!$B$7:$B$306,A66,'Dzienne 5'!$M$7:$M$306),"")</f>
        <v>0</v>
      </c>
      <c r="N66" s="15" t="str">
        <f>IFERROR(AVERAGEIF('Dzienne 5'!$B$7:$B$306,A66,'Dzienne 5'!$O$7:$O$306),"")</f>
        <v/>
      </c>
      <c r="O66" s="15" t="str">
        <f>IFERROR(AVERAGEIF('Dzienne 5'!$B$7:$B$306,A66,'Dzienne 5'!$P$7:$P$306),"")</f>
        <v/>
      </c>
      <c r="P66" s="17" t="str">
        <f>IFERROR(AVERAGEIF('Dzienne 5'!$B$7:$B$306,A66,'Dzienne 5'!$R$7:$R$306),"")</f>
        <v/>
      </c>
      <c r="Q66" s="21" t="str">
        <f>IFERROR(AVERAGEIF('Dzienne 5'!$B$7:$B$306,A66,'Dzienne 5'!$U$7:$U$306),"")</f>
        <v/>
      </c>
      <c r="R66" s="21" t="str">
        <f>IFERROR(AVERAGEIF('Dzienne 5'!$B$7:$B$306,A66,'Dzienne 5'!$V$7:$V$306),"")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5'!$A$7:$A$306,'Dzienne 5'!$B$7:$B$306,A67),"")</f>
        <v/>
      </c>
      <c r="C67" s="20" t="str">
        <f ca="1">IFERROR(_xludf.maxifs('Dzienne 5'!$A$7:$A$306,'Dzienne 5'!$B$7:$B$306,A67),"")</f>
        <v/>
      </c>
      <c r="D67" s="21" t="str">
        <f>IFERROR(AVERAGEIF('Dzienne 5'!$B$7:$B$306,A67,'Dzienne 5'!$C$7:$C$306),"")</f>
        <v/>
      </c>
      <c r="E67" s="21" t="str">
        <f>IFERROR(AVERAGEIF('Dzienne 5'!$B$7:$B$306,A67,'Dzienne 5'!$D$7:$D$306),"")</f>
        <v/>
      </c>
      <c r="F67" s="13">
        <f>IFERROR(SUMIF('Dzienne 5'!$B$7:$B$306,A67,'Dzienne 5'!$E$7:$E$306),"")</f>
        <v>0</v>
      </c>
      <c r="G67" s="13">
        <f>IFERROR(SUMIF('Dzienne 5'!$B$7:$B$306,A67,'Dzienne 5'!$F$7:$F$306),"")</f>
        <v>0</v>
      </c>
      <c r="H67" s="15" t="str">
        <f>IFERROR(AVERAGEIF('Dzienne 5'!$B$7:$B$306,A67,'Dzienne 5'!$K$7:$K$306),"")</f>
        <v/>
      </c>
      <c r="I67" s="21">
        <f>IFERROR(SUMIF('Dzienne 5'!$B$7:$B$306,A67,'Dzienne 5'!$H$7:$H$306),"")</f>
        <v>0</v>
      </c>
      <c r="J67" s="21">
        <f>IFERROR(SUMIF('Dzienne 5'!$B$7:$B$306,A67,'Dzienne 5'!$I$7:$I$306),"")</f>
        <v>0</v>
      </c>
      <c r="K67" s="15" t="str">
        <f t="shared" ref="K67:K72" si="2">IF(OR(I67="",I67=0),"",J67/I67*100)</f>
        <v/>
      </c>
      <c r="L67" s="15" t="str">
        <f>IFERROR(AVERAGEIF('Dzienne 5'!$B$7:$B$306,A67,'Dzienne 5'!$L$7:$L$306),"")</f>
        <v/>
      </c>
      <c r="M67" s="21">
        <f>IFERROR(SUMIF('Dzienne 5'!$B$7:$B$306,A67,'Dzienne 5'!$M$7:$M$306),"")</f>
        <v>0</v>
      </c>
      <c r="N67" s="15" t="str">
        <f>IFERROR(AVERAGEIF('Dzienne 5'!$B$7:$B$306,A67,'Dzienne 5'!$O$7:$O$306),"")</f>
        <v/>
      </c>
      <c r="O67" s="15" t="str">
        <f>IFERROR(AVERAGEIF('Dzienne 5'!$B$7:$B$306,A67,'Dzienne 5'!$P$7:$P$306),"")</f>
        <v/>
      </c>
      <c r="P67" s="17" t="str">
        <f>IFERROR(AVERAGEIF('Dzienne 5'!$B$7:$B$306,A67,'Dzienne 5'!$R$7:$R$306),"")</f>
        <v/>
      </c>
      <c r="Q67" s="21" t="str">
        <f>IFERROR(AVERAGEIF('Dzienne 5'!$B$7:$B$306,A67,'Dzienne 5'!$U$7:$U$306),"")</f>
        <v/>
      </c>
      <c r="R67" s="21" t="str">
        <f>IFERROR(AVERAGEIF('Dzienne 5'!$B$7:$B$306,A67,'Dzienne 5'!$V$7:$V$306),"")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5'!$A$7:$A$306,'Dzienne 5'!$B$7:$B$306,A68),"")</f>
        <v/>
      </c>
      <c r="C68" s="20" t="str">
        <f ca="1">IFERROR(_xludf.maxifs('Dzienne 5'!$A$7:$A$306,'Dzienne 5'!$B$7:$B$306,A68),"")</f>
        <v/>
      </c>
      <c r="D68" s="21" t="str">
        <f>IFERROR(AVERAGEIF('Dzienne 5'!$B$7:$B$306,A68,'Dzienne 5'!$C$7:$C$306),"")</f>
        <v/>
      </c>
      <c r="E68" s="21" t="str">
        <f>IFERROR(AVERAGEIF('Dzienne 5'!$B$7:$B$306,A68,'Dzienne 5'!$D$7:$D$306),"")</f>
        <v/>
      </c>
      <c r="F68" s="13">
        <f>IFERROR(SUMIF('Dzienne 5'!$B$7:$B$306,A68,'Dzienne 5'!$E$7:$E$306),"")</f>
        <v>0</v>
      </c>
      <c r="G68" s="13">
        <f>IFERROR(SUMIF('Dzienne 5'!$B$7:$B$306,A68,'Dzienne 5'!$F$7:$F$306),"")</f>
        <v>0</v>
      </c>
      <c r="H68" s="15" t="str">
        <f>IFERROR(AVERAGEIF('Dzienne 5'!$B$7:$B$306,A68,'Dzienne 5'!$K$7:$K$306),"")</f>
        <v/>
      </c>
      <c r="I68" s="21">
        <f>IFERROR(SUMIF('Dzienne 5'!$B$7:$B$306,A68,'Dzienne 5'!$H$7:$H$306),"")</f>
        <v>0</v>
      </c>
      <c r="J68" s="21">
        <f>IFERROR(SUMIF('Dzienne 5'!$B$7:$B$306,A68,'Dzienne 5'!$I$7:$I$306),"")</f>
        <v>0</v>
      </c>
      <c r="K68" s="15" t="str">
        <f t="shared" si="2"/>
        <v/>
      </c>
      <c r="L68" s="15" t="str">
        <f>IFERROR(AVERAGEIF('Dzienne 5'!$B$7:$B$306,A68,'Dzienne 5'!$L$7:$L$306),"")</f>
        <v/>
      </c>
      <c r="M68" s="21">
        <f>IFERROR(SUMIF('Dzienne 5'!$B$7:$B$306,A68,'Dzienne 5'!$M$7:$M$306),"")</f>
        <v>0</v>
      </c>
      <c r="N68" s="15" t="str">
        <f>IFERROR(AVERAGEIF('Dzienne 5'!$B$7:$B$306,A68,'Dzienne 5'!$O$7:$O$306),"")</f>
        <v/>
      </c>
      <c r="O68" s="15" t="str">
        <f>IFERROR(AVERAGEIF('Dzienne 5'!$B$7:$B$306,A68,'Dzienne 5'!$P$7:$P$306),"")</f>
        <v/>
      </c>
      <c r="P68" s="17" t="str">
        <f>IFERROR(AVERAGEIF('Dzienne 5'!$B$7:$B$306,A68,'Dzienne 5'!$R$7:$R$306),"")</f>
        <v/>
      </c>
      <c r="Q68" s="21" t="str">
        <f>IFERROR(AVERAGEIF('Dzienne 5'!$B$7:$B$306,A68,'Dzienne 5'!$U$7:$U$306),"")</f>
        <v/>
      </c>
      <c r="R68" s="21" t="str">
        <f>IFERROR(AVERAGEIF('Dzienne 5'!$B$7:$B$306,A68,'Dzienne 5'!$V$7:$V$306),"")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5'!$A$7:$A$306,'Dzienne 5'!$B$7:$B$306,A69),"")</f>
        <v/>
      </c>
      <c r="C69" s="20" t="str">
        <f ca="1">IFERROR(_xludf.maxifs('Dzienne 5'!$A$7:$A$306,'Dzienne 5'!$B$7:$B$306,A69),"")</f>
        <v/>
      </c>
      <c r="D69" s="21" t="str">
        <f>IFERROR(AVERAGEIF('Dzienne 5'!$B$7:$B$306,A69,'Dzienne 5'!$C$7:$C$306),"")</f>
        <v/>
      </c>
      <c r="E69" s="21" t="str">
        <f>IFERROR(AVERAGEIF('Dzienne 5'!$B$7:$B$306,A69,'Dzienne 5'!$D$7:$D$306),"")</f>
        <v/>
      </c>
      <c r="F69" s="13">
        <f>IFERROR(SUMIF('Dzienne 5'!$B$7:$B$306,A69,'Dzienne 5'!$E$7:$E$306),"")</f>
        <v>0</v>
      </c>
      <c r="G69" s="13">
        <f>IFERROR(SUMIF('Dzienne 5'!$B$7:$B$306,A69,'Dzienne 5'!$F$7:$F$306),"")</f>
        <v>0</v>
      </c>
      <c r="H69" s="15" t="str">
        <f>IFERROR(AVERAGEIF('Dzienne 5'!$B$7:$B$306,A69,'Dzienne 5'!$K$7:$K$306),"")</f>
        <v/>
      </c>
      <c r="I69" s="21">
        <f>IFERROR(SUMIF('Dzienne 5'!$B$7:$B$306,A69,'Dzienne 5'!$H$7:$H$306),"")</f>
        <v>0</v>
      </c>
      <c r="J69" s="21">
        <f>IFERROR(SUMIF('Dzienne 5'!$B$7:$B$306,A69,'Dzienne 5'!$I$7:$I$306),"")</f>
        <v>0</v>
      </c>
      <c r="K69" s="15" t="str">
        <f t="shared" si="2"/>
        <v/>
      </c>
      <c r="L69" s="15" t="str">
        <f>IFERROR(AVERAGEIF('Dzienne 5'!$B$7:$B$306,A69,'Dzienne 5'!$L$7:$L$306),"")</f>
        <v/>
      </c>
      <c r="M69" s="21">
        <f>IFERROR(SUMIF('Dzienne 5'!$B$7:$B$306,A69,'Dzienne 5'!$M$7:$M$306),"")</f>
        <v>0</v>
      </c>
      <c r="N69" s="15" t="str">
        <f>IFERROR(AVERAGEIF('Dzienne 5'!$B$7:$B$306,A69,'Dzienne 5'!$O$7:$O$306),"")</f>
        <v/>
      </c>
      <c r="O69" s="15" t="str">
        <f>IFERROR(AVERAGEIF('Dzienne 5'!$B$7:$B$306,A69,'Dzienne 5'!$P$7:$P$306),"")</f>
        <v/>
      </c>
      <c r="P69" s="17" t="str">
        <f>IFERROR(AVERAGEIF('Dzienne 5'!$B$7:$B$306,A69,'Dzienne 5'!$R$7:$R$306),"")</f>
        <v/>
      </c>
      <c r="Q69" s="21" t="str">
        <f>IFERROR(AVERAGEIF('Dzienne 5'!$B$7:$B$306,A69,'Dzienne 5'!$U$7:$U$306),"")</f>
        <v/>
      </c>
      <c r="R69" s="21" t="str">
        <f>IFERROR(AVERAGEIF('Dzienne 5'!$B$7:$B$306,A69,'Dzienne 5'!$V$7:$V$306),"")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5'!$A$7:$A$306,'Dzienne 5'!$B$7:$B$306,A70),"")</f>
        <v/>
      </c>
      <c r="C70" s="20" t="str">
        <f ca="1">IFERROR(_xludf.maxifs('Dzienne 5'!$A$7:$A$306,'Dzienne 5'!$B$7:$B$306,A70),"")</f>
        <v/>
      </c>
      <c r="D70" s="21" t="str">
        <f>IFERROR(AVERAGEIF('Dzienne 5'!$B$7:$B$306,A70,'Dzienne 5'!$C$7:$C$306),"")</f>
        <v/>
      </c>
      <c r="E70" s="21" t="str">
        <f>IFERROR(AVERAGEIF('Dzienne 5'!$B$7:$B$306,A70,'Dzienne 5'!$D$7:$D$306),"")</f>
        <v/>
      </c>
      <c r="F70" s="13">
        <f>IFERROR(SUMIF('Dzienne 5'!$B$7:$B$306,A70,'Dzienne 5'!$E$7:$E$306),"")</f>
        <v>0</v>
      </c>
      <c r="G70" s="13">
        <f>IFERROR(SUMIF('Dzienne 5'!$B$7:$B$306,A70,'Dzienne 5'!$F$7:$F$306),"")</f>
        <v>0</v>
      </c>
      <c r="H70" s="15" t="str">
        <f>IFERROR(AVERAGEIF('Dzienne 5'!$B$7:$B$306,A70,'Dzienne 5'!$K$7:$K$306),"")</f>
        <v/>
      </c>
      <c r="I70" s="21">
        <f>IFERROR(SUMIF('Dzienne 5'!$B$7:$B$306,A70,'Dzienne 5'!$H$7:$H$306),"")</f>
        <v>0</v>
      </c>
      <c r="J70" s="21">
        <f>IFERROR(SUMIF('Dzienne 5'!$B$7:$B$306,A70,'Dzienne 5'!$I$7:$I$306),"")</f>
        <v>0</v>
      </c>
      <c r="K70" s="15" t="str">
        <f t="shared" si="2"/>
        <v/>
      </c>
      <c r="L70" s="15" t="str">
        <f>IFERROR(AVERAGEIF('Dzienne 5'!$B$7:$B$306,A70,'Dzienne 5'!$L$7:$L$306),"")</f>
        <v/>
      </c>
      <c r="M70" s="21">
        <f>IFERROR(SUMIF('Dzienne 5'!$B$7:$B$306,A70,'Dzienne 5'!$M$7:$M$306),"")</f>
        <v>0</v>
      </c>
      <c r="N70" s="15" t="str">
        <f>IFERROR(AVERAGEIF('Dzienne 5'!$B$7:$B$306,A70,'Dzienne 5'!$O$7:$O$306),"")</f>
        <v/>
      </c>
      <c r="O70" s="15" t="str">
        <f>IFERROR(AVERAGEIF('Dzienne 5'!$B$7:$B$306,A70,'Dzienne 5'!$P$7:$P$306),"")</f>
        <v/>
      </c>
      <c r="P70" s="17" t="str">
        <f>IFERROR(AVERAGEIF('Dzienne 5'!$B$7:$B$306,A70,'Dzienne 5'!$R$7:$R$306),"")</f>
        <v/>
      </c>
      <c r="Q70" s="21" t="str">
        <f>IFERROR(AVERAGEIF('Dzienne 5'!$B$7:$B$306,A70,'Dzienne 5'!$U$7:$U$306),"")</f>
        <v/>
      </c>
      <c r="R70" s="21" t="str">
        <f>IFERROR(AVERAGEIF('Dzienne 5'!$B$7:$B$306,A70,'Dzienne 5'!$V$7:$V$306),"")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5'!$A$7:$A$306,'Dzienne 5'!$B$7:$B$306,A71),"")</f>
        <v/>
      </c>
      <c r="C71" s="20" t="str">
        <f ca="1">IFERROR(_xludf.maxifs('Dzienne 5'!$A$7:$A$306,'Dzienne 5'!$B$7:$B$306,A71),"")</f>
        <v/>
      </c>
      <c r="D71" s="21" t="str">
        <f>IFERROR(AVERAGEIF('Dzienne 5'!$B$7:$B$306,A71,'Dzienne 5'!$C$7:$C$306),"")</f>
        <v/>
      </c>
      <c r="E71" s="21" t="str">
        <f>IFERROR(AVERAGEIF('Dzienne 5'!$B$7:$B$306,A71,'Dzienne 5'!$D$7:$D$306),"")</f>
        <v/>
      </c>
      <c r="F71" s="13">
        <f>IFERROR(SUMIF('Dzienne 5'!$B$7:$B$306,A71,'Dzienne 5'!$E$7:$E$306),"")</f>
        <v>0</v>
      </c>
      <c r="G71" s="13">
        <f>IFERROR(SUMIF('Dzienne 5'!$B$7:$B$306,A71,'Dzienne 5'!$F$7:$F$306),"")</f>
        <v>0</v>
      </c>
      <c r="H71" s="15" t="str">
        <f>IFERROR(AVERAGEIF('Dzienne 5'!$B$7:$B$306,A71,'Dzienne 5'!$K$7:$K$306),"")</f>
        <v/>
      </c>
      <c r="I71" s="21">
        <f>IFERROR(SUMIF('Dzienne 5'!$B$7:$B$306,A71,'Dzienne 5'!$H$7:$H$306),"")</f>
        <v>0</v>
      </c>
      <c r="J71" s="21">
        <f>IFERROR(SUMIF('Dzienne 5'!$B$7:$B$306,A71,'Dzienne 5'!$I$7:$I$306),"")</f>
        <v>0</v>
      </c>
      <c r="K71" s="15" t="str">
        <f t="shared" si="2"/>
        <v/>
      </c>
      <c r="L71" s="15" t="str">
        <f>IFERROR(AVERAGEIF('Dzienne 5'!$B$7:$B$306,A71,'Dzienne 5'!$L$7:$L$306),"")</f>
        <v/>
      </c>
      <c r="M71" s="21">
        <f>IFERROR(SUMIF('Dzienne 5'!$B$7:$B$306,A71,'Dzienne 5'!$M$7:$M$306),"")</f>
        <v>0</v>
      </c>
      <c r="N71" s="15" t="str">
        <f>IFERROR(AVERAGEIF('Dzienne 5'!$B$7:$B$306,A71,'Dzienne 5'!$O$7:$O$306),"")</f>
        <v/>
      </c>
      <c r="O71" s="15" t="str">
        <f>IFERROR(AVERAGEIF('Dzienne 5'!$B$7:$B$306,A71,'Dzienne 5'!$P$7:$P$306),"")</f>
        <v/>
      </c>
      <c r="P71" s="17" t="str">
        <f>IFERROR(AVERAGEIF('Dzienne 5'!$B$7:$B$306,A71,'Dzienne 5'!$R$7:$R$306),"")</f>
        <v/>
      </c>
      <c r="Q71" s="21" t="str">
        <f>IFERROR(AVERAGEIF('Dzienne 5'!$B$7:$B$306,A71,'Dzienne 5'!$U$7:$U$306),"")</f>
        <v/>
      </c>
      <c r="R71" s="21" t="str">
        <f>IFERROR(AVERAGEIF('Dzienne 5'!$B$7:$B$306,A71,'Dzienne 5'!$V$7:$V$306),"")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5'!$A$7:$A$306,'Dzienne 5'!$B$7:$B$306,A72),"")</f>
        <v/>
      </c>
      <c r="C72" s="20" t="str">
        <f ca="1">IFERROR(_xludf.maxifs('Dzienne 5'!$A$7:$A$306,'Dzienne 5'!$B$7:$B$306,A72),"")</f>
        <v/>
      </c>
      <c r="D72" s="21" t="str">
        <f>IFERROR(AVERAGEIF('Dzienne 5'!$B$7:$B$306,A72,'Dzienne 5'!$C$7:$C$306),"")</f>
        <v/>
      </c>
      <c r="E72" s="21" t="str">
        <f>IFERROR(AVERAGEIF('Dzienne 5'!$B$7:$B$306,A72,'Dzienne 5'!$D$7:$D$306),"")</f>
        <v/>
      </c>
      <c r="F72" s="13">
        <f>IFERROR(SUMIF('Dzienne 5'!$B$7:$B$306,A72,'Dzienne 5'!$E$7:$E$306),"")</f>
        <v>0</v>
      </c>
      <c r="G72" s="13">
        <f>IFERROR(SUMIF('Dzienne 5'!$B$7:$B$306,A72,'Dzienne 5'!$F$7:$F$306),"")</f>
        <v>0</v>
      </c>
      <c r="H72" s="15" t="str">
        <f>IFERROR(AVERAGEIF('Dzienne 5'!$B$7:$B$306,A72,'Dzienne 5'!$K$7:$K$306),"")</f>
        <v/>
      </c>
      <c r="I72" s="21">
        <f>IFERROR(SUMIF('Dzienne 5'!$B$7:$B$306,A72,'Dzienne 5'!$H$7:$H$306),"")</f>
        <v>0</v>
      </c>
      <c r="J72" s="21">
        <f>IFERROR(SUMIF('Dzienne 5'!$B$7:$B$306,A72,'Dzienne 5'!$I$7:$I$306),"")</f>
        <v>0</v>
      </c>
      <c r="K72" s="15" t="str">
        <f t="shared" si="2"/>
        <v/>
      </c>
      <c r="L72" s="15" t="str">
        <f>IFERROR(AVERAGEIF('Dzienne 5'!$B$7:$B$306,A72,'Dzienne 5'!$L$7:$L$306),"")</f>
        <v/>
      </c>
      <c r="M72" s="21">
        <f>IFERROR(SUMIF('Dzienne 5'!$B$7:$B$306,A72,'Dzienne 5'!$M$7:$M$306),"")</f>
        <v>0</v>
      </c>
      <c r="N72" s="15" t="str">
        <f>IFERROR(AVERAGEIF('Dzienne 5'!$B$7:$B$306,A72,'Dzienne 5'!$O$7:$O$306),"")</f>
        <v/>
      </c>
      <c r="O72" s="15" t="str">
        <f>IFERROR(AVERAGEIF('Dzienne 5'!$B$7:$B$306,A72,'Dzienne 5'!$P$7:$P$306),"")</f>
        <v/>
      </c>
      <c r="P72" s="17" t="str">
        <f>IFERROR(AVERAGEIF('Dzienne 5'!$B$7:$B$306,A72,'Dzienne 5'!$R$7:$R$306),"")</f>
        <v/>
      </c>
      <c r="Q72" s="21" t="str">
        <f>IFERROR(AVERAGEIF('Dzienne 5'!$B$7:$B$306,A72,'Dzienne 5'!$U$7:$U$306),"")</f>
        <v/>
      </c>
      <c r="R72" s="21" t="str">
        <f>IFERROR(AVERAGEIF('Dzienne 5'!$B$7:$B$306,A72,'Dzienne 5'!$V$7:$V$306),"")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72"/>
  <sheetViews>
    <sheetView zoomScaleNormal="100" workbookViewId="0">
      <pane xSplit="1" ySplit="2" topLeftCell="F3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6'!$A$7:$A$306,'Dzienne 6'!$B$7:$B$306,A3),"")</f>
        <v/>
      </c>
      <c r="C3" s="20" t="str">
        <f ca="1">IFERROR(_xludf.maxifs('Dzienne 6'!$A$7:$A$306,'Dzienne 6'!$B$7:$B$306,A3),"")</f>
        <v/>
      </c>
      <c r="D3" s="21" t="str">
        <f>IFERROR(AVERAGEIF('Dzienne 6'!$B$7:$B$306,A3,'Dzienne 6'!$C$7:$C$306),"")</f>
        <v/>
      </c>
      <c r="E3" s="21" t="str">
        <f>IFERROR(AVERAGEIF('Dzienne 6'!$B$7:$B$306,A3,'Dzienne 6'!$D$7:$D$306),"")</f>
        <v/>
      </c>
      <c r="F3" s="13">
        <f>IFERROR(SUMIF('Dzienne 6'!$B$7:$B$306,A3,'Dzienne 6'!$E$7:$E$306),"")</f>
        <v>0</v>
      </c>
      <c r="G3" s="13">
        <f>IFERROR(SUMIF('Dzienne 6'!$B$7:$B$306,A3,'Dzienne 6'!$F$7:$F$306),"")</f>
        <v>0</v>
      </c>
      <c r="H3" s="15" t="str">
        <f>IFERROR(AVERAGEIF('Dzienne 6'!$B$7:$B$306,A3,'Dzienne 6'!$K$7:$K$306),"")</f>
        <v/>
      </c>
      <c r="I3" s="21">
        <f>IFERROR(SUMIF('Dzienne 6'!$B$7:$B$306,A3,'Dzienne 6'!$H$7:$H$306),"")</f>
        <v>0</v>
      </c>
      <c r="J3" s="21">
        <f>IFERROR(SUMIF('Dzienne 6'!$B$7:$B$306,A3,'Dzienne 6'!$I$7:$I$306),"")</f>
        <v>0</v>
      </c>
      <c r="K3" s="15" t="str">
        <f t="shared" ref="K3:K34" si="0">IF(OR(I3="",I3=0),"",J3/I3*100)</f>
        <v/>
      </c>
      <c r="L3" s="15" t="str">
        <f>IFERROR(AVERAGEIF('Dzienne 6'!$B$7:$B$306,A3,'Dzienne 6'!$L$7:$L$306),"")</f>
        <v/>
      </c>
      <c r="M3" s="21">
        <f>IFERROR(SUMIF('Dzienne 6'!$B$7:$B$306,A3,'Dzienne 6'!$M$7:$M$306),"")</f>
        <v>0</v>
      </c>
      <c r="N3" s="15" t="str">
        <f>IFERROR(AVERAGEIF('Dzienne 6'!$B$7:$B$306,A3,'Dzienne 6'!$O$7:$O$306),"")</f>
        <v/>
      </c>
      <c r="O3" s="15" t="str">
        <f>IFERROR(AVERAGEIF('Dzienne 6'!$B$7:$B$306,A3,'Dzienne 6'!$P$7:$P$306),"")</f>
        <v/>
      </c>
      <c r="P3" s="17" t="str">
        <f>IFERROR(AVERAGEIF('Dzienne 6'!$B$7:$B$306,A3,'Dzienne 6'!$R$7:$R$306),"")</f>
        <v/>
      </c>
      <c r="Q3" s="21" t="str">
        <f>IFERROR(AVERAGEIF('Dzienne 6'!$B$7:$B$306,A3,'Dzienne 6'!$U$7:$U$306),"")</f>
        <v/>
      </c>
      <c r="R3" s="21" t="str">
        <f>IFERROR(AVERAGEIF('Dzienne 6'!$B$7:$B$306,A3,'Dzienne 6'!$V$7:$V$306),"")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6'!$A$7:$A$306,'Dzienne 6'!$B$7:$B$306,A4),"")</f>
        <v/>
      </c>
      <c r="C4" s="20" t="str">
        <f ca="1">IFERROR(_xludf.maxifs('Dzienne 6'!$A$7:$A$306,'Dzienne 6'!$B$7:$B$306,A4),"")</f>
        <v/>
      </c>
      <c r="D4" s="21" t="str">
        <f>IFERROR(AVERAGEIF('Dzienne 6'!$B$7:$B$306,A4,'Dzienne 6'!$C$7:$C$306),"")</f>
        <v/>
      </c>
      <c r="E4" s="21" t="str">
        <f>IFERROR(AVERAGEIF('Dzienne 6'!$B$7:$B$306,A4,'Dzienne 6'!$D$7:$D$306),"")</f>
        <v/>
      </c>
      <c r="F4" s="13">
        <f>IFERROR(SUMIF('Dzienne 6'!$B$7:$B$306,A4,'Dzienne 6'!$E$7:$E$306),"")</f>
        <v>0</v>
      </c>
      <c r="G4" s="13">
        <f>IFERROR(SUMIF('Dzienne 6'!$B$7:$B$306,A4,'Dzienne 6'!$F$7:$F$306),"")</f>
        <v>0</v>
      </c>
      <c r="H4" s="15" t="str">
        <f>IFERROR(AVERAGEIF('Dzienne 6'!$B$7:$B$306,A4,'Dzienne 6'!$K$7:$K$306),"")</f>
        <v/>
      </c>
      <c r="I4" s="21">
        <f>IFERROR(SUMIF('Dzienne 6'!$B$7:$B$306,A4,'Dzienne 6'!$H$7:$H$306),"")</f>
        <v>0</v>
      </c>
      <c r="J4" s="21">
        <f>IFERROR(SUMIF('Dzienne 6'!$B$7:$B$306,A4,'Dzienne 6'!$I$7:$I$306),"")</f>
        <v>0</v>
      </c>
      <c r="K4" s="15" t="str">
        <f t="shared" si="0"/>
        <v/>
      </c>
      <c r="L4" s="15" t="str">
        <f>IFERROR(AVERAGEIF('Dzienne 6'!$B$7:$B$306,A4,'Dzienne 6'!$L$7:$L$306),"")</f>
        <v/>
      </c>
      <c r="M4" s="21">
        <f>IFERROR(SUMIF('Dzienne 6'!$B$7:$B$306,A4,'Dzienne 6'!$M$7:$M$306),"")</f>
        <v>0</v>
      </c>
      <c r="N4" s="15" t="str">
        <f>IFERROR(AVERAGEIF('Dzienne 6'!$B$7:$B$306,A4,'Dzienne 6'!$O$7:$O$306),"")</f>
        <v/>
      </c>
      <c r="O4" s="15" t="str">
        <f>IFERROR(AVERAGEIF('Dzienne 6'!$B$7:$B$306,A4,'Dzienne 6'!$P$7:$P$306),"")</f>
        <v/>
      </c>
      <c r="P4" s="17" t="str">
        <f>IFERROR(AVERAGEIF('Dzienne 6'!$B$7:$B$306,A4,'Dzienne 6'!$R$7:$R$306),"")</f>
        <v/>
      </c>
      <c r="Q4" s="21" t="str">
        <f>IFERROR(AVERAGEIF('Dzienne 6'!$B$7:$B$306,A4,'Dzienne 6'!$U$7:$U$306),"")</f>
        <v/>
      </c>
      <c r="R4" s="21" t="str">
        <f>IFERROR(AVERAGEIF('Dzienne 6'!$B$7:$B$306,A4,'Dzienne 6'!$V$7:$V$306),"")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6'!$A$7:$A$306,'Dzienne 6'!$B$7:$B$306,A5),"")</f>
        <v/>
      </c>
      <c r="C5" s="20" t="str">
        <f ca="1">IFERROR(_xludf.maxifs('Dzienne 6'!$A$7:$A$306,'Dzienne 6'!$B$7:$B$306,A5),"")</f>
        <v/>
      </c>
      <c r="D5" s="21" t="str">
        <f>IFERROR(AVERAGEIF('Dzienne 6'!$B$7:$B$306,A5,'Dzienne 6'!$C$7:$C$306),"")</f>
        <v/>
      </c>
      <c r="E5" s="21" t="str">
        <f>IFERROR(AVERAGEIF('Dzienne 6'!$B$7:$B$306,A5,'Dzienne 6'!$D$7:$D$306),"")</f>
        <v/>
      </c>
      <c r="F5" s="13">
        <f>IFERROR(SUMIF('Dzienne 6'!$B$7:$B$306,A5,'Dzienne 6'!$E$7:$E$306),"")</f>
        <v>0</v>
      </c>
      <c r="G5" s="13">
        <f>IFERROR(SUMIF('Dzienne 6'!$B$7:$B$306,A5,'Dzienne 6'!$F$7:$F$306),"")</f>
        <v>0</v>
      </c>
      <c r="H5" s="15" t="str">
        <f>IFERROR(AVERAGEIF('Dzienne 6'!$B$7:$B$306,A5,'Dzienne 6'!$K$7:$K$306),"")</f>
        <v/>
      </c>
      <c r="I5" s="21">
        <f>IFERROR(SUMIF('Dzienne 6'!$B$7:$B$306,A5,'Dzienne 6'!$H$7:$H$306),"")</f>
        <v>0</v>
      </c>
      <c r="J5" s="21">
        <f>IFERROR(SUMIF('Dzienne 6'!$B$7:$B$306,A5,'Dzienne 6'!$I$7:$I$306),"")</f>
        <v>0</v>
      </c>
      <c r="K5" s="15" t="str">
        <f t="shared" si="0"/>
        <v/>
      </c>
      <c r="L5" s="15" t="str">
        <f>IFERROR(AVERAGEIF('Dzienne 6'!$B$7:$B$306,A5,'Dzienne 6'!$L$7:$L$306),"")</f>
        <v/>
      </c>
      <c r="M5" s="21">
        <f>IFERROR(SUMIF('Dzienne 6'!$B$7:$B$306,A5,'Dzienne 6'!$M$7:$M$306),"")</f>
        <v>0</v>
      </c>
      <c r="N5" s="15" t="str">
        <f>IFERROR(AVERAGEIF('Dzienne 6'!$B$7:$B$306,A5,'Dzienne 6'!$O$7:$O$306),"")</f>
        <v/>
      </c>
      <c r="O5" s="15" t="str">
        <f>IFERROR(AVERAGEIF('Dzienne 6'!$B$7:$B$306,A5,'Dzienne 6'!$P$7:$P$306),"")</f>
        <v/>
      </c>
      <c r="P5" s="17" t="str">
        <f>IFERROR(AVERAGEIF('Dzienne 6'!$B$7:$B$306,A5,'Dzienne 6'!$R$7:$R$306),"")</f>
        <v/>
      </c>
      <c r="Q5" s="21" t="str">
        <f>IFERROR(AVERAGEIF('Dzienne 6'!$B$7:$B$306,A5,'Dzienne 6'!$U$7:$U$306),"")</f>
        <v/>
      </c>
      <c r="R5" s="21" t="str">
        <f>IFERROR(AVERAGEIF('Dzienne 6'!$B$7:$B$306,A5,'Dzienne 6'!$V$7:$V$306),"")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6'!$A$7:$A$306,'Dzienne 6'!$B$7:$B$306,A6),"")</f>
        <v/>
      </c>
      <c r="C6" s="20" t="str">
        <f ca="1">IFERROR(_xludf.maxifs('Dzienne 6'!$A$7:$A$306,'Dzienne 6'!$B$7:$B$306,A6),"")</f>
        <v/>
      </c>
      <c r="D6" s="21" t="str">
        <f>IFERROR(AVERAGEIF('Dzienne 6'!$B$7:$B$306,A6,'Dzienne 6'!$C$7:$C$306),"")</f>
        <v/>
      </c>
      <c r="E6" s="21" t="str">
        <f>IFERROR(AVERAGEIF('Dzienne 6'!$B$7:$B$306,A6,'Dzienne 6'!$D$7:$D$306),"")</f>
        <v/>
      </c>
      <c r="F6" s="13">
        <f>IFERROR(SUMIF('Dzienne 6'!$B$7:$B$306,A6,'Dzienne 6'!$E$7:$E$306),"")</f>
        <v>0</v>
      </c>
      <c r="G6" s="13">
        <f>IFERROR(SUMIF('Dzienne 6'!$B$7:$B$306,A6,'Dzienne 6'!$F$7:$F$306),"")</f>
        <v>0</v>
      </c>
      <c r="H6" s="15" t="str">
        <f>IFERROR(AVERAGEIF('Dzienne 6'!$B$7:$B$306,A6,'Dzienne 6'!$K$7:$K$306),"")</f>
        <v/>
      </c>
      <c r="I6" s="21">
        <f>IFERROR(SUMIF('Dzienne 6'!$B$7:$B$306,A6,'Dzienne 6'!$H$7:$H$306),"")</f>
        <v>0</v>
      </c>
      <c r="J6" s="21">
        <f>IFERROR(SUMIF('Dzienne 6'!$B$7:$B$306,A6,'Dzienne 6'!$I$7:$I$306),"")</f>
        <v>0</v>
      </c>
      <c r="K6" s="15" t="str">
        <f t="shared" si="0"/>
        <v/>
      </c>
      <c r="L6" s="15" t="str">
        <f>IFERROR(AVERAGEIF('Dzienne 6'!$B$7:$B$306,A6,'Dzienne 6'!$L$7:$L$306),"")</f>
        <v/>
      </c>
      <c r="M6" s="21">
        <f>IFERROR(SUMIF('Dzienne 6'!$B$7:$B$306,A6,'Dzienne 6'!$M$7:$M$306),"")</f>
        <v>0</v>
      </c>
      <c r="N6" s="15" t="str">
        <f>IFERROR(AVERAGEIF('Dzienne 6'!$B$7:$B$306,A6,'Dzienne 6'!$O$7:$O$306),"")</f>
        <v/>
      </c>
      <c r="O6" s="15" t="str">
        <f>IFERROR(AVERAGEIF('Dzienne 6'!$B$7:$B$306,A6,'Dzienne 6'!$P$7:$P$306),"")</f>
        <v/>
      </c>
      <c r="P6" s="17" t="str">
        <f>IFERROR(AVERAGEIF('Dzienne 6'!$B$7:$B$306,A6,'Dzienne 6'!$R$7:$R$306),"")</f>
        <v/>
      </c>
      <c r="Q6" s="21" t="str">
        <f>IFERROR(AVERAGEIF('Dzienne 6'!$B$7:$B$306,A6,'Dzienne 6'!$U$7:$U$306),"")</f>
        <v/>
      </c>
      <c r="R6" s="21" t="str">
        <f>IFERROR(AVERAGEIF('Dzienne 6'!$B$7:$B$306,A6,'Dzienne 6'!$V$7:$V$306),"")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6'!$A$7:$A$306,'Dzienne 6'!$B$7:$B$306,A7),"")</f>
        <v/>
      </c>
      <c r="C7" s="20" t="str">
        <f ca="1">IFERROR(_xludf.maxifs('Dzienne 6'!$A$7:$A$306,'Dzienne 6'!$B$7:$B$306,A7),"")</f>
        <v/>
      </c>
      <c r="D7" s="21" t="str">
        <f>IFERROR(AVERAGEIF('Dzienne 6'!$B$7:$B$306,A7,'Dzienne 6'!$C$7:$C$306),"")</f>
        <v/>
      </c>
      <c r="E7" s="21" t="str">
        <f>IFERROR(AVERAGEIF('Dzienne 6'!$B$7:$B$306,A7,'Dzienne 6'!$D$7:$D$306),"")</f>
        <v/>
      </c>
      <c r="F7" s="13">
        <f>IFERROR(SUMIF('Dzienne 6'!$B$7:$B$306,A7,'Dzienne 6'!$E$7:$E$306),"")</f>
        <v>0</v>
      </c>
      <c r="G7" s="13">
        <f>IFERROR(SUMIF('Dzienne 6'!$B$7:$B$306,A7,'Dzienne 6'!$F$7:$F$306),"")</f>
        <v>0</v>
      </c>
      <c r="H7" s="15" t="str">
        <f>IFERROR(AVERAGEIF('Dzienne 6'!$B$7:$B$306,A7,'Dzienne 6'!$K$7:$K$306),"")</f>
        <v/>
      </c>
      <c r="I7" s="21">
        <f>IFERROR(SUMIF('Dzienne 6'!$B$7:$B$306,A7,'Dzienne 6'!$H$7:$H$306),"")</f>
        <v>0</v>
      </c>
      <c r="J7" s="21">
        <f>IFERROR(SUMIF('Dzienne 6'!$B$7:$B$306,A7,'Dzienne 6'!$I$7:$I$306),"")</f>
        <v>0</v>
      </c>
      <c r="K7" s="15" t="str">
        <f t="shared" si="0"/>
        <v/>
      </c>
      <c r="L7" s="15" t="str">
        <f>IFERROR(AVERAGEIF('Dzienne 6'!$B$7:$B$306,A7,'Dzienne 6'!$L$7:$L$306),"")</f>
        <v/>
      </c>
      <c r="M7" s="21">
        <f>IFERROR(SUMIF('Dzienne 6'!$B$7:$B$306,A7,'Dzienne 6'!$M$7:$M$306),"")</f>
        <v>0</v>
      </c>
      <c r="N7" s="15" t="str">
        <f>IFERROR(AVERAGEIF('Dzienne 6'!$B$7:$B$306,A7,'Dzienne 6'!$O$7:$O$306),"")</f>
        <v/>
      </c>
      <c r="O7" s="15" t="str">
        <f>IFERROR(AVERAGEIF('Dzienne 6'!$B$7:$B$306,A7,'Dzienne 6'!$P$7:$P$306),"")</f>
        <v/>
      </c>
      <c r="P7" s="17" t="str">
        <f>IFERROR(AVERAGEIF('Dzienne 6'!$B$7:$B$306,A7,'Dzienne 6'!$R$7:$R$306),"")</f>
        <v/>
      </c>
      <c r="Q7" s="21" t="str">
        <f>IFERROR(AVERAGEIF('Dzienne 6'!$B$7:$B$306,A7,'Dzienne 6'!$U$7:$U$306),"")</f>
        <v/>
      </c>
      <c r="R7" s="21" t="str">
        <f>IFERROR(AVERAGEIF('Dzienne 6'!$B$7:$B$306,A7,'Dzienne 6'!$V$7:$V$306),"")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6'!$A$7:$A$306,'Dzienne 6'!$B$7:$B$306,A8),"")</f>
        <v/>
      </c>
      <c r="C8" s="20" t="str">
        <f ca="1">IFERROR(_xludf.maxifs('Dzienne 6'!$A$7:$A$306,'Dzienne 6'!$B$7:$B$306,A8),"")</f>
        <v/>
      </c>
      <c r="D8" s="21" t="str">
        <f>IFERROR(AVERAGEIF('Dzienne 6'!$B$7:$B$306,A8,'Dzienne 6'!$C$7:$C$306),"")</f>
        <v/>
      </c>
      <c r="E8" s="21" t="str">
        <f>IFERROR(AVERAGEIF('Dzienne 6'!$B$7:$B$306,A8,'Dzienne 6'!$D$7:$D$306),"")</f>
        <v/>
      </c>
      <c r="F8" s="13">
        <f>IFERROR(SUMIF('Dzienne 6'!$B$7:$B$306,A8,'Dzienne 6'!$E$7:$E$306),"")</f>
        <v>0</v>
      </c>
      <c r="G8" s="13">
        <f>IFERROR(SUMIF('Dzienne 6'!$B$7:$B$306,A8,'Dzienne 6'!$F$7:$F$306),"")</f>
        <v>0</v>
      </c>
      <c r="H8" s="15" t="str">
        <f>IFERROR(AVERAGEIF('Dzienne 6'!$B$7:$B$306,A8,'Dzienne 6'!$K$7:$K$306),"")</f>
        <v/>
      </c>
      <c r="I8" s="21">
        <f>IFERROR(SUMIF('Dzienne 6'!$B$7:$B$306,A8,'Dzienne 6'!$H$7:$H$306),"")</f>
        <v>0</v>
      </c>
      <c r="J8" s="21">
        <f>IFERROR(SUMIF('Dzienne 6'!$B$7:$B$306,A8,'Dzienne 6'!$I$7:$I$306),"")</f>
        <v>0</v>
      </c>
      <c r="K8" s="15" t="str">
        <f t="shared" si="0"/>
        <v/>
      </c>
      <c r="L8" s="15" t="str">
        <f>IFERROR(AVERAGEIF('Dzienne 6'!$B$7:$B$306,A8,'Dzienne 6'!$L$7:$L$306),"")</f>
        <v/>
      </c>
      <c r="M8" s="21">
        <f>IFERROR(SUMIF('Dzienne 6'!$B$7:$B$306,A8,'Dzienne 6'!$M$7:$M$306),"")</f>
        <v>0</v>
      </c>
      <c r="N8" s="15" t="str">
        <f>IFERROR(AVERAGEIF('Dzienne 6'!$B$7:$B$306,A8,'Dzienne 6'!$O$7:$O$306),"")</f>
        <v/>
      </c>
      <c r="O8" s="15" t="str">
        <f>IFERROR(AVERAGEIF('Dzienne 6'!$B$7:$B$306,A8,'Dzienne 6'!$P$7:$P$306),"")</f>
        <v/>
      </c>
      <c r="P8" s="17" t="str">
        <f>IFERROR(AVERAGEIF('Dzienne 6'!$B$7:$B$306,A8,'Dzienne 6'!$R$7:$R$306),"")</f>
        <v/>
      </c>
      <c r="Q8" s="21" t="str">
        <f>IFERROR(AVERAGEIF('Dzienne 6'!$B$7:$B$306,A8,'Dzienne 6'!$U$7:$U$306),"")</f>
        <v/>
      </c>
      <c r="R8" s="21" t="str">
        <f>IFERROR(AVERAGEIF('Dzienne 6'!$B$7:$B$306,A8,'Dzienne 6'!$V$7:$V$306),"")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6'!$A$7:$A$306,'Dzienne 6'!$B$7:$B$306,A9),"")</f>
        <v/>
      </c>
      <c r="C9" s="20" t="str">
        <f ca="1">IFERROR(_xludf.maxifs('Dzienne 6'!$A$7:$A$306,'Dzienne 6'!$B$7:$B$306,A9),"")</f>
        <v/>
      </c>
      <c r="D9" s="21" t="str">
        <f>IFERROR(AVERAGEIF('Dzienne 6'!$B$7:$B$306,A9,'Dzienne 6'!$C$7:$C$306),"")</f>
        <v/>
      </c>
      <c r="E9" s="21" t="str">
        <f>IFERROR(AVERAGEIF('Dzienne 6'!$B$7:$B$306,A9,'Dzienne 6'!$D$7:$D$306),"")</f>
        <v/>
      </c>
      <c r="F9" s="13">
        <f>IFERROR(SUMIF('Dzienne 6'!$B$7:$B$306,A9,'Dzienne 6'!$E$7:$E$306),"")</f>
        <v>0</v>
      </c>
      <c r="G9" s="13">
        <f>IFERROR(SUMIF('Dzienne 6'!$B$7:$B$306,A9,'Dzienne 6'!$F$7:$F$306),"")</f>
        <v>0</v>
      </c>
      <c r="H9" s="15" t="str">
        <f>IFERROR(AVERAGEIF('Dzienne 6'!$B$7:$B$306,A9,'Dzienne 6'!$K$7:$K$306),"")</f>
        <v/>
      </c>
      <c r="I9" s="21">
        <f>IFERROR(SUMIF('Dzienne 6'!$B$7:$B$306,A9,'Dzienne 6'!$H$7:$H$306),"")</f>
        <v>0</v>
      </c>
      <c r="J9" s="21">
        <f>IFERROR(SUMIF('Dzienne 6'!$B$7:$B$306,A9,'Dzienne 6'!$I$7:$I$306),"")</f>
        <v>0</v>
      </c>
      <c r="K9" s="15" t="str">
        <f t="shared" si="0"/>
        <v/>
      </c>
      <c r="L9" s="15" t="str">
        <f>IFERROR(AVERAGEIF('Dzienne 6'!$B$7:$B$306,A9,'Dzienne 6'!$L$7:$L$306),"")</f>
        <v/>
      </c>
      <c r="M9" s="21">
        <f>IFERROR(SUMIF('Dzienne 6'!$B$7:$B$306,A9,'Dzienne 6'!$M$7:$M$306),"")</f>
        <v>0</v>
      </c>
      <c r="N9" s="15" t="str">
        <f>IFERROR(AVERAGEIF('Dzienne 6'!$B$7:$B$306,A9,'Dzienne 6'!$O$7:$O$306),"")</f>
        <v/>
      </c>
      <c r="O9" s="15" t="str">
        <f>IFERROR(AVERAGEIF('Dzienne 6'!$B$7:$B$306,A9,'Dzienne 6'!$P$7:$P$306),"")</f>
        <v/>
      </c>
      <c r="P9" s="17" t="str">
        <f>IFERROR(AVERAGEIF('Dzienne 6'!$B$7:$B$306,A9,'Dzienne 6'!$R$7:$R$306),"")</f>
        <v/>
      </c>
      <c r="Q9" s="21" t="str">
        <f>IFERROR(AVERAGEIF('Dzienne 6'!$B$7:$B$306,A9,'Dzienne 6'!$U$7:$U$306),"")</f>
        <v/>
      </c>
      <c r="R9" s="21" t="str">
        <f>IFERROR(AVERAGEIF('Dzienne 6'!$B$7:$B$306,A9,'Dzienne 6'!$V$7:$V$306),"")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6'!$A$7:$A$306,'Dzienne 6'!$B$7:$B$306,A10),"")</f>
        <v/>
      </c>
      <c r="C10" s="20" t="str">
        <f ca="1">IFERROR(_xludf.maxifs('Dzienne 6'!$A$7:$A$306,'Dzienne 6'!$B$7:$B$306,A10),"")</f>
        <v/>
      </c>
      <c r="D10" s="21" t="str">
        <f>IFERROR(AVERAGEIF('Dzienne 6'!$B$7:$B$306,A10,'Dzienne 6'!$C$7:$C$306),"")</f>
        <v/>
      </c>
      <c r="E10" s="21" t="str">
        <f>IFERROR(AVERAGEIF('Dzienne 6'!$B$7:$B$306,A10,'Dzienne 6'!$D$7:$D$306),"")</f>
        <v/>
      </c>
      <c r="F10" s="13">
        <f>IFERROR(SUMIF('Dzienne 6'!$B$7:$B$306,A10,'Dzienne 6'!$E$7:$E$306),"")</f>
        <v>0</v>
      </c>
      <c r="G10" s="13">
        <f>IFERROR(SUMIF('Dzienne 6'!$B$7:$B$306,A10,'Dzienne 6'!$F$7:$F$306),"")</f>
        <v>0</v>
      </c>
      <c r="H10" s="15" t="str">
        <f>IFERROR(AVERAGEIF('Dzienne 6'!$B$7:$B$306,A10,'Dzienne 6'!$K$7:$K$306),"")</f>
        <v/>
      </c>
      <c r="I10" s="21">
        <f>IFERROR(SUMIF('Dzienne 6'!$B$7:$B$306,A10,'Dzienne 6'!$H$7:$H$306),"")</f>
        <v>0</v>
      </c>
      <c r="J10" s="21">
        <f>IFERROR(SUMIF('Dzienne 6'!$B$7:$B$306,A10,'Dzienne 6'!$I$7:$I$306),"")</f>
        <v>0</v>
      </c>
      <c r="K10" s="15" t="str">
        <f t="shared" si="0"/>
        <v/>
      </c>
      <c r="L10" s="15" t="str">
        <f>IFERROR(AVERAGEIF('Dzienne 6'!$B$7:$B$306,A10,'Dzienne 6'!$L$7:$L$306),"")</f>
        <v/>
      </c>
      <c r="M10" s="21">
        <f>IFERROR(SUMIF('Dzienne 6'!$B$7:$B$306,A10,'Dzienne 6'!$M$7:$M$306),"")</f>
        <v>0</v>
      </c>
      <c r="N10" s="15" t="str">
        <f>IFERROR(AVERAGEIF('Dzienne 6'!$B$7:$B$306,A10,'Dzienne 6'!$O$7:$O$306),"")</f>
        <v/>
      </c>
      <c r="O10" s="15" t="str">
        <f>IFERROR(AVERAGEIF('Dzienne 6'!$B$7:$B$306,A10,'Dzienne 6'!$P$7:$P$306),"")</f>
        <v/>
      </c>
      <c r="P10" s="17" t="str">
        <f>IFERROR(AVERAGEIF('Dzienne 6'!$B$7:$B$306,A10,'Dzienne 6'!$R$7:$R$306),"")</f>
        <v/>
      </c>
      <c r="Q10" s="21" t="str">
        <f>IFERROR(AVERAGEIF('Dzienne 6'!$B$7:$B$306,A10,'Dzienne 6'!$U$7:$U$306),"")</f>
        <v/>
      </c>
      <c r="R10" s="21" t="str">
        <f>IFERROR(AVERAGEIF('Dzienne 6'!$B$7:$B$306,A10,'Dzienne 6'!$V$7:$V$306),"")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6'!$A$7:$A$306,'Dzienne 6'!$B$7:$B$306,A11),"")</f>
        <v/>
      </c>
      <c r="C11" s="20" t="str">
        <f ca="1">IFERROR(_xludf.maxifs('Dzienne 6'!$A$7:$A$306,'Dzienne 6'!$B$7:$B$306,A11),"")</f>
        <v/>
      </c>
      <c r="D11" s="21" t="str">
        <f>IFERROR(AVERAGEIF('Dzienne 6'!$B$7:$B$306,A11,'Dzienne 6'!$C$7:$C$306),"")</f>
        <v/>
      </c>
      <c r="E11" s="21" t="str">
        <f>IFERROR(AVERAGEIF('Dzienne 6'!$B$7:$B$306,A11,'Dzienne 6'!$D$7:$D$306),"")</f>
        <v/>
      </c>
      <c r="F11" s="13">
        <f>IFERROR(SUMIF('Dzienne 6'!$B$7:$B$306,A11,'Dzienne 6'!$E$7:$E$306),"")</f>
        <v>0</v>
      </c>
      <c r="G11" s="13">
        <f>IFERROR(SUMIF('Dzienne 6'!$B$7:$B$306,A11,'Dzienne 6'!$F$7:$F$306),"")</f>
        <v>0</v>
      </c>
      <c r="H11" s="15" t="str">
        <f>IFERROR(AVERAGEIF('Dzienne 6'!$B$7:$B$306,A11,'Dzienne 6'!$K$7:$K$306),"")</f>
        <v/>
      </c>
      <c r="I11" s="21">
        <f>IFERROR(SUMIF('Dzienne 6'!$B$7:$B$306,A11,'Dzienne 6'!$H$7:$H$306),"")</f>
        <v>0</v>
      </c>
      <c r="J11" s="21">
        <f>IFERROR(SUMIF('Dzienne 6'!$B$7:$B$306,A11,'Dzienne 6'!$I$7:$I$306),"")</f>
        <v>0</v>
      </c>
      <c r="K11" s="15" t="str">
        <f t="shared" si="0"/>
        <v/>
      </c>
      <c r="L11" s="15" t="str">
        <f>IFERROR(AVERAGEIF('Dzienne 6'!$B$7:$B$306,A11,'Dzienne 6'!$L$7:$L$306),"")</f>
        <v/>
      </c>
      <c r="M11" s="21">
        <f>IFERROR(SUMIF('Dzienne 6'!$B$7:$B$306,A11,'Dzienne 6'!$M$7:$M$306),"")</f>
        <v>0</v>
      </c>
      <c r="N11" s="15" t="str">
        <f>IFERROR(AVERAGEIF('Dzienne 6'!$B$7:$B$306,A11,'Dzienne 6'!$O$7:$O$306),"")</f>
        <v/>
      </c>
      <c r="O11" s="15" t="str">
        <f>IFERROR(AVERAGEIF('Dzienne 6'!$B$7:$B$306,A11,'Dzienne 6'!$P$7:$P$306),"")</f>
        <v/>
      </c>
      <c r="P11" s="17" t="str">
        <f>IFERROR(AVERAGEIF('Dzienne 6'!$B$7:$B$306,A11,'Dzienne 6'!$R$7:$R$306),"")</f>
        <v/>
      </c>
      <c r="Q11" s="21" t="str">
        <f>IFERROR(AVERAGEIF('Dzienne 6'!$B$7:$B$306,A11,'Dzienne 6'!$U$7:$U$306),"")</f>
        <v/>
      </c>
      <c r="R11" s="21" t="str">
        <f>IFERROR(AVERAGEIF('Dzienne 6'!$B$7:$B$306,A11,'Dzienne 6'!$V$7:$V$306),"")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6'!$A$7:$A$306,'Dzienne 6'!$B$7:$B$306,A12),"")</f>
        <v/>
      </c>
      <c r="C12" s="20" t="str">
        <f ca="1">IFERROR(_xludf.maxifs('Dzienne 6'!$A$7:$A$306,'Dzienne 6'!$B$7:$B$306,A12),"")</f>
        <v/>
      </c>
      <c r="D12" s="21" t="str">
        <f>IFERROR(AVERAGEIF('Dzienne 6'!$B$7:$B$306,A12,'Dzienne 6'!$C$7:$C$306),"")</f>
        <v/>
      </c>
      <c r="E12" s="21" t="str">
        <f>IFERROR(AVERAGEIF('Dzienne 6'!$B$7:$B$306,A12,'Dzienne 6'!$D$7:$D$306),"")</f>
        <v/>
      </c>
      <c r="F12" s="13">
        <f>IFERROR(SUMIF('Dzienne 6'!$B$7:$B$306,A12,'Dzienne 6'!$E$7:$E$306),"")</f>
        <v>0</v>
      </c>
      <c r="G12" s="13">
        <f>IFERROR(SUMIF('Dzienne 6'!$B$7:$B$306,A12,'Dzienne 6'!$F$7:$F$306),"")</f>
        <v>0</v>
      </c>
      <c r="H12" s="15" t="str">
        <f>IFERROR(AVERAGEIF('Dzienne 6'!$B$7:$B$306,A12,'Dzienne 6'!$K$7:$K$306),"")</f>
        <v/>
      </c>
      <c r="I12" s="21">
        <f>IFERROR(SUMIF('Dzienne 6'!$B$7:$B$306,A12,'Dzienne 6'!$H$7:$H$306),"")</f>
        <v>0</v>
      </c>
      <c r="J12" s="21">
        <f>IFERROR(SUMIF('Dzienne 6'!$B$7:$B$306,A12,'Dzienne 6'!$I$7:$I$306),"")</f>
        <v>0</v>
      </c>
      <c r="K12" s="15" t="str">
        <f t="shared" si="0"/>
        <v/>
      </c>
      <c r="L12" s="15" t="str">
        <f>IFERROR(AVERAGEIF('Dzienne 6'!$B$7:$B$306,A12,'Dzienne 6'!$L$7:$L$306),"")</f>
        <v/>
      </c>
      <c r="M12" s="21">
        <f>IFERROR(SUMIF('Dzienne 6'!$B$7:$B$306,A12,'Dzienne 6'!$M$7:$M$306),"")</f>
        <v>0</v>
      </c>
      <c r="N12" s="15" t="str">
        <f>IFERROR(AVERAGEIF('Dzienne 6'!$B$7:$B$306,A12,'Dzienne 6'!$O$7:$O$306),"")</f>
        <v/>
      </c>
      <c r="O12" s="15" t="str">
        <f>IFERROR(AVERAGEIF('Dzienne 6'!$B$7:$B$306,A12,'Dzienne 6'!$P$7:$P$306),"")</f>
        <v/>
      </c>
      <c r="P12" s="17" t="str">
        <f>IFERROR(AVERAGEIF('Dzienne 6'!$B$7:$B$306,A12,'Dzienne 6'!$R$7:$R$306),"")</f>
        <v/>
      </c>
      <c r="Q12" s="21" t="str">
        <f>IFERROR(AVERAGEIF('Dzienne 6'!$B$7:$B$306,A12,'Dzienne 6'!$U$7:$U$306),"")</f>
        <v/>
      </c>
      <c r="R12" s="21" t="str">
        <f>IFERROR(AVERAGEIF('Dzienne 6'!$B$7:$B$306,A12,'Dzienne 6'!$V$7:$V$306),"")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6'!$A$7:$A$306,'Dzienne 6'!$B$7:$B$306,A13),"")</f>
        <v/>
      </c>
      <c r="C13" s="20" t="str">
        <f ca="1">IFERROR(_xludf.maxifs('Dzienne 6'!$A$7:$A$306,'Dzienne 6'!$B$7:$B$306,A13),"")</f>
        <v/>
      </c>
      <c r="D13" s="21" t="str">
        <f>IFERROR(AVERAGEIF('Dzienne 6'!$B$7:$B$306,A13,'Dzienne 6'!$C$7:$C$306),"")</f>
        <v/>
      </c>
      <c r="E13" s="21" t="str">
        <f>IFERROR(AVERAGEIF('Dzienne 6'!$B$7:$B$306,A13,'Dzienne 6'!$D$7:$D$306),"")</f>
        <v/>
      </c>
      <c r="F13" s="13">
        <f>IFERROR(SUMIF('Dzienne 6'!$B$7:$B$306,A13,'Dzienne 6'!$E$7:$E$306),"")</f>
        <v>0</v>
      </c>
      <c r="G13" s="13">
        <f>IFERROR(SUMIF('Dzienne 6'!$B$7:$B$306,A13,'Dzienne 6'!$F$7:$F$306),"")</f>
        <v>0</v>
      </c>
      <c r="H13" s="15" t="str">
        <f>IFERROR(AVERAGEIF('Dzienne 6'!$B$7:$B$306,A13,'Dzienne 6'!$K$7:$K$306),"")</f>
        <v/>
      </c>
      <c r="I13" s="21">
        <f>IFERROR(SUMIF('Dzienne 6'!$B$7:$B$306,A13,'Dzienne 6'!$H$7:$H$306),"")</f>
        <v>0</v>
      </c>
      <c r="J13" s="21">
        <f>IFERROR(SUMIF('Dzienne 6'!$B$7:$B$306,A13,'Dzienne 6'!$I$7:$I$306),"")</f>
        <v>0</v>
      </c>
      <c r="K13" s="15" t="str">
        <f t="shared" si="0"/>
        <v/>
      </c>
      <c r="L13" s="15" t="str">
        <f>IFERROR(AVERAGEIF('Dzienne 6'!$B$7:$B$306,A13,'Dzienne 6'!$L$7:$L$306),"")</f>
        <v/>
      </c>
      <c r="M13" s="21">
        <f>IFERROR(SUMIF('Dzienne 6'!$B$7:$B$306,A13,'Dzienne 6'!$M$7:$M$306),"")</f>
        <v>0</v>
      </c>
      <c r="N13" s="15" t="str">
        <f>IFERROR(AVERAGEIF('Dzienne 6'!$B$7:$B$306,A13,'Dzienne 6'!$O$7:$O$306),"")</f>
        <v/>
      </c>
      <c r="O13" s="15" t="str">
        <f>IFERROR(AVERAGEIF('Dzienne 6'!$B$7:$B$306,A13,'Dzienne 6'!$P$7:$P$306),"")</f>
        <v/>
      </c>
      <c r="P13" s="17" t="str">
        <f>IFERROR(AVERAGEIF('Dzienne 6'!$B$7:$B$306,A13,'Dzienne 6'!$R$7:$R$306),"")</f>
        <v/>
      </c>
      <c r="Q13" s="21" t="str">
        <f>IFERROR(AVERAGEIF('Dzienne 6'!$B$7:$B$306,A13,'Dzienne 6'!$U$7:$U$306),"")</f>
        <v/>
      </c>
      <c r="R13" s="21" t="str">
        <f>IFERROR(AVERAGEIF('Dzienne 6'!$B$7:$B$306,A13,'Dzienne 6'!$V$7:$V$306),"")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6'!$A$7:$A$306,'Dzienne 6'!$B$7:$B$306,A14),"")</f>
        <v/>
      </c>
      <c r="C14" s="20" t="str">
        <f ca="1">IFERROR(_xludf.maxifs('Dzienne 6'!$A$7:$A$306,'Dzienne 6'!$B$7:$B$306,A14),"")</f>
        <v/>
      </c>
      <c r="D14" s="21" t="str">
        <f>IFERROR(AVERAGEIF('Dzienne 6'!$B$7:$B$306,A14,'Dzienne 6'!$C$7:$C$306),"")</f>
        <v/>
      </c>
      <c r="E14" s="21" t="str">
        <f>IFERROR(AVERAGEIF('Dzienne 6'!$B$7:$B$306,A14,'Dzienne 6'!$D$7:$D$306),"")</f>
        <v/>
      </c>
      <c r="F14" s="13">
        <f>IFERROR(SUMIF('Dzienne 6'!$B$7:$B$306,A14,'Dzienne 6'!$E$7:$E$306),"")</f>
        <v>0</v>
      </c>
      <c r="G14" s="13">
        <f>IFERROR(SUMIF('Dzienne 6'!$B$7:$B$306,A14,'Dzienne 6'!$F$7:$F$306),"")</f>
        <v>0</v>
      </c>
      <c r="H14" s="15" t="str">
        <f>IFERROR(AVERAGEIF('Dzienne 6'!$B$7:$B$306,A14,'Dzienne 6'!$K$7:$K$306),"")</f>
        <v/>
      </c>
      <c r="I14" s="21">
        <f>IFERROR(SUMIF('Dzienne 6'!$B$7:$B$306,A14,'Dzienne 6'!$H$7:$H$306),"")</f>
        <v>0</v>
      </c>
      <c r="J14" s="21">
        <f>IFERROR(SUMIF('Dzienne 6'!$B$7:$B$306,A14,'Dzienne 6'!$I$7:$I$306),"")</f>
        <v>0</v>
      </c>
      <c r="K14" s="15" t="str">
        <f t="shared" si="0"/>
        <v/>
      </c>
      <c r="L14" s="15" t="str">
        <f>IFERROR(AVERAGEIF('Dzienne 6'!$B$7:$B$306,A14,'Dzienne 6'!$L$7:$L$306),"")</f>
        <v/>
      </c>
      <c r="M14" s="21">
        <f>IFERROR(SUMIF('Dzienne 6'!$B$7:$B$306,A14,'Dzienne 6'!$M$7:$M$306),"")</f>
        <v>0</v>
      </c>
      <c r="N14" s="15" t="str">
        <f>IFERROR(AVERAGEIF('Dzienne 6'!$B$7:$B$306,A14,'Dzienne 6'!$O$7:$O$306),"")</f>
        <v/>
      </c>
      <c r="O14" s="15" t="str">
        <f>IFERROR(AVERAGEIF('Dzienne 6'!$B$7:$B$306,A14,'Dzienne 6'!$P$7:$P$306),"")</f>
        <v/>
      </c>
      <c r="P14" s="17" t="str">
        <f>IFERROR(AVERAGEIF('Dzienne 6'!$B$7:$B$306,A14,'Dzienne 6'!$R$7:$R$306),"")</f>
        <v/>
      </c>
      <c r="Q14" s="21" t="str">
        <f>IFERROR(AVERAGEIF('Dzienne 6'!$B$7:$B$306,A14,'Dzienne 6'!$U$7:$U$306),"")</f>
        <v/>
      </c>
      <c r="R14" s="21" t="str">
        <f>IFERROR(AVERAGEIF('Dzienne 6'!$B$7:$B$306,A14,'Dzienne 6'!$V$7:$V$306),"")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6'!$A$7:$A$306,'Dzienne 6'!$B$7:$B$306,A15),"")</f>
        <v/>
      </c>
      <c r="C15" s="20" t="str">
        <f ca="1">IFERROR(_xludf.maxifs('Dzienne 6'!$A$7:$A$306,'Dzienne 6'!$B$7:$B$306,A15),"")</f>
        <v/>
      </c>
      <c r="D15" s="21" t="str">
        <f>IFERROR(AVERAGEIF('Dzienne 6'!$B$7:$B$306,A15,'Dzienne 6'!$C$7:$C$306),"")</f>
        <v/>
      </c>
      <c r="E15" s="21" t="str">
        <f>IFERROR(AVERAGEIF('Dzienne 6'!$B$7:$B$306,A15,'Dzienne 6'!$D$7:$D$306),"")</f>
        <v/>
      </c>
      <c r="F15" s="13">
        <f>IFERROR(SUMIF('Dzienne 6'!$B$7:$B$306,A15,'Dzienne 6'!$E$7:$E$306),"")</f>
        <v>0</v>
      </c>
      <c r="G15" s="13">
        <f>IFERROR(SUMIF('Dzienne 6'!$B$7:$B$306,A15,'Dzienne 6'!$F$7:$F$306),"")</f>
        <v>0</v>
      </c>
      <c r="H15" s="15" t="str">
        <f>IFERROR(AVERAGEIF('Dzienne 6'!$B$7:$B$306,A15,'Dzienne 6'!$K$7:$K$306),"")</f>
        <v/>
      </c>
      <c r="I15" s="21">
        <f>IFERROR(SUMIF('Dzienne 6'!$B$7:$B$306,A15,'Dzienne 6'!$H$7:$H$306),"")</f>
        <v>0</v>
      </c>
      <c r="J15" s="21">
        <f>IFERROR(SUMIF('Dzienne 6'!$B$7:$B$306,A15,'Dzienne 6'!$I$7:$I$306),"")</f>
        <v>0</v>
      </c>
      <c r="K15" s="15" t="str">
        <f t="shared" si="0"/>
        <v/>
      </c>
      <c r="L15" s="15" t="str">
        <f>IFERROR(AVERAGEIF('Dzienne 6'!$B$7:$B$306,A15,'Dzienne 6'!$L$7:$L$306),"")</f>
        <v/>
      </c>
      <c r="M15" s="21">
        <f>IFERROR(SUMIF('Dzienne 6'!$B$7:$B$306,A15,'Dzienne 6'!$M$7:$M$306),"")</f>
        <v>0</v>
      </c>
      <c r="N15" s="15" t="str">
        <f>IFERROR(AVERAGEIF('Dzienne 6'!$B$7:$B$306,A15,'Dzienne 6'!$O$7:$O$306),"")</f>
        <v/>
      </c>
      <c r="O15" s="15" t="str">
        <f>IFERROR(AVERAGEIF('Dzienne 6'!$B$7:$B$306,A15,'Dzienne 6'!$P$7:$P$306),"")</f>
        <v/>
      </c>
      <c r="P15" s="17" t="str">
        <f>IFERROR(AVERAGEIF('Dzienne 6'!$B$7:$B$306,A15,'Dzienne 6'!$R$7:$R$306),"")</f>
        <v/>
      </c>
      <c r="Q15" s="21" t="str">
        <f>IFERROR(AVERAGEIF('Dzienne 6'!$B$7:$B$306,A15,'Dzienne 6'!$U$7:$U$306),"")</f>
        <v/>
      </c>
      <c r="R15" s="21" t="str">
        <f>IFERROR(AVERAGEIF('Dzienne 6'!$B$7:$B$306,A15,'Dzienne 6'!$V$7:$V$306),"")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6'!$A$7:$A$306,'Dzienne 6'!$B$7:$B$306,A16),"")</f>
        <v/>
      </c>
      <c r="C16" s="20" t="str">
        <f ca="1">IFERROR(_xludf.maxifs('Dzienne 6'!$A$7:$A$306,'Dzienne 6'!$B$7:$B$306,A16),"")</f>
        <v/>
      </c>
      <c r="D16" s="21" t="str">
        <f>IFERROR(AVERAGEIF('Dzienne 6'!$B$7:$B$306,A16,'Dzienne 6'!$C$7:$C$306),"")</f>
        <v/>
      </c>
      <c r="E16" s="21" t="str">
        <f>IFERROR(AVERAGEIF('Dzienne 6'!$B$7:$B$306,A16,'Dzienne 6'!$D$7:$D$306),"")</f>
        <v/>
      </c>
      <c r="F16" s="13">
        <f>IFERROR(SUMIF('Dzienne 6'!$B$7:$B$306,A16,'Dzienne 6'!$E$7:$E$306),"")</f>
        <v>0</v>
      </c>
      <c r="G16" s="13">
        <f>IFERROR(SUMIF('Dzienne 6'!$B$7:$B$306,A16,'Dzienne 6'!$F$7:$F$306),"")</f>
        <v>0</v>
      </c>
      <c r="H16" s="15" t="str">
        <f>IFERROR(AVERAGEIF('Dzienne 6'!$B$7:$B$306,A16,'Dzienne 6'!$K$7:$K$306),"")</f>
        <v/>
      </c>
      <c r="I16" s="21">
        <f>IFERROR(SUMIF('Dzienne 6'!$B$7:$B$306,A16,'Dzienne 6'!$H$7:$H$306),"")</f>
        <v>0</v>
      </c>
      <c r="J16" s="21">
        <f>IFERROR(SUMIF('Dzienne 6'!$B$7:$B$306,A16,'Dzienne 6'!$I$7:$I$306),"")</f>
        <v>0</v>
      </c>
      <c r="K16" s="15" t="str">
        <f t="shared" si="0"/>
        <v/>
      </c>
      <c r="L16" s="15" t="str">
        <f>IFERROR(AVERAGEIF('Dzienne 6'!$B$7:$B$306,A16,'Dzienne 6'!$L$7:$L$306),"")</f>
        <v/>
      </c>
      <c r="M16" s="21">
        <f>IFERROR(SUMIF('Dzienne 6'!$B$7:$B$306,A16,'Dzienne 6'!$M$7:$M$306),"")</f>
        <v>0</v>
      </c>
      <c r="N16" s="15" t="str">
        <f>IFERROR(AVERAGEIF('Dzienne 6'!$B$7:$B$306,A16,'Dzienne 6'!$O$7:$O$306),"")</f>
        <v/>
      </c>
      <c r="O16" s="15" t="str">
        <f>IFERROR(AVERAGEIF('Dzienne 6'!$B$7:$B$306,A16,'Dzienne 6'!$P$7:$P$306),"")</f>
        <v/>
      </c>
      <c r="P16" s="17" t="str">
        <f>IFERROR(AVERAGEIF('Dzienne 6'!$B$7:$B$306,A16,'Dzienne 6'!$R$7:$R$306),"")</f>
        <v/>
      </c>
      <c r="Q16" s="21" t="str">
        <f>IFERROR(AVERAGEIF('Dzienne 6'!$B$7:$B$306,A16,'Dzienne 6'!$U$7:$U$306),"")</f>
        <v/>
      </c>
      <c r="R16" s="21" t="str">
        <f>IFERROR(AVERAGEIF('Dzienne 6'!$B$7:$B$306,A16,'Dzienne 6'!$V$7:$V$306),"")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6'!$A$7:$A$306,'Dzienne 6'!$B$7:$B$306,A17),"")</f>
        <v/>
      </c>
      <c r="C17" s="20" t="str">
        <f ca="1">IFERROR(_xludf.maxifs('Dzienne 6'!$A$7:$A$306,'Dzienne 6'!$B$7:$B$306,A17),"")</f>
        <v/>
      </c>
      <c r="D17" s="21" t="str">
        <f>IFERROR(AVERAGEIF('Dzienne 6'!$B$7:$B$306,A17,'Dzienne 6'!$C$7:$C$306),"")</f>
        <v/>
      </c>
      <c r="E17" s="21" t="str">
        <f>IFERROR(AVERAGEIF('Dzienne 6'!$B$7:$B$306,A17,'Dzienne 6'!$D$7:$D$306),"")</f>
        <v/>
      </c>
      <c r="F17" s="13">
        <f>IFERROR(SUMIF('Dzienne 6'!$B$7:$B$306,A17,'Dzienne 6'!$E$7:$E$306),"")</f>
        <v>0</v>
      </c>
      <c r="G17" s="13">
        <f>IFERROR(SUMIF('Dzienne 6'!$B$7:$B$306,A17,'Dzienne 6'!$F$7:$F$306),"")</f>
        <v>0</v>
      </c>
      <c r="H17" s="15" t="str">
        <f>IFERROR(AVERAGEIF('Dzienne 6'!$B$7:$B$306,A17,'Dzienne 6'!$K$7:$K$306),"")</f>
        <v/>
      </c>
      <c r="I17" s="21">
        <f>IFERROR(SUMIF('Dzienne 6'!$B$7:$B$306,A17,'Dzienne 6'!$H$7:$H$306),"")</f>
        <v>0</v>
      </c>
      <c r="J17" s="21">
        <f>IFERROR(SUMIF('Dzienne 6'!$B$7:$B$306,A17,'Dzienne 6'!$I$7:$I$306),"")</f>
        <v>0</v>
      </c>
      <c r="K17" s="15" t="str">
        <f t="shared" si="0"/>
        <v/>
      </c>
      <c r="L17" s="15" t="str">
        <f>IFERROR(AVERAGEIF('Dzienne 6'!$B$7:$B$306,A17,'Dzienne 6'!$L$7:$L$306),"")</f>
        <v/>
      </c>
      <c r="M17" s="21">
        <f>IFERROR(SUMIF('Dzienne 6'!$B$7:$B$306,A17,'Dzienne 6'!$M$7:$M$306),"")</f>
        <v>0</v>
      </c>
      <c r="N17" s="15" t="str">
        <f>IFERROR(AVERAGEIF('Dzienne 6'!$B$7:$B$306,A17,'Dzienne 6'!$O$7:$O$306),"")</f>
        <v/>
      </c>
      <c r="O17" s="15" t="str">
        <f>IFERROR(AVERAGEIF('Dzienne 6'!$B$7:$B$306,A17,'Dzienne 6'!$P$7:$P$306),"")</f>
        <v/>
      </c>
      <c r="P17" s="17" t="str">
        <f>IFERROR(AVERAGEIF('Dzienne 6'!$B$7:$B$306,A17,'Dzienne 6'!$R$7:$R$306),"")</f>
        <v/>
      </c>
      <c r="Q17" s="21" t="str">
        <f>IFERROR(AVERAGEIF('Dzienne 6'!$B$7:$B$306,A17,'Dzienne 6'!$U$7:$U$306),"")</f>
        <v/>
      </c>
      <c r="R17" s="21" t="str">
        <f>IFERROR(AVERAGEIF('Dzienne 6'!$B$7:$B$306,A17,'Dzienne 6'!$V$7:$V$306),"")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6'!$A$7:$A$306,'Dzienne 6'!$B$7:$B$306,A18),"")</f>
        <v/>
      </c>
      <c r="C18" s="20" t="str">
        <f ca="1">IFERROR(_xludf.maxifs('Dzienne 6'!$A$7:$A$306,'Dzienne 6'!$B$7:$B$306,A18),"")</f>
        <v/>
      </c>
      <c r="D18" s="21" t="str">
        <f>IFERROR(AVERAGEIF('Dzienne 6'!$B$7:$B$306,A18,'Dzienne 6'!$C$7:$C$306),"")</f>
        <v/>
      </c>
      <c r="E18" s="21" t="str">
        <f>IFERROR(AVERAGEIF('Dzienne 6'!$B$7:$B$306,A18,'Dzienne 6'!$D$7:$D$306),"")</f>
        <v/>
      </c>
      <c r="F18" s="13">
        <f>IFERROR(SUMIF('Dzienne 6'!$B$7:$B$306,A18,'Dzienne 6'!$E$7:$E$306),"")</f>
        <v>0</v>
      </c>
      <c r="G18" s="13">
        <f>IFERROR(SUMIF('Dzienne 6'!$B$7:$B$306,A18,'Dzienne 6'!$F$7:$F$306),"")</f>
        <v>0</v>
      </c>
      <c r="H18" s="15" t="str">
        <f>IFERROR(AVERAGEIF('Dzienne 6'!$B$7:$B$306,A18,'Dzienne 6'!$K$7:$K$306),"")</f>
        <v/>
      </c>
      <c r="I18" s="21">
        <f>IFERROR(SUMIF('Dzienne 6'!$B$7:$B$306,A18,'Dzienne 6'!$H$7:$H$306),"")</f>
        <v>0</v>
      </c>
      <c r="J18" s="21">
        <f>IFERROR(SUMIF('Dzienne 6'!$B$7:$B$306,A18,'Dzienne 6'!$I$7:$I$306),"")</f>
        <v>0</v>
      </c>
      <c r="K18" s="15" t="str">
        <f t="shared" si="0"/>
        <v/>
      </c>
      <c r="L18" s="15" t="str">
        <f>IFERROR(AVERAGEIF('Dzienne 6'!$B$7:$B$306,A18,'Dzienne 6'!$L$7:$L$306),"")</f>
        <v/>
      </c>
      <c r="M18" s="21">
        <f>IFERROR(SUMIF('Dzienne 6'!$B$7:$B$306,A18,'Dzienne 6'!$M$7:$M$306),"")</f>
        <v>0</v>
      </c>
      <c r="N18" s="15" t="str">
        <f>IFERROR(AVERAGEIF('Dzienne 6'!$B$7:$B$306,A18,'Dzienne 6'!$O$7:$O$306),"")</f>
        <v/>
      </c>
      <c r="O18" s="15" t="str">
        <f>IFERROR(AVERAGEIF('Dzienne 6'!$B$7:$B$306,A18,'Dzienne 6'!$P$7:$P$306),"")</f>
        <v/>
      </c>
      <c r="P18" s="17" t="str">
        <f>IFERROR(AVERAGEIF('Dzienne 6'!$B$7:$B$306,A18,'Dzienne 6'!$R$7:$R$306),"")</f>
        <v/>
      </c>
      <c r="Q18" s="21" t="str">
        <f>IFERROR(AVERAGEIF('Dzienne 6'!$B$7:$B$306,A18,'Dzienne 6'!$U$7:$U$306),"")</f>
        <v/>
      </c>
      <c r="R18" s="21" t="str">
        <f>IFERROR(AVERAGEIF('Dzienne 6'!$B$7:$B$306,A18,'Dzienne 6'!$V$7:$V$306),"")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6'!$A$7:$A$306,'Dzienne 6'!$B$7:$B$306,A19),"")</f>
        <v/>
      </c>
      <c r="C19" s="20" t="str">
        <f ca="1">IFERROR(_xludf.maxifs('Dzienne 6'!$A$7:$A$306,'Dzienne 6'!$B$7:$B$306,A19),"")</f>
        <v/>
      </c>
      <c r="D19" s="21">
        <f>IFERROR(AVERAGEIF('Dzienne 6'!$B$7:$B$306,A19,'Dzienne 6'!$C$7:$C$306),"")</f>
        <v>10115</v>
      </c>
      <c r="E19" s="21">
        <f>IFERROR(AVERAGEIF('Dzienne 6'!$B$7:$B$306,A19,'Dzienne 6'!$D$7:$D$306),"")</f>
        <v>0</v>
      </c>
      <c r="F19" s="13">
        <f>IFERROR(SUMIF('Dzienne 6'!$B$7:$B$306,A19,'Dzienne 6'!$E$7:$E$306),"")</f>
        <v>0</v>
      </c>
      <c r="G19" s="13">
        <f>IFERROR(SUMIF('Dzienne 6'!$B$7:$B$306,A19,'Dzienne 6'!$F$7:$F$306),"")</f>
        <v>0</v>
      </c>
      <c r="H19" s="15">
        <f>IFERROR(AVERAGEIF('Dzienne 6'!$B$7:$B$306,A19,'Dzienne 6'!$K$7:$K$306),"")</f>
        <v>0</v>
      </c>
      <c r="I19" s="21">
        <f>IFERROR(SUMIF('Dzienne 6'!$B$7:$B$306,A19,'Dzienne 6'!$H$7:$H$306),"")</f>
        <v>0</v>
      </c>
      <c r="J19" s="21">
        <f>IFERROR(SUMIF('Dzienne 6'!$B$7:$B$306,A19,'Dzienne 6'!$I$7:$I$306),"")</f>
        <v>0</v>
      </c>
      <c r="K19" s="15" t="str">
        <f t="shared" si="0"/>
        <v/>
      </c>
      <c r="L19" s="15" t="str">
        <f>IFERROR(AVERAGEIF('Dzienne 6'!$B$7:$B$306,A19,'Dzienne 6'!$L$7:$L$306),"")</f>
        <v/>
      </c>
      <c r="M19" s="21">
        <f>IFERROR(SUMIF('Dzienne 6'!$B$7:$B$306,A19,'Dzienne 6'!$M$7:$M$306),"")</f>
        <v>1011</v>
      </c>
      <c r="N19" s="15">
        <f>IFERROR(AVERAGEIF('Dzienne 6'!$B$7:$B$306,A19,'Dzienne 6'!$O$7:$O$306),"")</f>
        <v>99.950568462679186</v>
      </c>
      <c r="O19" s="15" t="str">
        <f>IFERROR(AVERAGEIF('Dzienne 6'!$B$7:$B$306,A19,'Dzienne 6'!$P$7:$P$306),"")</f>
        <v/>
      </c>
      <c r="P19" s="17">
        <f>IFERROR(AVERAGEIF('Dzienne 6'!$B$7:$B$306,A19,'Dzienne 6'!$R$7:$R$306),"")</f>
        <v>0.73887240356083084</v>
      </c>
      <c r="Q19" s="21" t="str">
        <f>IFERROR(AVERAGEIF('Dzienne 6'!$B$7:$B$306,A19,'Dzienne 6'!$U$7:$U$306),"")</f>
        <v/>
      </c>
      <c r="R19" s="21" t="str">
        <f>IFERROR(AVERAGEIF('Dzienne 6'!$B$7:$B$306,A19,'Dzienne 6'!$V$7:$V$306),"")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6'!$A$7:$A$306,'Dzienne 6'!$B$7:$B$306,A20),"")</f>
        <v/>
      </c>
      <c r="C20" s="20" t="str">
        <f ca="1">IFERROR(_xludf.maxifs('Dzienne 6'!$A$7:$A$306,'Dzienne 6'!$B$7:$B$306,A20),"")</f>
        <v/>
      </c>
      <c r="D20" s="21">
        <f>IFERROR(AVERAGEIF('Dzienne 6'!$B$7:$B$306,A20,'Dzienne 6'!$C$7:$C$306),"")</f>
        <v>10113</v>
      </c>
      <c r="E20" s="21">
        <f>IFERROR(AVERAGEIF('Dzienne 6'!$B$7:$B$306,A20,'Dzienne 6'!$D$7:$D$306),"")</f>
        <v>799.57142857142856</v>
      </c>
      <c r="F20" s="13">
        <f>IFERROR(SUMIF('Dzienne 6'!$B$7:$B$306,A20,'Dzienne 6'!$E$7:$E$306),"")</f>
        <v>5</v>
      </c>
      <c r="G20" s="13">
        <f>IFERROR(SUMIF('Dzienne 6'!$B$7:$B$306,A20,'Dzienne 6'!$F$7:$F$306),"")</f>
        <v>2</v>
      </c>
      <c r="H20" s="15">
        <f>IFERROR(AVERAGEIF('Dzienne 6'!$B$7:$B$306,A20,'Dzienne 6'!$K$7:$K$306),"")</f>
        <v>0</v>
      </c>
      <c r="I20" s="21">
        <f>IFERROR(SUMIF('Dzienne 6'!$B$7:$B$306,A20,'Dzienne 6'!$H$7:$H$306),"")</f>
        <v>0</v>
      </c>
      <c r="J20" s="21">
        <f>IFERROR(SUMIF('Dzienne 6'!$B$7:$B$306,A20,'Dzienne 6'!$I$7:$I$306),"")</f>
        <v>0</v>
      </c>
      <c r="K20" s="15" t="str">
        <f t="shared" si="0"/>
        <v/>
      </c>
      <c r="L20" s="15" t="str">
        <f>IFERROR(AVERAGEIF('Dzienne 6'!$B$7:$B$306,A20,'Dzienne 6'!$L$7:$L$306),"")</f>
        <v/>
      </c>
      <c r="M20" s="21">
        <f>IFERROR(SUMIF('Dzienne 6'!$B$7:$B$306,A20,'Dzienne 6'!$M$7:$M$306),"")</f>
        <v>7466</v>
      </c>
      <c r="N20" s="15">
        <f>IFERROR(AVERAGEIF('Dzienne 6'!$B$7:$B$306,A20,'Dzienne 6'!$O$7:$O$306),"")</f>
        <v>105.46602381951347</v>
      </c>
      <c r="O20" s="15">
        <f>IFERROR(AVERAGEIF('Dzienne 6'!$B$7:$B$306,A20,'Dzienne 6'!$P$7:$P$306),"")</f>
        <v>98.266947529682099</v>
      </c>
      <c r="P20" s="17">
        <f>IFERROR(AVERAGEIF('Dzienne 6'!$B$7:$B$306,A20,'Dzienne 6'!$R$7:$R$306),"")</f>
        <v>2.364299991392099</v>
      </c>
      <c r="Q20" s="21" t="str">
        <f>IFERROR(AVERAGEIF('Dzienne 6'!$B$7:$B$306,A20,'Dzienne 6'!$U$7:$U$306),"")</f>
        <v/>
      </c>
      <c r="R20" s="21" t="str">
        <f>IFERROR(AVERAGEIF('Dzienne 6'!$B$7:$B$306,A20,'Dzienne 6'!$V$7:$V$306),"")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6'!$A$7:$A$306,'Dzienne 6'!$B$7:$B$306,A21),"")</f>
        <v/>
      </c>
      <c r="C21" s="20" t="str">
        <f ca="1">IFERROR(_xludf.maxifs('Dzienne 6'!$A$7:$A$306,'Dzienne 6'!$B$7:$B$306,A21),"")</f>
        <v/>
      </c>
      <c r="D21" s="21">
        <f>IFERROR(AVERAGEIF('Dzienne 6'!$B$7:$B$306,A21,'Dzienne 6'!$C$7:$C$306),"")</f>
        <v>10108.142857142857</v>
      </c>
      <c r="E21" s="21">
        <f>IFERROR(AVERAGEIF('Dzienne 6'!$B$7:$B$306,A21,'Dzienne 6'!$D$7:$D$306),"")</f>
        <v>1115.8571428571429</v>
      </c>
      <c r="F21" s="13">
        <f>IFERROR(SUMIF('Dzienne 6'!$B$7:$B$306,A21,'Dzienne 6'!$E$7:$E$306),"")</f>
        <v>3</v>
      </c>
      <c r="G21" s="13">
        <f>IFERROR(SUMIF('Dzienne 6'!$B$7:$B$306,A21,'Dzienne 6'!$F$7:$F$306),"")</f>
        <v>4</v>
      </c>
      <c r="H21" s="15">
        <f>IFERROR(AVERAGEIF('Dzienne 6'!$B$7:$B$306,A21,'Dzienne 6'!$K$7:$K$306),"")</f>
        <v>0</v>
      </c>
      <c r="I21" s="21">
        <f>IFERROR(SUMIF('Dzienne 6'!$B$7:$B$306,A21,'Dzienne 6'!$H$7:$H$306),"")</f>
        <v>0</v>
      </c>
      <c r="J21" s="21">
        <f>IFERROR(SUMIF('Dzienne 6'!$B$7:$B$306,A21,'Dzienne 6'!$I$7:$I$306),"")</f>
        <v>0</v>
      </c>
      <c r="K21" s="15" t="str">
        <f t="shared" si="0"/>
        <v/>
      </c>
      <c r="L21" s="15" t="str">
        <f>IFERROR(AVERAGEIF('Dzienne 6'!$B$7:$B$306,A21,'Dzienne 6'!$L$7:$L$306),"")</f>
        <v/>
      </c>
      <c r="M21" s="21">
        <f>IFERROR(SUMIF('Dzienne 6'!$B$7:$B$306,A21,'Dzienne 6'!$M$7:$M$306),"")</f>
        <v>7819</v>
      </c>
      <c r="N21" s="15">
        <f>IFERROR(AVERAGEIF('Dzienne 6'!$B$7:$B$306,A21,'Dzienne 6'!$O$7:$O$306),"")</f>
        <v>110.50502390674788</v>
      </c>
      <c r="O21" s="15">
        <f>IFERROR(AVERAGEIF('Dzienne 6'!$B$7:$B$306,A21,'Dzienne 6'!$P$7:$P$306),"")</f>
        <v>90.895192302744462</v>
      </c>
      <c r="P21" s="17">
        <f>IFERROR(AVERAGEIF('Dzienne 6'!$B$7:$B$306,A21,'Dzienne 6'!$R$7:$R$306),"")</f>
        <v>1.7075460587359055</v>
      </c>
      <c r="Q21" s="21" t="str">
        <f>IFERROR(AVERAGEIF('Dzienne 6'!$B$7:$B$306,A21,'Dzienne 6'!$U$7:$U$306),"")</f>
        <v/>
      </c>
      <c r="R21" s="21" t="str">
        <f>IFERROR(AVERAGEIF('Dzienne 6'!$B$7:$B$306,A21,'Dzienne 6'!$V$7:$V$306),"")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6'!$A$7:$A$306,'Dzienne 6'!$B$7:$B$306,A22),"")</f>
        <v/>
      </c>
      <c r="C22" s="20" t="str">
        <f ca="1">IFERROR(_xludf.maxifs('Dzienne 6'!$A$7:$A$306,'Dzienne 6'!$B$7:$B$306,A22),"")</f>
        <v/>
      </c>
      <c r="D22" s="21">
        <f>IFERROR(AVERAGEIF('Dzienne 6'!$B$7:$B$306,A22,'Dzienne 6'!$C$7:$C$306),"")</f>
        <v>10094.571428571429</v>
      </c>
      <c r="E22" s="21">
        <f>IFERROR(AVERAGEIF('Dzienne 6'!$B$7:$B$306,A22,'Dzienne 6'!$D$7:$D$306),"")</f>
        <v>1107.8571428571429</v>
      </c>
      <c r="F22" s="13">
        <f>IFERROR(SUMIF('Dzienne 6'!$B$7:$B$306,A22,'Dzienne 6'!$E$7:$E$306),"")</f>
        <v>21</v>
      </c>
      <c r="G22" s="13">
        <f>IFERROR(SUMIF('Dzienne 6'!$B$7:$B$306,A22,'Dzienne 6'!$F$7:$F$306),"")</f>
        <v>14</v>
      </c>
      <c r="H22" s="15">
        <f>IFERROR(AVERAGEIF('Dzienne 6'!$B$7:$B$306,A22,'Dzienne 6'!$K$7:$K$306),"")</f>
        <v>0</v>
      </c>
      <c r="I22" s="21">
        <f>IFERROR(SUMIF('Dzienne 6'!$B$7:$B$306,A22,'Dzienne 6'!$H$7:$H$306),"")</f>
        <v>0</v>
      </c>
      <c r="J22" s="21">
        <f>IFERROR(SUMIF('Dzienne 6'!$B$7:$B$306,A22,'Dzienne 6'!$I$7:$I$306),"")</f>
        <v>0</v>
      </c>
      <c r="K22" s="15" t="str">
        <f t="shared" si="0"/>
        <v/>
      </c>
      <c r="L22" s="15" t="str">
        <f>IFERROR(AVERAGEIF('Dzienne 6'!$B$7:$B$306,A22,'Dzienne 6'!$L$7:$L$306),"")</f>
        <v/>
      </c>
      <c r="M22" s="21">
        <f>IFERROR(SUMIF('Dzienne 6'!$B$7:$B$306,A22,'Dzienne 6'!$M$7:$M$306),"")</f>
        <v>8123</v>
      </c>
      <c r="N22" s="15">
        <f>IFERROR(AVERAGEIF('Dzienne 6'!$B$7:$B$306,A22,'Dzienne 6'!$O$7:$O$306),"")</f>
        <v>114.95655837408817</v>
      </c>
      <c r="O22" s="15">
        <f>IFERROR(AVERAGEIF('Dzienne 6'!$B$7:$B$306,A22,'Dzienne 6'!$P$7:$P$306),"")</f>
        <v>90.264814771640857</v>
      </c>
      <c r="P22" s="17">
        <f>IFERROR(AVERAGEIF('Dzienne 6'!$B$7:$B$306,A22,'Dzienne 6'!$R$7:$R$306),"")</f>
        <v>1.5637803036629661</v>
      </c>
      <c r="Q22" s="21" t="str">
        <f>IFERROR(AVERAGEIF('Dzienne 6'!$B$7:$B$306,A22,'Dzienne 6'!$U$7:$U$306),"")</f>
        <v/>
      </c>
      <c r="R22" s="21" t="str">
        <f>IFERROR(AVERAGEIF('Dzienne 6'!$B$7:$B$306,A22,'Dzienne 6'!$V$7:$V$306),"")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6'!$A$7:$A$306,'Dzienne 6'!$B$7:$B$306,A23),"")</f>
        <v/>
      </c>
      <c r="C23" s="20" t="str">
        <f ca="1">IFERROR(_xludf.maxifs('Dzienne 6'!$A$7:$A$306,'Dzienne 6'!$B$7:$B$306,A23),"")</f>
        <v/>
      </c>
      <c r="D23" s="21">
        <f>IFERROR(AVERAGEIF('Dzienne 6'!$B$7:$B$306,A23,'Dzienne 6'!$C$7:$C$306),"")</f>
        <v>10084.142857142857</v>
      </c>
      <c r="E23" s="21">
        <f>IFERROR(AVERAGEIF('Dzienne 6'!$B$7:$B$306,A23,'Dzienne 6'!$D$7:$D$306),"")</f>
        <v>1098</v>
      </c>
      <c r="F23" s="13">
        <f>IFERROR(SUMIF('Dzienne 6'!$B$7:$B$306,A23,'Dzienne 6'!$E$7:$E$306),"")</f>
        <v>4</v>
      </c>
      <c r="G23" s="13">
        <f>IFERROR(SUMIF('Dzienne 6'!$B$7:$B$306,A23,'Dzienne 6'!$F$7:$F$306),"")</f>
        <v>5</v>
      </c>
      <c r="H23" s="15">
        <f>IFERROR(AVERAGEIF('Dzienne 6'!$B$7:$B$306,A23,'Dzienne 6'!$K$7:$K$306),"")</f>
        <v>0.24935228907373164</v>
      </c>
      <c r="I23" s="21">
        <f>IFERROR(SUMIF('Dzienne 6'!$B$7:$B$306,A23,'Dzienne 6'!$H$7:$H$306),"")</f>
        <v>176</v>
      </c>
      <c r="J23" s="21">
        <f>IFERROR(SUMIF('Dzienne 6'!$B$7:$B$306,A23,'Dzienne 6'!$I$7:$I$306),"")</f>
        <v>0</v>
      </c>
      <c r="K23" s="15">
        <f t="shared" si="0"/>
        <v>0</v>
      </c>
      <c r="L23" s="15" t="str">
        <f>IFERROR(AVERAGEIF('Dzienne 6'!$B$7:$B$306,A23,'Dzienne 6'!$L$7:$L$306),"")</f>
        <v/>
      </c>
      <c r="M23" s="21">
        <f>IFERROR(SUMIF('Dzienne 6'!$B$7:$B$306,A23,'Dzienne 6'!$M$7:$M$306),"")</f>
        <v>8519</v>
      </c>
      <c r="N23" s="15">
        <f>IFERROR(AVERAGEIF('Dzienne 6'!$B$7:$B$306,A23,'Dzienne 6'!$O$7:$O$306),"")</f>
        <v>120.68452674103999</v>
      </c>
      <c r="O23" s="15">
        <f>IFERROR(AVERAGEIF('Dzienne 6'!$B$7:$B$306,A23,'Dzienne 6'!$P$7:$P$306),"")</f>
        <v>85.610464228626043</v>
      </c>
      <c r="P23" s="17">
        <f>IFERROR(AVERAGEIF('Dzienne 6'!$B$7:$B$306,A23,'Dzienne 6'!$R$7:$R$306),"")</f>
        <v>2.1125640187425088</v>
      </c>
      <c r="Q23" s="21" t="str">
        <f>IFERROR(AVERAGEIF('Dzienne 6'!$B$7:$B$306,A23,'Dzienne 6'!$U$7:$U$306),"")</f>
        <v/>
      </c>
      <c r="R23" s="21" t="str">
        <f>IFERROR(AVERAGEIF('Dzienne 6'!$B$7:$B$306,A23,'Dzienne 6'!$V$7:$V$306),"")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6'!$A$7:$A$306,'Dzienne 6'!$B$7:$B$306,A24),"")</f>
        <v/>
      </c>
      <c r="C24" s="20" t="str">
        <f ca="1">IFERROR(_xludf.maxifs('Dzienne 6'!$A$7:$A$306,'Dzienne 6'!$B$7:$B$306,A24),"")</f>
        <v/>
      </c>
      <c r="D24" s="21">
        <f>IFERROR(AVERAGEIF('Dzienne 6'!$B$7:$B$306,A24,'Dzienne 6'!$C$7:$C$306),"")</f>
        <v>10080.142857142857</v>
      </c>
      <c r="E24" s="21">
        <f>IFERROR(AVERAGEIF('Dzienne 6'!$B$7:$B$306,A24,'Dzienne 6'!$D$7:$D$306),"")</f>
        <v>1094.5714285714287</v>
      </c>
      <c r="F24" s="13">
        <f>IFERROR(SUMIF('Dzienne 6'!$B$7:$B$306,A24,'Dzienne 6'!$E$7:$E$306),"")</f>
        <v>4</v>
      </c>
      <c r="G24" s="13">
        <f>IFERROR(SUMIF('Dzienne 6'!$B$7:$B$306,A24,'Dzienne 6'!$F$7:$F$306),"")</f>
        <v>4</v>
      </c>
      <c r="H24" s="15">
        <f>IFERROR(AVERAGEIF('Dzienne 6'!$B$7:$B$306,A24,'Dzienne 6'!$K$7:$K$306),"")</f>
        <v>5.9330085618449013</v>
      </c>
      <c r="I24" s="21">
        <f>IFERROR(SUMIF('Dzienne 6'!$B$7:$B$306,A24,'Dzienne 6'!$H$7:$H$306),"")</f>
        <v>4186</v>
      </c>
      <c r="J24" s="21">
        <f>IFERROR(SUMIF('Dzienne 6'!$B$7:$B$306,A24,'Dzienne 6'!$I$7:$I$306),"")</f>
        <v>0</v>
      </c>
      <c r="K24" s="15">
        <f t="shared" si="0"/>
        <v>0</v>
      </c>
      <c r="L24" s="15" t="str">
        <f>IFERROR(AVERAGEIF('Dzienne 6'!$B$7:$B$306,A24,'Dzienne 6'!$L$7:$L$306),"")</f>
        <v/>
      </c>
      <c r="M24" s="21">
        <f>IFERROR(SUMIF('Dzienne 6'!$B$7:$B$306,A24,'Dzienne 6'!$M$7:$M$306),"")</f>
        <v>8975</v>
      </c>
      <c r="N24" s="15">
        <f>IFERROR(AVERAGEIF('Dzienne 6'!$B$7:$B$306,A24,'Dzienne 6'!$O$7:$O$306),"")</f>
        <v>127.19535756253495</v>
      </c>
      <c r="O24" s="15">
        <f>IFERROR(AVERAGEIF('Dzienne 6'!$B$7:$B$306,A24,'Dzienne 6'!$P$7:$P$306),"")</f>
        <v>82.223979221299601</v>
      </c>
      <c r="P24" s="17">
        <f>IFERROR(AVERAGEIF('Dzienne 6'!$B$7:$B$306,A24,'Dzienne 6'!$R$7:$R$306),"")</f>
        <v>1.9389323248903667</v>
      </c>
      <c r="Q24" s="21" t="str">
        <f>IFERROR(AVERAGEIF('Dzienne 6'!$B$7:$B$306,A24,'Dzienne 6'!$U$7:$U$306),"")</f>
        <v/>
      </c>
      <c r="R24" s="21" t="str">
        <f>IFERROR(AVERAGEIF('Dzienne 6'!$B$7:$B$306,A24,'Dzienne 6'!$V$7:$V$306),"")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6'!$A$7:$A$306,'Dzienne 6'!$B$7:$B$306,A25),"")</f>
        <v/>
      </c>
      <c r="C25" s="20" t="str">
        <f ca="1">IFERROR(_xludf.maxifs('Dzienne 6'!$A$7:$A$306,'Dzienne 6'!$B$7:$B$306,A25),"")</f>
        <v/>
      </c>
      <c r="D25" s="21">
        <f>IFERROR(AVERAGEIF('Dzienne 6'!$B$7:$B$306,A25,'Dzienne 6'!$C$7:$C$306),"")</f>
        <v>10071.285714285714</v>
      </c>
      <c r="E25" s="21">
        <f>IFERROR(AVERAGEIF('Dzienne 6'!$B$7:$B$306,A25,'Dzienne 6'!$D$7:$D$306),"")</f>
        <v>1089.2857142857142</v>
      </c>
      <c r="F25" s="13">
        <f>IFERROR(SUMIF('Dzienne 6'!$B$7:$B$306,A25,'Dzienne 6'!$E$7:$E$306),"")</f>
        <v>27</v>
      </c>
      <c r="G25" s="13">
        <f>IFERROR(SUMIF('Dzienne 6'!$B$7:$B$306,A25,'Dzienne 6'!$F$7:$F$306),"")</f>
        <v>6</v>
      </c>
      <c r="H25" s="15">
        <f>IFERROR(AVERAGEIF('Dzienne 6'!$B$7:$B$306,A25,'Dzienne 6'!$K$7:$K$306),"")</f>
        <v>40.579584718515321</v>
      </c>
      <c r="I25" s="21">
        <f>IFERROR(SUMIF('Dzienne 6'!$B$7:$B$306,A25,'Dzienne 6'!$H$7:$H$306),"")</f>
        <v>28603</v>
      </c>
      <c r="J25" s="21">
        <f>IFERROR(SUMIF('Dzienne 6'!$B$7:$B$306,A25,'Dzienne 6'!$I$7:$I$306),"")</f>
        <v>4353</v>
      </c>
      <c r="K25" s="15">
        <f t="shared" si="0"/>
        <v>15.218683354892843</v>
      </c>
      <c r="L25" s="15">
        <f>IFERROR(AVERAGEIF('Dzienne 6'!$B$7:$B$306,A25,'Dzienne 6'!$L$7:$L$306),"")</f>
        <v>49.666666666666664</v>
      </c>
      <c r="M25" s="21">
        <f>IFERROR(SUMIF('Dzienne 6'!$B$7:$B$306,A25,'Dzienne 6'!$M$7:$M$306),"")</f>
        <v>9943</v>
      </c>
      <c r="N25" s="15">
        <f>IFERROR(AVERAGEIF('Dzienne 6'!$B$7:$B$306,A25,'Dzienne 6'!$O$7:$O$306),"")</f>
        <v>141.03997099510113</v>
      </c>
      <c r="O25" s="15">
        <f>IFERROR(AVERAGEIF('Dzienne 6'!$B$7:$B$306,A25,'Dzienne 6'!$P$7:$P$306),"")</f>
        <v>84.459173332299045</v>
      </c>
      <c r="P25" s="17">
        <f>IFERROR(AVERAGEIF('Dzienne 6'!$B$7:$B$306,A25,'Dzienne 6'!$R$7:$R$306),"")</f>
        <v>2.1060049476305562</v>
      </c>
      <c r="Q25" s="21" t="str">
        <f>IFERROR(AVERAGEIF('Dzienne 6'!$B$7:$B$306,A25,'Dzienne 6'!$U$7:$U$306),"")</f>
        <v/>
      </c>
      <c r="R25" s="21" t="str">
        <f>IFERROR(AVERAGEIF('Dzienne 6'!$B$7:$B$306,A25,'Dzienne 6'!$V$7:$V$306),"")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6'!$A$7:$A$306,'Dzienne 6'!$B$7:$B$306,A26),"")</f>
        <v/>
      </c>
      <c r="C26" s="20" t="str">
        <f ca="1">IFERROR(_xludf.maxifs('Dzienne 6'!$A$7:$A$306,'Dzienne 6'!$B$7:$B$306,A26),"")</f>
        <v/>
      </c>
      <c r="D26" s="21">
        <f>IFERROR(AVERAGEIF('Dzienne 6'!$B$7:$B$306,A26,'Dzienne 6'!$C$7:$C$306),"")</f>
        <v>10036.857142857143</v>
      </c>
      <c r="E26" s="21">
        <f>IFERROR(AVERAGEIF('Dzienne 6'!$B$7:$B$306,A26,'Dzienne 6'!$D$7:$D$306),"")</f>
        <v>1082</v>
      </c>
      <c r="F26" s="13">
        <f>IFERROR(SUMIF('Dzienne 6'!$B$7:$B$306,A26,'Dzienne 6'!$E$7:$E$306),"")</f>
        <v>27</v>
      </c>
      <c r="G26" s="13">
        <f>IFERROR(SUMIF('Dzienne 6'!$B$7:$B$306,A26,'Dzienne 6'!$F$7:$F$306),"")</f>
        <v>5</v>
      </c>
      <c r="H26" s="15">
        <f>IFERROR(AVERAGEIF('Dzienne 6'!$B$7:$B$306,A26,'Dzienne 6'!$K$7:$K$306),"")</f>
        <v>77.119780542316335</v>
      </c>
      <c r="I26" s="21">
        <f>IFERROR(SUMIF('Dzienne 6'!$B$7:$B$306,A26,'Dzienne 6'!$H$7:$H$306),"")</f>
        <v>54179</v>
      </c>
      <c r="J26" s="21">
        <f>IFERROR(SUMIF('Dzienne 6'!$B$7:$B$306,A26,'Dzienne 6'!$I$7:$I$306),"")</f>
        <v>41038</v>
      </c>
      <c r="K26" s="15">
        <f t="shared" si="0"/>
        <v>75.745214935676188</v>
      </c>
      <c r="L26" s="15">
        <f>IFERROR(AVERAGEIF('Dzienne 6'!$B$7:$B$306,A26,'Dzienne 6'!$L$7:$L$306),"")</f>
        <v>49.285714285714285</v>
      </c>
      <c r="M26" s="21">
        <f>IFERROR(SUMIF('Dzienne 6'!$B$7:$B$306,A26,'Dzienne 6'!$M$7:$M$306),"")</f>
        <v>11398</v>
      </c>
      <c r="N26" s="15">
        <f>IFERROR(AVERAGEIF('Dzienne 6'!$B$7:$B$306,A26,'Dzienne 6'!$O$7:$O$306),"")</f>
        <v>162.23620816429246</v>
      </c>
      <c r="O26" s="15">
        <f>IFERROR(AVERAGEIF('Dzienne 6'!$B$7:$B$306,A26,'Dzienne 6'!$P$7:$P$306),"")</f>
        <v>83.442953253854213</v>
      </c>
      <c r="P26" s="17">
        <f>IFERROR(AVERAGEIF('Dzienne 6'!$B$7:$B$306,A26,'Dzienne 6'!$R$7:$R$306),"")</f>
        <v>2.0153479498778983</v>
      </c>
      <c r="Q26" s="21" t="str">
        <f>IFERROR(AVERAGEIF('Dzienne 6'!$B$7:$B$306,A26,'Dzienne 6'!$U$7:$U$306),"")</f>
        <v/>
      </c>
      <c r="R26" s="21" t="str">
        <f>IFERROR(AVERAGEIF('Dzienne 6'!$B$7:$B$306,A26,'Dzienne 6'!$V$7:$V$306),"")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6'!$A$7:$A$306,'Dzienne 6'!$B$7:$B$306,A27),"")</f>
        <v/>
      </c>
      <c r="C27" s="20" t="str">
        <f ca="1">IFERROR(_xludf.maxifs('Dzienne 6'!$A$7:$A$306,'Dzienne 6'!$B$7:$B$306,A27),"")</f>
        <v/>
      </c>
      <c r="D27" s="21">
        <f>IFERROR(AVERAGEIF('Dzienne 6'!$B$7:$B$306,A27,'Dzienne 6'!$C$7:$C$306),"")</f>
        <v>10016.285714285714</v>
      </c>
      <c r="E27" s="21">
        <f>IFERROR(AVERAGEIF('Dzienne 6'!$B$7:$B$306,A27,'Dzienne 6'!$D$7:$D$306),"")</f>
        <v>1078.4285714285713</v>
      </c>
      <c r="F27" s="13">
        <f>IFERROR(SUMIF('Dzienne 6'!$B$7:$B$306,A27,'Dzienne 6'!$E$7:$E$306),"")</f>
        <v>17</v>
      </c>
      <c r="G27" s="13">
        <f>IFERROR(SUMIF('Dzienne 6'!$B$7:$B$306,A27,'Dzienne 6'!$F$7:$F$306),"")</f>
        <v>4</v>
      </c>
      <c r="H27" s="15">
        <f>IFERROR(AVERAGEIF('Dzienne 6'!$B$7:$B$306,A27,'Dzienne 6'!$K$7:$K$306),"")</f>
        <v>91.937302048562856</v>
      </c>
      <c r="I27" s="21">
        <f>IFERROR(SUMIF('Dzienne 6'!$B$7:$B$306,A27,'Dzienne 6'!$H$7:$H$306),"")</f>
        <v>64460</v>
      </c>
      <c r="J27" s="21">
        <f>IFERROR(SUMIF('Dzienne 6'!$B$7:$B$306,A27,'Dzienne 6'!$I$7:$I$306),"")</f>
        <v>53328</v>
      </c>
      <c r="K27" s="15">
        <f t="shared" si="0"/>
        <v>82.730375426621166</v>
      </c>
      <c r="L27" s="15">
        <f>IFERROR(AVERAGEIF('Dzienne 6'!$B$7:$B$306,A27,'Dzienne 6'!$L$7:$L$306),"")</f>
        <v>51.74285714285714</v>
      </c>
      <c r="M27" s="21">
        <f>IFERROR(SUMIF('Dzienne 6'!$B$7:$B$306,A27,'Dzienne 6'!$M$7:$M$306),"")</f>
        <v>12340</v>
      </c>
      <c r="N27" s="15">
        <f>IFERROR(AVERAGEIF('Dzienne 6'!$B$7:$B$306,A27,'Dzienne 6'!$O$7:$O$306),"")</f>
        <v>175.99995966446167</v>
      </c>
      <c r="O27" s="15">
        <f>IFERROR(AVERAGEIF('Dzienne 6'!$B$7:$B$306,A27,'Dzienne 6'!$P$7:$P$306),"")</f>
        <v>85.044906027477467</v>
      </c>
      <c r="P27" s="17">
        <f>IFERROR(AVERAGEIF('Dzienne 6'!$B$7:$B$306,A27,'Dzienne 6'!$R$7:$R$306),"")</f>
        <v>1.9294282590223231</v>
      </c>
      <c r="Q27" s="21" t="str">
        <f>IFERROR(AVERAGEIF('Dzienne 6'!$B$7:$B$306,A27,'Dzienne 6'!$U$7:$U$306),"")</f>
        <v/>
      </c>
      <c r="R27" s="21" t="str">
        <f>IFERROR(AVERAGEIF('Dzienne 6'!$B$7:$B$306,A27,'Dzienne 6'!$V$7:$V$306),"")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6'!$A$7:$A$306,'Dzienne 6'!$B$7:$B$306,A28),"")</f>
        <v/>
      </c>
      <c r="C28" s="20" t="str">
        <f ca="1">IFERROR(_xludf.maxifs('Dzienne 6'!$A$7:$A$306,'Dzienne 6'!$B$7:$B$306,A28),"")</f>
        <v/>
      </c>
      <c r="D28" s="21">
        <f>IFERROR(AVERAGEIF('Dzienne 6'!$B$7:$B$306,A28,'Dzienne 6'!$C$7:$C$306),"")</f>
        <v>10000.571428571429</v>
      </c>
      <c r="E28" s="21">
        <f>IFERROR(AVERAGEIF('Dzienne 6'!$B$7:$B$306,A28,'Dzienne 6'!$D$7:$D$306),"")</f>
        <v>1069.1428571428571</v>
      </c>
      <c r="F28" s="13">
        <f>IFERROR(SUMIF('Dzienne 6'!$B$7:$B$306,A28,'Dzienne 6'!$E$7:$E$306),"")</f>
        <v>12</v>
      </c>
      <c r="G28" s="13">
        <f>IFERROR(SUMIF('Dzienne 6'!$B$7:$B$306,A28,'Dzienne 6'!$F$7:$F$306),"")</f>
        <v>13</v>
      </c>
      <c r="H28" s="15">
        <f>IFERROR(AVERAGEIF('Dzienne 6'!$B$7:$B$306,A28,'Dzienne 6'!$K$7:$K$306),"")</f>
        <v>94.224788980920565</v>
      </c>
      <c r="I28" s="21">
        <f>IFERROR(SUMIF('Dzienne 6'!$B$7:$B$306,A28,'Dzienne 6'!$H$7:$H$306),"")</f>
        <v>65961</v>
      </c>
      <c r="J28" s="21">
        <f>IFERROR(SUMIF('Dzienne 6'!$B$7:$B$306,A28,'Dzienne 6'!$I$7:$I$306),"")</f>
        <v>58496</v>
      </c>
      <c r="K28" s="15">
        <f t="shared" si="0"/>
        <v>88.682706447749425</v>
      </c>
      <c r="L28" s="15">
        <f>IFERROR(AVERAGEIF('Dzienne 6'!$B$7:$B$306,A28,'Dzienne 6'!$L$7:$L$306),"")</f>
        <v>53.51428571428572</v>
      </c>
      <c r="M28" s="21">
        <f>IFERROR(SUMIF('Dzienne 6'!$B$7:$B$306,A28,'Dzienne 6'!$M$7:$M$306),"")</f>
        <v>12491</v>
      </c>
      <c r="N28" s="15">
        <f>IFERROR(AVERAGEIF('Dzienne 6'!$B$7:$B$306,A28,'Dzienne 6'!$O$7:$O$306),"")</f>
        <v>178.43213756512043</v>
      </c>
      <c r="O28" s="15">
        <f>IFERROR(AVERAGEIF('Dzienne 6'!$B$7:$B$306,A28,'Dzienne 6'!$P$7:$P$306),"")</f>
        <v>87.656779264942415</v>
      </c>
      <c r="P28" s="17">
        <f>IFERROR(AVERAGEIF('Dzienne 6'!$B$7:$B$306,A28,'Dzienne 6'!$R$7:$R$306),"")</f>
        <v>1.704942717313066</v>
      </c>
      <c r="Q28" s="21" t="str">
        <f>IFERROR(AVERAGEIF('Dzienne 6'!$B$7:$B$306,A28,'Dzienne 6'!$U$7:$U$306),"")</f>
        <v/>
      </c>
      <c r="R28" s="21" t="str">
        <f>IFERROR(AVERAGEIF('Dzienne 6'!$B$7:$B$306,A28,'Dzienne 6'!$V$7:$V$306),"")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6'!$A$7:$A$306,'Dzienne 6'!$B$7:$B$306,A29),"")</f>
        <v/>
      </c>
      <c r="C29" s="20" t="str">
        <f ca="1">IFERROR(_xludf.maxifs('Dzienne 6'!$A$7:$A$306,'Dzienne 6'!$B$7:$B$306,A29),"")</f>
        <v/>
      </c>
      <c r="D29" s="21">
        <f>IFERROR(AVERAGEIF('Dzienne 6'!$B$7:$B$306,A29,'Dzienne 6'!$C$7:$C$306),"")</f>
        <v>9991.3333333333339</v>
      </c>
      <c r="E29" s="21">
        <f>IFERROR(AVERAGEIF('Dzienne 6'!$B$7:$B$306,A29,'Dzienne 6'!$D$7:$D$306),"")</f>
        <v>1059.5</v>
      </c>
      <c r="F29" s="13">
        <f>IFERROR(SUMIF('Dzienne 6'!$B$7:$B$306,A29,'Dzienne 6'!$E$7:$E$306),"")</f>
        <v>11</v>
      </c>
      <c r="G29" s="13">
        <f>IFERROR(SUMIF('Dzienne 6'!$B$7:$B$306,A29,'Dzienne 6'!$F$7:$F$306),"")</f>
        <v>7</v>
      </c>
      <c r="H29" s="15">
        <f>IFERROR(AVERAGEIF('Dzienne 6'!$B$7:$B$306,A29,'Dzienne 6'!$K$7:$K$306),"")</f>
        <v>95.420990190794086</v>
      </c>
      <c r="I29" s="21">
        <f>IFERROR(SUMIF('Dzienne 6'!$B$7:$B$306,A29,'Dzienne 6'!$H$7:$H$306),"")</f>
        <v>57203</v>
      </c>
      <c r="J29" s="21">
        <f>IFERROR(SUMIF('Dzienne 6'!$B$7:$B$306,A29,'Dzienne 6'!$I$7:$I$306),"")</f>
        <v>51515</v>
      </c>
      <c r="K29" s="15">
        <f t="shared" si="0"/>
        <v>90.05646556998758</v>
      </c>
      <c r="L29" s="15">
        <f>IFERROR(AVERAGEIF('Dzienne 6'!$B$7:$B$306,A29,'Dzienne 6'!$L$7:$L$306),"")</f>
        <v>54.916666666666664</v>
      </c>
      <c r="M29" s="21">
        <f>IFERROR(SUMIF('Dzienne 6'!$B$7:$B$306,A29,'Dzienne 6'!$M$7:$M$306),"")</f>
        <v>10916</v>
      </c>
      <c r="N29" s="15">
        <f>IFERROR(AVERAGEIF('Dzienne 6'!$B$7:$B$306,A29,'Dzienne 6'!$O$7:$O$306),"")</f>
        <v>182.09180965676606</v>
      </c>
      <c r="O29" s="15">
        <f>IFERROR(AVERAGEIF('Dzienne 6'!$B$7:$B$306,A29,'Dzienne 6'!$P$7:$P$306),"")</f>
        <v>91.869599545773596</v>
      </c>
      <c r="P29" s="17">
        <f>IFERROR(AVERAGEIF('Dzienne 6'!$B$7:$B$306,A29,'Dzienne 6'!$R$7:$R$306),"")</f>
        <v>1.6882842517131447</v>
      </c>
      <c r="Q29" s="21" t="str">
        <f>IFERROR(AVERAGEIF('Dzienne 6'!$B$7:$B$306,A29,'Dzienne 6'!$U$7:$U$306),"")</f>
        <v/>
      </c>
      <c r="R29" s="21" t="str">
        <f>IFERROR(AVERAGEIF('Dzienne 6'!$B$7:$B$306,A29,'Dzienne 6'!$V$7:$V$306),"")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6'!$A$7:$A$306,'Dzienne 6'!$B$7:$B$306,A30),"")</f>
        <v/>
      </c>
      <c r="C30" s="20" t="str">
        <f ca="1">IFERROR(_xludf.maxifs('Dzienne 6'!$A$7:$A$306,'Dzienne 6'!$B$7:$B$306,A30),"")</f>
        <v/>
      </c>
      <c r="D30" s="21" t="str">
        <f>IFERROR(AVERAGEIF('Dzienne 6'!$B$7:$B$306,A30,'Dzienne 6'!$C$7:$C$306),"")</f>
        <v/>
      </c>
      <c r="E30" s="21" t="str">
        <f>IFERROR(AVERAGEIF('Dzienne 6'!$B$7:$B$306,A30,'Dzienne 6'!$D$7:$D$306),"")</f>
        <v/>
      </c>
      <c r="F30" s="13">
        <f>IFERROR(SUMIF('Dzienne 6'!$B$7:$B$306,A30,'Dzienne 6'!$E$7:$E$306),"")</f>
        <v>0</v>
      </c>
      <c r="G30" s="13">
        <f>IFERROR(SUMIF('Dzienne 6'!$B$7:$B$306,A30,'Dzienne 6'!$F$7:$F$306),"")</f>
        <v>0</v>
      </c>
      <c r="H30" s="15" t="str">
        <f>IFERROR(AVERAGEIF('Dzienne 6'!$B$7:$B$306,A30,'Dzienne 6'!$K$7:$K$306),"")</f>
        <v/>
      </c>
      <c r="I30" s="21">
        <f>IFERROR(SUMIF('Dzienne 6'!$B$7:$B$306,A30,'Dzienne 6'!$H$7:$H$306),"")</f>
        <v>0</v>
      </c>
      <c r="J30" s="21">
        <f>IFERROR(SUMIF('Dzienne 6'!$B$7:$B$306,A30,'Dzienne 6'!$I$7:$I$306),"")</f>
        <v>0</v>
      </c>
      <c r="K30" s="15" t="str">
        <f t="shared" si="0"/>
        <v/>
      </c>
      <c r="L30" s="15" t="str">
        <f>IFERROR(AVERAGEIF('Dzienne 6'!$B$7:$B$306,A30,'Dzienne 6'!$L$7:$L$306),"")</f>
        <v/>
      </c>
      <c r="M30" s="21">
        <f>IFERROR(SUMIF('Dzienne 6'!$B$7:$B$306,A30,'Dzienne 6'!$M$7:$M$306),"")</f>
        <v>0</v>
      </c>
      <c r="N30" s="15" t="str">
        <f>IFERROR(AVERAGEIF('Dzienne 6'!$B$7:$B$306,A30,'Dzienne 6'!$O$7:$O$306),"")</f>
        <v/>
      </c>
      <c r="O30" s="15" t="str">
        <f>IFERROR(AVERAGEIF('Dzienne 6'!$B$7:$B$306,A30,'Dzienne 6'!$P$7:$P$306),"")</f>
        <v/>
      </c>
      <c r="P30" s="17" t="str">
        <f>IFERROR(AVERAGEIF('Dzienne 6'!$B$7:$B$306,A30,'Dzienne 6'!$R$7:$R$306),"")</f>
        <v/>
      </c>
      <c r="Q30" s="21" t="str">
        <f>IFERROR(AVERAGEIF('Dzienne 6'!$B$7:$B$306,A30,'Dzienne 6'!$U$7:$U$306),"")</f>
        <v/>
      </c>
      <c r="R30" s="21" t="str">
        <f>IFERROR(AVERAGEIF('Dzienne 6'!$B$7:$B$306,A30,'Dzienne 6'!$V$7:$V$306),"")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6'!$A$7:$A$306,'Dzienne 6'!$B$7:$B$306,A31),"")</f>
        <v/>
      </c>
      <c r="C31" s="20" t="str">
        <f ca="1">IFERROR(_xludf.maxifs('Dzienne 6'!$A$7:$A$306,'Dzienne 6'!$B$7:$B$306,A31),"")</f>
        <v/>
      </c>
      <c r="D31" s="21" t="str">
        <f>IFERROR(AVERAGEIF('Dzienne 6'!$B$7:$B$306,A31,'Dzienne 6'!$C$7:$C$306),"")</f>
        <v/>
      </c>
      <c r="E31" s="21" t="str">
        <f>IFERROR(AVERAGEIF('Dzienne 6'!$B$7:$B$306,A31,'Dzienne 6'!$D$7:$D$306),"")</f>
        <v/>
      </c>
      <c r="F31" s="13">
        <f>IFERROR(SUMIF('Dzienne 6'!$B$7:$B$306,A31,'Dzienne 6'!$E$7:$E$306),"")</f>
        <v>0</v>
      </c>
      <c r="G31" s="13">
        <f>IFERROR(SUMIF('Dzienne 6'!$B$7:$B$306,A31,'Dzienne 6'!$F$7:$F$306),"")</f>
        <v>0</v>
      </c>
      <c r="H31" s="15" t="str">
        <f>IFERROR(AVERAGEIF('Dzienne 6'!$B$7:$B$306,A31,'Dzienne 6'!$K$7:$K$306),"")</f>
        <v/>
      </c>
      <c r="I31" s="21">
        <f>IFERROR(SUMIF('Dzienne 6'!$B$7:$B$306,A31,'Dzienne 6'!$H$7:$H$306),"")</f>
        <v>0</v>
      </c>
      <c r="J31" s="21">
        <f>IFERROR(SUMIF('Dzienne 6'!$B$7:$B$306,A31,'Dzienne 6'!$I$7:$I$306),"")</f>
        <v>0</v>
      </c>
      <c r="K31" s="15" t="str">
        <f t="shared" si="0"/>
        <v/>
      </c>
      <c r="L31" s="15" t="str">
        <f>IFERROR(AVERAGEIF('Dzienne 6'!$B$7:$B$306,A31,'Dzienne 6'!$L$7:$L$306),"")</f>
        <v/>
      </c>
      <c r="M31" s="21">
        <f>IFERROR(SUMIF('Dzienne 6'!$B$7:$B$306,A31,'Dzienne 6'!$M$7:$M$306),"")</f>
        <v>0</v>
      </c>
      <c r="N31" s="15" t="str">
        <f>IFERROR(AVERAGEIF('Dzienne 6'!$B$7:$B$306,A31,'Dzienne 6'!$O$7:$O$306),"")</f>
        <v/>
      </c>
      <c r="O31" s="15" t="str">
        <f>IFERROR(AVERAGEIF('Dzienne 6'!$B$7:$B$306,A31,'Dzienne 6'!$P$7:$P$306),"")</f>
        <v/>
      </c>
      <c r="P31" s="17" t="str">
        <f>IFERROR(AVERAGEIF('Dzienne 6'!$B$7:$B$306,A31,'Dzienne 6'!$R$7:$R$306),"")</f>
        <v/>
      </c>
      <c r="Q31" s="21" t="str">
        <f>IFERROR(AVERAGEIF('Dzienne 6'!$B$7:$B$306,A31,'Dzienne 6'!$U$7:$U$306),"")</f>
        <v/>
      </c>
      <c r="R31" s="21" t="str">
        <f>IFERROR(AVERAGEIF('Dzienne 6'!$B$7:$B$306,A31,'Dzienne 6'!$V$7:$V$306),"")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6'!$A$7:$A$306,'Dzienne 6'!$B$7:$B$306,A32),"")</f>
        <v/>
      </c>
      <c r="C32" s="20" t="str">
        <f ca="1">IFERROR(_xludf.maxifs('Dzienne 6'!$A$7:$A$306,'Dzienne 6'!$B$7:$B$306,A32),"")</f>
        <v/>
      </c>
      <c r="D32" s="21" t="str">
        <f>IFERROR(AVERAGEIF('Dzienne 6'!$B$7:$B$306,A32,'Dzienne 6'!$C$7:$C$306),"")</f>
        <v/>
      </c>
      <c r="E32" s="21" t="str">
        <f>IFERROR(AVERAGEIF('Dzienne 6'!$B$7:$B$306,A32,'Dzienne 6'!$D$7:$D$306),"")</f>
        <v/>
      </c>
      <c r="F32" s="13">
        <f>IFERROR(SUMIF('Dzienne 6'!$B$7:$B$306,A32,'Dzienne 6'!$E$7:$E$306),"")</f>
        <v>0</v>
      </c>
      <c r="G32" s="13">
        <f>IFERROR(SUMIF('Dzienne 6'!$B$7:$B$306,A32,'Dzienne 6'!$F$7:$F$306),"")</f>
        <v>0</v>
      </c>
      <c r="H32" s="15" t="str">
        <f>IFERROR(AVERAGEIF('Dzienne 6'!$B$7:$B$306,A32,'Dzienne 6'!$K$7:$K$306),"")</f>
        <v/>
      </c>
      <c r="I32" s="21">
        <f>IFERROR(SUMIF('Dzienne 6'!$B$7:$B$306,A32,'Dzienne 6'!$H$7:$H$306),"")</f>
        <v>0</v>
      </c>
      <c r="J32" s="21">
        <f>IFERROR(SUMIF('Dzienne 6'!$B$7:$B$306,A32,'Dzienne 6'!$I$7:$I$306),"")</f>
        <v>0</v>
      </c>
      <c r="K32" s="15" t="str">
        <f t="shared" si="0"/>
        <v/>
      </c>
      <c r="L32" s="15" t="str">
        <f>IFERROR(AVERAGEIF('Dzienne 6'!$B$7:$B$306,A32,'Dzienne 6'!$L$7:$L$306),"")</f>
        <v/>
      </c>
      <c r="M32" s="21">
        <f>IFERROR(SUMIF('Dzienne 6'!$B$7:$B$306,A32,'Dzienne 6'!$M$7:$M$306),"")</f>
        <v>0</v>
      </c>
      <c r="N32" s="15" t="str">
        <f>IFERROR(AVERAGEIF('Dzienne 6'!$B$7:$B$306,A32,'Dzienne 6'!$O$7:$O$306),"")</f>
        <v/>
      </c>
      <c r="O32" s="15" t="str">
        <f>IFERROR(AVERAGEIF('Dzienne 6'!$B$7:$B$306,A32,'Dzienne 6'!$P$7:$P$306),"")</f>
        <v/>
      </c>
      <c r="P32" s="17" t="str">
        <f>IFERROR(AVERAGEIF('Dzienne 6'!$B$7:$B$306,A32,'Dzienne 6'!$R$7:$R$306),"")</f>
        <v/>
      </c>
      <c r="Q32" s="21" t="str">
        <f>IFERROR(AVERAGEIF('Dzienne 6'!$B$7:$B$306,A32,'Dzienne 6'!$U$7:$U$306),"")</f>
        <v/>
      </c>
      <c r="R32" s="21" t="str">
        <f>IFERROR(AVERAGEIF('Dzienne 6'!$B$7:$B$306,A32,'Dzienne 6'!$V$7:$V$306),"")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6'!$A$7:$A$306,'Dzienne 6'!$B$7:$B$306,A33),"")</f>
        <v/>
      </c>
      <c r="C33" s="20" t="str">
        <f ca="1">IFERROR(_xludf.maxifs('Dzienne 6'!$A$7:$A$306,'Dzienne 6'!$B$7:$B$306,A33),"")</f>
        <v/>
      </c>
      <c r="D33" s="21" t="str">
        <f>IFERROR(AVERAGEIF('Dzienne 6'!$B$7:$B$306,A33,'Dzienne 6'!$C$7:$C$306),"")</f>
        <v/>
      </c>
      <c r="E33" s="21" t="str">
        <f>IFERROR(AVERAGEIF('Dzienne 6'!$B$7:$B$306,A33,'Dzienne 6'!$D$7:$D$306),"")</f>
        <v/>
      </c>
      <c r="F33" s="13">
        <f>IFERROR(SUMIF('Dzienne 6'!$B$7:$B$306,A33,'Dzienne 6'!$E$7:$E$306),"")</f>
        <v>0</v>
      </c>
      <c r="G33" s="13">
        <f>IFERROR(SUMIF('Dzienne 6'!$B$7:$B$306,A33,'Dzienne 6'!$F$7:$F$306),"")</f>
        <v>0</v>
      </c>
      <c r="H33" s="15" t="str">
        <f>IFERROR(AVERAGEIF('Dzienne 6'!$B$7:$B$306,A33,'Dzienne 6'!$K$7:$K$306),"")</f>
        <v/>
      </c>
      <c r="I33" s="21">
        <f>IFERROR(SUMIF('Dzienne 6'!$B$7:$B$306,A33,'Dzienne 6'!$H$7:$H$306),"")</f>
        <v>0</v>
      </c>
      <c r="J33" s="21">
        <f>IFERROR(SUMIF('Dzienne 6'!$B$7:$B$306,A33,'Dzienne 6'!$I$7:$I$306),"")</f>
        <v>0</v>
      </c>
      <c r="K33" s="15" t="str">
        <f t="shared" si="0"/>
        <v/>
      </c>
      <c r="L33" s="15" t="str">
        <f>IFERROR(AVERAGEIF('Dzienne 6'!$B$7:$B$306,A33,'Dzienne 6'!$L$7:$L$306),"")</f>
        <v/>
      </c>
      <c r="M33" s="21">
        <f>IFERROR(SUMIF('Dzienne 6'!$B$7:$B$306,A33,'Dzienne 6'!$M$7:$M$306),"")</f>
        <v>0</v>
      </c>
      <c r="N33" s="15" t="str">
        <f>IFERROR(AVERAGEIF('Dzienne 6'!$B$7:$B$306,A33,'Dzienne 6'!$O$7:$O$306),"")</f>
        <v/>
      </c>
      <c r="O33" s="15" t="str">
        <f>IFERROR(AVERAGEIF('Dzienne 6'!$B$7:$B$306,A33,'Dzienne 6'!$P$7:$P$306),"")</f>
        <v/>
      </c>
      <c r="P33" s="17" t="str">
        <f>IFERROR(AVERAGEIF('Dzienne 6'!$B$7:$B$306,A33,'Dzienne 6'!$R$7:$R$306),"")</f>
        <v/>
      </c>
      <c r="Q33" s="21" t="str">
        <f>IFERROR(AVERAGEIF('Dzienne 6'!$B$7:$B$306,A33,'Dzienne 6'!$U$7:$U$306),"")</f>
        <v/>
      </c>
      <c r="R33" s="21" t="str">
        <f>IFERROR(AVERAGEIF('Dzienne 6'!$B$7:$B$306,A33,'Dzienne 6'!$V$7:$V$306),"")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6'!$A$7:$A$306,'Dzienne 6'!$B$7:$B$306,A34),"")</f>
        <v/>
      </c>
      <c r="C34" s="20" t="str">
        <f ca="1">IFERROR(_xludf.maxifs('Dzienne 6'!$A$7:$A$306,'Dzienne 6'!$B$7:$B$306,A34),"")</f>
        <v/>
      </c>
      <c r="D34" s="21" t="str">
        <f>IFERROR(AVERAGEIF('Dzienne 6'!$B$7:$B$306,A34,'Dzienne 6'!$C$7:$C$306),"")</f>
        <v/>
      </c>
      <c r="E34" s="21" t="str">
        <f>IFERROR(AVERAGEIF('Dzienne 6'!$B$7:$B$306,A34,'Dzienne 6'!$D$7:$D$306),"")</f>
        <v/>
      </c>
      <c r="F34" s="13">
        <f>IFERROR(SUMIF('Dzienne 6'!$B$7:$B$306,A34,'Dzienne 6'!$E$7:$E$306),"")</f>
        <v>0</v>
      </c>
      <c r="G34" s="13">
        <f>IFERROR(SUMIF('Dzienne 6'!$B$7:$B$306,A34,'Dzienne 6'!$F$7:$F$306),"")</f>
        <v>0</v>
      </c>
      <c r="H34" s="15" t="str">
        <f>IFERROR(AVERAGEIF('Dzienne 6'!$B$7:$B$306,A34,'Dzienne 6'!$K$7:$K$306),"")</f>
        <v/>
      </c>
      <c r="I34" s="21">
        <f>IFERROR(SUMIF('Dzienne 6'!$B$7:$B$306,A34,'Dzienne 6'!$H$7:$H$306),"")</f>
        <v>0</v>
      </c>
      <c r="J34" s="21">
        <f>IFERROR(SUMIF('Dzienne 6'!$B$7:$B$306,A34,'Dzienne 6'!$I$7:$I$306),"")</f>
        <v>0</v>
      </c>
      <c r="K34" s="15" t="str">
        <f t="shared" si="0"/>
        <v/>
      </c>
      <c r="L34" s="15" t="str">
        <f>IFERROR(AVERAGEIF('Dzienne 6'!$B$7:$B$306,A34,'Dzienne 6'!$L$7:$L$306),"")</f>
        <v/>
      </c>
      <c r="M34" s="21">
        <f>IFERROR(SUMIF('Dzienne 6'!$B$7:$B$306,A34,'Dzienne 6'!$M$7:$M$306),"")</f>
        <v>0</v>
      </c>
      <c r="N34" s="15" t="str">
        <f>IFERROR(AVERAGEIF('Dzienne 6'!$B$7:$B$306,A34,'Dzienne 6'!$O$7:$O$306),"")</f>
        <v/>
      </c>
      <c r="O34" s="15" t="str">
        <f>IFERROR(AVERAGEIF('Dzienne 6'!$B$7:$B$306,A34,'Dzienne 6'!$P$7:$P$306),"")</f>
        <v/>
      </c>
      <c r="P34" s="17" t="str">
        <f>IFERROR(AVERAGEIF('Dzienne 6'!$B$7:$B$306,A34,'Dzienne 6'!$R$7:$R$306),"")</f>
        <v/>
      </c>
      <c r="Q34" s="21" t="str">
        <f>IFERROR(AVERAGEIF('Dzienne 6'!$B$7:$B$306,A34,'Dzienne 6'!$U$7:$U$306),"")</f>
        <v/>
      </c>
      <c r="R34" s="21" t="str">
        <f>IFERROR(AVERAGEIF('Dzienne 6'!$B$7:$B$306,A34,'Dzienne 6'!$V$7:$V$306),"")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6'!$A$7:$A$306,'Dzienne 6'!$B$7:$B$306,A35),"")</f>
        <v/>
      </c>
      <c r="C35" s="20" t="str">
        <f ca="1">IFERROR(_xludf.maxifs('Dzienne 6'!$A$7:$A$306,'Dzienne 6'!$B$7:$B$306,A35),"")</f>
        <v/>
      </c>
      <c r="D35" s="21" t="str">
        <f>IFERROR(AVERAGEIF('Dzienne 6'!$B$7:$B$306,A35,'Dzienne 6'!$C$7:$C$306),"")</f>
        <v/>
      </c>
      <c r="E35" s="21" t="str">
        <f>IFERROR(AVERAGEIF('Dzienne 6'!$B$7:$B$306,A35,'Dzienne 6'!$D$7:$D$306),"")</f>
        <v/>
      </c>
      <c r="F35" s="13">
        <f>IFERROR(SUMIF('Dzienne 6'!$B$7:$B$306,A35,'Dzienne 6'!$E$7:$E$306),"")</f>
        <v>0</v>
      </c>
      <c r="G35" s="13">
        <f>IFERROR(SUMIF('Dzienne 6'!$B$7:$B$306,A35,'Dzienne 6'!$F$7:$F$306),"")</f>
        <v>0</v>
      </c>
      <c r="H35" s="15" t="str">
        <f>IFERROR(AVERAGEIF('Dzienne 6'!$B$7:$B$306,A35,'Dzienne 6'!$K$7:$K$306),"")</f>
        <v/>
      </c>
      <c r="I35" s="21">
        <f>IFERROR(SUMIF('Dzienne 6'!$B$7:$B$306,A35,'Dzienne 6'!$H$7:$H$306),"")</f>
        <v>0</v>
      </c>
      <c r="J35" s="21">
        <f>IFERROR(SUMIF('Dzienne 6'!$B$7:$B$306,A35,'Dzienne 6'!$I$7:$I$306),"")</f>
        <v>0</v>
      </c>
      <c r="K35" s="15" t="str">
        <f t="shared" ref="K35:K66" si="1">IF(OR(I35="",I35=0),"",J35/I35*100)</f>
        <v/>
      </c>
      <c r="L35" s="15" t="str">
        <f>IFERROR(AVERAGEIF('Dzienne 6'!$B$7:$B$306,A35,'Dzienne 6'!$L$7:$L$306),"")</f>
        <v/>
      </c>
      <c r="M35" s="21">
        <f>IFERROR(SUMIF('Dzienne 6'!$B$7:$B$306,A35,'Dzienne 6'!$M$7:$M$306),"")</f>
        <v>0</v>
      </c>
      <c r="N35" s="15" t="str">
        <f>IFERROR(AVERAGEIF('Dzienne 6'!$B$7:$B$306,A35,'Dzienne 6'!$O$7:$O$306),"")</f>
        <v/>
      </c>
      <c r="O35" s="15" t="str">
        <f>IFERROR(AVERAGEIF('Dzienne 6'!$B$7:$B$306,A35,'Dzienne 6'!$P$7:$P$306),"")</f>
        <v/>
      </c>
      <c r="P35" s="17" t="str">
        <f>IFERROR(AVERAGEIF('Dzienne 6'!$B$7:$B$306,A35,'Dzienne 6'!$R$7:$R$306),"")</f>
        <v/>
      </c>
      <c r="Q35" s="21" t="str">
        <f>IFERROR(AVERAGEIF('Dzienne 6'!$B$7:$B$306,A35,'Dzienne 6'!$U$7:$U$306),"")</f>
        <v/>
      </c>
      <c r="R35" s="21" t="str">
        <f>IFERROR(AVERAGEIF('Dzienne 6'!$B$7:$B$306,A35,'Dzienne 6'!$V$7:$V$306),"")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6'!$A$7:$A$306,'Dzienne 6'!$B$7:$B$306,A36),"")</f>
        <v/>
      </c>
      <c r="C36" s="20" t="str">
        <f ca="1">IFERROR(_xludf.maxifs('Dzienne 6'!$A$7:$A$306,'Dzienne 6'!$B$7:$B$306,A36),"")</f>
        <v/>
      </c>
      <c r="D36" s="21" t="str">
        <f>IFERROR(AVERAGEIF('Dzienne 6'!$B$7:$B$306,A36,'Dzienne 6'!$C$7:$C$306),"")</f>
        <v/>
      </c>
      <c r="E36" s="21" t="str">
        <f>IFERROR(AVERAGEIF('Dzienne 6'!$B$7:$B$306,A36,'Dzienne 6'!$D$7:$D$306),"")</f>
        <v/>
      </c>
      <c r="F36" s="13">
        <f>IFERROR(SUMIF('Dzienne 6'!$B$7:$B$306,A36,'Dzienne 6'!$E$7:$E$306),"")</f>
        <v>0</v>
      </c>
      <c r="G36" s="13">
        <f>IFERROR(SUMIF('Dzienne 6'!$B$7:$B$306,A36,'Dzienne 6'!$F$7:$F$306),"")</f>
        <v>0</v>
      </c>
      <c r="H36" s="15" t="str">
        <f>IFERROR(AVERAGEIF('Dzienne 6'!$B$7:$B$306,A36,'Dzienne 6'!$K$7:$K$306),"")</f>
        <v/>
      </c>
      <c r="I36" s="21">
        <f>IFERROR(SUMIF('Dzienne 6'!$B$7:$B$306,A36,'Dzienne 6'!$H$7:$H$306),"")</f>
        <v>0</v>
      </c>
      <c r="J36" s="21">
        <f>IFERROR(SUMIF('Dzienne 6'!$B$7:$B$306,A36,'Dzienne 6'!$I$7:$I$306),"")</f>
        <v>0</v>
      </c>
      <c r="K36" s="15" t="str">
        <f t="shared" si="1"/>
        <v/>
      </c>
      <c r="L36" s="15" t="str">
        <f>IFERROR(AVERAGEIF('Dzienne 6'!$B$7:$B$306,A36,'Dzienne 6'!$L$7:$L$306),"")</f>
        <v/>
      </c>
      <c r="M36" s="21">
        <f>IFERROR(SUMIF('Dzienne 6'!$B$7:$B$306,A36,'Dzienne 6'!$M$7:$M$306),"")</f>
        <v>0</v>
      </c>
      <c r="N36" s="15" t="str">
        <f>IFERROR(AVERAGEIF('Dzienne 6'!$B$7:$B$306,A36,'Dzienne 6'!$O$7:$O$306),"")</f>
        <v/>
      </c>
      <c r="O36" s="15" t="str">
        <f>IFERROR(AVERAGEIF('Dzienne 6'!$B$7:$B$306,A36,'Dzienne 6'!$P$7:$P$306),"")</f>
        <v/>
      </c>
      <c r="P36" s="17" t="str">
        <f>IFERROR(AVERAGEIF('Dzienne 6'!$B$7:$B$306,A36,'Dzienne 6'!$R$7:$R$306),"")</f>
        <v/>
      </c>
      <c r="Q36" s="21" t="str">
        <f>IFERROR(AVERAGEIF('Dzienne 6'!$B$7:$B$306,A36,'Dzienne 6'!$U$7:$U$306),"")</f>
        <v/>
      </c>
      <c r="R36" s="21" t="str">
        <f>IFERROR(AVERAGEIF('Dzienne 6'!$B$7:$B$306,A36,'Dzienne 6'!$V$7:$V$306),"")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6'!$A$7:$A$306,'Dzienne 6'!$B$7:$B$306,A37),"")</f>
        <v/>
      </c>
      <c r="C37" s="20" t="str">
        <f ca="1">IFERROR(_xludf.maxifs('Dzienne 6'!$A$7:$A$306,'Dzienne 6'!$B$7:$B$306,A37),"")</f>
        <v/>
      </c>
      <c r="D37" s="21" t="str">
        <f>IFERROR(AVERAGEIF('Dzienne 6'!$B$7:$B$306,A37,'Dzienne 6'!$C$7:$C$306),"")</f>
        <v/>
      </c>
      <c r="E37" s="21" t="str">
        <f>IFERROR(AVERAGEIF('Dzienne 6'!$B$7:$B$306,A37,'Dzienne 6'!$D$7:$D$306),"")</f>
        <v/>
      </c>
      <c r="F37" s="13">
        <f>IFERROR(SUMIF('Dzienne 6'!$B$7:$B$306,A37,'Dzienne 6'!$E$7:$E$306),"")</f>
        <v>0</v>
      </c>
      <c r="G37" s="13">
        <f>IFERROR(SUMIF('Dzienne 6'!$B$7:$B$306,A37,'Dzienne 6'!$F$7:$F$306),"")</f>
        <v>0</v>
      </c>
      <c r="H37" s="15" t="str">
        <f>IFERROR(AVERAGEIF('Dzienne 6'!$B$7:$B$306,A37,'Dzienne 6'!$K$7:$K$306),"")</f>
        <v/>
      </c>
      <c r="I37" s="21">
        <f>IFERROR(SUMIF('Dzienne 6'!$B$7:$B$306,A37,'Dzienne 6'!$H$7:$H$306),"")</f>
        <v>0</v>
      </c>
      <c r="J37" s="21">
        <f>IFERROR(SUMIF('Dzienne 6'!$B$7:$B$306,A37,'Dzienne 6'!$I$7:$I$306),"")</f>
        <v>0</v>
      </c>
      <c r="K37" s="15" t="str">
        <f t="shared" si="1"/>
        <v/>
      </c>
      <c r="L37" s="15" t="str">
        <f>IFERROR(AVERAGEIF('Dzienne 6'!$B$7:$B$306,A37,'Dzienne 6'!$L$7:$L$306),"")</f>
        <v/>
      </c>
      <c r="M37" s="21">
        <f>IFERROR(SUMIF('Dzienne 6'!$B$7:$B$306,A37,'Dzienne 6'!$M$7:$M$306),"")</f>
        <v>0</v>
      </c>
      <c r="N37" s="15" t="str">
        <f>IFERROR(AVERAGEIF('Dzienne 6'!$B$7:$B$306,A37,'Dzienne 6'!$O$7:$O$306),"")</f>
        <v/>
      </c>
      <c r="O37" s="15" t="str">
        <f>IFERROR(AVERAGEIF('Dzienne 6'!$B$7:$B$306,A37,'Dzienne 6'!$P$7:$P$306),"")</f>
        <v/>
      </c>
      <c r="P37" s="17" t="str">
        <f>IFERROR(AVERAGEIF('Dzienne 6'!$B$7:$B$306,A37,'Dzienne 6'!$R$7:$R$306),"")</f>
        <v/>
      </c>
      <c r="Q37" s="21" t="str">
        <f>IFERROR(AVERAGEIF('Dzienne 6'!$B$7:$B$306,A37,'Dzienne 6'!$U$7:$U$306),"")</f>
        <v/>
      </c>
      <c r="R37" s="21" t="str">
        <f>IFERROR(AVERAGEIF('Dzienne 6'!$B$7:$B$306,A37,'Dzienne 6'!$V$7:$V$306),"")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6'!$A$7:$A$306,'Dzienne 6'!$B$7:$B$306,A38),"")</f>
        <v/>
      </c>
      <c r="C38" s="20" t="str">
        <f ca="1">IFERROR(_xludf.maxifs('Dzienne 6'!$A$7:$A$306,'Dzienne 6'!$B$7:$B$306,A38),"")</f>
        <v/>
      </c>
      <c r="D38" s="21" t="str">
        <f>IFERROR(AVERAGEIF('Dzienne 6'!$B$7:$B$306,A38,'Dzienne 6'!$C$7:$C$306),"")</f>
        <v/>
      </c>
      <c r="E38" s="21" t="str">
        <f>IFERROR(AVERAGEIF('Dzienne 6'!$B$7:$B$306,A38,'Dzienne 6'!$D$7:$D$306),"")</f>
        <v/>
      </c>
      <c r="F38" s="13">
        <f>IFERROR(SUMIF('Dzienne 6'!$B$7:$B$306,A38,'Dzienne 6'!$E$7:$E$306),"")</f>
        <v>0</v>
      </c>
      <c r="G38" s="13">
        <f>IFERROR(SUMIF('Dzienne 6'!$B$7:$B$306,A38,'Dzienne 6'!$F$7:$F$306),"")</f>
        <v>0</v>
      </c>
      <c r="H38" s="15" t="str">
        <f>IFERROR(AVERAGEIF('Dzienne 6'!$B$7:$B$306,A38,'Dzienne 6'!$K$7:$K$306),"")</f>
        <v/>
      </c>
      <c r="I38" s="21">
        <f>IFERROR(SUMIF('Dzienne 6'!$B$7:$B$306,A38,'Dzienne 6'!$H$7:$H$306),"")</f>
        <v>0</v>
      </c>
      <c r="J38" s="21">
        <f>IFERROR(SUMIF('Dzienne 6'!$B$7:$B$306,A38,'Dzienne 6'!$I$7:$I$306),"")</f>
        <v>0</v>
      </c>
      <c r="K38" s="15" t="str">
        <f t="shared" si="1"/>
        <v/>
      </c>
      <c r="L38" s="15" t="str">
        <f>IFERROR(AVERAGEIF('Dzienne 6'!$B$7:$B$306,A38,'Dzienne 6'!$L$7:$L$306),"")</f>
        <v/>
      </c>
      <c r="M38" s="21">
        <f>IFERROR(SUMIF('Dzienne 6'!$B$7:$B$306,A38,'Dzienne 6'!$M$7:$M$306),"")</f>
        <v>0</v>
      </c>
      <c r="N38" s="15" t="str">
        <f>IFERROR(AVERAGEIF('Dzienne 6'!$B$7:$B$306,A38,'Dzienne 6'!$O$7:$O$306),"")</f>
        <v/>
      </c>
      <c r="O38" s="15" t="str">
        <f>IFERROR(AVERAGEIF('Dzienne 6'!$B$7:$B$306,A38,'Dzienne 6'!$P$7:$P$306),"")</f>
        <v/>
      </c>
      <c r="P38" s="17" t="str">
        <f>IFERROR(AVERAGEIF('Dzienne 6'!$B$7:$B$306,A38,'Dzienne 6'!$R$7:$R$306),"")</f>
        <v/>
      </c>
      <c r="Q38" s="21" t="str">
        <f>IFERROR(AVERAGEIF('Dzienne 6'!$B$7:$B$306,A38,'Dzienne 6'!$U$7:$U$306),"")</f>
        <v/>
      </c>
      <c r="R38" s="21" t="str">
        <f>IFERROR(AVERAGEIF('Dzienne 6'!$B$7:$B$306,A38,'Dzienne 6'!$V$7:$V$306),"")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6'!$A$7:$A$306,'Dzienne 6'!$B$7:$B$306,A39),"")</f>
        <v/>
      </c>
      <c r="C39" s="20" t="str">
        <f ca="1">IFERROR(_xludf.maxifs('Dzienne 6'!$A$7:$A$306,'Dzienne 6'!$B$7:$B$306,A39),"")</f>
        <v/>
      </c>
      <c r="D39" s="21" t="str">
        <f>IFERROR(AVERAGEIF('Dzienne 6'!$B$7:$B$306,A39,'Dzienne 6'!$C$7:$C$306),"")</f>
        <v/>
      </c>
      <c r="E39" s="21" t="str">
        <f>IFERROR(AVERAGEIF('Dzienne 6'!$B$7:$B$306,A39,'Dzienne 6'!$D$7:$D$306),"")</f>
        <v/>
      </c>
      <c r="F39" s="13">
        <f>IFERROR(SUMIF('Dzienne 6'!$B$7:$B$306,A39,'Dzienne 6'!$E$7:$E$306),"")</f>
        <v>0</v>
      </c>
      <c r="G39" s="13">
        <f>IFERROR(SUMIF('Dzienne 6'!$B$7:$B$306,A39,'Dzienne 6'!$F$7:$F$306),"")</f>
        <v>0</v>
      </c>
      <c r="H39" s="15" t="str">
        <f>IFERROR(AVERAGEIF('Dzienne 6'!$B$7:$B$306,A39,'Dzienne 6'!$K$7:$K$306),"")</f>
        <v/>
      </c>
      <c r="I39" s="21">
        <f>IFERROR(SUMIF('Dzienne 6'!$B$7:$B$306,A39,'Dzienne 6'!$H$7:$H$306),"")</f>
        <v>0</v>
      </c>
      <c r="J39" s="21">
        <f>IFERROR(SUMIF('Dzienne 6'!$B$7:$B$306,A39,'Dzienne 6'!$I$7:$I$306),"")</f>
        <v>0</v>
      </c>
      <c r="K39" s="15" t="str">
        <f t="shared" si="1"/>
        <v/>
      </c>
      <c r="L39" s="15" t="str">
        <f>IFERROR(AVERAGEIF('Dzienne 6'!$B$7:$B$306,A39,'Dzienne 6'!$L$7:$L$306),"")</f>
        <v/>
      </c>
      <c r="M39" s="21">
        <f>IFERROR(SUMIF('Dzienne 6'!$B$7:$B$306,A39,'Dzienne 6'!$M$7:$M$306),"")</f>
        <v>0</v>
      </c>
      <c r="N39" s="15" t="str">
        <f>IFERROR(AVERAGEIF('Dzienne 6'!$B$7:$B$306,A39,'Dzienne 6'!$O$7:$O$306),"")</f>
        <v/>
      </c>
      <c r="O39" s="15" t="str">
        <f>IFERROR(AVERAGEIF('Dzienne 6'!$B$7:$B$306,A39,'Dzienne 6'!$P$7:$P$306),"")</f>
        <v/>
      </c>
      <c r="P39" s="17" t="str">
        <f>IFERROR(AVERAGEIF('Dzienne 6'!$B$7:$B$306,A39,'Dzienne 6'!$R$7:$R$306),"")</f>
        <v/>
      </c>
      <c r="Q39" s="21" t="str">
        <f>IFERROR(AVERAGEIF('Dzienne 6'!$B$7:$B$306,A39,'Dzienne 6'!$U$7:$U$306),"")</f>
        <v/>
      </c>
      <c r="R39" s="21" t="str">
        <f>IFERROR(AVERAGEIF('Dzienne 6'!$B$7:$B$306,A39,'Dzienne 6'!$V$7:$V$306),"")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6'!$A$7:$A$306,'Dzienne 6'!$B$7:$B$306,A40),"")</f>
        <v/>
      </c>
      <c r="C40" s="20" t="str">
        <f ca="1">IFERROR(_xludf.maxifs('Dzienne 6'!$A$7:$A$306,'Dzienne 6'!$B$7:$B$306,A40),"")</f>
        <v/>
      </c>
      <c r="D40" s="21" t="str">
        <f>IFERROR(AVERAGEIF('Dzienne 6'!$B$7:$B$306,A40,'Dzienne 6'!$C$7:$C$306),"")</f>
        <v/>
      </c>
      <c r="E40" s="21" t="str">
        <f>IFERROR(AVERAGEIF('Dzienne 6'!$B$7:$B$306,A40,'Dzienne 6'!$D$7:$D$306),"")</f>
        <v/>
      </c>
      <c r="F40" s="13">
        <f>IFERROR(SUMIF('Dzienne 6'!$B$7:$B$306,A40,'Dzienne 6'!$E$7:$E$306),"")</f>
        <v>0</v>
      </c>
      <c r="G40" s="13">
        <f>IFERROR(SUMIF('Dzienne 6'!$B$7:$B$306,A40,'Dzienne 6'!$F$7:$F$306),"")</f>
        <v>0</v>
      </c>
      <c r="H40" s="15" t="str">
        <f>IFERROR(AVERAGEIF('Dzienne 6'!$B$7:$B$306,A40,'Dzienne 6'!$K$7:$K$306),"")</f>
        <v/>
      </c>
      <c r="I40" s="21">
        <f>IFERROR(SUMIF('Dzienne 6'!$B$7:$B$306,A40,'Dzienne 6'!$H$7:$H$306),"")</f>
        <v>0</v>
      </c>
      <c r="J40" s="21">
        <f>IFERROR(SUMIF('Dzienne 6'!$B$7:$B$306,A40,'Dzienne 6'!$I$7:$I$306),"")</f>
        <v>0</v>
      </c>
      <c r="K40" s="15" t="str">
        <f t="shared" si="1"/>
        <v/>
      </c>
      <c r="L40" s="15" t="str">
        <f>IFERROR(AVERAGEIF('Dzienne 6'!$B$7:$B$306,A40,'Dzienne 6'!$L$7:$L$306),"")</f>
        <v/>
      </c>
      <c r="M40" s="21">
        <f>IFERROR(SUMIF('Dzienne 6'!$B$7:$B$306,A40,'Dzienne 6'!$M$7:$M$306),"")</f>
        <v>0</v>
      </c>
      <c r="N40" s="15" t="str">
        <f>IFERROR(AVERAGEIF('Dzienne 6'!$B$7:$B$306,A40,'Dzienne 6'!$O$7:$O$306),"")</f>
        <v/>
      </c>
      <c r="O40" s="15" t="str">
        <f>IFERROR(AVERAGEIF('Dzienne 6'!$B$7:$B$306,A40,'Dzienne 6'!$P$7:$P$306),"")</f>
        <v/>
      </c>
      <c r="P40" s="17" t="str">
        <f>IFERROR(AVERAGEIF('Dzienne 6'!$B$7:$B$306,A40,'Dzienne 6'!$R$7:$R$306),"")</f>
        <v/>
      </c>
      <c r="Q40" s="21" t="str">
        <f>IFERROR(AVERAGEIF('Dzienne 6'!$B$7:$B$306,A40,'Dzienne 6'!$U$7:$U$306),"")</f>
        <v/>
      </c>
      <c r="R40" s="21" t="str">
        <f>IFERROR(AVERAGEIF('Dzienne 6'!$B$7:$B$306,A40,'Dzienne 6'!$V$7:$V$306),"")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6'!$A$7:$A$306,'Dzienne 6'!$B$7:$B$306,A41),"")</f>
        <v/>
      </c>
      <c r="C41" s="20" t="str">
        <f ca="1">IFERROR(_xludf.maxifs('Dzienne 6'!$A$7:$A$306,'Dzienne 6'!$B$7:$B$306,A41),"")</f>
        <v/>
      </c>
      <c r="D41" s="21" t="str">
        <f>IFERROR(AVERAGEIF('Dzienne 6'!$B$7:$B$306,A41,'Dzienne 6'!$C$7:$C$306),"")</f>
        <v/>
      </c>
      <c r="E41" s="21" t="str">
        <f>IFERROR(AVERAGEIF('Dzienne 6'!$B$7:$B$306,A41,'Dzienne 6'!$D$7:$D$306),"")</f>
        <v/>
      </c>
      <c r="F41" s="13">
        <f>IFERROR(SUMIF('Dzienne 6'!$B$7:$B$306,A41,'Dzienne 6'!$E$7:$E$306),"")</f>
        <v>0</v>
      </c>
      <c r="G41" s="13">
        <f>IFERROR(SUMIF('Dzienne 6'!$B$7:$B$306,A41,'Dzienne 6'!$F$7:$F$306),"")</f>
        <v>0</v>
      </c>
      <c r="H41" s="15" t="str">
        <f>IFERROR(AVERAGEIF('Dzienne 6'!$B$7:$B$306,A41,'Dzienne 6'!$K$7:$K$306),"")</f>
        <v/>
      </c>
      <c r="I41" s="21">
        <f>IFERROR(SUMIF('Dzienne 6'!$B$7:$B$306,A41,'Dzienne 6'!$H$7:$H$306),"")</f>
        <v>0</v>
      </c>
      <c r="J41" s="21">
        <f>IFERROR(SUMIF('Dzienne 6'!$B$7:$B$306,A41,'Dzienne 6'!$I$7:$I$306),"")</f>
        <v>0</v>
      </c>
      <c r="K41" s="15" t="str">
        <f t="shared" si="1"/>
        <v/>
      </c>
      <c r="L41" s="15" t="str">
        <f>IFERROR(AVERAGEIF('Dzienne 6'!$B$7:$B$306,A41,'Dzienne 6'!$L$7:$L$306),"")</f>
        <v/>
      </c>
      <c r="M41" s="21">
        <f>IFERROR(SUMIF('Dzienne 6'!$B$7:$B$306,A41,'Dzienne 6'!$M$7:$M$306),"")</f>
        <v>0</v>
      </c>
      <c r="N41" s="15" t="str">
        <f>IFERROR(AVERAGEIF('Dzienne 6'!$B$7:$B$306,A41,'Dzienne 6'!$O$7:$O$306),"")</f>
        <v/>
      </c>
      <c r="O41" s="15" t="str">
        <f>IFERROR(AVERAGEIF('Dzienne 6'!$B$7:$B$306,A41,'Dzienne 6'!$P$7:$P$306),"")</f>
        <v/>
      </c>
      <c r="P41" s="17" t="str">
        <f>IFERROR(AVERAGEIF('Dzienne 6'!$B$7:$B$306,A41,'Dzienne 6'!$R$7:$R$306),"")</f>
        <v/>
      </c>
      <c r="Q41" s="21" t="str">
        <f>IFERROR(AVERAGEIF('Dzienne 6'!$B$7:$B$306,A41,'Dzienne 6'!$U$7:$U$306),"")</f>
        <v/>
      </c>
      <c r="R41" s="21" t="str">
        <f>IFERROR(AVERAGEIF('Dzienne 6'!$B$7:$B$306,A41,'Dzienne 6'!$V$7:$V$306),"")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6'!$A$7:$A$306,'Dzienne 6'!$B$7:$B$306,A42),"")</f>
        <v/>
      </c>
      <c r="C42" s="20" t="str">
        <f ca="1">IFERROR(_xludf.maxifs('Dzienne 6'!$A$7:$A$306,'Dzienne 6'!$B$7:$B$306,A42),"")</f>
        <v/>
      </c>
      <c r="D42" s="21" t="str">
        <f>IFERROR(AVERAGEIF('Dzienne 6'!$B$7:$B$306,A42,'Dzienne 6'!$C$7:$C$306),"")</f>
        <v/>
      </c>
      <c r="E42" s="21" t="str">
        <f>IFERROR(AVERAGEIF('Dzienne 6'!$B$7:$B$306,A42,'Dzienne 6'!$D$7:$D$306),"")</f>
        <v/>
      </c>
      <c r="F42" s="13">
        <f>IFERROR(SUMIF('Dzienne 6'!$B$7:$B$306,A42,'Dzienne 6'!$E$7:$E$306),"")</f>
        <v>0</v>
      </c>
      <c r="G42" s="13">
        <f>IFERROR(SUMIF('Dzienne 6'!$B$7:$B$306,A42,'Dzienne 6'!$F$7:$F$306),"")</f>
        <v>0</v>
      </c>
      <c r="H42" s="15" t="str">
        <f>IFERROR(AVERAGEIF('Dzienne 6'!$B$7:$B$306,A42,'Dzienne 6'!$K$7:$K$306),"")</f>
        <v/>
      </c>
      <c r="I42" s="21">
        <f>IFERROR(SUMIF('Dzienne 6'!$B$7:$B$306,A42,'Dzienne 6'!$H$7:$H$306),"")</f>
        <v>0</v>
      </c>
      <c r="J42" s="21">
        <f>IFERROR(SUMIF('Dzienne 6'!$B$7:$B$306,A42,'Dzienne 6'!$I$7:$I$306),"")</f>
        <v>0</v>
      </c>
      <c r="K42" s="15" t="str">
        <f t="shared" si="1"/>
        <v/>
      </c>
      <c r="L42" s="15" t="str">
        <f>IFERROR(AVERAGEIF('Dzienne 6'!$B$7:$B$306,A42,'Dzienne 6'!$L$7:$L$306),"")</f>
        <v/>
      </c>
      <c r="M42" s="21">
        <f>IFERROR(SUMIF('Dzienne 6'!$B$7:$B$306,A42,'Dzienne 6'!$M$7:$M$306),"")</f>
        <v>0</v>
      </c>
      <c r="N42" s="15" t="str">
        <f>IFERROR(AVERAGEIF('Dzienne 6'!$B$7:$B$306,A42,'Dzienne 6'!$O$7:$O$306),"")</f>
        <v/>
      </c>
      <c r="O42" s="15" t="str">
        <f>IFERROR(AVERAGEIF('Dzienne 6'!$B$7:$B$306,A42,'Dzienne 6'!$P$7:$P$306),"")</f>
        <v/>
      </c>
      <c r="P42" s="17" t="str">
        <f>IFERROR(AVERAGEIF('Dzienne 6'!$B$7:$B$306,A42,'Dzienne 6'!$R$7:$R$306),"")</f>
        <v/>
      </c>
      <c r="Q42" s="21" t="str">
        <f>IFERROR(AVERAGEIF('Dzienne 6'!$B$7:$B$306,A42,'Dzienne 6'!$U$7:$U$306),"")</f>
        <v/>
      </c>
      <c r="R42" s="21" t="str">
        <f>IFERROR(AVERAGEIF('Dzienne 6'!$B$7:$B$306,A42,'Dzienne 6'!$V$7:$V$306),"")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6'!$A$7:$A$306,'Dzienne 6'!$B$7:$B$306,A43),"")</f>
        <v/>
      </c>
      <c r="C43" s="20" t="str">
        <f ca="1">IFERROR(_xludf.maxifs('Dzienne 6'!$A$7:$A$306,'Dzienne 6'!$B$7:$B$306,A43),"")</f>
        <v/>
      </c>
      <c r="D43" s="21" t="str">
        <f>IFERROR(AVERAGEIF('Dzienne 6'!$B$7:$B$306,A43,'Dzienne 6'!$C$7:$C$306),"")</f>
        <v/>
      </c>
      <c r="E43" s="21" t="str">
        <f>IFERROR(AVERAGEIF('Dzienne 6'!$B$7:$B$306,A43,'Dzienne 6'!$D$7:$D$306),"")</f>
        <v/>
      </c>
      <c r="F43" s="13">
        <f>IFERROR(SUMIF('Dzienne 6'!$B$7:$B$306,A43,'Dzienne 6'!$E$7:$E$306),"")</f>
        <v>0</v>
      </c>
      <c r="G43" s="13">
        <f>IFERROR(SUMIF('Dzienne 6'!$B$7:$B$306,A43,'Dzienne 6'!$F$7:$F$306),"")</f>
        <v>0</v>
      </c>
      <c r="H43" s="15" t="str">
        <f>IFERROR(AVERAGEIF('Dzienne 6'!$B$7:$B$306,A43,'Dzienne 6'!$K$7:$K$306),"")</f>
        <v/>
      </c>
      <c r="I43" s="21">
        <f>IFERROR(SUMIF('Dzienne 6'!$B$7:$B$306,A43,'Dzienne 6'!$H$7:$H$306),"")</f>
        <v>0</v>
      </c>
      <c r="J43" s="21">
        <f>IFERROR(SUMIF('Dzienne 6'!$B$7:$B$306,A43,'Dzienne 6'!$I$7:$I$306),"")</f>
        <v>0</v>
      </c>
      <c r="K43" s="15" t="str">
        <f t="shared" si="1"/>
        <v/>
      </c>
      <c r="L43" s="15" t="str">
        <f>IFERROR(AVERAGEIF('Dzienne 6'!$B$7:$B$306,A43,'Dzienne 6'!$L$7:$L$306),"")</f>
        <v/>
      </c>
      <c r="M43" s="21">
        <f>IFERROR(SUMIF('Dzienne 6'!$B$7:$B$306,A43,'Dzienne 6'!$M$7:$M$306),"")</f>
        <v>0</v>
      </c>
      <c r="N43" s="15" t="str">
        <f>IFERROR(AVERAGEIF('Dzienne 6'!$B$7:$B$306,A43,'Dzienne 6'!$O$7:$O$306),"")</f>
        <v/>
      </c>
      <c r="O43" s="15" t="str">
        <f>IFERROR(AVERAGEIF('Dzienne 6'!$B$7:$B$306,A43,'Dzienne 6'!$P$7:$P$306),"")</f>
        <v/>
      </c>
      <c r="P43" s="17" t="str">
        <f>IFERROR(AVERAGEIF('Dzienne 6'!$B$7:$B$306,A43,'Dzienne 6'!$R$7:$R$306),"")</f>
        <v/>
      </c>
      <c r="Q43" s="21" t="str">
        <f>IFERROR(AVERAGEIF('Dzienne 6'!$B$7:$B$306,A43,'Dzienne 6'!$U$7:$U$306),"")</f>
        <v/>
      </c>
      <c r="R43" s="21" t="str">
        <f>IFERROR(AVERAGEIF('Dzienne 6'!$B$7:$B$306,A43,'Dzienne 6'!$V$7:$V$306),"")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6'!$A$7:$A$306,'Dzienne 6'!$B$7:$B$306,A44),"")</f>
        <v/>
      </c>
      <c r="C44" s="20" t="str">
        <f ca="1">IFERROR(_xludf.maxifs('Dzienne 6'!$A$7:$A$306,'Dzienne 6'!$B$7:$B$306,A44),"")</f>
        <v/>
      </c>
      <c r="D44" s="21" t="str">
        <f>IFERROR(AVERAGEIF('Dzienne 6'!$B$7:$B$306,A44,'Dzienne 6'!$C$7:$C$306),"")</f>
        <v/>
      </c>
      <c r="E44" s="21" t="str">
        <f>IFERROR(AVERAGEIF('Dzienne 6'!$B$7:$B$306,A44,'Dzienne 6'!$D$7:$D$306),"")</f>
        <v/>
      </c>
      <c r="F44" s="13">
        <f>IFERROR(SUMIF('Dzienne 6'!$B$7:$B$306,A44,'Dzienne 6'!$E$7:$E$306),"")</f>
        <v>0</v>
      </c>
      <c r="G44" s="13">
        <f>IFERROR(SUMIF('Dzienne 6'!$B$7:$B$306,A44,'Dzienne 6'!$F$7:$F$306),"")</f>
        <v>0</v>
      </c>
      <c r="H44" s="15" t="str">
        <f>IFERROR(AVERAGEIF('Dzienne 6'!$B$7:$B$306,A44,'Dzienne 6'!$K$7:$K$306),"")</f>
        <v/>
      </c>
      <c r="I44" s="21">
        <f>IFERROR(SUMIF('Dzienne 6'!$B$7:$B$306,A44,'Dzienne 6'!$H$7:$H$306),"")</f>
        <v>0</v>
      </c>
      <c r="J44" s="21">
        <f>IFERROR(SUMIF('Dzienne 6'!$B$7:$B$306,A44,'Dzienne 6'!$I$7:$I$306),"")</f>
        <v>0</v>
      </c>
      <c r="K44" s="15" t="str">
        <f t="shared" si="1"/>
        <v/>
      </c>
      <c r="L44" s="15" t="str">
        <f>IFERROR(AVERAGEIF('Dzienne 6'!$B$7:$B$306,A44,'Dzienne 6'!$L$7:$L$306),"")</f>
        <v/>
      </c>
      <c r="M44" s="21">
        <f>IFERROR(SUMIF('Dzienne 6'!$B$7:$B$306,A44,'Dzienne 6'!$M$7:$M$306),"")</f>
        <v>0</v>
      </c>
      <c r="N44" s="15" t="str">
        <f>IFERROR(AVERAGEIF('Dzienne 6'!$B$7:$B$306,A44,'Dzienne 6'!$O$7:$O$306),"")</f>
        <v/>
      </c>
      <c r="O44" s="15" t="str">
        <f>IFERROR(AVERAGEIF('Dzienne 6'!$B$7:$B$306,A44,'Dzienne 6'!$P$7:$P$306),"")</f>
        <v/>
      </c>
      <c r="P44" s="17" t="str">
        <f>IFERROR(AVERAGEIF('Dzienne 6'!$B$7:$B$306,A44,'Dzienne 6'!$R$7:$R$306),"")</f>
        <v/>
      </c>
      <c r="Q44" s="21" t="str">
        <f>IFERROR(AVERAGEIF('Dzienne 6'!$B$7:$B$306,A44,'Dzienne 6'!$U$7:$U$306),"")</f>
        <v/>
      </c>
      <c r="R44" s="21" t="str">
        <f>IFERROR(AVERAGEIF('Dzienne 6'!$B$7:$B$306,A44,'Dzienne 6'!$V$7:$V$306),"")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6'!$A$7:$A$306,'Dzienne 6'!$B$7:$B$306,A45),"")</f>
        <v/>
      </c>
      <c r="C45" s="20" t="str">
        <f ca="1">IFERROR(_xludf.maxifs('Dzienne 6'!$A$7:$A$306,'Dzienne 6'!$B$7:$B$306,A45),"")</f>
        <v/>
      </c>
      <c r="D45" s="21" t="str">
        <f>IFERROR(AVERAGEIF('Dzienne 6'!$B$7:$B$306,A45,'Dzienne 6'!$C$7:$C$306),"")</f>
        <v/>
      </c>
      <c r="E45" s="21" t="str">
        <f>IFERROR(AVERAGEIF('Dzienne 6'!$B$7:$B$306,A45,'Dzienne 6'!$D$7:$D$306),"")</f>
        <v/>
      </c>
      <c r="F45" s="13">
        <f>IFERROR(SUMIF('Dzienne 6'!$B$7:$B$306,A45,'Dzienne 6'!$E$7:$E$306),"")</f>
        <v>0</v>
      </c>
      <c r="G45" s="13">
        <f>IFERROR(SUMIF('Dzienne 6'!$B$7:$B$306,A45,'Dzienne 6'!$F$7:$F$306),"")</f>
        <v>0</v>
      </c>
      <c r="H45" s="15" t="str">
        <f>IFERROR(AVERAGEIF('Dzienne 6'!$B$7:$B$306,A45,'Dzienne 6'!$K$7:$K$306),"")</f>
        <v/>
      </c>
      <c r="I45" s="21">
        <f>IFERROR(SUMIF('Dzienne 6'!$B$7:$B$306,A45,'Dzienne 6'!$H$7:$H$306),"")</f>
        <v>0</v>
      </c>
      <c r="J45" s="21">
        <f>IFERROR(SUMIF('Dzienne 6'!$B$7:$B$306,A45,'Dzienne 6'!$I$7:$I$306),"")</f>
        <v>0</v>
      </c>
      <c r="K45" s="15" t="str">
        <f t="shared" si="1"/>
        <v/>
      </c>
      <c r="L45" s="15" t="str">
        <f>IFERROR(AVERAGEIF('Dzienne 6'!$B$7:$B$306,A45,'Dzienne 6'!$L$7:$L$306),"")</f>
        <v/>
      </c>
      <c r="M45" s="21">
        <f>IFERROR(SUMIF('Dzienne 6'!$B$7:$B$306,A45,'Dzienne 6'!$M$7:$M$306),"")</f>
        <v>0</v>
      </c>
      <c r="N45" s="15" t="str">
        <f>IFERROR(AVERAGEIF('Dzienne 6'!$B$7:$B$306,A45,'Dzienne 6'!$O$7:$O$306),"")</f>
        <v/>
      </c>
      <c r="O45" s="15" t="str">
        <f>IFERROR(AVERAGEIF('Dzienne 6'!$B$7:$B$306,A45,'Dzienne 6'!$P$7:$P$306),"")</f>
        <v/>
      </c>
      <c r="P45" s="17" t="str">
        <f>IFERROR(AVERAGEIF('Dzienne 6'!$B$7:$B$306,A45,'Dzienne 6'!$R$7:$R$306),"")</f>
        <v/>
      </c>
      <c r="Q45" s="21" t="str">
        <f>IFERROR(AVERAGEIF('Dzienne 6'!$B$7:$B$306,A45,'Dzienne 6'!$U$7:$U$306),"")</f>
        <v/>
      </c>
      <c r="R45" s="21" t="str">
        <f>IFERROR(AVERAGEIF('Dzienne 6'!$B$7:$B$306,A45,'Dzienne 6'!$V$7:$V$306),"")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6'!$A$7:$A$306,'Dzienne 6'!$B$7:$B$306,A46),"")</f>
        <v/>
      </c>
      <c r="C46" s="20" t="str">
        <f ca="1">IFERROR(_xludf.maxifs('Dzienne 6'!$A$7:$A$306,'Dzienne 6'!$B$7:$B$306,A46),"")</f>
        <v/>
      </c>
      <c r="D46" s="21" t="str">
        <f>IFERROR(AVERAGEIF('Dzienne 6'!$B$7:$B$306,A46,'Dzienne 6'!$C$7:$C$306),"")</f>
        <v/>
      </c>
      <c r="E46" s="21" t="str">
        <f>IFERROR(AVERAGEIF('Dzienne 6'!$B$7:$B$306,A46,'Dzienne 6'!$D$7:$D$306),"")</f>
        <v/>
      </c>
      <c r="F46" s="13">
        <f>IFERROR(SUMIF('Dzienne 6'!$B$7:$B$306,A46,'Dzienne 6'!$E$7:$E$306),"")</f>
        <v>0</v>
      </c>
      <c r="G46" s="13">
        <f>IFERROR(SUMIF('Dzienne 6'!$B$7:$B$306,A46,'Dzienne 6'!$F$7:$F$306),"")</f>
        <v>0</v>
      </c>
      <c r="H46" s="15" t="str">
        <f>IFERROR(AVERAGEIF('Dzienne 6'!$B$7:$B$306,A46,'Dzienne 6'!$K$7:$K$306),"")</f>
        <v/>
      </c>
      <c r="I46" s="21">
        <f>IFERROR(SUMIF('Dzienne 6'!$B$7:$B$306,A46,'Dzienne 6'!$H$7:$H$306),"")</f>
        <v>0</v>
      </c>
      <c r="J46" s="21">
        <f>IFERROR(SUMIF('Dzienne 6'!$B$7:$B$306,A46,'Dzienne 6'!$I$7:$I$306),"")</f>
        <v>0</v>
      </c>
      <c r="K46" s="15" t="str">
        <f t="shared" si="1"/>
        <v/>
      </c>
      <c r="L46" s="15" t="str">
        <f>IFERROR(AVERAGEIF('Dzienne 6'!$B$7:$B$306,A46,'Dzienne 6'!$L$7:$L$306),"")</f>
        <v/>
      </c>
      <c r="M46" s="21">
        <f>IFERROR(SUMIF('Dzienne 6'!$B$7:$B$306,A46,'Dzienne 6'!$M$7:$M$306),"")</f>
        <v>0</v>
      </c>
      <c r="N46" s="15" t="str">
        <f>IFERROR(AVERAGEIF('Dzienne 6'!$B$7:$B$306,A46,'Dzienne 6'!$O$7:$O$306),"")</f>
        <v/>
      </c>
      <c r="O46" s="15" t="str">
        <f>IFERROR(AVERAGEIF('Dzienne 6'!$B$7:$B$306,A46,'Dzienne 6'!$P$7:$P$306),"")</f>
        <v/>
      </c>
      <c r="P46" s="17" t="str">
        <f>IFERROR(AVERAGEIF('Dzienne 6'!$B$7:$B$306,A46,'Dzienne 6'!$R$7:$R$306),"")</f>
        <v/>
      </c>
      <c r="Q46" s="21" t="str">
        <f>IFERROR(AVERAGEIF('Dzienne 6'!$B$7:$B$306,A46,'Dzienne 6'!$U$7:$U$306),"")</f>
        <v/>
      </c>
      <c r="R46" s="21" t="str">
        <f>IFERROR(AVERAGEIF('Dzienne 6'!$B$7:$B$306,A46,'Dzienne 6'!$V$7:$V$306),"")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6'!$A$7:$A$306,'Dzienne 6'!$B$7:$B$306,A47),"")</f>
        <v/>
      </c>
      <c r="C47" s="20" t="str">
        <f ca="1">IFERROR(_xludf.maxifs('Dzienne 6'!$A$7:$A$306,'Dzienne 6'!$B$7:$B$306,A47),"")</f>
        <v/>
      </c>
      <c r="D47" s="21" t="str">
        <f>IFERROR(AVERAGEIF('Dzienne 6'!$B$7:$B$306,A47,'Dzienne 6'!$C$7:$C$306),"")</f>
        <v/>
      </c>
      <c r="E47" s="21" t="str">
        <f>IFERROR(AVERAGEIF('Dzienne 6'!$B$7:$B$306,A47,'Dzienne 6'!$D$7:$D$306),"")</f>
        <v/>
      </c>
      <c r="F47" s="13">
        <f>IFERROR(SUMIF('Dzienne 6'!$B$7:$B$306,A47,'Dzienne 6'!$E$7:$E$306),"")</f>
        <v>0</v>
      </c>
      <c r="G47" s="13">
        <f>IFERROR(SUMIF('Dzienne 6'!$B$7:$B$306,A47,'Dzienne 6'!$F$7:$F$306),"")</f>
        <v>0</v>
      </c>
      <c r="H47" s="15" t="str">
        <f>IFERROR(AVERAGEIF('Dzienne 6'!$B$7:$B$306,A47,'Dzienne 6'!$K$7:$K$306),"")</f>
        <v/>
      </c>
      <c r="I47" s="21">
        <f>IFERROR(SUMIF('Dzienne 6'!$B$7:$B$306,A47,'Dzienne 6'!$H$7:$H$306),"")</f>
        <v>0</v>
      </c>
      <c r="J47" s="21">
        <f>IFERROR(SUMIF('Dzienne 6'!$B$7:$B$306,A47,'Dzienne 6'!$I$7:$I$306),"")</f>
        <v>0</v>
      </c>
      <c r="K47" s="15" t="str">
        <f t="shared" si="1"/>
        <v/>
      </c>
      <c r="L47" s="15" t="str">
        <f>IFERROR(AVERAGEIF('Dzienne 6'!$B$7:$B$306,A47,'Dzienne 6'!$L$7:$L$306),"")</f>
        <v/>
      </c>
      <c r="M47" s="21">
        <f>IFERROR(SUMIF('Dzienne 6'!$B$7:$B$306,A47,'Dzienne 6'!$M$7:$M$306),"")</f>
        <v>0</v>
      </c>
      <c r="N47" s="15" t="str">
        <f>IFERROR(AVERAGEIF('Dzienne 6'!$B$7:$B$306,A47,'Dzienne 6'!$O$7:$O$306),"")</f>
        <v/>
      </c>
      <c r="O47" s="15" t="str">
        <f>IFERROR(AVERAGEIF('Dzienne 6'!$B$7:$B$306,A47,'Dzienne 6'!$P$7:$P$306),"")</f>
        <v/>
      </c>
      <c r="P47" s="17" t="str">
        <f>IFERROR(AVERAGEIF('Dzienne 6'!$B$7:$B$306,A47,'Dzienne 6'!$R$7:$R$306),"")</f>
        <v/>
      </c>
      <c r="Q47" s="21" t="str">
        <f>IFERROR(AVERAGEIF('Dzienne 6'!$B$7:$B$306,A47,'Dzienne 6'!$U$7:$U$306),"")</f>
        <v/>
      </c>
      <c r="R47" s="21" t="str">
        <f>IFERROR(AVERAGEIF('Dzienne 6'!$B$7:$B$306,A47,'Dzienne 6'!$V$7:$V$306),"")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6'!$A$7:$A$306,'Dzienne 6'!$B$7:$B$306,A48),"")</f>
        <v/>
      </c>
      <c r="C48" s="20" t="str">
        <f ca="1">IFERROR(_xludf.maxifs('Dzienne 6'!$A$7:$A$306,'Dzienne 6'!$B$7:$B$306,A48),"")</f>
        <v/>
      </c>
      <c r="D48" s="21" t="str">
        <f>IFERROR(AVERAGEIF('Dzienne 6'!$B$7:$B$306,A48,'Dzienne 6'!$C$7:$C$306),"")</f>
        <v/>
      </c>
      <c r="E48" s="21" t="str">
        <f>IFERROR(AVERAGEIF('Dzienne 6'!$B$7:$B$306,A48,'Dzienne 6'!$D$7:$D$306),"")</f>
        <v/>
      </c>
      <c r="F48" s="13">
        <f>IFERROR(SUMIF('Dzienne 6'!$B$7:$B$306,A48,'Dzienne 6'!$E$7:$E$306),"")</f>
        <v>0</v>
      </c>
      <c r="G48" s="13">
        <f>IFERROR(SUMIF('Dzienne 6'!$B$7:$B$306,A48,'Dzienne 6'!$F$7:$F$306),"")</f>
        <v>0</v>
      </c>
      <c r="H48" s="15" t="str">
        <f>IFERROR(AVERAGEIF('Dzienne 6'!$B$7:$B$306,A48,'Dzienne 6'!$K$7:$K$306),"")</f>
        <v/>
      </c>
      <c r="I48" s="21">
        <f>IFERROR(SUMIF('Dzienne 6'!$B$7:$B$306,A48,'Dzienne 6'!$H$7:$H$306),"")</f>
        <v>0</v>
      </c>
      <c r="J48" s="21">
        <f>IFERROR(SUMIF('Dzienne 6'!$B$7:$B$306,A48,'Dzienne 6'!$I$7:$I$306),"")</f>
        <v>0</v>
      </c>
      <c r="K48" s="15" t="str">
        <f t="shared" si="1"/>
        <v/>
      </c>
      <c r="L48" s="15" t="str">
        <f>IFERROR(AVERAGEIF('Dzienne 6'!$B$7:$B$306,A48,'Dzienne 6'!$L$7:$L$306),"")</f>
        <v/>
      </c>
      <c r="M48" s="21">
        <f>IFERROR(SUMIF('Dzienne 6'!$B$7:$B$306,A48,'Dzienne 6'!$M$7:$M$306),"")</f>
        <v>0</v>
      </c>
      <c r="N48" s="15" t="str">
        <f>IFERROR(AVERAGEIF('Dzienne 6'!$B$7:$B$306,A48,'Dzienne 6'!$O$7:$O$306),"")</f>
        <v/>
      </c>
      <c r="O48" s="15" t="str">
        <f>IFERROR(AVERAGEIF('Dzienne 6'!$B$7:$B$306,A48,'Dzienne 6'!$P$7:$P$306),"")</f>
        <v/>
      </c>
      <c r="P48" s="17" t="str">
        <f>IFERROR(AVERAGEIF('Dzienne 6'!$B$7:$B$306,A48,'Dzienne 6'!$R$7:$R$306),"")</f>
        <v/>
      </c>
      <c r="Q48" s="21" t="str">
        <f>IFERROR(AVERAGEIF('Dzienne 6'!$B$7:$B$306,A48,'Dzienne 6'!$U$7:$U$306),"")</f>
        <v/>
      </c>
      <c r="R48" s="21" t="str">
        <f>IFERROR(AVERAGEIF('Dzienne 6'!$B$7:$B$306,A48,'Dzienne 6'!$V$7:$V$306),"")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6'!$A$7:$A$306,'Dzienne 6'!$B$7:$B$306,A49),"")</f>
        <v/>
      </c>
      <c r="C49" s="20" t="str">
        <f ca="1">IFERROR(_xludf.maxifs('Dzienne 6'!$A$7:$A$306,'Dzienne 6'!$B$7:$B$306,A49),"")</f>
        <v/>
      </c>
      <c r="D49" s="21" t="str">
        <f>IFERROR(AVERAGEIF('Dzienne 6'!$B$7:$B$306,A49,'Dzienne 6'!$C$7:$C$306),"")</f>
        <v/>
      </c>
      <c r="E49" s="21" t="str">
        <f>IFERROR(AVERAGEIF('Dzienne 6'!$B$7:$B$306,A49,'Dzienne 6'!$D$7:$D$306),"")</f>
        <v/>
      </c>
      <c r="F49" s="13">
        <f>IFERROR(SUMIF('Dzienne 6'!$B$7:$B$306,A49,'Dzienne 6'!$E$7:$E$306),"")</f>
        <v>0</v>
      </c>
      <c r="G49" s="13">
        <f>IFERROR(SUMIF('Dzienne 6'!$B$7:$B$306,A49,'Dzienne 6'!$F$7:$F$306),"")</f>
        <v>0</v>
      </c>
      <c r="H49" s="15" t="str">
        <f>IFERROR(AVERAGEIF('Dzienne 6'!$B$7:$B$306,A49,'Dzienne 6'!$K$7:$K$306),"")</f>
        <v/>
      </c>
      <c r="I49" s="21">
        <f>IFERROR(SUMIF('Dzienne 6'!$B$7:$B$306,A49,'Dzienne 6'!$H$7:$H$306),"")</f>
        <v>0</v>
      </c>
      <c r="J49" s="21">
        <f>IFERROR(SUMIF('Dzienne 6'!$B$7:$B$306,A49,'Dzienne 6'!$I$7:$I$306),"")</f>
        <v>0</v>
      </c>
      <c r="K49" s="15" t="str">
        <f t="shared" si="1"/>
        <v/>
      </c>
      <c r="L49" s="15" t="str">
        <f>IFERROR(AVERAGEIF('Dzienne 6'!$B$7:$B$306,A49,'Dzienne 6'!$L$7:$L$306),"")</f>
        <v/>
      </c>
      <c r="M49" s="21">
        <f>IFERROR(SUMIF('Dzienne 6'!$B$7:$B$306,A49,'Dzienne 6'!$M$7:$M$306),"")</f>
        <v>0</v>
      </c>
      <c r="N49" s="15" t="str">
        <f>IFERROR(AVERAGEIF('Dzienne 6'!$B$7:$B$306,A49,'Dzienne 6'!$O$7:$O$306),"")</f>
        <v/>
      </c>
      <c r="O49" s="15" t="str">
        <f>IFERROR(AVERAGEIF('Dzienne 6'!$B$7:$B$306,A49,'Dzienne 6'!$P$7:$P$306),"")</f>
        <v/>
      </c>
      <c r="P49" s="17" t="str">
        <f>IFERROR(AVERAGEIF('Dzienne 6'!$B$7:$B$306,A49,'Dzienne 6'!$R$7:$R$306),"")</f>
        <v/>
      </c>
      <c r="Q49" s="21" t="str">
        <f>IFERROR(AVERAGEIF('Dzienne 6'!$B$7:$B$306,A49,'Dzienne 6'!$U$7:$U$306),"")</f>
        <v/>
      </c>
      <c r="R49" s="21" t="str">
        <f>IFERROR(AVERAGEIF('Dzienne 6'!$B$7:$B$306,A49,'Dzienne 6'!$V$7:$V$306),"")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6'!$A$7:$A$306,'Dzienne 6'!$B$7:$B$306,A50),"")</f>
        <v/>
      </c>
      <c r="C50" s="20" t="str">
        <f ca="1">IFERROR(_xludf.maxifs('Dzienne 6'!$A$7:$A$306,'Dzienne 6'!$B$7:$B$306,A50),"")</f>
        <v/>
      </c>
      <c r="D50" s="21" t="str">
        <f>IFERROR(AVERAGEIF('Dzienne 6'!$B$7:$B$306,A50,'Dzienne 6'!$C$7:$C$306),"")</f>
        <v/>
      </c>
      <c r="E50" s="21" t="str">
        <f>IFERROR(AVERAGEIF('Dzienne 6'!$B$7:$B$306,A50,'Dzienne 6'!$D$7:$D$306),"")</f>
        <v/>
      </c>
      <c r="F50" s="13">
        <f>IFERROR(SUMIF('Dzienne 6'!$B$7:$B$306,A50,'Dzienne 6'!$E$7:$E$306),"")</f>
        <v>0</v>
      </c>
      <c r="G50" s="13">
        <f>IFERROR(SUMIF('Dzienne 6'!$B$7:$B$306,A50,'Dzienne 6'!$F$7:$F$306),"")</f>
        <v>0</v>
      </c>
      <c r="H50" s="15" t="str">
        <f>IFERROR(AVERAGEIF('Dzienne 6'!$B$7:$B$306,A50,'Dzienne 6'!$K$7:$K$306),"")</f>
        <v/>
      </c>
      <c r="I50" s="21">
        <f>IFERROR(SUMIF('Dzienne 6'!$B$7:$B$306,A50,'Dzienne 6'!$H$7:$H$306),"")</f>
        <v>0</v>
      </c>
      <c r="J50" s="21">
        <f>IFERROR(SUMIF('Dzienne 6'!$B$7:$B$306,A50,'Dzienne 6'!$I$7:$I$306),"")</f>
        <v>0</v>
      </c>
      <c r="K50" s="15" t="str">
        <f t="shared" si="1"/>
        <v/>
      </c>
      <c r="L50" s="15" t="str">
        <f>IFERROR(AVERAGEIF('Dzienne 6'!$B$7:$B$306,A50,'Dzienne 6'!$L$7:$L$306),"")</f>
        <v/>
      </c>
      <c r="M50" s="21">
        <f>IFERROR(SUMIF('Dzienne 6'!$B$7:$B$306,A50,'Dzienne 6'!$M$7:$M$306),"")</f>
        <v>0</v>
      </c>
      <c r="N50" s="15" t="str">
        <f>IFERROR(AVERAGEIF('Dzienne 6'!$B$7:$B$306,A50,'Dzienne 6'!$O$7:$O$306),"")</f>
        <v/>
      </c>
      <c r="O50" s="15" t="str">
        <f>IFERROR(AVERAGEIF('Dzienne 6'!$B$7:$B$306,A50,'Dzienne 6'!$P$7:$P$306),"")</f>
        <v/>
      </c>
      <c r="P50" s="17" t="str">
        <f>IFERROR(AVERAGEIF('Dzienne 6'!$B$7:$B$306,A50,'Dzienne 6'!$R$7:$R$306),"")</f>
        <v/>
      </c>
      <c r="Q50" s="21" t="str">
        <f>IFERROR(AVERAGEIF('Dzienne 6'!$B$7:$B$306,A50,'Dzienne 6'!$U$7:$U$306),"")</f>
        <v/>
      </c>
      <c r="R50" s="21" t="str">
        <f>IFERROR(AVERAGEIF('Dzienne 6'!$B$7:$B$306,A50,'Dzienne 6'!$V$7:$V$306),"")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6'!$A$7:$A$306,'Dzienne 6'!$B$7:$B$306,A51),"")</f>
        <v/>
      </c>
      <c r="C51" s="20" t="str">
        <f ca="1">IFERROR(_xludf.maxifs('Dzienne 6'!$A$7:$A$306,'Dzienne 6'!$B$7:$B$306,A51),"")</f>
        <v/>
      </c>
      <c r="D51" s="21" t="str">
        <f>IFERROR(AVERAGEIF('Dzienne 6'!$B$7:$B$306,A51,'Dzienne 6'!$C$7:$C$306),"")</f>
        <v/>
      </c>
      <c r="E51" s="21" t="str">
        <f>IFERROR(AVERAGEIF('Dzienne 6'!$B$7:$B$306,A51,'Dzienne 6'!$D$7:$D$306),"")</f>
        <v/>
      </c>
      <c r="F51" s="13">
        <f>IFERROR(SUMIF('Dzienne 6'!$B$7:$B$306,A51,'Dzienne 6'!$E$7:$E$306),"")</f>
        <v>0</v>
      </c>
      <c r="G51" s="13">
        <f>IFERROR(SUMIF('Dzienne 6'!$B$7:$B$306,A51,'Dzienne 6'!$F$7:$F$306),"")</f>
        <v>0</v>
      </c>
      <c r="H51" s="15" t="str">
        <f>IFERROR(AVERAGEIF('Dzienne 6'!$B$7:$B$306,A51,'Dzienne 6'!$K$7:$K$306),"")</f>
        <v/>
      </c>
      <c r="I51" s="21">
        <f>IFERROR(SUMIF('Dzienne 6'!$B$7:$B$306,A51,'Dzienne 6'!$H$7:$H$306),"")</f>
        <v>0</v>
      </c>
      <c r="J51" s="21">
        <f>IFERROR(SUMIF('Dzienne 6'!$B$7:$B$306,A51,'Dzienne 6'!$I$7:$I$306),"")</f>
        <v>0</v>
      </c>
      <c r="K51" s="15" t="str">
        <f t="shared" si="1"/>
        <v/>
      </c>
      <c r="L51" s="15" t="str">
        <f>IFERROR(AVERAGEIF('Dzienne 6'!$B$7:$B$306,A51,'Dzienne 6'!$L$7:$L$306),"")</f>
        <v/>
      </c>
      <c r="M51" s="21">
        <f>IFERROR(SUMIF('Dzienne 6'!$B$7:$B$306,A51,'Dzienne 6'!$M$7:$M$306),"")</f>
        <v>0</v>
      </c>
      <c r="N51" s="15" t="str">
        <f>IFERROR(AVERAGEIF('Dzienne 6'!$B$7:$B$306,A51,'Dzienne 6'!$O$7:$O$306),"")</f>
        <v/>
      </c>
      <c r="O51" s="15" t="str">
        <f>IFERROR(AVERAGEIF('Dzienne 6'!$B$7:$B$306,A51,'Dzienne 6'!$P$7:$P$306),"")</f>
        <v/>
      </c>
      <c r="P51" s="17" t="str">
        <f>IFERROR(AVERAGEIF('Dzienne 6'!$B$7:$B$306,A51,'Dzienne 6'!$R$7:$R$306),"")</f>
        <v/>
      </c>
      <c r="Q51" s="21" t="str">
        <f>IFERROR(AVERAGEIF('Dzienne 6'!$B$7:$B$306,A51,'Dzienne 6'!$U$7:$U$306),"")</f>
        <v/>
      </c>
      <c r="R51" s="21" t="str">
        <f>IFERROR(AVERAGEIF('Dzienne 6'!$B$7:$B$306,A51,'Dzienne 6'!$V$7:$V$306),"")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6'!$A$7:$A$306,'Dzienne 6'!$B$7:$B$306,A52),"")</f>
        <v/>
      </c>
      <c r="C52" s="20" t="str">
        <f ca="1">IFERROR(_xludf.maxifs('Dzienne 6'!$A$7:$A$306,'Dzienne 6'!$B$7:$B$306,A52),"")</f>
        <v/>
      </c>
      <c r="D52" s="21" t="str">
        <f>IFERROR(AVERAGEIF('Dzienne 6'!$B$7:$B$306,A52,'Dzienne 6'!$C$7:$C$306),"")</f>
        <v/>
      </c>
      <c r="E52" s="21" t="str">
        <f>IFERROR(AVERAGEIF('Dzienne 6'!$B$7:$B$306,A52,'Dzienne 6'!$D$7:$D$306),"")</f>
        <v/>
      </c>
      <c r="F52" s="13">
        <f>IFERROR(SUMIF('Dzienne 6'!$B$7:$B$306,A52,'Dzienne 6'!$E$7:$E$306),"")</f>
        <v>0</v>
      </c>
      <c r="G52" s="13">
        <f>IFERROR(SUMIF('Dzienne 6'!$B$7:$B$306,A52,'Dzienne 6'!$F$7:$F$306),"")</f>
        <v>0</v>
      </c>
      <c r="H52" s="15" t="str">
        <f>IFERROR(AVERAGEIF('Dzienne 6'!$B$7:$B$306,A52,'Dzienne 6'!$K$7:$K$306),"")</f>
        <v/>
      </c>
      <c r="I52" s="21">
        <f>IFERROR(SUMIF('Dzienne 6'!$B$7:$B$306,A52,'Dzienne 6'!$H$7:$H$306),"")</f>
        <v>0</v>
      </c>
      <c r="J52" s="21">
        <f>IFERROR(SUMIF('Dzienne 6'!$B$7:$B$306,A52,'Dzienne 6'!$I$7:$I$306),"")</f>
        <v>0</v>
      </c>
      <c r="K52" s="15" t="str">
        <f t="shared" si="1"/>
        <v/>
      </c>
      <c r="L52" s="15" t="str">
        <f>IFERROR(AVERAGEIF('Dzienne 6'!$B$7:$B$306,A52,'Dzienne 6'!$L$7:$L$306),"")</f>
        <v/>
      </c>
      <c r="M52" s="21">
        <f>IFERROR(SUMIF('Dzienne 6'!$B$7:$B$306,A52,'Dzienne 6'!$M$7:$M$306),"")</f>
        <v>0</v>
      </c>
      <c r="N52" s="15" t="str">
        <f>IFERROR(AVERAGEIF('Dzienne 6'!$B$7:$B$306,A52,'Dzienne 6'!$O$7:$O$306),"")</f>
        <v/>
      </c>
      <c r="O52" s="15" t="str">
        <f>IFERROR(AVERAGEIF('Dzienne 6'!$B$7:$B$306,A52,'Dzienne 6'!$P$7:$P$306),"")</f>
        <v/>
      </c>
      <c r="P52" s="17" t="str">
        <f>IFERROR(AVERAGEIF('Dzienne 6'!$B$7:$B$306,A52,'Dzienne 6'!$R$7:$R$306),"")</f>
        <v/>
      </c>
      <c r="Q52" s="21" t="str">
        <f>IFERROR(AVERAGEIF('Dzienne 6'!$B$7:$B$306,A52,'Dzienne 6'!$U$7:$U$306),"")</f>
        <v/>
      </c>
      <c r="R52" s="21" t="str">
        <f>IFERROR(AVERAGEIF('Dzienne 6'!$B$7:$B$306,A52,'Dzienne 6'!$V$7:$V$306),"")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6'!$A$7:$A$306,'Dzienne 6'!$B$7:$B$306,A53),"")</f>
        <v/>
      </c>
      <c r="C53" s="20" t="str">
        <f ca="1">IFERROR(_xludf.maxifs('Dzienne 6'!$A$7:$A$306,'Dzienne 6'!$B$7:$B$306,A53),"")</f>
        <v/>
      </c>
      <c r="D53" s="21" t="str">
        <f>IFERROR(AVERAGEIF('Dzienne 6'!$B$7:$B$306,A53,'Dzienne 6'!$C$7:$C$306),"")</f>
        <v/>
      </c>
      <c r="E53" s="21" t="str">
        <f>IFERROR(AVERAGEIF('Dzienne 6'!$B$7:$B$306,A53,'Dzienne 6'!$D$7:$D$306),"")</f>
        <v/>
      </c>
      <c r="F53" s="13">
        <f>IFERROR(SUMIF('Dzienne 6'!$B$7:$B$306,A53,'Dzienne 6'!$E$7:$E$306),"")</f>
        <v>0</v>
      </c>
      <c r="G53" s="13">
        <f>IFERROR(SUMIF('Dzienne 6'!$B$7:$B$306,A53,'Dzienne 6'!$F$7:$F$306),"")</f>
        <v>0</v>
      </c>
      <c r="H53" s="15" t="str">
        <f>IFERROR(AVERAGEIF('Dzienne 6'!$B$7:$B$306,A53,'Dzienne 6'!$K$7:$K$306),"")</f>
        <v/>
      </c>
      <c r="I53" s="21">
        <f>IFERROR(SUMIF('Dzienne 6'!$B$7:$B$306,A53,'Dzienne 6'!$H$7:$H$306),"")</f>
        <v>0</v>
      </c>
      <c r="J53" s="21">
        <f>IFERROR(SUMIF('Dzienne 6'!$B$7:$B$306,A53,'Dzienne 6'!$I$7:$I$306),"")</f>
        <v>0</v>
      </c>
      <c r="K53" s="15" t="str">
        <f t="shared" si="1"/>
        <v/>
      </c>
      <c r="L53" s="15" t="str">
        <f>IFERROR(AVERAGEIF('Dzienne 6'!$B$7:$B$306,A53,'Dzienne 6'!$L$7:$L$306),"")</f>
        <v/>
      </c>
      <c r="M53" s="21">
        <f>IFERROR(SUMIF('Dzienne 6'!$B$7:$B$306,A53,'Dzienne 6'!$M$7:$M$306),"")</f>
        <v>0</v>
      </c>
      <c r="N53" s="15" t="str">
        <f>IFERROR(AVERAGEIF('Dzienne 6'!$B$7:$B$306,A53,'Dzienne 6'!$O$7:$O$306),"")</f>
        <v/>
      </c>
      <c r="O53" s="15" t="str">
        <f>IFERROR(AVERAGEIF('Dzienne 6'!$B$7:$B$306,A53,'Dzienne 6'!$P$7:$P$306),"")</f>
        <v/>
      </c>
      <c r="P53" s="17" t="str">
        <f>IFERROR(AVERAGEIF('Dzienne 6'!$B$7:$B$306,A53,'Dzienne 6'!$R$7:$R$306),"")</f>
        <v/>
      </c>
      <c r="Q53" s="21" t="str">
        <f>IFERROR(AVERAGEIF('Dzienne 6'!$B$7:$B$306,A53,'Dzienne 6'!$U$7:$U$306),"")</f>
        <v/>
      </c>
      <c r="R53" s="21" t="str">
        <f>IFERROR(AVERAGEIF('Dzienne 6'!$B$7:$B$306,A53,'Dzienne 6'!$V$7:$V$306),"")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6'!$A$7:$A$306,'Dzienne 6'!$B$7:$B$306,A54),"")</f>
        <v/>
      </c>
      <c r="C54" s="20" t="str">
        <f ca="1">IFERROR(_xludf.maxifs('Dzienne 6'!$A$7:$A$306,'Dzienne 6'!$B$7:$B$306,A54),"")</f>
        <v/>
      </c>
      <c r="D54" s="21" t="str">
        <f>IFERROR(AVERAGEIF('Dzienne 6'!$B$7:$B$306,A54,'Dzienne 6'!$C$7:$C$306),"")</f>
        <v/>
      </c>
      <c r="E54" s="21" t="str">
        <f>IFERROR(AVERAGEIF('Dzienne 6'!$B$7:$B$306,A54,'Dzienne 6'!$D$7:$D$306),"")</f>
        <v/>
      </c>
      <c r="F54" s="13">
        <f>IFERROR(SUMIF('Dzienne 6'!$B$7:$B$306,A54,'Dzienne 6'!$E$7:$E$306),"")</f>
        <v>0</v>
      </c>
      <c r="G54" s="13">
        <f>IFERROR(SUMIF('Dzienne 6'!$B$7:$B$306,A54,'Dzienne 6'!$F$7:$F$306),"")</f>
        <v>0</v>
      </c>
      <c r="H54" s="15" t="str">
        <f>IFERROR(AVERAGEIF('Dzienne 6'!$B$7:$B$306,A54,'Dzienne 6'!$K$7:$K$306),"")</f>
        <v/>
      </c>
      <c r="I54" s="21">
        <f>IFERROR(SUMIF('Dzienne 6'!$B$7:$B$306,A54,'Dzienne 6'!$H$7:$H$306),"")</f>
        <v>0</v>
      </c>
      <c r="J54" s="21">
        <f>IFERROR(SUMIF('Dzienne 6'!$B$7:$B$306,A54,'Dzienne 6'!$I$7:$I$306),"")</f>
        <v>0</v>
      </c>
      <c r="K54" s="15" t="str">
        <f t="shared" si="1"/>
        <v/>
      </c>
      <c r="L54" s="15" t="str">
        <f>IFERROR(AVERAGEIF('Dzienne 6'!$B$7:$B$306,A54,'Dzienne 6'!$L$7:$L$306),"")</f>
        <v/>
      </c>
      <c r="M54" s="21">
        <f>IFERROR(SUMIF('Dzienne 6'!$B$7:$B$306,A54,'Dzienne 6'!$M$7:$M$306),"")</f>
        <v>0</v>
      </c>
      <c r="N54" s="15" t="str">
        <f>IFERROR(AVERAGEIF('Dzienne 6'!$B$7:$B$306,A54,'Dzienne 6'!$O$7:$O$306),"")</f>
        <v/>
      </c>
      <c r="O54" s="15" t="str">
        <f>IFERROR(AVERAGEIF('Dzienne 6'!$B$7:$B$306,A54,'Dzienne 6'!$P$7:$P$306),"")</f>
        <v/>
      </c>
      <c r="P54" s="17" t="str">
        <f>IFERROR(AVERAGEIF('Dzienne 6'!$B$7:$B$306,A54,'Dzienne 6'!$R$7:$R$306),"")</f>
        <v/>
      </c>
      <c r="Q54" s="21" t="str">
        <f>IFERROR(AVERAGEIF('Dzienne 6'!$B$7:$B$306,A54,'Dzienne 6'!$U$7:$U$306),"")</f>
        <v/>
      </c>
      <c r="R54" s="21" t="str">
        <f>IFERROR(AVERAGEIF('Dzienne 6'!$B$7:$B$306,A54,'Dzienne 6'!$V$7:$V$306),"")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6'!$A$7:$A$306,'Dzienne 6'!$B$7:$B$306,A55),"")</f>
        <v/>
      </c>
      <c r="C55" s="20" t="str">
        <f ca="1">IFERROR(_xludf.maxifs('Dzienne 6'!$A$7:$A$306,'Dzienne 6'!$B$7:$B$306,A55),"")</f>
        <v/>
      </c>
      <c r="D55" s="21" t="str">
        <f>IFERROR(AVERAGEIF('Dzienne 6'!$B$7:$B$306,A55,'Dzienne 6'!$C$7:$C$306),"")</f>
        <v/>
      </c>
      <c r="E55" s="21" t="str">
        <f>IFERROR(AVERAGEIF('Dzienne 6'!$B$7:$B$306,A55,'Dzienne 6'!$D$7:$D$306),"")</f>
        <v/>
      </c>
      <c r="F55" s="13">
        <f>IFERROR(SUMIF('Dzienne 6'!$B$7:$B$306,A55,'Dzienne 6'!$E$7:$E$306),"")</f>
        <v>0</v>
      </c>
      <c r="G55" s="13">
        <f>IFERROR(SUMIF('Dzienne 6'!$B$7:$B$306,A55,'Dzienne 6'!$F$7:$F$306),"")</f>
        <v>0</v>
      </c>
      <c r="H55" s="15" t="str">
        <f>IFERROR(AVERAGEIF('Dzienne 6'!$B$7:$B$306,A55,'Dzienne 6'!$K$7:$K$306),"")</f>
        <v/>
      </c>
      <c r="I55" s="21">
        <f>IFERROR(SUMIF('Dzienne 6'!$B$7:$B$306,A55,'Dzienne 6'!$H$7:$H$306),"")</f>
        <v>0</v>
      </c>
      <c r="J55" s="21">
        <f>IFERROR(SUMIF('Dzienne 6'!$B$7:$B$306,A55,'Dzienne 6'!$I$7:$I$306),"")</f>
        <v>0</v>
      </c>
      <c r="K55" s="15" t="str">
        <f t="shared" si="1"/>
        <v/>
      </c>
      <c r="L55" s="15" t="str">
        <f>IFERROR(AVERAGEIF('Dzienne 6'!$B$7:$B$306,A55,'Dzienne 6'!$L$7:$L$306),"")</f>
        <v/>
      </c>
      <c r="M55" s="21">
        <f>IFERROR(SUMIF('Dzienne 6'!$B$7:$B$306,A55,'Dzienne 6'!$M$7:$M$306),"")</f>
        <v>0</v>
      </c>
      <c r="N55" s="15" t="str">
        <f>IFERROR(AVERAGEIF('Dzienne 6'!$B$7:$B$306,A55,'Dzienne 6'!$O$7:$O$306),"")</f>
        <v/>
      </c>
      <c r="O55" s="15" t="str">
        <f>IFERROR(AVERAGEIF('Dzienne 6'!$B$7:$B$306,A55,'Dzienne 6'!$P$7:$P$306),"")</f>
        <v/>
      </c>
      <c r="P55" s="17" t="str">
        <f>IFERROR(AVERAGEIF('Dzienne 6'!$B$7:$B$306,A55,'Dzienne 6'!$R$7:$R$306),"")</f>
        <v/>
      </c>
      <c r="Q55" s="21" t="str">
        <f>IFERROR(AVERAGEIF('Dzienne 6'!$B$7:$B$306,A55,'Dzienne 6'!$U$7:$U$306),"")</f>
        <v/>
      </c>
      <c r="R55" s="21" t="str">
        <f>IFERROR(AVERAGEIF('Dzienne 6'!$B$7:$B$306,A55,'Dzienne 6'!$V$7:$V$306),"")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6'!$A$7:$A$306,'Dzienne 6'!$B$7:$B$306,A56),"")</f>
        <v/>
      </c>
      <c r="C56" s="20" t="str">
        <f ca="1">IFERROR(_xludf.maxifs('Dzienne 6'!$A$7:$A$306,'Dzienne 6'!$B$7:$B$306,A56),"")</f>
        <v/>
      </c>
      <c r="D56" s="21" t="str">
        <f>IFERROR(AVERAGEIF('Dzienne 6'!$B$7:$B$306,A56,'Dzienne 6'!$C$7:$C$306),"")</f>
        <v/>
      </c>
      <c r="E56" s="21" t="str">
        <f>IFERROR(AVERAGEIF('Dzienne 6'!$B$7:$B$306,A56,'Dzienne 6'!$D$7:$D$306),"")</f>
        <v/>
      </c>
      <c r="F56" s="13">
        <f>IFERROR(SUMIF('Dzienne 6'!$B$7:$B$306,A56,'Dzienne 6'!$E$7:$E$306),"")</f>
        <v>0</v>
      </c>
      <c r="G56" s="13">
        <f>IFERROR(SUMIF('Dzienne 6'!$B$7:$B$306,A56,'Dzienne 6'!$F$7:$F$306),"")</f>
        <v>0</v>
      </c>
      <c r="H56" s="15" t="str">
        <f>IFERROR(AVERAGEIF('Dzienne 6'!$B$7:$B$306,A56,'Dzienne 6'!$K$7:$K$306),"")</f>
        <v/>
      </c>
      <c r="I56" s="21">
        <f>IFERROR(SUMIF('Dzienne 6'!$B$7:$B$306,A56,'Dzienne 6'!$H$7:$H$306),"")</f>
        <v>0</v>
      </c>
      <c r="J56" s="21">
        <f>IFERROR(SUMIF('Dzienne 6'!$B$7:$B$306,A56,'Dzienne 6'!$I$7:$I$306),"")</f>
        <v>0</v>
      </c>
      <c r="K56" s="15" t="str">
        <f t="shared" si="1"/>
        <v/>
      </c>
      <c r="L56" s="15" t="str">
        <f>IFERROR(AVERAGEIF('Dzienne 6'!$B$7:$B$306,A56,'Dzienne 6'!$L$7:$L$306),"")</f>
        <v/>
      </c>
      <c r="M56" s="21">
        <f>IFERROR(SUMIF('Dzienne 6'!$B$7:$B$306,A56,'Dzienne 6'!$M$7:$M$306),"")</f>
        <v>0</v>
      </c>
      <c r="N56" s="15" t="str">
        <f>IFERROR(AVERAGEIF('Dzienne 6'!$B$7:$B$306,A56,'Dzienne 6'!$O$7:$O$306),"")</f>
        <v/>
      </c>
      <c r="O56" s="15" t="str">
        <f>IFERROR(AVERAGEIF('Dzienne 6'!$B$7:$B$306,A56,'Dzienne 6'!$P$7:$P$306),"")</f>
        <v/>
      </c>
      <c r="P56" s="17" t="str">
        <f>IFERROR(AVERAGEIF('Dzienne 6'!$B$7:$B$306,A56,'Dzienne 6'!$R$7:$R$306),"")</f>
        <v/>
      </c>
      <c r="Q56" s="21" t="str">
        <f>IFERROR(AVERAGEIF('Dzienne 6'!$B$7:$B$306,A56,'Dzienne 6'!$U$7:$U$306),"")</f>
        <v/>
      </c>
      <c r="R56" s="21" t="str">
        <f>IFERROR(AVERAGEIF('Dzienne 6'!$B$7:$B$306,A56,'Dzienne 6'!$V$7:$V$306),"")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6'!$A$7:$A$306,'Dzienne 6'!$B$7:$B$306,A57),"")</f>
        <v/>
      </c>
      <c r="C57" s="20" t="str">
        <f ca="1">IFERROR(_xludf.maxifs('Dzienne 6'!$A$7:$A$306,'Dzienne 6'!$B$7:$B$306,A57),"")</f>
        <v/>
      </c>
      <c r="D57" s="21" t="str">
        <f>IFERROR(AVERAGEIF('Dzienne 6'!$B$7:$B$306,A57,'Dzienne 6'!$C$7:$C$306),"")</f>
        <v/>
      </c>
      <c r="E57" s="21" t="str">
        <f>IFERROR(AVERAGEIF('Dzienne 6'!$B$7:$B$306,A57,'Dzienne 6'!$D$7:$D$306),"")</f>
        <v/>
      </c>
      <c r="F57" s="13">
        <f>IFERROR(SUMIF('Dzienne 6'!$B$7:$B$306,A57,'Dzienne 6'!$E$7:$E$306),"")</f>
        <v>0</v>
      </c>
      <c r="G57" s="13">
        <f>IFERROR(SUMIF('Dzienne 6'!$B$7:$B$306,A57,'Dzienne 6'!$F$7:$F$306),"")</f>
        <v>0</v>
      </c>
      <c r="H57" s="15" t="str">
        <f>IFERROR(AVERAGEIF('Dzienne 6'!$B$7:$B$306,A57,'Dzienne 6'!$K$7:$K$306),"")</f>
        <v/>
      </c>
      <c r="I57" s="21">
        <f>IFERROR(SUMIF('Dzienne 6'!$B$7:$B$306,A57,'Dzienne 6'!$H$7:$H$306),"")</f>
        <v>0</v>
      </c>
      <c r="J57" s="21">
        <f>IFERROR(SUMIF('Dzienne 6'!$B$7:$B$306,A57,'Dzienne 6'!$I$7:$I$306),"")</f>
        <v>0</v>
      </c>
      <c r="K57" s="15" t="str">
        <f t="shared" si="1"/>
        <v/>
      </c>
      <c r="L57" s="15" t="str">
        <f>IFERROR(AVERAGEIF('Dzienne 6'!$B$7:$B$306,A57,'Dzienne 6'!$L$7:$L$306),"")</f>
        <v/>
      </c>
      <c r="M57" s="21">
        <f>IFERROR(SUMIF('Dzienne 6'!$B$7:$B$306,A57,'Dzienne 6'!$M$7:$M$306),"")</f>
        <v>0</v>
      </c>
      <c r="N57" s="15" t="str">
        <f>IFERROR(AVERAGEIF('Dzienne 6'!$B$7:$B$306,A57,'Dzienne 6'!$O$7:$O$306),"")</f>
        <v/>
      </c>
      <c r="O57" s="15" t="str">
        <f>IFERROR(AVERAGEIF('Dzienne 6'!$B$7:$B$306,A57,'Dzienne 6'!$P$7:$P$306),"")</f>
        <v/>
      </c>
      <c r="P57" s="17" t="str">
        <f>IFERROR(AVERAGEIF('Dzienne 6'!$B$7:$B$306,A57,'Dzienne 6'!$R$7:$R$306),"")</f>
        <v/>
      </c>
      <c r="Q57" s="21" t="str">
        <f>IFERROR(AVERAGEIF('Dzienne 6'!$B$7:$B$306,A57,'Dzienne 6'!$U$7:$U$306),"")</f>
        <v/>
      </c>
      <c r="R57" s="21" t="str">
        <f>IFERROR(AVERAGEIF('Dzienne 6'!$B$7:$B$306,A57,'Dzienne 6'!$V$7:$V$306),"")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6'!$A$7:$A$306,'Dzienne 6'!$B$7:$B$306,A58),"")</f>
        <v/>
      </c>
      <c r="C58" s="20" t="str">
        <f ca="1">IFERROR(_xludf.maxifs('Dzienne 6'!$A$7:$A$306,'Dzienne 6'!$B$7:$B$306,A58),"")</f>
        <v/>
      </c>
      <c r="D58" s="21" t="str">
        <f>IFERROR(AVERAGEIF('Dzienne 6'!$B$7:$B$306,A58,'Dzienne 6'!$C$7:$C$306),"")</f>
        <v/>
      </c>
      <c r="E58" s="21" t="str">
        <f>IFERROR(AVERAGEIF('Dzienne 6'!$B$7:$B$306,A58,'Dzienne 6'!$D$7:$D$306),"")</f>
        <v/>
      </c>
      <c r="F58" s="13">
        <f>IFERROR(SUMIF('Dzienne 6'!$B$7:$B$306,A58,'Dzienne 6'!$E$7:$E$306),"")</f>
        <v>0</v>
      </c>
      <c r="G58" s="13">
        <f>IFERROR(SUMIF('Dzienne 6'!$B$7:$B$306,A58,'Dzienne 6'!$F$7:$F$306),"")</f>
        <v>0</v>
      </c>
      <c r="H58" s="15" t="str">
        <f>IFERROR(AVERAGEIF('Dzienne 6'!$B$7:$B$306,A58,'Dzienne 6'!$K$7:$K$306),"")</f>
        <v/>
      </c>
      <c r="I58" s="21">
        <f>IFERROR(SUMIF('Dzienne 6'!$B$7:$B$306,A58,'Dzienne 6'!$H$7:$H$306),"")</f>
        <v>0</v>
      </c>
      <c r="J58" s="21">
        <f>IFERROR(SUMIF('Dzienne 6'!$B$7:$B$306,A58,'Dzienne 6'!$I$7:$I$306),"")</f>
        <v>0</v>
      </c>
      <c r="K58" s="15" t="str">
        <f t="shared" si="1"/>
        <v/>
      </c>
      <c r="L58" s="15" t="str">
        <f>IFERROR(AVERAGEIF('Dzienne 6'!$B$7:$B$306,A58,'Dzienne 6'!$L$7:$L$306),"")</f>
        <v/>
      </c>
      <c r="M58" s="21">
        <f>IFERROR(SUMIF('Dzienne 6'!$B$7:$B$306,A58,'Dzienne 6'!$M$7:$M$306),"")</f>
        <v>0</v>
      </c>
      <c r="N58" s="15" t="str">
        <f>IFERROR(AVERAGEIF('Dzienne 6'!$B$7:$B$306,A58,'Dzienne 6'!$O$7:$O$306),"")</f>
        <v/>
      </c>
      <c r="O58" s="15" t="str">
        <f>IFERROR(AVERAGEIF('Dzienne 6'!$B$7:$B$306,A58,'Dzienne 6'!$P$7:$P$306),"")</f>
        <v/>
      </c>
      <c r="P58" s="17" t="str">
        <f>IFERROR(AVERAGEIF('Dzienne 6'!$B$7:$B$306,A58,'Dzienne 6'!$R$7:$R$306),"")</f>
        <v/>
      </c>
      <c r="Q58" s="21" t="str">
        <f>IFERROR(AVERAGEIF('Dzienne 6'!$B$7:$B$306,A58,'Dzienne 6'!$U$7:$U$306),"")</f>
        <v/>
      </c>
      <c r="R58" s="21" t="str">
        <f>IFERROR(AVERAGEIF('Dzienne 6'!$B$7:$B$306,A58,'Dzienne 6'!$V$7:$V$306),"")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6'!$A$7:$A$306,'Dzienne 6'!$B$7:$B$306,A59),"")</f>
        <v/>
      </c>
      <c r="C59" s="20" t="str">
        <f ca="1">IFERROR(_xludf.maxifs('Dzienne 6'!$A$7:$A$306,'Dzienne 6'!$B$7:$B$306,A59),"")</f>
        <v/>
      </c>
      <c r="D59" s="21" t="str">
        <f>IFERROR(AVERAGEIF('Dzienne 6'!$B$7:$B$306,A59,'Dzienne 6'!$C$7:$C$306),"")</f>
        <v/>
      </c>
      <c r="E59" s="21" t="str">
        <f>IFERROR(AVERAGEIF('Dzienne 6'!$B$7:$B$306,A59,'Dzienne 6'!$D$7:$D$306),"")</f>
        <v/>
      </c>
      <c r="F59" s="13">
        <f>IFERROR(SUMIF('Dzienne 6'!$B$7:$B$306,A59,'Dzienne 6'!$E$7:$E$306),"")</f>
        <v>0</v>
      </c>
      <c r="G59" s="13">
        <f>IFERROR(SUMIF('Dzienne 6'!$B$7:$B$306,A59,'Dzienne 6'!$F$7:$F$306),"")</f>
        <v>0</v>
      </c>
      <c r="H59" s="15" t="str">
        <f>IFERROR(AVERAGEIF('Dzienne 6'!$B$7:$B$306,A59,'Dzienne 6'!$K$7:$K$306),"")</f>
        <v/>
      </c>
      <c r="I59" s="21">
        <f>IFERROR(SUMIF('Dzienne 6'!$B$7:$B$306,A59,'Dzienne 6'!$H$7:$H$306),"")</f>
        <v>0</v>
      </c>
      <c r="J59" s="21">
        <f>IFERROR(SUMIF('Dzienne 6'!$B$7:$B$306,A59,'Dzienne 6'!$I$7:$I$306),"")</f>
        <v>0</v>
      </c>
      <c r="K59" s="15" t="str">
        <f t="shared" si="1"/>
        <v/>
      </c>
      <c r="L59" s="15" t="str">
        <f>IFERROR(AVERAGEIF('Dzienne 6'!$B$7:$B$306,A59,'Dzienne 6'!$L$7:$L$306),"")</f>
        <v/>
      </c>
      <c r="M59" s="21">
        <f>IFERROR(SUMIF('Dzienne 6'!$B$7:$B$306,A59,'Dzienne 6'!$M$7:$M$306),"")</f>
        <v>0</v>
      </c>
      <c r="N59" s="15" t="str">
        <f>IFERROR(AVERAGEIF('Dzienne 6'!$B$7:$B$306,A59,'Dzienne 6'!$O$7:$O$306),"")</f>
        <v/>
      </c>
      <c r="O59" s="15" t="str">
        <f>IFERROR(AVERAGEIF('Dzienne 6'!$B$7:$B$306,A59,'Dzienne 6'!$P$7:$P$306),"")</f>
        <v/>
      </c>
      <c r="P59" s="17" t="str">
        <f>IFERROR(AVERAGEIF('Dzienne 6'!$B$7:$B$306,A59,'Dzienne 6'!$R$7:$R$306),"")</f>
        <v/>
      </c>
      <c r="Q59" s="21" t="str">
        <f>IFERROR(AVERAGEIF('Dzienne 6'!$B$7:$B$306,A59,'Dzienne 6'!$U$7:$U$306),"")</f>
        <v/>
      </c>
      <c r="R59" s="21" t="str">
        <f>IFERROR(AVERAGEIF('Dzienne 6'!$B$7:$B$306,A59,'Dzienne 6'!$V$7:$V$306),"")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6'!$A$7:$A$306,'Dzienne 6'!$B$7:$B$306,A60),"")</f>
        <v/>
      </c>
      <c r="C60" s="20" t="str">
        <f ca="1">IFERROR(_xludf.maxifs('Dzienne 6'!$A$7:$A$306,'Dzienne 6'!$B$7:$B$306,A60),"")</f>
        <v/>
      </c>
      <c r="D60" s="21" t="str">
        <f>IFERROR(AVERAGEIF('Dzienne 6'!$B$7:$B$306,A60,'Dzienne 6'!$C$7:$C$306),"")</f>
        <v/>
      </c>
      <c r="E60" s="21" t="str">
        <f>IFERROR(AVERAGEIF('Dzienne 6'!$B$7:$B$306,A60,'Dzienne 6'!$D$7:$D$306),"")</f>
        <v/>
      </c>
      <c r="F60" s="13">
        <f>IFERROR(SUMIF('Dzienne 6'!$B$7:$B$306,A60,'Dzienne 6'!$E$7:$E$306),"")</f>
        <v>0</v>
      </c>
      <c r="G60" s="13">
        <f>IFERROR(SUMIF('Dzienne 6'!$B$7:$B$306,A60,'Dzienne 6'!$F$7:$F$306),"")</f>
        <v>0</v>
      </c>
      <c r="H60" s="15" t="str">
        <f>IFERROR(AVERAGEIF('Dzienne 6'!$B$7:$B$306,A60,'Dzienne 6'!$K$7:$K$306),"")</f>
        <v/>
      </c>
      <c r="I60" s="21">
        <f>IFERROR(SUMIF('Dzienne 6'!$B$7:$B$306,A60,'Dzienne 6'!$H$7:$H$306),"")</f>
        <v>0</v>
      </c>
      <c r="J60" s="21">
        <f>IFERROR(SUMIF('Dzienne 6'!$B$7:$B$306,A60,'Dzienne 6'!$I$7:$I$306),"")</f>
        <v>0</v>
      </c>
      <c r="K60" s="15" t="str">
        <f t="shared" si="1"/>
        <v/>
      </c>
      <c r="L60" s="15" t="str">
        <f>IFERROR(AVERAGEIF('Dzienne 6'!$B$7:$B$306,A60,'Dzienne 6'!$L$7:$L$306),"")</f>
        <v/>
      </c>
      <c r="M60" s="21">
        <f>IFERROR(SUMIF('Dzienne 6'!$B$7:$B$306,A60,'Dzienne 6'!$M$7:$M$306),"")</f>
        <v>0</v>
      </c>
      <c r="N60" s="15" t="str">
        <f>IFERROR(AVERAGEIF('Dzienne 6'!$B$7:$B$306,A60,'Dzienne 6'!$O$7:$O$306),"")</f>
        <v/>
      </c>
      <c r="O60" s="15" t="str">
        <f>IFERROR(AVERAGEIF('Dzienne 6'!$B$7:$B$306,A60,'Dzienne 6'!$P$7:$P$306),"")</f>
        <v/>
      </c>
      <c r="P60" s="17" t="str">
        <f>IFERROR(AVERAGEIF('Dzienne 6'!$B$7:$B$306,A60,'Dzienne 6'!$R$7:$R$306),"")</f>
        <v/>
      </c>
      <c r="Q60" s="21" t="str">
        <f>IFERROR(AVERAGEIF('Dzienne 6'!$B$7:$B$306,A60,'Dzienne 6'!$U$7:$U$306),"")</f>
        <v/>
      </c>
      <c r="R60" s="21" t="str">
        <f>IFERROR(AVERAGEIF('Dzienne 6'!$B$7:$B$306,A60,'Dzienne 6'!$V$7:$V$306),"")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6'!$A$7:$A$306,'Dzienne 6'!$B$7:$B$306,A61),"")</f>
        <v/>
      </c>
      <c r="C61" s="20" t="str">
        <f ca="1">IFERROR(_xludf.maxifs('Dzienne 6'!$A$7:$A$306,'Dzienne 6'!$B$7:$B$306,A61),"")</f>
        <v/>
      </c>
      <c r="D61" s="21" t="str">
        <f>IFERROR(AVERAGEIF('Dzienne 6'!$B$7:$B$306,A61,'Dzienne 6'!$C$7:$C$306),"")</f>
        <v/>
      </c>
      <c r="E61" s="21" t="str">
        <f>IFERROR(AVERAGEIF('Dzienne 6'!$B$7:$B$306,A61,'Dzienne 6'!$D$7:$D$306),"")</f>
        <v/>
      </c>
      <c r="F61" s="13">
        <f>IFERROR(SUMIF('Dzienne 6'!$B$7:$B$306,A61,'Dzienne 6'!$E$7:$E$306),"")</f>
        <v>0</v>
      </c>
      <c r="G61" s="13">
        <f>IFERROR(SUMIF('Dzienne 6'!$B$7:$B$306,A61,'Dzienne 6'!$F$7:$F$306),"")</f>
        <v>0</v>
      </c>
      <c r="H61" s="15" t="str">
        <f>IFERROR(AVERAGEIF('Dzienne 6'!$B$7:$B$306,A61,'Dzienne 6'!$K$7:$K$306),"")</f>
        <v/>
      </c>
      <c r="I61" s="21">
        <f>IFERROR(SUMIF('Dzienne 6'!$B$7:$B$306,A61,'Dzienne 6'!$H$7:$H$306),"")</f>
        <v>0</v>
      </c>
      <c r="J61" s="21">
        <f>IFERROR(SUMIF('Dzienne 6'!$B$7:$B$306,A61,'Dzienne 6'!$I$7:$I$306),"")</f>
        <v>0</v>
      </c>
      <c r="K61" s="15" t="str">
        <f t="shared" si="1"/>
        <v/>
      </c>
      <c r="L61" s="15" t="str">
        <f>IFERROR(AVERAGEIF('Dzienne 6'!$B$7:$B$306,A61,'Dzienne 6'!$L$7:$L$306),"")</f>
        <v/>
      </c>
      <c r="M61" s="21">
        <f>IFERROR(SUMIF('Dzienne 6'!$B$7:$B$306,A61,'Dzienne 6'!$M$7:$M$306),"")</f>
        <v>0</v>
      </c>
      <c r="N61" s="15" t="str">
        <f>IFERROR(AVERAGEIF('Dzienne 6'!$B$7:$B$306,A61,'Dzienne 6'!$O$7:$O$306),"")</f>
        <v/>
      </c>
      <c r="O61" s="15" t="str">
        <f>IFERROR(AVERAGEIF('Dzienne 6'!$B$7:$B$306,A61,'Dzienne 6'!$P$7:$P$306),"")</f>
        <v/>
      </c>
      <c r="P61" s="17" t="str">
        <f>IFERROR(AVERAGEIF('Dzienne 6'!$B$7:$B$306,A61,'Dzienne 6'!$R$7:$R$306),"")</f>
        <v/>
      </c>
      <c r="Q61" s="21" t="str">
        <f>IFERROR(AVERAGEIF('Dzienne 6'!$B$7:$B$306,A61,'Dzienne 6'!$U$7:$U$306),"")</f>
        <v/>
      </c>
      <c r="R61" s="21" t="str">
        <f>IFERROR(AVERAGEIF('Dzienne 6'!$B$7:$B$306,A61,'Dzienne 6'!$V$7:$V$306),"")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6'!$A$7:$A$306,'Dzienne 6'!$B$7:$B$306,A62),"")</f>
        <v/>
      </c>
      <c r="C62" s="20" t="str">
        <f ca="1">IFERROR(_xludf.maxifs('Dzienne 6'!$A$7:$A$306,'Dzienne 6'!$B$7:$B$306,A62),"")</f>
        <v/>
      </c>
      <c r="D62" s="21" t="str">
        <f>IFERROR(AVERAGEIF('Dzienne 6'!$B$7:$B$306,A62,'Dzienne 6'!$C$7:$C$306),"")</f>
        <v/>
      </c>
      <c r="E62" s="21" t="str">
        <f>IFERROR(AVERAGEIF('Dzienne 6'!$B$7:$B$306,A62,'Dzienne 6'!$D$7:$D$306),"")</f>
        <v/>
      </c>
      <c r="F62" s="13">
        <f>IFERROR(SUMIF('Dzienne 6'!$B$7:$B$306,A62,'Dzienne 6'!$E$7:$E$306),"")</f>
        <v>0</v>
      </c>
      <c r="G62" s="13">
        <f>IFERROR(SUMIF('Dzienne 6'!$B$7:$B$306,A62,'Dzienne 6'!$F$7:$F$306),"")</f>
        <v>0</v>
      </c>
      <c r="H62" s="15" t="str">
        <f>IFERROR(AVERAGEIF('Dzienne 6'!$B$7:$B$306,A62,'Dzienne 6'!$K$7:$K$306),"")</f>
        <v/>
      </c>
      <c r="I62" s="21">
        <f>IFERROR(SUMIF('Dzienne 6'!$B$7:$B$306,A62,'Dzienne 6'!$H$7:$H$306),"")</f>
        <v>0</v>
      </c>
      <c r="J62" s="21">
        <f>IFERROR(SUMIF('Dzienne 6'!$B$7:$B$306,A62,'Dzienne 6'!$I$7:$I$306),"")</f>
        <v>0</v>
      </c>
      <c r="K62" s="15" t="str">
        <f t="shared" si="1"/>
        <v/>
      </c>
      <c r="L62" s="15" t="str">
        <f>IFERROR(AVERAGEIF('Dzienne 6'!$B$7:$B$306,A62,'Dzienne 6'!$L$7:$L$306),"")</f>
        <v/>
      </c>
      <c r="M62" s="21">
        <f>IFERROR(SUMIF('Dzienne 6'!$B$7:$B$306,A62,'Dzienne 6'!$M$7:$M$306),"")</f>
        <v>0</v>
      </c>
      <c r="N62" s="15" t="str">
        <f>IFERROR(AVERAGEIF('Dzienne 6'!$B$7:$B$306,A62,'Dzienne 6'!$O$7:$O$306),"")</f>
        <v/>
      </c>
      <c r="O62" s="15" t="str">
        <f>IFERROR(AVERAGEIF('Dzienne 6'!$B$7:$B$306,A62,'Dzienne 6'!$P$7:$P$306),"")</f>
        <v/>
      </c>
      <c r="P62" s="17" t="str">
        <f>IFERROR(AVERAGEIF('Dzienne 6'!$B$7:$B$306,A62,'Dzienne 6'!$R$7:$R$306),"")</f>
        <v/>
      </c>
      <c r="Q62" s="21" t="str">
        <f>IFERROR(AVERAGEIF('Dzienne 6'!$B$7:$B$306,A62,'Dzienne 6'!$U$7:$U$306),"")</f>
        <v/>
      </c>
      <c r="R62" s="21" t="str">
        <f>IFERROR(AVERAGEIF('Dzienne 6'!$B$7:$B$306,A62,'Dzienne 6'!$V$7:$V$306),"")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6'!$A$7:$A$306,'Dzienne 6'!$B$7:$B$306,A63),"")</f>
        <v/>
      </c>
      <c r="C63" s="20" t="str">
        <f ca="1">IFERROR(_xludf.maxifs('Dzienne 6'!$A$7:$A$306,'Dzienne 6'!$B$7:$B$306,A63),"")</f>
        <v/>
      </c>
      <c r="D63" s="21" t="str">
        <f>IFERROR(AVERAGEIF('Dzienne 6'!$B$7:$B$306,A63,'Dzienne 6'!$C$7:$C$306),"")</f>
        <v/>
      </c>
      <c r="E63" s="21" t="str">
        <f>IFERROR(AVERAGEIF('Dzienne 6'!$B$7:$B$306,A63,'Dzienne 6'!$D$7:$D$306),"")</f>
        <v/>
      </c>
      <c r="F63" s="13">
        <f>IFERROR(SUMIF('Dzienne 6'!$B$7:$B$306,A63,'Dzienne 6'!$E$7:$E$306),"")</f>
        <v>0</v>
      </c>
      <c r="G63" s="13">
        <f>IFERROR(SUMIF('Dzienne 6'!$B$7:$B$306,A63,'Dzienne 6'!$F$7:$F$306),"")</f>
        <v>0</v>
      </c>
      <c r="H63" s="15" t="str">
        <f>IFERROR(AVERAGEIF('Dzienne 6'!$B$7:$B$306,A63,'Dzienne 6'!$K$7:$K$306),"")</f>
        <v/>
      </c>
      <c r="I63" s="21">
        <f>IFERROR(SUMIF('Dzienne 6'!$B$7:$B$306,A63,'Dzienne 6'!$H$7:$H$306),"")</f>
        <v>0</v>
      </c>
      <c r="J63" s="21">
        <f>IFERROR(SUMIF('Dzienne 6'!$B$7:$B$306,A63,'Dzienne 6'!$I$7:$I$306),"")</f>
        <v>0</v>
      </c>
      <c r="K63" s="15" t="str">
        <f t="shared" si="1"/>
        <v/>
      </c>
      <c r="L63" s="15" t="str">
        <f>IFERROR(AVERAGEIF('Dzienne 6'!$B$7:$B$306,A63,'Dzienne 6'!$L$7:$L$306),"")</f>
        <v/>
      </c>
      <c r="M63" s="21">
        <f>IFERROR(SUMIF('Dzienne 6'!$B$7:$B$306,A63,'Dzienne 6'!$M$7:$M$306),"")</f>
        <v>0</v>
      </c>
      <c r="N63" s="15" t="str">
        <f>IFERROR(AVERAGEIF('Dzienne 6'!$B$7:$B$306,A63,'Dzienne 6'!$O$7:$O$306),"")</f>
        <v/>
      </c>
      <c r="O63" s="15" t="str">
        <f>IFERROR(AVERAGEIF('Dzienne 6'!$B$7:$B$306,A63,'Dzienne 6'!$P$7:$P$306),"")</f>
        <v/>
      </c>
      <c r="P63" s="17" t="str">
        <f>IFERROR(AVERAGEIF('Dzienne 6'!$B$7:$B$306,A63,'Dzienne 6'!$R$7:$R$306),"")</f>
        <v/>
      </c>
      <c r="Q63" s="21" t="str">
        <f>IFERROR(AVERAGEIF('Dzienne 6'!$B$7:$B$306,A63,'Dzienne 6'!$U$7:$U$306),"")</f>
        <v/>
      </c>
      <c r="R63" s="21" t="str">
        <f>IFERROR(AVERAGEIF('Dzienne 6'!$B$7:$B$306,A63,'Dzienne 6'!$V$7:$V$306),"")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6'!$A$7:$A$306,'Dzienne 6'!$B$7:$B$306,A64),"")</f>
        <v/>
      </c>
      <c r="C64" s="20" t="str">
        <f ca="1">IFERROR(_xludf.maxifs('Dzienne 6'!$A$7:$A$306,'Dzienne 6'!$B$7:$B$306,A64),"")</f>
        <v/>
      </c>
      <c r="D64" s="21" t="str">
        <f>IFERROR(AVERAGEIF('Dzienne 6'!$B$7:$B$306,A64,'Dzienne 6'!$C$7:$C$306),"")</f>
        <v/>
      </c>
      <c r="E64" s="21" t="str">
        <f>IFERROR(AVERAGEIF('Dzienne 6'!$B$7:$B$306,A64,'Dzienne 6'!$D$7:$D$306),"")</f>
        <v/>
      </c>
      <c r="F64" s="13">
        <f>IFERROR(SUMIF('Dzienne 6'!$B$7:$B$306,A64,'Dzienne 6'!$E$7:$E$306),"")</f>
        <v>0</v>
      </c>
      <c r="G64" s="13">
        <f>IFERROR(SUMIF('Dzienne 6'!$B$7:$B$306,A64,'Dzienne 6'!$F$7:$F$306),"")</f>
        <v>0</v>
      </c>
      <c r="H64" s="15" t="str">
        <f>IFERROR(AVERAGEIF('Dzienne 6'!$B$7:$B$306,A64,'Dzienne 6'!$K$7:$K$306),"")</f>
        <v/>
      </c>
      <c r="I64" s="21">
        <f>IFERROR(SUMIF('Dzienne 6'!$B$7:$B$306,A64,'Dzienne 6'!$H$7:$H$306),"")</f>
        <v>0</v>
      </c>
      <c r="J64" s="21">
        <f>IFERROR(SUMIF('Dzienne 6'!$B$7:$B$306,A64,'Dzienne 6'!$I$7:$I$306),"")</f>
        <v>0</v>
      </c>
      <c r="K64" s="15" t="str">
        <f t="shared" si="1"/>
        <v/>
      </c>
      <c r="L64" s="15" t="str">
        <f>IFERROR(AVERAGEIF('Dzienne 6'!$B$7:$B$306,A64,'Dzienne 6'!$L$7:$L$306),"")</f>
        <v/>
      </c>
      <c r="M64" s="21">
        <f>IFERROR(SUMIF('Dzienne 6'!$B$7:$B$306,A64,'Dzienne 6'!$M$7:$M$306),"")</f>
        <v>0</v>
      </c>
      <c r="N64" s="15" t="str">
        <f>IFERROR(AVERAGEIF('Dzienne 6'!$B$7:$B$306,A64,'Dzienne 6'!$O$7:$O$306),"")</f>
        <v/>
      </c>
      <c r="O64" s="15" t="str">
        <f>IFERROR(AVERAGEIF('Dzienne 6'!$B$7:$B$306,A64,'Dzienne 6'!$P$7:$P$306),"")</f>
        <v/>
      </c>
      <c r="P64" s="17" t="str">
        <f>IFERROR(AVERAGEIF('Dzienne 6'!$B$7:$B$306,A64,'Dzienne 6'!$R$7:$R$306),"")</f>
        <v/>
      </c>
      <c r="Q64" s="21" t="str">
        <f>IFERROR(AVERAGEIF('Dzienne 6'!$B$7:$B$306,A64,'Dzienne 6'!$U$7:$U$306),"")</f>
        <v/>
      </c>
      <c r="R64" s="21" t="str">
        <f>IFERROR(AVERAGEIF('Dzienne 6'!$B$7:$B$306,A64,'Dzienne 6'!$V$7:$V$306),"")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6'!$A$7:$A$306,'Dzienne 6'!$B$7:$B$306,A65),"")</f>
        <v/>
      </c>
      <c r="C65" s="20" t="str">
        <f ca="1">IFERROR(_xludf.maxifs('Dzienne 6'!$A$7:$A$306,'Dzienne 6'!$B$7:$B$306,A65),"")</f>
        <v/>
      </c>
      <c r="D65" s="21" t="str">
        <f>IFERROR(AVERAGEIF('Dzienne 6'!$B$7:$B$306,A65,'Dzienne 6'!$C$7:$C$306),"")</f>
        <v/>
      </c>
      <c r="E65" s="21" t="str">
        <f>IFERROR(AVERAGEIF('Dzienne 6'!$B$7:$B$306,A65,'Dzienne 6'!$D$7:$D$306),"")</f>
        <v/>
      </c>
      <c r="F65" s="13">
        <f>IFERROR(SUMIF('Dzienne 6'!$B$7:$B$306,A65,'Dzienne 6'!$E$7:$E$306),"")</f>
        <v>0</v>
      </c>
      <c r="G65" s="13">
        <f>IFERROR(SUMIF('Dzienne 6'!$B$7:$B$306,A65,'Dzienne 6'!$F$7:$F$306),"")</f>
        <v>0</v>
      </c>
      <c r="H65" s="15" t="str">
        <f>IFERROR(AVERAGEIF('Dzienne 6'!$B$7:$B$306,A65,'Dzienne 6'!$K$7:$K$306),"")</f>
        <v/>
      </c>
      <c r="I65" s="21">
        <f>IFERROR(SUMIF('Dzienne 6'!$B$7:$B$306,A65,'Dzienne 6'!$H$7:$H$306),"")</f>
        <v>0</v>
      </c>
      <c r="J65" s="21">
        <f>IFERROR(SUMIF('Dzienne 6'!$B$7:$B$306,A65,'Dzienne 6'!$I$7:$I$306),"")</f>
        <v>0</v>
      </c>
      <c r="K65" s="15" t="str">
        <f t="shared" si="1"/>
        <v/>
      </c>
      <c r="L65" s="15" t="str">
        <f>IFERROR(AVERAGEIF('Dzienne 6'!$B$7:$B$306,A65,'Dzienne 6'!$L$7:$L$306),"")</f>
        <v/>
      </c>
      <c r="M65" s="21">
        <f>IFERROR(SUMIF('Dzienne 6'!$B$7:$B$306,A65,'Dzienne 6'!$M$7:$M$306),"")</f>
        <v>0</v>
      </c>
      <c r="N65" s="15" t="str">
        <f>IFERROR(AVERAGEIF('Dzienne 6'!$B$7:$B$306,A65,'Dzienne 6'!$O$7:$O$306),"")</f>
        <v/>
      </c>
      <c r="O65" s="15" t="str">
        <f>IFERROR(AVERAGEIF('Dzienne 6'!$B$7:$B$306,A65,'Dzienne 6'!$P$7:$P$306),"")</f>
        <v/>
      </c>
      <c r="P65" s="17" t="str">
        <f>IFERROR(AVERAGEIF('Dzienne 6'!$B$7:$B$306,A65,'Dzienne 6'!$R$7:$R$306),"")</f>
        <v/>
      </c>
      <c r="Q65" s="21" t="str">
        <f>IFERROR(AVERAGEIF('Dzienne 6'!$B$7:$B$306,A65,'Dzienne 6'!$U$7:$U$306),"")</f>
        <v/>
      </c>
      <c r="R65" s="21" t="str">
        <f>IFERROR(AVERAGEIF('Dzienne 6'!$B$7:$B$306,A65,'Dzienne 6'!$V$7:$V$306),"")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6'!$A$7:$A$306,'Dzienne 6'!$B$7:$B$306,A66),"")</f>
        <v/>
      </c>
      <c r="C66" s="20" t="str">
        <f ca="1">IFERROR(_xludf.maxifs('Dzienne 6'!$A$7:$A$306,'Dzienne 6'!$B$7:$B$306,A66),"")</f>
        <v/>
      </c>
      <c r="D66" s="21" t="str">
        <f>IFERROR(AVERAGEIF('Dzienne 6'!$B$7:$B$306,A66,'Dzienne 6'!$C$7:$C$306),"")</f>
        <v/>
      </c>
      <c r="E66" s="21" t="str">
        <f>IFERROR(AVERAGEIF('Dzienne 6'!$B$7:$B$306,A66,'Dzienne 6'!$D$7:$D$306),"")</f>
        <v/>
      </c>
      <c r="F66" s="13">
        <f>IFERROR(SUMIF('Dzienne 6'!$B$7:$B$306,A66,'Dzienne 6'!$E$7:$E$306),"")</f>
        <v>0</v>
      </c>
      <c r="G66" s="13">
        <f>IFERROR(SUMIF('Dzienne 6'!$B$7:$B$306,A66,'Dzienne 6'!$F$7:$F$306),"")</f>
        <v>0</v>
      </c>
      <c r="H66" s="15" t="str">
        <f>IFERROR(AVERAGEIF('Dzienne 6'!$B$7:$B$306,A66,'Dzienne 6'!$K$7:$K$306),"")</f>
        <v/>
      </c>
      <c r="I66" s="21">
        <f>IFERROR(SUMIF('Dzienne 6'!$B$7:$B$306,A66,'Dzienne 6'!$H$7:$H$306),"")</f>
        <v>0</v>
      </c>
      <c r="J66" s="21">
        <f>IFERROR(SUMIF('Dzienne 6'!$B$7:$B$306,A66,'Dzienne 6'!$I$7:$I$306),"")</f>
        <v>0</v>
      </c>
      <c r="K66" s="15" t="str">
        <f t="shared" si="1"/>
        <v/>
      </c>
      <c r="L66" s="15" t="str">
        <f>IFERROR(AVERAGEIF('Dzienne 6'!$B$7:$B$306,A66,'Dzienne 6'!$L$7:$L$306),"")</f>
        <v/>
      </c>
      <c r="M66" s="21">
        <f>IFERROR(SUMIF('Dzienne 6'!$B$7:$B$306,A66,'Dzienne 6'!$M$7:$M$306),"")</f>
        <v>0</v>
      </c>
      <c r="N66" s="15" t="str">
        <f>IFERROR(AVERAGEIF('Dzienne 6'!$B$7:$B$306,A66,'Dzienne 6'!$O$7:$O$306),"")</f>
        <v/>
      </c>
      <c r="O66" s="15" t="str">
        <f>IFERROR(AVERAGEIF('Dzienne 6'!$B$7:$B$306,A66,'Dzienne 6'!$P$7:$P$306),"")</f>
        <v/>
      </c>
      <c r="P66" s="17" t="str">
        <f>IFERROR(AVERAGEIF('Dzienne 6'!$B$7:$B$306,A66,'Dzienne 6'!$R$7:$R$306),"")</f>
        <v/>
      </c>
      <c r="Q66" s="21" t="str">
        <f>IFERROR(AVERAGEIF('Dzienne 6'!$B$7:$B$306,A66,'Dzienne 6'!$U$7:$U$306),"")</f>
        <v/>
      </c>
      <c r="R66" s="21" t="str">
        <f>IFERROR(AVERAGEIF('Dzienne 6'!$B$7:$B$306,A66,'Dzienne 6'!$V$7:$V$306),"")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6'!$A$7:$A$306,'Dzienne 6'!$B$7:$B$306,A67),"")</f>
        <v/>
      </c>
      <c r="C67" s="20" t="str">
        <f ca="1">IFERROR(_xludf.maxifs('Dzienne 6'!$A$7:$A$306,'Dzienne 6'!$B$7:$B$306,A67),"")</f>
        <v/>
      </c>
      <c r="D67" s="21" t="str">
        <f>IFERROR(AVERAGEIF('Dzienne 6'!$B$7:$B$306,A67,'Dzienne 6'!$C$7:$C$306),"")</f>
        <v/>
      </c>
      <c r="E67" s="21" t="str">
        <f>IFERROR(AVERAGEIF('Dzienne 6'!$B$7:$B$306,A67,'Dzienne 6'!$D$7:$D$306),"")</f>
        <v/>
      </c>
      <c r="F67" s="13">
        <f>IFERROR(SUMIF('Dzienne 6'!$B$7:$B$306,A67,'Dzienne 6'!$E$7:$E$306),"")</f>
        <v>0</v>
      </c>
      <c r="G67" s="13">
        <f>IFERROR(SUMIF('Dzienne 6'!$B$7:$B$306,A67,'Dzienne 6'!$F$7:$F$306),"")</f>
        <v>0</v>
      </c>
      <c r="H67" s="15" t="str">
        <f>IFERROR(AVERAGEIF('Dzienne 6'!$B$7:$B$306,A67,'Dzienne 6'!$K$7:$K$306),"")</f>
        <v/>
      </c>
      <c r="I67" s="21">
        <f>IFERROR(SUMIF('Dzienne 6'!$B$7:$B$306,A67,'Dzienne 6'!$H$7:$H$306),"")</f>
        <v>0</v>
      </c>
      <c r="J67" s="21">
        <f>IFERROR(SUMIF('Dzienne 6'!$B$7:$B$306,A67,'Dzienne 6'!$I$7:$I$306),"")</f>
        <v>0</v>
      </c>
      <c r="K67" s="15" t="str">
        <f t="shared" ref="K67:K72" si="2">IF(OR(I67="",I67=0),"",J67/I67*100)</f>
        <v/>
      </c>
      <c r="L67" s="15" t="str">
        <f>IFERROR(AVERAGEIF('Dzienne 6'!$B$7:$B$306,A67,'Dzienne 6'!$L$7:$L$306),"")</f>
        <v/>
      </c>
      <c r="M67" s="21">
        <f>IFERROR(SUMIF('Dzienne 6'!$B$7:$B$306,A67,'Dzienne 6'!$M$7:$M$306),"")</f>
        <v>0</v>
      </c>
      <c r="N67" s="15" t="str">
        <f>IFERROR(AVERAGEIF('Dzienne 6'!$B$7:$B$306,A67,'Dzienne 6'!$O$7:$O$306),"")</f>
        <v/>
      </c>
      <c r="O67" s="15" t="str">
        <f>IFERROR(AVERAGEIF('Dzienne 6'!$B$7:$B$306,A67,'Dzienne 6'!$P$7:$P$306),"")</f>
        <v/>
      </c>
      <c r="P67" s="17" t="str">
        <f>IFERROR(AVERAGEIF('Dzienne 6'!$B$7:$B$306,A67,'Dzienne 6'!$R$7:$R$306),"")</f>
        <v/>
      </c>
      <c r="Q67" s="21" t="str">
        <f>IFERROR(AVERAGEIF('Dzienne 6'!$B$7:$B$306,A67,'Dzienne 6'!$U$7:$U$306),"")</f>
        <v/>
      </c>
      <c r="R67" s="21" t="str">
        <f>IFERROR(AVERAGEIF('Dzienne 6'!$B$7:$B$306,A67,'Dzienne 6'!$V$7:$V$306),"")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6'!$A$7:$A$306,'Dzienne 6'!$B$7:$B$306,A68),"")</f>
        <v/>
      </c>
      <c r="C68" s="20" t="str">
        <f ca="1">IFERROR(_xludf.maxifs('Dzienne 6'!$A$7:$A$306,'Dzienne 6'!$B$7:$B$306,A68),"")</f>
        <v/>
      </c>
      <c r="D68" s="21" t="str">
        <f>IFERROR(AVERAGEIF('Dzienne 6'!$B$7:$B$306,A68,'Dzienne 6'!$C$7:$C$306),"")</f>
        <v/>
      </c>
      <c r="E68" s="21" t="str">
        <f>IFERROR(AVERAGEIF('Dzienne 6'!$B$7:$B$306,A68,'Dzienne 6'!$D$7:$D$306),"")</f>
        <v/>
      </c>
      <c r="F68" s="13">
        <f>IFERROR(SUMIF('Dzienne 6'!$B$7:$B$306,A68,'Dzienne 6'!$E$7:$E$306),"")</f>
        <v>0</v>
      </c>
      <c r="G68" s="13">
        <f>IFERROR(SUMIF('Dzienne 6'!$B$7:$B$306,A68,'Dzienne 6'!$F$7:$F$306),"")</f>
        <v>0</v>
      </c>
      <c r="H68" s="15" t="str">
        <f>IFERROR(AVERAGEIF('Dzienne 6'!$B$7:$B$306,A68,'Dzienne 6'!$K$7:$K$306),"")</f>
        <v/>
      </c>
      <c r="I68" s="21">
        <f>IFERROR(SUMIF('Dzienne 6'!$B$7:$B$306,A68,'Dzienne 6'!$H$7:$H$306),"")</f>
        <v>0</v>
      </c>
      <c r="J68" s="21">
        <f>IFERROR(SUMIF('Dzienne 6'!$B$7:$B$306,A68,'Dzienne 6'!$I$7:$I$306),"")</f>
        <v>0</v>
      </c>
      <c r="K68" s="15" t="str">
        <f t="shared" si="2"/>
        <v/>
      </c>
      <c r="L68" s="15" t="str">
        <f>IFERROR(AVERAGEIF('Dzienne 6'!$B$7:$B$306,A68,'Dzienne 6'!$L$7:$L$306),"")</f>
        <v/>
      </c>
      <c r="M68" s="21">
        <f>IFERROR(SUMIF('Dzienne 6'!$B$7:$B$306,A68,'Dzienne 6'!$M$7:$M$306),"")</f>
        <v>0</v>
      </c>
      <c r="N68" s="15" t="str">
        <f>IFERROR(AVERAGEIF('Dzienne 6'!$B$7:$B$306,A68,'Dzienne 6'!$O$7:$O$306),"")</f>
        <v/>
      </c>
      <c r="O68" s="15" t="str">
        <f>IFERROR(AVERAGEIF('Dzienne 6'!$B$7:$B$306,A68,'Dzienne 6'!$P$7:$P$306),"")</f>
        <v/>
      </c>
      <c r="P68" s="17" t="str">
        <f>IFERROR(AVERAGEIF('Dzienne 6'!$B$7:$B$306,A68,'Dzienne 6'!$R$7:$R$306),"")</f>
        <v/>
      </c>
      <c r="Q68" s="21" t="str">
        <f>IFERROR(AVERAGEIF('Dzienne 6'!$B$7:$B$306,A68,'Dzienne 6'!$U$7:$U$306),"")</f>
        <v/>
      </c>
      <c r="R68" s="21" t="str">
        <f>IFERROR(AVERAGEIF('Dzienne 6'!$B$7:$B$306,A68,'Dzienne 6'!$V$7:$V$306),"")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6'!$A$7:$A$306,'Dzienne 6'!$B$7:$B$306,A69),"")</f>
        <v/>
      </c>
      <c r="C69" s="20" t="str">
        <f ca="1">IFERROR(_xludf.maxifs('Dzienne 6'!$A$7:$A$306,'Dzienne 6'!$B$7:$B$306,A69),"")</f>
        <v/>
      </c>
      <c r="D69" s="21" t="str">
        <f>IFERROR(AVERAGEIF('Dzienne 6'!$B$7:$B$306,A69,'Dzienne 6'!$C$7:$C$306),"")</f>
        <v/>
      </c>
      <c r="E69" s="21" t="str">
        <f>IFERROR(AVERAGEIF('Dzienne 6'!$B$7:$B$306,A69,'Dzienne 6'!$D$7:$D$306),"")</f>
        <v/>
      </c>
      <c r="F69" s="13">
        <f>IFERROR(SUMIF('Dzienne 6'!$B$7:$B$306,A69,'Dzienne 6'!$E$7:$E$306),"")</f>
        <v>0</v>
      </c>
      <c r="G69" s="13">
        <f>IFERROR(SUMIF('Dzienne 6'!$B$7:$B$306,A69,'Dzienne 6'!$F$7:$F$306),"")</f>
        <v>0</v>
      </c>
      <c r="H69" s="15" t="str">
        <f>IFERROR(AVERAGEIF('Dzienne 6'!$B$7:$B$306,A69,'Dzienne 6'!$K$7:$K$306),"")</f>
        <v/>
      </c>
      <c r="I69" s="21">
        <f>IFERROR(SUMIF('Dzienne 6'!$B$7:$B$306,A69,'Dzienne 6'!$H$7:$H$306),"")</f>
        <v>0</v>
      </c>
      <c r="J69" s="21">
        <f>IFERROR(SUMIF('Dzienne 6'!$B$7:$B$306,A69,'Dzienne 6'!$I$7:$I$306),"")</f>
        <v>0</v>
      </c>
      <c r="K69" s="15" t="str">
        <f t="shared" si="2"/>
        <v/>
      </c>
      <c r="L69" s="15" t="str">
        <f>IFERROR(AVERAGEIF('Dzienne 6'!$B$7:$B$306,A69,'Dzienne 6'!$L$7:$L$306),"")</f>
        <v/>
      </c>
      <c r="M69" s="21">
        <f>IFERROR(SUMIF('Dzienne 6'!$B$7:$B$306,A69,'Dzienne 6'!$M$7:$M$306),"")</f>
        <v>0</v>
      </c>
      <c r="N69" s="15" t="str">
        <f>IFERROR(AVERAGEIF('Dzienne 6'!$B$7:$B$306,A69,'Dzienne 6'!$O$7:$O$306),"")</f>
        <v/>
      </c>
      <c r="O69" s="15" t="str">
        <f>IFERROR(AVERAGEIF('Dzienne 6'!$B$7:$B$306,A69,'Dzienne 6'!$P$7:$P$306),"")</f>
        <v/>
      </c>
      <c r="P69" s="17" t="str">
        <f>IFERROR(AVERAGEIF('Dzienne 6'!$B$7:$B$306,A69,'Dzienne 6'!$R$7:$R$306),"")</f>
        <v/>
      </c>
      <c r="Q69" s="21" t="str">
        <f>IFERROR(AVERAGEIF('Dzienne 6'!$B$7:$B$306,A69,'Dzienne 6'!$U$7:$U$306),"")</f>
        <v/>
      </c>
      <c r="R69" s="21" t="str">
        <f>IFERROR(AVERAGEIF('Dzienne 6'!$B$7:$B$306,A69,'Dzienne 6'!$V$7:$V$306),"")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6'!$A$7:$A$306,'Dzienne 6'!$B$7:$B$306,A70),"")</f>
        <v/>
      </c>
      <c r="C70" s="20" t="str">
        <f ca="1">IFERROR(_xludf.maxifs('Dzienne 6'!$A$7:$A$306,'Dzienne 6'!$B$7:$B$306,A70),"")</f>
        <v/>
      </c>
      <c r="D70" s="21" t="str">
        <f>IFERROR(AVERAGEIF('Dzienne 6'!$B$7:$B$306,A70,'Dzienne 6'!$C$7:$C$306),"")</f>
        <v/>
      </c>
      <c r="E70" s="21" t="str">
        <f>IFERROR(AVERAGEIF('Dzienne 6'!$B$7:$B$306,A70,'Dzienne 6'!$D$7:$D$306),"")</f>
        <v/>
      </c>
      <c r="F70" s="13">
        <f>IFERROR(SUMIF('Dzienne 6'!$B$7:$B$306,A70,'Dzienne 6'!$E$7:$E$306),"")</f>
        <v>0</v>
      </c>
      <c r="G70" s="13">
        <f>IFERROR(SUMIF('Dzienne 6'!$B$7:$B$306,A70,'Dzienne 6'!$F$7:$F$306),"")</f>
        <v>0</v>
      </c>
      <c r="H70" s="15" t="str">
        <f>IFERROR(AVERAGEIF('Dzienne 6'!$B$7:$B$306,A70,'Dzienne 6'!$K$7:$K$306),"")</f>
        <v/>
      </c>
      <c r="I70" s="21">
        <f>IFERROR(SUMIF('Dzienne 6'!$B$7:$B$306,A70,'Dzienne 6'!$H$7:$H$306),"")</f>
        <v>0</v>
      </c>
      <c r="J70" s="21">
        <f>IFERROR(SUMIF('Dzienne 6'!$B$7:$B$306,A70,'Dzienne 6'!$I$7:$I$306),"")</f>
        <v>0</v>
      </c>
      <c r="K70" s="15" t="str">
        <f t="shared" si="2"/>
        <v/>
      </c>
      <c r="L70" s="15" t="str">
        <f>IFERROR(AVERAGEIF('Dzienne 6'!$B$7:$B$306,A70,'Dzienne 6'!$L$7:$L$306),"")</f>
        <v/>
      </c>
      <c r="M70" s="21">
        <f>IFERROR(SUMIF('Dzienne 6'!$B$7:$B$306,A70,'Dzienne 6'!$M$7:$M$306),"")</f>
        <v>0</v>
      </c>
      <c r="N70" s="15" t="str">
        <f>IFERROR(AVERAGEIF('Dzienne 6'!$B$7:$B$306,A70,'Dzienne 6'!$O$7:$O$306),"")</f>
        <v/>
      </c>
      <c r="O70" s="15" t="str">
        <f>IFERROR(AVERAGEIF('Dzienne 6'!$B$7:$B$306,A70,'Dzienne 6'!$P$7:$P$306),"")</f>
        <v/>
      </c>
      <c r="P70" s="17" t="str">
        <f>IFERROR(AVERAGEIF('Dzienne 6'!$B$7:$B$306,A70,'Dzienne 6'!$R$7:$R$306),"")</f>
        <v/>
      </c>
      <c r="Q70" s="21" t="str">
        <f>IFERROR(AVERAGEIF('Dzienne 6'!$B$7:$B$306,A70,'Dzienne 6'!$U$7:$U$306),"")</f>
        <v/>
      </c>
      <c r="R70" s="21" t="str">
        <f>IFERROR(AVERAGEIF('Dzienne 6'!$B$7:$B$306,A70,'Dzienne 6'!$V$7:$V$306),"")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6'!$A$7:$A$306,'Dzienne 6'!$B$7:$B$306,A71),"")</f>
        <v/>
      </c>
      <c r="C71" s="20" t="str">
        <f ca="1">IFERROR(_xludf.maxifs('Dzienne 6'!$A$7:$A$306,'Dzienne 6'!$B$7:$B$306,A71),"")</f>
        <v/>
      </c>
      <c r="D71" s="21" t="str">
        <f>IFERROR(AVERAGEIF('Dzienne 6'!$B$7:$B$306,A71,'Dzienne 6'!$C$7:$C$306),"")</f>
        <v/>
      </c>
      <c r="E71" s="21" t="str">
        <f>IFERROR(AVERAGEIF('Dzienne 6'!$B$7:$B$306,A71,'Dzienne 6'!$D$7:$D$306),"")</f>
        <v/>
      </c>
      <c r="F71" s="13">
        <f>IFERROR(SUMIF('Dzienne 6'!$B$7:$B$306,A71,'Dzienne 6'!$E$7:$E$306),"")</f>
        <v>0</v>
      </c>
      <c r="G71" s="13">
        <f>IFERROR(SUMIF('Dzienne 6'!$B$7:$B$306,A71,'Dzienne 6'!$F$7:$F$306),"")</f>
        <v>0</v>
      </c>
      <c r="H71" s="15" t="str">
        <f>IFERROR(AVERAGEIF('Dzienne 6'!$B$7:$B$306,A71,'Dzienne 6'!$K$7:$K$306),"")</f>
        <v/>
      </c>
      <c r="I71" s="21">
        <f>IFERROR(SUMIF('Dzienne 6'!$B$7:$B$306,A71,'Dzienne 6'!$H$7:$H$306),"")</f>
        <v>0</v>
      </c>
      <c r="J71" s="21">
        <f>IFERROR(SUMIF('Dzienne 6'!$B$7:$B$306,A71,'Dzienne 6'!$I$7:$I$306),"")</f>
        <v>0</v>
      </c>
      <c r="K71" s="15" t="str">
        <f t="shared" si="2"/>
        <v/>
      </c>
      <c r="L71" s="15" t="str">
        <f>IFERROR(AVERAGEIF('Dzienne 6'!$B$7:$B$306,A71,'Dzienne 6'!$L$7:$L$306),"")</f>
        <v/>
      </c>
      <c r="M71" s="21">
        <f>IFERROR(SUMIF('Dzienne 6'!$B$7:$B$306,A71,'Dzienne 6'!$M$7:$M$306),"")</f>
        <v>0</v>
      </c>
      <c r="N71" s="15" t="str">
        <f>IFERROR(AVERAGEIF('Dzienne 6'!$B$7:$B$306,A71,'Dzienne 6'!$O$7:$O$306),"")</f>
        <v/>
      </c>
      <c r="O71" s="15" t="str">
        <f>IFERROR(AVERAGEIF('Dzienne 6'!$B$7:$B$306,A71,'Dzienne 6'!$P$7:$P$306),"")</f>
        <v/>
      </c>
      <c r="P71" s="17" t="str">
        <f>IFERROR(AVERAGEIF('Dzienne 6'!$B$7:$B$306,A71,'Dzienne 6'!$R$7:$R$306),"")</f>
        <v/>
      </c>
      <c r="Q71" s="21" t="str">
        <f>IFERROR(AVERAGEIF('Dzienne 6'!$B$7:$B$306,A71,'Dzienne 6'!$U$7:$U$306),"")</f>
        <v/>
      </c>
      <c r="R71" s="21" t="str">
        <f>IFERROR(AVERAGEIF('Dzienne 6'!$B$7:$B$306,A71,'Dzienne 6'!$V$7:$V$306),"")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6'!$A$7:$A$306,'Dzienne 6'!$B$7:$B$306,A72),"")</f>
        <v/>
      </c>
      <c r="C72" s="20" t="str">
        <f ca="1">IFERROR(_xludf.maxifs('Dzienne 6'!$A$7:$A$306,'Dzienne 6'!$B$7:$B$306,A72),"")</f>
        <v/>
      </c>
      <c r="D72" s="21" t="str">
        <f>IFERROR(AVERAGEIF('Dzienne 6'!$B$7:$B$306,A72,'Dzienne 6'!$C$7:$C$306),"")</f>
        <v/>
      </c>
      <c r="E72" s="21" t="str">
        <f>IFERROR(AVERAGEIF('Dzienne 6'!$B$7:$B$306,A72,'Dzienne 6'!$D$7:$D$306),"")</f>
        <v/>
      </c>
      <c r="F72" s="13">
        <f>IFERROR(SUMIF('Dzienne 6'!$B$7:$B$306,A72,'Dzienne 6'!$E$7:$E$306),"")</f>
        <v>0</v>
      </c>
      <c r="G72" s="13">
        <f>IFERROR(SUMIF('Dzienne 6'!$B$7:$B$306,A72,'Dzienne 6'!$F$7:$F$306),"")</f>
        <v>0</v>
      </c>
      <c r="H72" s="15" t="str">
        <f>IFERROR(AVERAGEIF('Dzienne 6'!$B$7:$B$306,A72,'Dzienne 6'!$K$7:$K$306),"")</f>
        <v/>
      </c>
      <c r="I72" s="21">
        <f>IFERROR(SUMIF('Dzienne 6'!$B$7:$B$306,A72,'Dzienne 6'!$H$7:$H$306),"")</f>
        <v>0</v>
      </c>
      <c r="J72" s="21">
        <f>IFERROR(SUMIF('Dzienne 6'!$B$7:$B$306,A72,'Dzienne 6'!$I$7:$I$306),"")</f>
        <v>0</v>
      </c>
      <c r="K72" s="15" t="str">
        <f t="shared" si="2"/>
        <v/>
      </c>
      <c r="L72" s="15" t="str">
        <f>IFERROR(AVERAGEIF('Dzienne 6'!$B$7:$B$306,A72,'Dzienne 6'!$L$7:$L$306),"")</f>
        <v/>
      </c>
      <c r="M72" s="21">
        <f>IFERROR(SUMIF('Dzienne 6'!$B$7:$B$306,A72,'Dzienne 6'!$M$7:$M$306),"")</f>
        <v>0</v>
      </c>
      <c r="N72" s="15" t="str">
        <f>IFERROR(AVERAGEIF('Dzienne 6'!$B$7:$B$306,A72,'Dzienne 6'!$O$7:$O$306),"")</f>
        <v/>
      </c>
      <c r="O72" s="15" t="str">
        <f>IFERROR(AVERAGEIF('Dzienne 6'!$B$7:$B$306,A72,'Dzienne 6'!$P$7:$P$306),"")</f>
        <v/>
      </c>
      <c r="P72" s="17" t="str">
        <f>IFERROR(AVERAGEIF('Dzienne 6'!$B$7:$B$306,A72,'Dzienne 6'!$R$7:$R$306),"")</f>
        <v/>
      </c>
      <c r="Q72" s="21" t="str">
        <f>IFERROR(AVERAGEIF('Dzienne 6'!$B$7:$B$306,A72,'Dzienne 6'!$U$7:$U$306),"")</f>
        <v/>
      </c>
      <c r="R72" s="21" t="str">
        <f>IFERROR(AVERAGEIF('Dzienne 6'!$B$7:$B$306,A72,'Dzienne 6'!$V$7:$V$306),"")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72"/>
  <sheetViews>
    <sheetView zoomScaleNormal="100" workbookViewId="0">
      <pane xSplit="1" ySplit="2" topLeftCell="E3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111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7'!$A$7:$A$306,'Dzienne 7'!$B$7:$B$306,A3),"")</f>
        <v/>
      </c>
      <c r="C3" s="20" t="str">
        <f ca="1">IFERROR(_xludf.maxifs('Dzienne 7'!$A$7:$A$306,'Dzienne 7'!$B$7:$B$306,A3),"")</f>
        <v/>
      </c>
      <c r="D3" s="21" t="str">
        <f>IFERROR(AVERAGEIF('Dzienne 7'!$B$7:$B$306,A3,'Dzienne 7'!$C$7:$C$306),"")</f>
        <v/>
      </c>
      <c r="E3" s="21" t="str">
        <f>IFERROR(AVERAGEIF('Dzienne 7'!$B$7:$B$306,A3,'Dzienne 7'!$D$7:$D$306),"")</f>
        <v/>
      </c>
      <c r="F3" s="13">
        <f>IFERROR(SUMIF('Dzienne 7'!$B$7:$B$306,A3,'Dzienne 7'!$E$7:$E$306),"")</f>
        <v>0</v>
      </c>
      <c r="G3" s="13">
        <f>IFERROR(SUMIF('Dzienne 7'!$B$7:$B$306,A3,'Dzienne 7'!$F$7:$F$306),"")</f>
        <v>0</v>
      </c>
      <c r="H3" s="15" t="str">
        <f>IFERROR(AVERAGEIF('Dzienne 7'!$B$7:$B$306,A3,'Dzienne 7'!$K$7:$K$306),"")</f>
        <v/>
      </c>
      <c r="I3" s="21">
        <f>IFERROR(SUMIF('Dzienne 7'!$B$7:$B$306,A3,'Dzienne 7'!$H$7:$H$306),"")</f>
        <v>0</v>
      </c>
      <c r="J3" s="21">
        <f>IFERROR(SUMIF('Dzienne 7'!$B$7:$B$306,A3,'Dzienne 7'!$I$7:$I$306),"")</f>
        <v>0</v>
      </c>
      <c r="K3" s="15" t="str">
        <f t="shared" ref="K3:K34" si="0">IF(OR(I3="",I3=0),"",J3/I3*100)</f>
        <v/>
      </c>
      <c r="L3" s="15" t="str">
        <f>IFERROR(AVERAGEIF('Dzienne 7'!$B$7:$B$306,A3,'Dzienne 7'!$L$7:$L$306),"")</f>
        <v/>
      </c>
      <c r="M3" s="21">
        <f>IFERROR(SUMIF('Dzienne 7'!$B$7:$B$306,A3,'Dzienne 7'!$M$7:$M$306),"")</f>
        <v>0</v>
      </c>
      <c r="N3" s="15" t="str">
        <f>IFERROR(AVERAGEIF('Dzienne 7'!$B$7:$B$306,A3,'Dzienne 7'!$O$7:$O$306),"")</f>
        <v/>
      </c>
      <c r="O3" s="15" t="str">
        <f>IFERROR(AVERAGEIF('Dzienne 7'!$B$7:$B$306,A3,'Dzienne 7'!$P$7:$P$306),"")</f>
        <v/>
      </c>
      <c r="P3" s="17" t="str">
        <f>IFERROR(AVERAGEIF('Dzienne 7'!$B$7:$B$306,A3,'Dzienne 7'!$R$7:$R$306),"")</f>
        <v/>
      </c>
      <c r="Q3" s="21" t="str">
        <f>IFERROR(AVERAGEIF('Dzienne 7'!$B$7:$B$306,A3,'Dzienne 7'!$U$7:$U$306),"")</f>
        <v/>
      </c>
      <c r="R3" s="21" t="str">
        <f>IFERROR(AVERAGEIF('Dzienne 7'!$B$7:$B$306,A3,'Dzienne 7'!$V$7:$V$306),"")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7'!$A$7:$A$306,'Dzienne 7'!$B$7:$B$306,A4),"")</f>
        <v/>
      </c>
      <c r="C4" s="20" t="str">
        <f ca="1">IFERROR(_xludf.maxifs('Dzienne 7'!$A$7:$A$306,'Dzienne 7'!$B$7:$B$306,A4),"")</f>
        <v/>
      </c>
      <c r="D4" s="21" t="str">
        <f>IFERROR(AVERAGEIF('Dzienne 7'!$B$7:$B$306,A4,'Dzienne 7'!$C$7:$C$306),"")</f>
        <v/>
      </c>
      <c r="E4" s="21" t="str">
        <f>IFERROR(AVERAGEIF('Dzienne 7'!$B$7:$B$306,A4,'Dzienne 7'!$D$7:$D$306),"")</f>
        <v/>
      </c>
      <c r="F4" s="13">
        <f>IFERROR(SUMIF('Dzienne 7'!$B$7:$B$306,A4,'Dzienne 7'!$E$7:$E$306),"")</f>
        <v>0</v>
      </c>
      <c r="G4" s="13">
        <f>IFERROR(SUMIF('Dzienne 7'!$B$7:$B$306,A4,'Dzienne 7'!$F$7:$F$306),"")</f>
        <v>0</v>
      </c>
      <c r="H4" s="15" t="str">
        <f>IFERROR(AVERAGEIF('Dzienne 7'!$B$7:$B$306,A4,'Dzienne 7'!$K$7:$K$306),"")</f>
        <v/>
      </c>
      <c r="I4" s="21">
        <f>IFERROR(SUMIF('Dzienne 7'!$B$7:$B$306,A4,'Dzienne 7'!$H$7:$H$306),"")</f>
        <v>0</v>
      </c>
      <c r="J4" s="21">
        <f>IFERROR(SUMIF('Dzienne 7'!$B$7:$B$306,A4,'Dzienne 7'!$I$7:$I$306),"")</f>
        <v>0</v>
      </c>
      <c r="K4" s="15" t="str">
        <f t="shared" si="0"/>
        <v/>
      </c>
      <c r="L4" s="15" t="str">
        <f>IFERROR(AVERAGEIF('Dzienne 7'!$B$7:$B$306,A4,'Dzienne 7'!$L$7:$L$306),"")</f>
        <v/>
      </c>
      <c r="M4" s="21">
        <f>IFERROR(SUMIF('Dzienne 7'!$B$7:$B$306,A4,'Dzienne 7'!$M$7:$M$306),"")</f>
        <v>0</v>
      </c>
      <c r="N4" s="15" t="str">
        <f>IFERROR(AVERAGEIF('Dzienne 7'!$B$7:$B$306,A4,'Dzienne 7'!$O$7:$O$306),"")</f>
        <v/>
      </c>
      <c r="O4" s="15" t="str">
        <f>IFERROR(AVERAGEIF('Dzienne 7'!$B$7:$B$306,A4,'Dzienne 7'!$P$7:$P$306),"")</f>
        <v/>
      </c>
      <c r="P4" s="17" t="str">
        <f>IFERROR(AVERAGEIF('Dzienne 7'!$B$7:$B$306,A4,'Dzienne 7'!$R$7:$R$306),"")</f>
        <v/>
      </c>
      <c r="Q4" s="21" t="str">
        <f>IFERROR(AVERAGEIF('Dzienne 7'!$B$7:$B$306,A4,'Dzienne 7'!$U$7:$U$306),"")</f>
        <v/>
      </c>
      <c r="R4" s="21" t="str">
        <f>IFERROR(AVERAGEIF('Dzienne 7'!$B$7:$B$306,A4,'Dzienne 7'!$V$7:$V$306),"")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7'!$A$7:$A$306,'Dzienne 7'!$B$7:$B$306,A5),"")</f>
        <v/>
      </c>
      <c r="C5" s="20" t="str">
        <f ca="1">IFERROR(_xludf.maxifs('Dzienne 7'!$A$7:$A$306,'Dzienne 7'!$B$7:$B$306,A5),"")</f>
        <v/>
      </c>
      <c r="D5" s="21" t="str">
        <f>IFERROR(AVERAGEIF('Dzienne 7'!$B$7:$B$306,A5,'Dzienne 7'!$C$7:$C$306),"")</f>
        <v/>
      </c>
      <c r="E5" s="21" t="str">
        <f>IFERROR(AVERAGEIF('Dzienne 7'!$B$7:$B$306,A5,'Dzienne 7'!$D$7:$D$306),"")</f>
        <v/>
      </c>
      <c r="F5" s="13">
        <f>IFERROR(SUMIF('Dzienne 7'!$B$7:$B$306,A5,'Dzienne 7'!$E$7:$E$306),"")</f>
        <v>0</v>
      </c>
      <c r="G5" s="13">
        <f>IFERROR(SUMIF('Dzienne 7'!$B$7:$B$306,A5,'Dzienne 7'!$F$7:$F$306),"")</f>
        <v>0</v>
      </c>
      <c r="H5" s="15" t="str">
        <f>IFERROR(AVERAGEIF('Dzienne 7'!$B$7:$B$306,A5,'Dzienne 7'!$K$7:$K$306),"")</f>
        <v/>
      </c>
      <c r="I5" s="21">
        <f>IFERROR(SUMIF('Dzienne 7'!$B$7:$B$306,A5,'Dzienne 7'!$H$7:$H$306),"")</f>
        <v>0</v>
      </c>
      <c r="J5" s="21">
        <f>IFERROR(SUMIF('Dzienne 7'!$B$7:$B$306,A5,'Dzienne 7'!$I$7:$I$306),"")</f>
        <v>0</v>
      </c>
      <c r="K5" s="15" t="str">
        <f t="shared" si="0"/>
        <v/>
      </c>
      <c r="L5" s="15" t="str">
        <f>IFERROR(AVERAGEIF('Dzienne 7'!$B$7:$B$306,A5,'Dzienne 7'!$L$7:$L$306),"")</f>
        <v/>
      </c>
      <c r="M5" s="21">
        <f>IFERROR(SUMIF('Dzienne 7'!$B$7:$B$306,A5,'Dzienne 7'!$M$7:$M$306),"")</f>
        <v>0</v>
      </c>
      <c r="N5" s="15" t="str">
        <f>IFERROR(AVERAGEIF('Dzienne 7'!$B$7:$B$306,A5,'Dzienne 7'!$O$7:$O$306),"")</f>
        <v/>
      </c>
      <c r="O5" s="15" t="str">
        <f>IFERROR(AVERAGEIF('Dzienne 7'!$B$7:$B$306,A5,'Dzienne 7'!$P$7:$P$306),"")</f>
        <v/>
      </c>
      <c r="P5" s="17" t="str">
        <f>IFERROR(AVERAGEIF('Dzienne 7'!$B$7:$B$306,A5,'Dzienne 7'!$R$7:$R$306),"")</f>
        <v/>
      </c>
      <c r="Q5" s="21" t="str">
        <f>IFERROR(AVERAGEIF('Dzienne 7'!$B$7:$B$306,A5,'Dzienne 7'!$U$7:$U$306),"")</f>
        <v/>
      </c>
      <c r="R5" s="21" t="str">
        <f>IFERROR(AVERAGEIF('Dzienne 7'!$B$7:$B$306,A5,'Dzienne 7'!$V$7:$V$306),"")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7'!$A$7:$A$306,'Dzienne 7'!$B$7:$B$306,A6),"")</f>
        <v/>
      </c>
      <c r="C6" s="20" t="str">
        <f ca="1">IFERROR(_xludf.maxifs('Dzienne 7'!$A$7:$A$306,'Dzienne 7'!$B$7:$B$306,A6),"")</f>
        <v/>
      </c>
      <c r="D6" s="21" t="str">
        <f>IFERROR(AVERAGEIF('Dzienne 7'!$B$7:$B$306,A6,'Dzienne 7'!$C$7:$C$306),"")</f>
        <v/>
      </c>
      <c r="E6" s="21" t="str">
        <f>IFERROR(AVERAGEIF('Dzienne 7'!$B$7:$B$306,A6,'Dzienne 7'!$D$7:$D$306),"")</f>
        <v/>
      </c>
      <c r="F6" s="13">
        <f>IFERROR(SUMIF('Dzienne 7'!$B$7:$B$306,A6,'Dzienne 7'!$E$7:$E$306),"")</f>
        <v>0</v>
      </c>
      <c r="G6" s="13">
        <f>IFERROR(SUMIF('Dzienne 7'!$B$7:$B$306,A6,'Dzienne 7'!$F$7:$F$306),"")</f>
        <v>0</v>
      </c>
      <c r="H6" s="15" t="str">
        <f>IFERROR(AVERAGEIF('Dzienne 7'!$B$7:$B$306,A6,'Dzienne 7'!$K$7:$K$306),"")</f>
        <v/>
      </c>
      <c r="I6" s="21">
        <f>IFERROR(SUMIF('Dzienne 7'!$B$7:$B$306,A6,'Dzienne 7'!$H$7:$H$306),"")</f>
        <v>0</v>
      </c>
      <c r="J6" s="21">
        <f>IFERROR(SUMIF('Dzienne 7'!$B$7:$B$306,A6,'Dzienne 7'!$I$7:$I$306),"")</f>
        <v>0</v>
      </c>
      <c r="K6" s="15" t="str">
        <f t="shared" si="0"/>
        <v/>
      </c>
      <c r="L6" s="15" t="str">
        <f>IFERROR(AVERAGEIF('Dzienne 7'!$B$7:$B$306,A6,'Dzienne 7'!$L$7:$L$306),"")</f>
        <v/>
      </c>
      <c r="M6" s="21">
        <f>IFERROR(SUMIF('Dzienne 7'!$B$7:$B$306,A6,'Dzienne 7'!$M$7:$M$306),"")</f>
        <v>0</v>
      </c>
      <c r="N6" s="15" t="str">
        <f>IFERROR(AVERAGEIF('Dzienne 7'!$B$7:$B$306,A6,'Dzienne 7'!$O$7:$O$306),"")</f>
        <v/>
      </c>
      <c r="O6" s="15" t="str">
        <f>IFERROR(AVERAGEIF('Dzienne 7'!$B$7:$B$306,A6,'Dzienne 7'!$P$7:$P$306),"")</f>
        <v/>
      </c>
      <c r="P6" s="17" t="str">
        <f>IFERROR(AVERAGEIF('Dzienne 7'!$B$7:$B$306,A6,'Dzienne 7'!$R$7:$R$306),"")</f>
        <v/>
      </c>
      <c r="Q6" s="21" t="str">
        <f>IFERROR(AVERAGEIF('Dzienne 7'!$B$7:$B$306,A6,'Dzienne 7'!$U$7:$U$306),"")</f>
        <v/>
      </c>
      <c r="R6" s="21" t="str">
        <f>IFERROR(AVERAGEIF('Dzienne 7'!$B$7:$B$306,A6,'Dzienne 7'!$V$7:$V$306),"")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7'!$A$7:$A$306,'Dzienne 7'!$B$7:$B$306,A7),"")</f>
        <v/>
      </c>
      <c r="C7" s="20" t="str">
        <f ca="1">IFERROR(_xludf.maxifs('Dzienne 7'!$A$7:$A$306,'Dzienne 7'!$B$7:$B$306,A7),"")</f>
        <v/>
      </c>
      <c r="D7" s="21" t="str">
        <f>IFERROR(AVERAGEIF('Dzienne 7'!$B$7:$B$306,A7,'Dzienne 7'!$C$7:$C$306),"")</f>
        <v/>
      </c>
      <c r="E7" s="21" t="str">
        <f>IFERROR(AVERAGEIF('Dzienne 7'!$B$7:$B$306,A7,'Dzienne 7'!$D$7:$D$306),"")</f>
        <v/>
      </c>
      <c r="F7" s="13">
        <f>IFERROR(SUMIF('Dzienne 7'!$B$7:$B$306,A7,'Dzienne 7'!$E$7:$E$306),"")</f>
        <v>0</v>
      </c>
      <c r="G7" s="13">
        <f>IFERROR(SUMIF('Dzienne 7'!$B$7:$B$306,A7,'Dzienne 7'!$F$7:$F$306),"")</f>
        <v>0</v>
      </c>
      <c r="H7" s="15" t="str">
        <f>IFERROR(AVERAGEIF('Dzienne 7'!$B$7:$B$306,A7,'Dzienne 7'!$K$7:$K$306),"")</f>
        <v/>
      </c>
      <c r="I7" s="21">
        <f>IFERROR(SUMIF('Dzienne 7'!$B$7:$B$306,A7,'Dzienne 7'!$H$7:$H$306),"")</f>
        <v>0</v>
      </c>
      <c r="J7" s="21">
        <f>IFERROR(SUMIF('Dzienne 7'!$B$7:$B$306,A7,'Dzienne 7'!$I$7:$I$306),"")</f>
        <v>0</v>
      </c>
      <c r="K7" s="15" t="str">
        <f t="shared" si="0"/>
        <v/>
      </c>
      <c r="L7" s="15" t="str">
        <f>IFERROR(AVERAGEIF('Dzienne 7'!$B$7:$B$306,A7,'Dzienne 7'!$L$7:$L$306),"")</f>
        <v/>
      </c>
      <c r="M7" s="21">
        <f>IFERROR(SUMIF('Dzienne 7'!$B$7:$B$306,A7,'Dzienne 7'!$M$7:$M$306),"")</f>
        <v>0</v>
      </c>
      <c r="N7" s="15" t="str">
        <f>IFERROR(AVERAGEIF('Dzienne 7'!$B$7:$B$306,A7,'Dzienne 7'!$O$7:$O$306),"")</f>
        <v/>
      </c>
      <c r="O7" s="15" t="str">
        <f>IFERROR(AVERAGEIF('Dzienne 7'!$B$7:$B$306,A7,'Dzienne 7'!$P$7:$P$306),"")</f>
        <v/>
      </c>
      <c r="P7" s="17" t="str">
        <f>IFERROR(AVERAGEIF('Dzienne 7'!$B$7:$B$306,A7,'Dzienne 7'!$R$7:$R$306),"")</f>
        <v/>
      </c>
      <c r="Q7" s="21" t="str">
        <f>IFERROR(AVERAGEIF('Dzienne 7'!$B$7:$B$306,A7,'Dzienne 7'!$U$7:$U$306),"")</f>
        <v/>
      </c>
      <c r="R7" s="21" t="str">
        <f>IFERROR(AVERAGEIF('Dzienne 7'!$B$7:$B$306,A7,'Dzienne 7'!$V$7:$V$306),"")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7'!$A$7:$A$306,'Dzienne 7'!$B$7:$B$306,A8),"")</f>
        <v/>
      </c>
      <c r="C8" s="20" t="str">
        <f ca="1">IFERROR(_xludf.maxifs('Dzienne 7'!$A$7:$A$306,'Dzienne 7'!$B$7:$B$306,A8),"")</f>
        <v/>
      </c>
      <c r="D8" s="21" t="str">
        <f>IFERROR(AVERAGEIF('Dzienne 7'!$B$7:$B$306,A8,'Dzienne 7'!$C$7:$C$306),"")</f>
        <v/>
      </c>
      <c r="E8" s="21" t="str">
        <f>IFERROR(AVERAGEIF('Dzienne 7'!$B$7:$B$306,A8,'Dzienne 7'!$D$7:$D$306),"")</f>
        <v/>
      </c>
      <c r="F8" s="13">
        <f>IFERROR(SUMIF('Dzienne 7'!$B$7:$B$306,A8,'Dzienne 7'!$E$7:$E$306),"")</f>
        <v>0</v>
      </c>
      <c r="G8" s="13">
        <f>IFERROR(SUMIF('Dzienne 7'!$B$7:$B$306,A8,'Dzienne 7'!$F$7:$F$306),"")</f>
        <v>0</v>
      </c>
      <c r="H8" s="15" t="str">
        <f>IFERROR(AVERAGEIF('Dzienne 7'!$B$7:$B$306,A8,'Dzienne 7'!$K$7:$K$306),"")</f>
        <v/>
      </c>
      <c r="I8" s="21">
        <f>IFERROR(SUMIF('Dzienne 7'!$B$7:$B$306,A8,'Dzienne 7'!$H$7:$H$306),"")</f>
        <v>0</v>
      </c>
      <c r="J8" s="21">
        <f>IFERROR(SUMIF('Dzienne 7'!$B$7:$B$306,A8,'Dzienne 7'!$I$7:$I$306),"")</f>
        <v>0</v>
      </c>
      <c r="K8" s="15" t="str">
        <f t="shared" si="0"/>
        <v/>
      </c>
      <c r="L8" s="15" t="str">
        <f>IFERROR(AVERAGEIF('Dzienne 7'!$B$7:$B$306,A8,'Dzienne 7'!$L$7:$L$306),"")</f>
        <v/>
      </c>
      <c r="M8" s="21">
        <f>IFERROR(SUMIF('Dzienne 7'!$B$7:$B$306,A8,'Dzienne 7'!$M$7:$M$306),"")</f>
        <v>0</v>
      </c>
      <c r="N8" s="15" t="str">
        <f>IFERROR(AVERAGEIF('Dzienne 7'!$B$7:$B$306,A8,'Dzienne 7'!$O$7:$O$306),"")</f>
        <v/>
      </c>
      <c r="O8" s="15" t="str">
        <f>IFERROR(AVERAGEIF('Dzienne 7'!$B$7:$B$306,A8,'Dzienne 7'!$P$7:$P$306),"")</f>
        <v/>
      </c>
      <c r="P8" s="17" t="str">
        <f>IFERROR(AVERAGEIF('Dzienne 7'!$B$7:$B$306,A8,'Dzienne 7'!$R$7:$R$306),"")</f>
        <v/>
      </c>
      <c r="Q8" s="21" t="str">
        <f>IFERROR(AVERAGEIF('Dzienne 7'!$B$7:$B$306,A8,'Dzienne 7'!$U$7:$U$306),"")</f>
        <v/>
      </c>
      <c r="R8" s="21" t="str">
        <f>IFERROR(AVERAGEIF('Dzienne 7'!$B$7:$B$306,A8,'Dzienne 7'!$V$7:$V$306),"")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7'!$A$7:$A$306,'Dzienne 7'!$B$7:$B$306,A9),"")</f>
        <v/>
      </c>
      <c r="C9" s="20" t="str">
        <f ca="1">IFERROR(_xludf.maxifs('Dzienne 7'!$A$7:$A$306,'Dzienne 7'!$B$7:$B$306,A9),"")</f>
        <v/>
      </c>
      <c r="D9" s="21" t="str">
        <f>IFERROR(AVERAGEIF('Dzienne 7'!$B$7:$B$306,A9,'Dzienne 7'!$C$7:$C$306),"")</f>
        <v/>
      </c>
      <c r="E9" s="21" t="str">
        <f>IFERROR(AVERAGEIF('Dzienne 7'!$B$7:$B$306,A9,'Dzienne 7'!$D$7:$D$306),"")</f>
        <v/>
      </c>
      <c r="F9" s="13">
        <f>IFERROR(SUMIF('Dzienne 7'!$B$7:$B$306,A9,'Dzienne 7'!$E$7:$E$306),"")</f>
        <v>0</v>
      </c>
      <c r="G9" s="13">
        <f>IFERROR(SUMIF('Dzienne 7'!$B$7:$B$306,A9,'Dzienne 7'!$F$7:$F$306),"")</f>
        <v>0</v>
      </c>
      <c r="H9" s="15" t="str">
        <f>IFERROR(AVERAGEIF('Dzienne 7'!$B$7:$B$306,A9,'Dzienne 7'!$K$7:$K$306),"")</f>
        <v/>
      </c>
      <c r="I9" s="21">
        <f>IFERROR(SUMIF('Dzienne 7'!$B$7:$B$306,A9,'Dzienne 7'!$H$7:$H$306),"")</f>
        <v>0</v>
      </c>
      <c r="J9" s="21">
        <f>IFERROR(SUMIF('Dzienne 7'!$B$7:$B$306,A9,'Dzienne 7'!$I$7:$I$306),"")</f>
        <v>0</v>
      </c>
      <c r="K9" s="15" t="str">
        <f t="shared" si="0"/>
        <v/>
      </c>
      <c r="L9" s="15" t="str">
        <f>IFERROR(AVERAGEIF('Dzienne 7'!$B$7:$B$306,A9,'Dzienne 7'!$L$7:$L$306),"")</f>
        <v/>
      </c>
      <c r="M9" s="21">
        <f>IFERROR(SUMIF('Dzienne 7'!$B$7:$B$306,A9,'Dzienne 7'!$M$7:$M$306),"")</f>
        <v>0</v>
      </c>
      <c r="N9" s="15" t="str">
        <f>IFERROR(AVERAGEIF('Dzienne 7'!$B$7:$B$306,A9,'Dzienne 7'!$O$7:$O$306),"")</f>
        <v/>
      </c>
      <c r="O9" s="15" t="str">
        <f>IFERROR(AVERAGEIF('Dzienne 7'!$B$7:$B$306,A9,'Dzienne 7'!$P$7:$P$306),"")</f>
        <v/>
      </c>
      <c r="P9" s="17" t="str">
        <f>IFERROR(AVERAGEIF('Dzienne 7'!$B$7:$B$306,A9,'Dzienne 7'!$R$7:$R$306),"")</f>
        <v/>
      </c>
      <c r="Q9" s="21" t="str">
        <f>IFERROR(AVERAGEIF('Dzienne 7'!$B$7:$B$306,A9,'Dzienne 7'!$U$7:$U$306),"")</f>
        <v/>
      </c>
      <c r="R9" s="21" t="str">
        <f>IFERROR(AVERAGEIF('Dzienne 7'!$B$7:$B$306,A9,'Dzienne 7'!$V$7:$V$306),"")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7'!$A$7:$A$306,'Dzienne 7'!$B$7:$B$306,A10),"")</f>
        <v/>
      </c>
      <c r="C10" s="20" t="str">
        <f ca="1">IFERROR(_xludf.maxifs('Dzienne 7'!$A$7:$A$306,'Dzienne 7'!$B$7:$B$306,A10),"")</f>
        <v/>
      </c>
      <c r="D10" s="21" t="str">
        <f>IFERROR(AVERAGEIF('Dzienne 7'!$B$7:$B$306,A10,'Dzienne 7'!$C$7:$C$306),"")</f>
        <v/>
      </c>
      <c r="E10" s="21" t="str">
        <f>IFERROR(AVERAGEIF('Dzienne 7'!$B$7:$B$306,A10,'Dzienne 7'!$D$7:$D$306),"")</f>
        <v/>
      </c>
      <c r="F10" s="13">
        <f>IFERROR(SUMIF('Dzienne 7'!$B$7:$B$306,A10,'Dzienne 7'!$E$7:$E$306),"")</f>
        <v>0</v>
      </c>
      <c r="G10" s="13">
        <f>IFERROR(SUMIF('Dzienne 7'!$B$7:$B$306,A10,'Dzienne 7'!$F$7:$F$306),"")</f>
        <v>0</v>
      </c>
      <c r="H10" s="15" t="str">
        <f>IFERROR(AVERAGEIF('Dzienne 7'!$B$7:$B$306,A10,'Dzienne 7'!$K$7:$K$306),"")</f>
        <v/>
      </c>
      <c r="I10" s="21">
        <f>IFERROR(SUMIF('Dzienne 7'!$B$7:$B$306,A10,'Dzienne 7'!$H$7:$H$306),"")</f>
        <v>0</v>
      </c>
      <c r="J10" s="21">
        <f>IFERROR(SUMIF('Dzienne 7'!$B$7:$B$306,A10,'Dzienne 7'!$I$7:$I$306),"")</f>
        <v>0</v>
      </c>
      <c r="K10" s="15" t="str">
        <f t="shared" si="0"/>
        <v/>
      </c>
      <c r="L10" s="15" t="str">
        <f>IFERROR(AVERAGEIF('Dzienne 7'!$B$7:$B$306,A10,'Dzienne 7'!$L$7:$L$306),"")</f>
        <v/>
      </c>
      <c r="M10" s="21">
        <f>IFERROR(SUMIF('Dzienne 7'!$B$7:$B$306,A10,'Dzienne 7'!$M$7:$M$306),"")</f>
        <v>0</v>
      </c>
      <c r="N10" s="15" t="str">
        <f>IFERROR(AVERAGEIF('Dzienne 7'!$B$7:$B$306,A10,'Dzienne 7'!$O$7:$O$306),"")</f>
        <v/>
      </c>
      <c r="O10" s="15" t="str">
        <f>IFERROR(AVERAGEIF('Dzienne 7'!$B$7:$B$306,A10,'Dzienne 7'!$P$7:$P$306),"")</f>
        <v/>
      </c>
      <c r="P10" s="17" t="str">
        <f>IFERROR(AVERAGEIF('Dzienne 7'!$B$7:$B$306,A10,'Dzienne 7'!$R$7:$R$306),"")</f>
        <v/>
      </c>
      <c r="Q10" s="21" t="str">
        <f>IFERROR(AVERAGEIF('Dzienne 7'!$B$7:$B$306,A10,'Dzienne 7'!$U$7:$U$306),"")</f>
        <v/>
      </c>
      <c r="R10" s="21" t="str">
        <f>IFERROR(AVERAGEIF('Dzienne 7'!$B$7:$B$306,A10,'Dzienne 7'!$V$7:$V$306),"")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7'!$A$7:$A$306,'Dzienne 7'!$B$7:$B$306,A11),"")</f>
        <v/>
      </c>
      <c r="C11" s="20" t="str">
        <f ca="1">IFERROR(_xludf.maxifs('Dzienne 7'!$A$7:$A$306,'Dzienne 7'!$B$7:$B$306,A11),"")</f>
        <v/>
      </c>
      <c r="D11" s="21" t="str">
        <f>IFERROR(AVERAGEIF('Dzienne 7'!$B$7:$B$306,A11,'Dzienne 7'!$C$7:$C$306),"")</f>
        <v/>
      </c>
      <c r="E11" s="21" t="str">
        <f>IFERROR(AVERAGEIF('Dzienne 7'!$B$7:$B$306,A11,'Dzienne 7'!$D$7:$D$306),"")</f>
        <v/>
      </c>
      <c r="F11" s="13">
        <f>IFERROR(SUMIF('Dzienne 7'!$B$7:$B$306,A11,'Dzienne 7'!$E$7:$E$306),"")</f>
        <v>0</v>
      </c>
      <c r="G11" s="13">
        <f>IFERROR(SUMIF('Dzienne 7'!$B$7:$B$306,A11,'Dzienne 7'!$F$7:$F$306),"")</f>
        <v>0</v>
      </c>
      <c r="H11" s="15" t="str">
        <f>IFERROR(AVERAGEIF('Dzienne 7'!$B$7:$B$306,A11,'Dzienne 7'!$K$7:$K$306),"")</f>
        <v/>
      </c>
      <c r="I11" s="21">
        <f>IFERROR(SUMIF('Dzienne 7'!$B$7:$B$306,A11,'Dzienne 7'!$H$7:$H$306),"")</f>
        <v>0</v>
      </c>
      <c r="J11" s="21">
        <f>IFERROR(SUMIF('Dzienne 7'!$B$7:$B$306,A11,'Dzienne 7'!$I$7:$I$306),"")</f>
        <v>0</v>
      </c>
      <c r="K11" s="15" t="str">
        <f t="shared" si="0"/>
        <v/>
      </c>
      <c r="L11" s="15" t="str">
        <f>IFERROR(AVERAGEIF('Dzienne 7'!$B$7:$B$306,A11,'Dzienne 7'!$L$7:$L$306),"")</f>
        <v/>
      </c>
      <c r="M11" s="21">
        <f>IFERROR(SUMIF('Dzienne 7'!$B$7:$B$306,A11,'Dzienne 7'!$M$7:$M$306),"")</f>
        <v>0</v>
      </c>
      <c r="N11" s="15" t="str">
        <f>IFERROR(AVERAGEIF('Dzienne 7'!$B$7:$B$306,A11,'Dzienne 7'!$O$7:$O$306),"")</f>
        <v/>
      </c>
      <c r="O11" s="15" t="str">
        <f>IFERROR(AVERAGEIF('Dzienne 7'!$B$7:$B$306,A11,'Dzienne 7'!$P$7:$P$306),"")</f>
        <v/>
      </c>
      <c r="P11" s="17" t="str">
        <f>IFERROR(AVERAGEIF('Dzienne 7'!$B$7:$B$306,A11,'Dzienne 7'!$R$7:$R$306),"")</f>
        <v/>
      </c>
      <c r="Q11" s="21" t="str">
        <f>IFERROR(AVERAGEIF('Dzienne 7'!$B$7:$B$306,A11,'Dzienne 7'!$U$7:$U$306),"")</f>
        <v/>
      </c>
      <c r="R11" s="21" t="str">
        <f>IFERROR(AVERAGEIF('Dzienne 7'!$B$7:$B$306,A11,'Dzienne 7'!$V$7:$V$306),"")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7'!$A$7:$A$306,'Dzienne 7'!$B$7:$B$306,A12),"")</f>
        <v/>
      </c>
      <c r="C12" s="20" t="str">
        <f ca="1">IFERROR(_xludf.maxifs('Dzienne 7'!$A$7:$A$306,'Dzienne 7'!$B$7:$B$306,A12),"")</f>
        <v/>
      </c>
      <c r="D12" s="21" t="str">
        <f>IFERROR(AVERAGEIF('Dzienne 7'!$B$7:$B$306,A12,'Dzienne 7'!$C$7:$C$306),"")</f>
        <v/>
      </c>
      <c r="E12" s="21" t="str">
        <f>IFERROR(AVERAGEIF('Dzienne 7'!$B$7:$B$306,A12,'Dzienne 7'!$D$7:$D$306),"")</f>
        <v/>
      </c>
      <c r="F12" s="13">
        <f>IFERROR(SUMIF('Dzienne 7'!$B$7:$B$306,A12,'Dzienne 7'!$E$7:$E$306),"")</f>
        <v>0</v>
      </c>
      <c r="G12" s="13">
        <f>IFERROR(SUMIF('Dzienne 7'!$B$7:$B$306,A12,'Dzienne 7'!$F$7:$F$306),"")</f>
        <v>0</v>
      </c>
      <c r="H12" s="15" t="str">
        <f>IFERROR(AVERAGEIF('Dzienne 7'!$B$7:$B$306,A12,'Dzienne 7'!$K$7:$K$306),"")</f>
        <v/>
      </c>
      <c r="I12" s="21">
        <f>IFERROR(SUMIF('Dzienne 7'!$B$7:$B$306,A12,'Dzienne 7'!$H$7:$H$306),"")</f>
        <v>0</v>
      </c>
      <c r="J12" s="21">
        <f>IFERROR(SUMIF('Dzienne 7'!$B$7:$B$306,A12,'Dzienne 7'!$I$7:$I$306),"")</f>
        <v>0</v>
      </c>
      <c r="K12" s="15" t="str">
        <f t="shared" si="0"/>
        <v/>
      </c>
      <c r="L12" s="15" t="str">
        <f>IFERROR(AVERAGEIF('Dzienne 7'!$B$7:$B$306,A12,'Dzienne 7'!$L$7:$L$306),"")</f>
        <v/>
      </c>
      <c r="M12" s="21">
        <f>IFERROR(SUMIF('Dzienne 7'!$B$7:$B$306,A12,'Dzienne 7'!$M$7:$M$306),"")</f>
        <v>0</v>
      </c>
      <c r="N12" s="15" t="str">
        <f>IFERROR(AVERAGEIF('Dzienne 7'!$B$7:$B$306,A12,'Dzienne 7'!$O$7:$O$306),"")</f>
        <v/>
      </c>
      <c r="O12" s="15" t="str">
        <f>IFERROR(AVERAGEIF('Dzienne 7'!$B$7:$B$306,A12,'Dzienne 7'!$P$7:$P$306),"")</f>
        <v/>
      </c>
      <c r="P12" s="17" t="str">
        <f>IFERROR(AVERAGEIF('Dzienne 7'!$B$7:$B$306,A12,'Dzienne 7'!$R$7:$R$306),"")</f>
        <v/>
      </c>
      <c r="Q12" s="21" t="str">
        <f>IFERROR(AVERAGEIF('Dzienne 7'!$B$7:$B$306,A12,'Dzienne 7'!$U$7:$U$306),"")</f>
        <v/>
      </c>
      <c r="R12" s="21" t="str">
        <f>IFERROR(AVERAGEIF('Dzienne 7'!$B$7:$B$306,A12,'Dzienne 7'!$V$7:$V$306),"")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7'!$A$7:$A$306,'Dzienne 7'!$B$7:$B$306,A13),"")</f>
        <v/>
      </c>
      <c r="C13" s="20" t="str">
        <f ca="1">IFERROR(_xludf.maxifs('Dzienne 7'!$A$7:$A$306,'Dzienne 7'!$B$7:$B$306,A13),"")</f>
        <v/>
      </c>
      <c r="D13" s="21" t="str">
        <f>IFERROR(AVERAGEIF('Dzienne 7'!$B$7:$B$306,A13,'Dzienne 7'!$C$7:$C$306),"")</f>
        <v/>
      </c>
      <c r="E13" s="21" t="str">
        <f>IFERROR(AVERAGEIF('Dzienne 7'!$B$7:$B$306,A13,'Dzienne 7'!$D$7:$D$306),"")</f>
        <v/>
      </c>
      <c r="F13" s="13">
        <f>IFERROR(SUMIF('Dzienne 7'!$B$7:$B$306,A13,'Dzienne 7'!$E$7:$E$306),"")</f>
        <v>0</v>
      </c>
      <c r="G13" s="13">
        <f>IFERROR(SUMIF('Dzienne 7'!$B$7:$B$306,A13,'Dzienne 7'!$F$7:$F$306),"")</f>
        <v>0</v>
      </c>
      <c r="H13" s="15" t="str">
        <f>IFERROR(AVERAGEIF('Dzienne 7'!$B$7:$B$306,A13,'Dzienne 7'!$K$7:$K$306),"")</f>
        <v/>
      </c>
      <c r="I13" s="21">
        <f>IFERROR(SUMIF('Dzienne 7'!$B$7:$B$306,A13,'Dzienne 7'!$H$7:$H$306),"")</f>
        <v>0</v>
      </c>
      <c r="J13" s="21">
        <f>IFERROR(SUMIF('Dzienne 7'!$B$7:$B$306,A13,'Dzienne 7'!$I$7:$I$306),"")</f>
        <v>0</v>
      </c>
      <c r="K13" s="15" t="str">
        <f t="shared" si="0"/>
        <v/>
      </c>
      <c r="L13" s="15" t="str">
        <f>IFERROR(AVERAGEIF('Dzienne 7'!$B$7:$B$306,A13,'Dzienne 7'!$L$7:$L$306),"")</f>
        <v/>
      </c>
      <c r="M13" s="21">
        <f>IFERROR(SUMIF('Dzienne 7'!$B$7:$B$306,A13,'Dzienne 7'!$M$7:$M$306),"")</f>
        <v>0</v>
      </c>
      <c r="N13" s="15" t="str">
        <f>IFERROR(AVERAGEIF('Dzienne 7'!$B$7:$B$306,A13,'Dzienne 7'!$O$7:$O$306),"")</f>
        <v/>
      </c>
      <c r="O13" s="15" t="str">
        <f>IFERROR(AVERAGEIF('Dzienne 7'!$B$7:$B$306,A13,'Dzienne 7'!$P$7:$P$306),"")</f>
        <v/>
      </c>
      <c r="P13" s="17" t="str">
        <f>IFERROR(AVERAGEIF('Dzienne 7'!$B$7:$B$306,A13,'Dzienne 7'!$R$7:$R$306),"")</f>
        <v/>
      </c>
      <c r="Q13" s="21" t="str">
        <f>IFERROR(AVERAGEIF('Dzienne 7'!$B$7:$B$306,A13,'Dzienne 7'!$U$7:$U$306),"")</f>
        <v/>
      </c>
      <c r="R13" s="21" t="str">
        <f>IFERROR(AVERAGEIF('Dzienne 7'!$B$7:$B$306,A13,'Dzienne 7'!$V$7:$V$306),"")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7'!$A$7:$A$306,'Dzienne 7'!$B$7:$B$306,A14),"")</f>
        <v/>
      </c>
      <c r="C14" s="20" t="str">
        <f ca="1">IFERROR(_xludf.maxifs('Dzienne 7'!$A$7:$A$306,'Dzienne 7'!$B$7:$B$306,A14),"")</f>
        <v/>
      </c>
      <c r="D14" s="21" t="str">
        <f>IFERROR(AVERAGEIF('Dzienne 7'!$B$7:$B$306,A14,'Dzienne 7'!$C$7:$C$306),"")</f>
        <v/>
      </c>
      <c r="E14" s="21" t="str">
        <f>IFERROR(AVERAGEIF('Dzienne 7'!$B$7:$B$306,A14,'Dzienne 7'!$D$7:$D$306),"")</f>
        <v/>
      </c>
      <c r="F14" s="13">
        <f>IFERROR(SUMIF('Dzienne 7'!$B$7:$B$306,A14,'Dzienne 7'!$E$7:$E$306),"")</f>
        <v>0</v>
      </c>
      <c r="G14" s="13">
        <f>IFERROR(SUMIF('Dzienne 7'!$B$7:$B$306,A14,'Dzienne 7'!$F$7:$F$306),"")</f>
        <v>0</v>
      </c>
      <c r="H14" s="15" t="str">
        <f>IFERROR(AVERAGEIF('Dzienne 7'!$B$7:$B$306,A14,'Dzienne 7'!$K$7:$K$306),"")</f>
        <v/>
      </c>
      <c r="I14" s="21">
        <f>IFERROR(SUMIF('Dzienne 7'!$B$7:$B$306,A14,'Dzienne 7'!$H$7:$H$306),"")</f>
        <v>0</v>
      </c>
      <c r="J14" s="21">
        <f>IFERROR(SUMIF('Dzienne 7'!$B$7:$B$306,A14,'Dzienne 7'!$I$7:$I$306),"")</f>
        <v>0</v>
      </c>
      <c r="K14" s="15" t="str">
        <f t="shared" si="0"/>
        <v/>
      </c>
      <c r="L14" s="15" t="str">
        <f>IFERROR(AVERAGEIF('Dzienne 7'!$B$7:$B$306,A14,'Dzienne 7'!$L$7:$L$306),"")</f>
        <v/>
      </c>
      <c r="M14" s="21">
        <f>IFERROR(SUMIF('Dzienne 7'!$B$7:$B$306,A14,'Dzienne 7'!$M$7:$M$306),"")</f>
        <v>0</v>
      </c>
      <c r="N14" s="15" t="str">
        <f>IFERROR(AVERAGEIF('Dzienne 7'!$B$7:$B$306,A14,'Dzienne 7'!$O$7:$O$306),"")</f>
        <v/>
      </c>
      <c r="O14" s="15" t="str">
        <f>IFERROR(AVERAGEIF('Dzienne 7'!$B$7:$B$306,A14,'Dzienne 7'!$P$7:$P$306),"")</f>
        <v/>
      </c>
      <c r="P14" s="17" t="str">
        <f>IFERROR(AVERAGEIF('Dzienne 7'!$B$7:$B$306,A14,'Dzienne 7'!$R$7:$R$306),"")</f>
        <v/>
      </c>
      <c r="Q14" s="21" t="str">
        <f>IFERROR(AVERAGEIF('Dzienne 7'!$B$7:$B$306,A14,'Dzienne 7'!$U$7:$U$306),"")</f>
        <v/>
      </c>
      <c r="R14" s="21" t="str">
        <f>IFERROR(AVERAGEIF('Dzienne 7'!$B$7:$B$306,A14,'Dzienne 7'!$V$7:$V$306),"")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7'!$A$7:$A$306,'Dzienne 7'!$B$7:$B$306,A15),"")</f>
        <v/>
      </c>
      <c r="C15" s="20" t="str">
        <f ca="1">IFERROR(_xludf.maxifs('Dzienne 7'!$A$7:$A$306,'Dzienne 7'!$B$7:$B$306,A15),"")</f>
        <v/>
      </c>
      <c r="D15" s="21" t="str">
        <f>IFERROR(AVERAGEIF('Dzienne 7'!$B$7:$B$306,A15,'Dzienne 7'!$C$7:$C$306),"")</f>
        <v/>
      </c>
      <c r="E15" s="21" t="str">
        <f>IFERROR(AVERAGEIF('Dzienne 7'!$B$7:$B$306,A15,'Dzienne 7'!$D$7:$D$306),"")</f>
        <v/>
      </c>
      <c r="F15" s="13">
        <f>IFERROR(SUMIF('Dzienne 7'!$B$7:$B$306,A15,'Dzienne 7'!$E$7:$E$306),"")</f>
        <v>0</v>
      </c>
      <c r="G15" s="13">
        <f>IFERROR(SUMIF('Dzienne 7'!$B$7:$B$306,A15,'Dzienne 7'!$F$7:$F$306),"")</f>
        <v>0</v>
      </c>
      <c r="H15" s="15" t="str">
        <f>IFERROR(AVERAGEIF('Dzienne 7'!$B$7:$B$306,A15,'Dzienne 7'!$K$7:$K$306),"")</f>
        <v/>
      </c>
      <c r="I15" s="21">
        <f>IFERROR(SUMIF('Dzienne 7'!$B$7:$B$306,A15,'Dzienne 7'!$H$7:$H$306),"")</f>
        <v>0</v>
      </c>
      <c r="J15" s="21">
        <f>IFERROR(SUMIF('Dzienne 7'!$B$7:$B$306,A15,'Dzienne 7'!$I$7:$I$306),"")</f>
        <v>0</v>
      </c>
      <c r="K15" s="15" t="str">
        <f t="shared" si="0"/>
        <v/>
      </c>
      <c r="L15" s="15" t="str">
        <f>IFERROR(AVERAGEIF('Dzienne 7'!$B$7:$B$306,A15,'Dzienne 7'!$L$7:$L$306),"")</f>
        <v/>
      </c>
      <c r="M15" s="21">
        <f>IFERROR(SUMIF('Dzienne 7'!$B$7:$B$306,A15,'Dzienne 7'!$M$7:$M$306),"")</f>
        <v>0</v>
      </c>
      <c r="N15" s="15" t="str">
        <f>IFERROR(AVERAGEIF('Dzienne 7'!$B$7:$B$306,A15,'Dzienne 7'!$O$7:$O$306),"")</f>
        <v/>
      </c>
      <c r="O15" s="15" t="str">
        <f>IFERROR(AVERAGEIF('Dzienne 7'!$B$7:$B$306,A15,'Dzienne 7'!$P$7:$P$306),"")</f>
        <v/>
      </c>
      <c r="P15" s="17" t="str">
        <f>IFERROR(AVERAGEIF('Dzienne 7'!$B$7:$B$306,A15,'Dzienne 7'!$R$7:$R$306),"")</f>
        <v/>
      </c>
      <c r="Q15" s="21" t="str">
        <f>IFERROR(AVERAGEIF('Dzienne 7'!$B$7:$B$306,A15,'Dzienne 7'!$U$7:$U$306),"")</f>
        <v/>
      </c>
      <c r="R15" s="21" t="str">
        <f>IFERROR(AVERAGEIF('Dzienne 7'!$B$7:$B$306,A15,'Dzienne 7'!$V$7:$V$306),"")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7'!$A$7:$A$306,'Dzienne 7'!$B$7:$B$306,A16),"")</f>
        <v/>
      </c>
      <c r="C16" s="20" t="str">
        <f ca="1">IFERROR(_xludf.maxifs('Dzienne 7'!$A$7:$A$306,'Dzienne 7'!$B$7:$B$306,A16),"")</f>
        <v/>
      </c>
      <c r="D16" s="21" t="str">
        <f>IFERROR(AVERAGEIF('Dzienne 7'!$B$7:$B$306,A16,'Dzienne 7'!$C$7:$C$306),"")</f>
        <v/>
      </c>
      <c r="E16" s="21" t="str">
        <f>IFERROR(AVERAGEIF('Dzienne 7'!$B$7:$B$306,A16,'Dzienne 7'!$D$7:$D$306),"")</f>
        <v/>
      </c>
      <c r="F16" s="13">
        <f>IFERROR(SUMIF('Dzienne 7'!$B$7:$B$306,A16,'Dzienne 7'!$E$7:$E$306),"")</f>
        <v>0</v>
      </c>
      <c r="G16" s="13">
        <f>IFERROR(SUMIF('Dzienne 7'!$B$7:$B$306,A16,'Dzienne 7'!$F$7:$F$306),"")</f>
        <v>0</v>
      </c>
      <c r="H16" s="15" t="str">
        <f>IFERROR(AVERAGEIF('Dzienne 7'!$B$7:$B$306,A16,'Dzienne 7'!$K$7:$K$306),"")</f>
        <v/>
      </c>
      <c r="I16" s="21">
        <f>IFERROR(SUMIF('Dzienne 7'!$B$7:$B$306,A16,'Dzienne 7'!$H$7:$H$306),"")</f>
        <v>0</v>
      </c>
      <c r="J16" s="21">
        <f>IFERROR(SUMIF('Dzienne 7'!$B$7:$B$306,A16,'Dzienne 7'!$I$7:$I$306),"")</f>
        <v>0</v>
      </c>
      <c r="K16" s="15" t="str">
        <f t="shared" si="0"/>
        <v/>
      </c>
      <c r="L16" s="15" t="str">
        <f>IFERROR(AVERAGEIF('Dzienne 7'!$B$7:$B$306,A16,'Dzienne 7'!$L$7:$L$306),"")</f>
        <v/>
      </c>
      <c r="M16" s="21">
        <f>IFERROR(SUMIF('Dzienne 7'!$B$7:$B$306,A16,'Dzienne 7'!$M$7:$M$306),"")</f>
        <v>0</v>
      </c>
      <c r="N16" s="15" t="str">
        <f>IFERROR(AVERAGEIF('Dzienne 7'!$B$7:$B$306,A16,'Dzienne 7'!$O$7:$O$306),"")</f>
        <v/>
      </c>
      <c r="O16" s="15" t="str">
        <f>IFERROR(AVERAGEIF('Dzienne 7'!$B$7:$B$306,A16,'Dzienne 7'!$P$7:$P$306),"")</f>
        <v/>
      </c>
      <c r="P16" s="17" t="str">
        <f>IFERROR(AVERAGEIF('Dzienne 7'!$B$7:$B$306,A16,'Dzienne 7'!$R$7:$R$306),"")</f>
        <v/>
      </c>
      <c r="Q16" s="21" t="str">
        <f>IFERROR(AVERAGEIF('Dzienne 7'!$B$7:$B$306,A16,'Dzienne 7'!$U$7:$U$306),"")</f>
        <v/>
      </c>
      <c r="R16" s="21" t="str">
        <f>IFERROR(AVERAGEIF('Dzienne 7'!$B$7:$B$306,A16,'Dzienne 7'!$V$7:$V$306),"")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7'!$A$7:$A$306,'Dzienne 7'!$B$7:$B$306,A17),"")</f>
        <v/>
      </c>
      <c r="C17" s="20" t="str">
        <f ca="1">IFERROR(_xludf.maxifs('Dzienne 7'!$A$7:$A$306,'Dzienne 7'!$B$7:$B$306,A17),"")</f>
        <v/>
      </c>
      <c r="D17" s="21" t="str">
        <f>IFERROR(AVERAGEIF('Dzienne 7'!$B$7:$B$306,A17,'Dzienne 7'!$C$7:$C$306),"")</f>
        <v/>
      </c>
      <c r="E17" s="21" t="str">
        <f>IFERROR(AVERAGEIF('Dzienne 7'!$B$7:$B$306,A17,'Dzienne 7'!$D$7:$D$306),"")</f>
        <v/>
      </c>
      <c r="F17" s="13">
        <f>IFERROR(SUMIF('Dzienne 7'!$B$7:$B$306,A17,'Dzienne 7'!$E$7:$E$306),"")</f>
        <v>0</v>
      </c>
      <c r="G17" s="13">
        <f>IFERROR(SUMIF('Dzienne 7'!$B$7:$B$306,A17,'Dzienne 7'!$F$7:$F$306),"")</f>
        <v>0</v>
      </c>
      <c r="H17" s="15" t="str">
        <f>IFERROR(AVERAGEIF('Dzienne 7'!$B$7:$B$306,A17,'Dzienne 7'!$K$7:$K$306),"")</f>
        <v/>
      </c>
      <c r="I17" s="21">
        <f>IFERROR(SUMIF('Dzienne 7'!$B$7:$B$306,A17,'Dzienne 7'!$H$7:$H$306),"")</f>
        <v>0</v>
      </c>
      <c r="J17" s="21">
        <f>IFERROR(SUMIF('Dzienne 7'!$B$7:$B$306,A17,'Dzienne 7'!$I$7:$I$306),"")</f>
        <v>0</v>
      </c>
      <c r="K17" s="15" t="str">
        <f t="shared" si="0"/>
        <v/>
      </c>
      <c r="L17" s="15" t="str">
        <f>IFERROR(AVERAGEIF('Dzienne 7'!$B$7:$B$306,A17,'Dzienne 7'!$L$7:$L$306),"")</f>
        <v/>
      </c>
      <c r="M17" s="21">
        <f>IFERROR(SUMIF('Dzienne 7'!$B$7:$B$306,A17,'Dzienne 7'!$M$7:$M$306),"")</f>
        <v>0</v>
      </c>
      <c r="N17" s="15" t="str">
        <f>IFERROR(AVERAGEIF('Dzienne 7'!$B$7:$B$306,A17,'Dzienne 7'!$O$7:$O$306),"")</f>
        <v/>
      </c>
      <c r="O17" s="15" t="str">
        <f>IFERROR(AVERAGEIF('Dzienne 7'!$B$7:$B$306,A17,'Dzienne 7'!$P$7:$P$306),"")</f>
        <v/>
      </c>
      <c r="P17" s="17" t="str">
        <f>IFERROR(AVERAGEIF('Dzienne 7'!$B$7:$B$306,A17,'Dzienne 7'!$R$7:$R$306),"")</f>
        <v/>
      </c>
      <c r="Q17" s="21" t="str">
        <f>IFERROR(AVERAGEIF('Dzienne 7'!$B$7:$B$306,A17,'Dzienne 7'!$U$7:$U$306),"")</f>
        <v/>
      </c>
      <c r="R17" s="21" t="str">
        <f>IFERROR(AVERAGEIF('Dzienne 7'!$B$7:$B$306,A17,'Dzienne 7'!$V$7:$V$306),"")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7'!$A$7:$A$306,'Dzienne 7'!$B$7:$B$306,A18),"")</f>
        <v/>
      </c>
      <c r="C18" s="20" t="str">
        <f ca="1">IFERROR(_xludf.maxifs('Dzienne 7'!$A$7:$A$306,'Dzienne 7'!$B$7:$B$306,A18),"")</f>
        <v/>
      </c>
      <c r="D18" s="21" t="str">
        <f>IFERROR(AVERAGEIF('Dzienne 7'!$B$7:$B$306,A18,'Dzienne 7'!$C$7:$C$306),"")</f>
        <v/>
      </c>
      <c r="E18" s="21" t="str">
        <f>IFERROR(AVERAGEIF('Dzienne 7'!$B$7:$B$306,A18,'Dzienne 7'!$D$7:$D$306),"")</f>
        <v/>
      </c>
      <c r="F18" s="13">
        <f>IFERROR(SUMIF('Dzienne 7'!$B$7:$B$306,A18,'Dzienne 7'!$E$7:$E$306),"")</f>
        <v>0</v>
      </c>
      <c r="G18" s="13">
        <f>IFERROR(SUMIF('Dzienne 7'!$B$7:$B$306,A18,'Dzienne 7'!$F$7:$F$306),"")</f>
        <v>0</v>
      </c>
      <c r="H18" s="15" t="str">
        <f>IFERROR(AVERAGEIF('Dzienne 7'!$B$7:$B$306,A18,'Dzienne 7'!$K$7:$K$306),"")</f>
        <v/>
      </c>
      <c r="I18" s="21">
        <f>IFERROR(SUMIF('Dzienne 7'!$B$7:$B$306,A18,'Dzienne 7'!$H$7:$H$306),"")</f>
        <v>0</v>
      </c>
      <c r="J18" s="21">
        <f>IFERROR(SUMIF('Dzienne 7'!$B$7:$B$306,A18,'Dzienne 7'!$I$7:$I$306),"")</f>
        <v>0</v>
      </c>
      <c r="K18" s="15" t="str">
        <f t="shared" si="0"/>
        <v/>
      </c>
      <c r="L18" s="15" t="str">
        <f>IFERROR(AVERAGEIF('Dzienne 7'!$B$7:$B$306,A18,'Dzienne 7'!$L$7:$L$306),"")</f>
        <v/>
      </c>
      <c r="M18" s="21">
        <f>IFERROR(SUMIF('Dzienne 7'!$B$7:$B$306,A18,'Dzienne 7'!$M$7:$M$306),"")</f>
        <v>0</v>
      </c>
      <c r="N18" s="15" t="str">
        <f>IFERROR(AVERAGEIF('Dzienne 7'!$B$7:$B$306,A18,'Dzienne 7'!$O$7:$O$306),"")</f>
        <v/>
      </c>
      <c r="O18" s="15" t="str">
        <f>IFERROR(AVERAGEIF('Dzienne 7'!$B$7:$B$306,A18,'Dzienne 7'!$P$7:$P$306),"")</f>
        <v/>
      </c>
      <c r="P18" s="17" t="str">
        <f>IFERROR(AVERAGEIF('Dzienne 7'!$B$7:$B$306,A18,'Dzienne 7'!$R$7:$R$306),"")</f>
        <v/>
      </c>
      <c r="Q18" s="21" t="str">
        <f>IFERROR(AVERAGEIF('Dzienne 7'!$B$7:$B$306,A18,'Dzienne 7'!$U$7:$U$306),"")</f>
        <v/>
      </c>
      <c r="R18" s="21" t="str">
        <f>IFERROR(AVERAGEIF('Dzienne 7'!$B$7:$B$306,A18,'Dzienne 7'!$V$7:$V$306),"")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7'!$A$7:$A$306,'Dzienne 7'!$B$7:$B$306,A19),"")</f>
        <v/>
      </c>
      <c r="C19" s="20" t="str">
        <f ca="1">IFERROR(_xludf.maxifs('Dzienne 7'!$A$7:$A$306,'Dzienne 7'!$B$7:$B$306,A19),"")</f>
        <v/>
      </c>
      <c r="D19" s="21" t="str">
        <f>IFERROR(AVERAGEIF('Dzienne 7'!$B$7:$B$306,A19,'Dzienne 7'!$C$7:$C$306),"")</f>
        <v/>
      </c>
      <c r="E19" s="21" t="str">
        <f>IFERROR(AVERAGEIF('Dzienne 7'!$B$7:$B$306,A19,'Dzienne 7'!$D$7:$D$306),"")</f>
        <v/>
      </c>
      <c r="F19" s="13">
        <f>IFERROR(SUMIF('Dzienne 7'!$B$7:$B$306,A19,'Dzienne 7'!$E$7:$E$306),"")</f>
        <v>0</v>
      </c>
      <c r="G19" s="13">
        <f>IFERROR(SUMIF('Dzienne 7'!$B$7:$B$306,A19,'Dzienne 7'!$F$7:$F$306),"")</f>
        <v>0</v>
      </c>
      <c r="H19" s="15" t="str">
        <f>IFERROR(AVERAGEIF('Dzienne 7'!$B$7:$B$306,A19,'Dzienne 7'!$K$7:$K$306),"")</f>
        <v/>
      </c>
      <c r="I19" s="21">
        <f>IFERROR(SUMIF('Dzienne 7'!$B$7:$B$306,A19,'Dzienne 7'!$H$7:$H$306),"")</f>
        <v>0</v>
      </c>
      <c r="J19" s="21">
        <f>IFERROR(SUMIF('Dzienne 7'!$B$7:$B$306,A19,'Dzienne 7'!$I$7:$I$306),"")</f>
        <v>0</v>
      </c>
      <c r="K19" s="15" t="str">
        <f t="shared" si="0"/>
        <v/>
      </c>
      <c r="L19" s="15" t="str">
        <f>IFERROR(AVERAGEIF('Dzienne 7'!$B$7:$B$306,A19,'Dzienne 7'!$L$7:$L$306),"")</f>
        <v/>
      </c>
      <c r="M19" s="21">
        <f>IFERROR(SUMIF('Dzienne 7'!$B$7:$B$306,A19,'Dzienne 7'!$M$7:$M$306),"")</f>
        <v>0</v>
      </c>
      <c r="N19" s="15" t="str">
        <f>IFERROR(AVERAGEIF('Dzienne 7'!$B$7:$B$306,A19,'Dzienne 7'!$O$7:$O$306),"")</f>
        <v/>
      </c>
      <c r="O19" s="15" t="str">
        <f>IFERROR(AVERAGEIF('Dzienne 7'!$B$7:$B$306,A19,'Dzienne 7'!$P$7:$P$306),"")</f>
        <v/>
      </c>
      <c r="P19" s="17" t="str">
        <f>IFERROR(AVERAGEIF('Dzienne 7'!$B$7:$B$306,A19,'Dzienne 7'!$R$7:$R$306),"")</f>
        <v/>
      </c>
      <c r="Q19" s="21" t="str">
        <f>IFERROR(AVERAGEIF('Dzienne 7'!$B$7:$B$306,A19,'Dzienne 7'!$U$7:$U$306),"")</f>
        <v/>
      </c>
      <c r="R19" s="21" t="str">
        <f>IFERROR(AVERAGEIF('Dzienne 7'!$B$7:$B$306,A19,'Dzienne 7'!$V$7:$V$306),"")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7'!$A$7:$A$306,'Dzienne 7'!$B$7:$B$306,A20),"")</f>
        <v/>
      </c>
      <c r="C20" s="20" t="str">
        <f ca="1">IFERROR(_xludf.maxifs('Dzienne 7'!$A$7:$A$306,'Dzienne 7'!$B$7:$B$306,A20),"")</f>
        <v/>
      </c>
      <c r="D20" s="21">
        <f>IFERROR(AVERAGEIF('Dzienne 7'!$B$7:$B$306,A20,'Dzienne 7'!$C$7:$C$306),"")</f>
        <v>10013.142857142857</v>
      </c>
      <c r="E20" s="21">
        <f>IFERROR(AVERAGEIF('Dzienne 7'!$B$7:$B$306,A20,'Dzienne 7'!$D$7:$D$306),"")</f>
        <v>1102.4000000000001</v>
      </c>
      <c r="F20" s="13">
        <f>IFERROR(SUMIF('Dzienne 7'!$B$7:$B$306,A20,'Dzienne 7'!$E$7:$E$306),"")</f>
        <v>11</v>
      </c>
      <c r="G20" s="13">
        <f>IFERROR(SUMIF('Dzienne 7'!$B$7:$B$306,A20,'Dzienne 7'!$F$7:$F$306),"")</f>
        <v>3</v>
      </c>
      <c r="H20" s="15">
        <f>IFERROR(AVERAGEIF('Dzienne 7'!$B$7:$B$306,A20,'Dzienne 7'!$K$7:$K$306),"")</f>
        <v>0</v>
      </c>
      <c r="I20" s="21">
        <f>IFERROR(SUMIF('Dzienne 7'!$B$7:$B$306,A20,'Dzienne 7'!$H$7:$H$306),"")</f>
        <v>0</v>
      </c>
      <c r="J20" s="21">
        <f>IFERROR(SUMIF('Dzienne 7'!$B$7:$B$306,A20,'Dzienne 7'!$I$7:$I$306),"")</f>
        <v>0</v>
      </c>
      <c r="K20" s="15" t="str">
        <f t="shared" si="0"/>
        <v/>
      </c>
      <c r="L20" s="15" t="str">
        <f>IFERROR(AVERAGEIF('Dzienne 7'!$B$7:$B$306,A20,'Dzienne 7'!$L$7:$L$306),"")</f>
        <v/>
      </c>
      <c r="M20" s="21">
        <f>IFERROR(SUMIF('Dzienne 7'!$B$7:$B$306,A20,'Dzienne 7'!$M$7:$M$306),"")</f>
        <v>6461</v>
      </c>
      <c r="N20" s="15">
        <f>IFERROR(AVERAGEIF('Dzienne 7'!$B$7:$B$306,A20,'Dzienne 7'!$O$7:$O$306),"")</f>
        <v>92.188079701451471</v>
      </c>
      <c r="O20" s="15">
        <f>IFERROR(AVERAGEIF('Dzienne 7'!$B$7:$B$306,A20,'Dzienne 7'!$P$7:$P$306),"")</f>
        <v>97.968217956130218</v>
      </c>
      <c r="P20" s="17">
        <f>IFERROR(AVERAGEIF('Dzienne 7'!$B$7:$B$306,A20,'Dzienne 7'!$R$7:$R$306),"")</f>
        <v>3.6581411643911643</v>
      </c>
      <c r="Q20" s="21" t="str">
        <f>IFERROR(AVERAGEIF('Dzienne 7'!$B$7:$B$306,A20,'Dzienne 7'!$U$7:$U$306),"")</f>
        <v/>
      </c>
      <c r="R20" s="21" t="str">
        <f>IFERROR(AVERAGEIF('Dzienne 7'!$B$7:$B$306,A20,'Dzienne 7'!$V$7:$V$306),"")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7'!$A$7:$A$306,'Dzienne 7'!$B$7:$B$306,A21),"")</f>
        <v/>
      </c>
      <c r="C21" s="20" t="str">
        <f ca="1">IFERROR(_xludf.maxifs('Dzienne 7'!$A$7:$A$306,'Dzienne 7'!$B$7:$B$306,A21),"")</f>
        <v/>
      </c>
      <c r="D21" s="21">
        <f>IFERROR(AVERAGEIF('Dzienne 7'!$B$7:$B$306,A21,'Dzienne 7'!$C$7:$C$306),"")</f>
        <v>10002.571428571429</v>
      </c>
      <c r="E21" s="21">
        <f>IFERROR(AVERAGEIF('Dzienne 7'!$B$7:$B$306,A21,'Dzienne 7'!$D$7:$D$306),"")</f>
        <v>1101</v>
      </c>
      <c r="F21" s="13">
        <f>IFERROR(SUMIF('Dzienne 7'!$B$7:$B$306,A21,'Dzienne 7'!$E$7:$E$306),"")</f>
        <v>10</v>
      </c>
      <c r="G21" s="13">
        <f>IFERROR(SUMIF('Dzienne 7'!$B$7:$B$306,A21,'Dzienne 7'!$F$7:$F$306),"")</f>
        <v>0</v>
      </c>
      <c r="H21" s="15">
        <f>IFERROR(AVERAGEIF('Dzienne 7'!$B$7:$B$306,A21,'Dzienne 7'!$K$7:$K$306),"")</f>
        <v>0</v>
      </c>
      <c r="I21" s="21">
        <f>IFERROR(SUMIF('Dzienne 7'!$B$7:$B$306,A21,'Dzienne 7'!$H$7:$H$306),"")</f>
        <v>0</v>
      </c>
      <c r="J21" s="21">
        <f>IFERROR(SUMIF('Dzienne 7'!$B$7:$B$306,A21,'Dzienne 7'!$I$7:$I$306),"")</f>
        <v>0</v>
      </c>
      <c r="K21" s="15" t="str">
        <f t="shared" si="0"/>
        <v/>
      </c>
      <c r="L21" s="15" t="str">
        <f>IFERROR(AVERAGEIF('Dzienne 7'!$B$7:$B$306,A21,'Dzienne 7'!$L$7:$L$306),"")</f>
        <v/>
      </c>
      <c r="M21" s="21">
        <f>IFERROR(SUMIF('Dzienne 7'!$B$7:$B$306,A21,'Dzienne 7'!$M$7:$M$306),"")</f>
        <v>7896</v>
      </c>
      <c r="N21" s="15">
        <f>IFERROR(AVERAGEIF('Dzienne 7'!$B$7:$B$306,A21,'Dzienne 7'!$O$7:$O$306),"")</f>
        <v>112.77134584253322</v>
      </c>
      <c r="O21" s="15">
        <f>IFERROR(AVERAGEIF('Dzienne 7'!$B$7:$B$306,A21,'Dzienne 7'!$P$7:$P$306),"")</f>
        <v>93.421564811210573</v>
      </c>
      <c r="P21" s="17">
        <f>IFERROR(AVERAGEIF('Dzienne 7'!$B$7:$B$306,A21,'Dzienne 7'!$R$7:$R$306),"")</f>
        <v>1.9076629680998614</v>
      </c>
      <c r="Q21" s="21" t="str">
        <f>IFERROR(AVERAGEIF('Dzienne 7'!$B$7:$B$306,A21,'Dzienne 7'!$U$7:$U$306),"")</f>
        <v/>
      </c>
      <c r="R21" s="21" t="str">
        <f>IFERROR(AVERAGEIF('Dzienne 7'!$B$7:$B$306,A21,'Dzienne 7'!$V$7:$V$306),"")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7'!$A$7:$A$306,'Dzienne 7'!$B$7:$B$306,A22),"")</f>
        <v/>
      </c>
      <c r="C22" s="20" t="str">
        <f ca="1">IFERROR(_xludf.maxifs('Dzienne 7'!$A$7:$A$306,'Dzienne 7'!$B$7:$B$306,A22),"")</f>
        <v/>
      </c>
      <c r="D22" s="21">
        <f>IFERROR(AVERAGEIF('Dzienne 7'!$B$7:$B$306,A22,'Dzienne 7'!$C$7:$C$306),"")</f>
        <v>9994.5714285714294</v>
      </c>
      <c r="E22" s="21">
        <f>IFERROR(AVERAGEIF('Dzienne 7'!$B$7:$B$306,A22,'Dzienne 7'!$D$7:$D$306),"")</f>
        <v>1099.1428571428571</v>
      </c>
      <c r="F22" s="13">
        <f>IFERROR(SUMIF('Dzienne 7'!$B$7:$B$306,A22,'Dzienne 7'!$E$7:$E$306),"")</f>
        <v>8</v>
      </c>
      <c r="G22" s="13">
        <f>IFERROR(SUMIF('Dzienne 7'!$B$7:$B$306,A22,'Dzienne 7'!$F$7:$F$306),"")</f>
        <v>9</v>
      </c>
      <c r="H22" s="15">
        <f>IFERROR(AVERAGEIF('Dzienne 7'!$B$7:$B$306,A22,'Dzienne 7'!$K$7:$K$306),"")</f>
        <v>0</v>
      </c>
      <c r="I22" s="21">
        <f>IFERROR(SUMIF('Dzienne 7'!$B$7:$B$306,A22,'Dzienne 7'!$H$7:$H$306),"")</f>
        <v>0</v>
      </c>
      <c r="J22" s="21">
        <f>IFERROR(SUMIF('Dzienne 7'!$B$7:$B$306,A22,'Dzienne 7'!$I$7:$I$306),"")</f>
        <v>0</v>
      </c>
      <c r="K22" s="15" t="str">
        <f t="shared" si="0"/>
        <v/>
      </c>
      <c r="L22" s="15" t="str">
        <f>IFERROR(AVERAGEIF('Dzienne 7'!$B$7:$B$306,A22,'Dzienne 7'!$L$7:$L$306),"")</f>
        <v/>
      </c>
      <c r="M22" s="21">
        <f>IFERROR(SUMIF('Dzienne 7'!$B$7:$B$306,A22,'Dzienne 7'!$M$7:$M$306),"")</f>
        <v>8394</v>
      </c>
      <c r="N22" s="15">
        <f>IFERROR(AVERAGEIF('Dzienne 7'!$B$7:$B$306,A22,'Dzienne 7'!$O$7:$O$306),"")</f>
        <v>119.97979298607713</v>
      </c>
      <c r="O22" s="15">
        <f>IFERROR(AVERAGEIF('Dzienne 7'!$B$7:$B$306,A22,'Dzienne 7'!$P$7:$P$306),"")</f>
        <v>89.679571367734496</v>
      </c>
      <c r="P22" s="17">
        <f>IFERROR(AVERAGEIF('Dzienne 7'!$B$7:$B$306,A22,'Dzienne 7'!$R$7:$R$306),"")</f>
        <v>1.6432314530871579</v>
      </c>
      <c r="Q22" s="21" t="str">
        <f>IFERROR(AVERAGEIF('Dzienne 7'!$B$7:$B$306,A22,'Dzienne 7'!$U$7:$U$306),"")</f>
        <v/>
      </c>
      <c r="R22" s="21" t="str">
        <f>IFERROR(AVERAGEIF('Dzienne 7'!$B$7:$B$306,A22,'Dzienne 7'!$V$7:$V$306),"")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7'!$A$7:$A$306,'Dzienne 7'!$B$7:$B$306,A23),"")</f>
        <v/>
      </c>
      <c r="C23" s="20" t="str">
        <f ca="1">IFERROR(_xludf.maxifs('Dzienne 7'!$A$7:$A$306,'Dzienne 7'!$B$7:$B$306,A23),"")</f>
        <v/>
      </c>
      <c r="D23" s="21">
        <f>IFERROR(AVERAGEIF('Dzienne 7'!$B$7:$B$306,A23,'Dzienne 7'!$C$7:$C$306),"")</f>
        <v>9986.1428571428569</v>
      </c>
      <c r="E23" s="21">
        <f>IFERROR(AVERAGEIF('Dzienne 7'!$B$7:$B$306,A23,'Dzienne 7'!$D$7:$D$306),"")</f>
        <v>1091.2857142857142</v>
      </c>
      <c r="F23" s="13">
        <f>IFERROR(SUMIF('Dzienne 7'!$B$7:$B$306,A23,'Dzienne 7'!$E$7:$E$306),"")</f>
        <v>5</v>
      </c>
      <c r="G23" s="13">
        <f>IFERROR(SUMIF('Dzienne 7'!$B$7:$B$306,A23,'Dzienne 7'!$F$7:$F$306),"")</f>
        <v>1</v>
      </c>
      <c r="H23" s="15">
        <f>IFERROR(AVERAGEIF('Dzienne 7'!$B$7:$B$306,A23,'Dzienne 7'!$K$7:$K$306),"")</f>
        <v>4.8643822074847846E-2</v>
      </c>
      <c r="I23" s="21">
        <f>IFERROR(SUMIF('Dzienne 7'!$B$7:$B$306,A23,'Dzienne 7'!$H$7:$H$306),"")</f>
        <v>34</v>
      </c>
      <c r="J23" s="21">
        <f>IFERROR(SUMIF('Dzienne 7'!$B$7:$B$306,A23,'Dzienne 7'!$I$7:$I$306),"")</f>
        <v>0</v>
      </c>
      <c r="K23" s="15">
        <f t="shared" si="0"/>
        <v>0</v>
      </c>
      <c r="L23" s="15" t="str">
        <f>IFERROR(AVERAGEIF('Dzienne 7'!$B$7:$B$306,A23,'Dzienne 7'!$L$7:$L$306),"")</f>
        <v/>
      </c>
      <c r="M23" s="21">
        <f>IFERROR(SUMIF('Dzienne 7'!$B$7:$B$306,A23,'Dzienne 7'!$M$7:$M$306),"")</f>
        <v>8694</v>
      </c>
      <c r="N23" s="15">
        <f>IFERROR(AVERAGEIF('Dzienne 7'!$B$7:$B$306,A23,'Dzienne 7'!$O$7:$O$306),"")</f>
        <v>124.37234824972118</v>
      </c>
      <c r="O23" s="15">
        <f>IFERROR(AVERAGEIF('Dzienne 7'!$B$7:$B$306,A23,'Dzienne 7'!$P$7:$P$306),"")</f>
        <v>88.231287720615995</v>
      </c>
      <c r="P23" s="17">
        <f>IFERROR(AVERAGEIF('Dzienne 7'!$B$7:$B$306,A23,'Dzienne 7'!$R$7:$R$306),"")</f>
        <v>2.3385581700721256</v>
      </c>
      <c r="Q23" s="21" t="str">
        <f>IFERROR(AVERAGEIF('Dzienne 7'!$B$7:$B$306,A23,'Dzienne 7'!$U$7:$U$306),"")</f>
        <v/>
      </c>
      <c r="R23" s="21" t="str">
        <f>IFERROR(AVERAGEIF('Dzienne 7'!$B$7:$B$306,A23,'Dzienne 7'!$V$7:$V$306),"")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7'!$A$7:$A$306,'Dzienne 7'!$B$7:$B$306,A24),"")</f>
        <v/>
      </c>
      <c r="C24" s="20" t="str">
        <f ca="1">IFERROR(_xludf.maxifs('Dzienne 7'!$A$7:$A$306,'Dzienne 7'!$B$7:$B$306,A24),"")</f>
        <v/>
      </c>
      <c r="D24" s="21">
        <f>IFERROR(AVERAGEIF('Dzienne 7'!$B$7:$B$306,A24,'Dzienne 7'!$C$7:$C$306),"")</f>
        <v>9984.1428571428569</v>
      </c>
      <c r="E24" s="21">
        <f>IFERROR(AVERAGEIF('Dzienne 7'!$B$7:$B$306,A24,'Dzienne 7'!$D$7:$D$306),"")</f>
        <v>1089.8571428571429</v>
      </c>
      <c r="F24" s="13">
        <f>IFERROR(SUMIF('Dzienne 7'!$B$7:$B$306,A24,'Dzienne 7'!$E$7:$E$306),"")</f>
        <v>2</v>
      </c>
      <c r="G24" s="13">
        <f>IFERROR(SUMIF('Dzienne 7'!$B$7:$B$306,A24,'Dzienne 7'!$F$7:$F$306),"")</f>
        <v>10</v>
      </c>
      <c r="H24" s="15">
        <f>IFERROR(AVERAGEIF('Dzienne 7'!$B$7:$B$306,A24,'Dzienne 7'!$K$7:$K$306),"")</f>
        <v>2.4097083505368526</v>
      </c>
      <c r="I24" s="21">
        <f>IFERROR(SUMIF('Dzienne 7'!$B$7:$B$306,A24,'Dzienne 7'!$H$7:$H$306),"")</f>
        <v>1684</v>
      </c>
      <c r="J24" s="21">
        <f>IFERROR(SUMIF('Dzienne 7'!$B$7:$B$306,A24,'Dzienne 7'!$I$7:$I$306),"")</f>
        <v>0</v>
      </c>
      <c r="K24" s="15">
        <f t="shared" si="0"/>
        <v>0</v>
      </c>
      <c r="L24" s="15" t="str">
        <f>IFERROR(AVERAGEIF('Dzienne 7'!$B$7:$B$306,A24,'Dzienne 7'!$L$7:$L$306),"")</f>
        <v/>
      </c>
      <c r="M24" s="21">
        <f>IFERROR(SUMIF('Dzienne 7'!$B$7:$B$306,A24,'Dzienne 7'!$M$7:$M$306),"")</f>
        <v>8886</v>
      </c>
      <c r="N24" s="15">
        <f>IFERROR(AVERAGEIF('Dzienne 7'!$B$7:$B$306,A24,'Dzienne 7'!$O$7:$O$306),"")</f>
        <v>127.14451250723053</v>
      </c>
      <c r="O24" s="15">
        <f>IFERROR(AVERAGEIF('Dzienne 7'!$B$7:$B$306,A24,'Dzienne 7'!$P$7:$P$306),"")</f>
        <v>89.658189903964512</v>
      </c>
      <c r="P24" s="17">
        <f>IFERROR(AVERAGEIF('Dzienne 7'!$B$7:$B$306,A24,'Dzienne 7'!$R$7:$R$306),"")</f>
        <v>2.0331378181363151</v>
      </c>
      <c r="Q24" s="21" t="str">
        <f>IFERROR(AVERAGEIF('Dzienne 7'!$B$7:$B$306,A24,'Dzienne 7'!$U$7:$U$306),"")</f>
        <v/>
      </c>
      <c r="R24" s="21" t="str">
        <f>IFERROR(AVERAGEIF('Dzienne 7'!$B$7:$B$306,A24,'Dzienne 7'!$V$7:$V$306),"")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7'!$A$7:$A$306,'Dzienne 7'!$B$7:$B$306,A25),"")</f>
        <v/>
      </c>
      <c r="C25" s="20" t="str">
        <f ca="1">IFERROR(_xludf.maxifs('Dzienne 7'!$A$7:$A$306,'Dzienne 7'!$B$7:$B$306,A25),"")</f>
        <v/>
      </c>
      <c r="D25" s="21">
        <f>IFERROR(AVERAGEIF('Dzienne 7'!$B$7:$B$306,A25,'Dzienne 7'!$C$7:$C$306),"")</f>
        <v>9983</v>
      </c>
      <c r="E25" s="21">
        <f>IFERROR(AVERAGEIF('Dzienne 7'!$B$7:$B$306,A25,'Dzienne 7'!$D$7:$D$306),"")</f>
        <v>1080.2857142857142</v>
      </c>
      <c r="F25" s="13">
        <f>IFERROR(SUMIF('Dzienne 7'!$B$7:$B$306,A25,'Dzienne 7'!$E$7:$E$306),"")</f>
        <v>0</v>
      </c>
      <c r="G25" s="13">
        <f>IFERROR(SUMIF('Dzienne 7'!$B$7:$B$306,A25,'Dzienne 7'!$F$7:$F$306),"")</f>
        <v>1</v>
      </c>
      <c r="H25" s="15">
        <f>IFERROR(AVERAGEIF('Dzienne 7'!$B$7:$B$306,A25,'Dzienne 7'!$K$7:$K$306),"")</f>
        <v>22.078962808202512</v>
      </c>
      <c r="I25" s="21">
        <f>IFERROR(SUMIF('Dzienne 7'!$B$7:$B$306,A25,'Dzienne 7'!$H$7:$H$306),"")</f>
        <v>15429</v>
      </c>
      <c r="J25" s="21">
        <f>IFERROR(SUMIF('Dzienne 7'!$B$7:$B$306,A25,'Dzienne 7'!$I$7:$I$306),"")</f>
        <v>3460</v>
      </c>
      <c r="K25" s="15">
        <f t="shared" si="0"/>
        <v>22.425303000842568</v>
      </c>
      <c r="L25" s="15">
        <f>IFERROR(AVERAGEIF('Dzienne 7'!$B$7:$B$306,A25,'Dzienne 7'!$L$7:$L$306),"")</f>
        <v>46.650000000000006</v>
      </c>
      <c r="M25" s="21">
        <f>IFERROR(SUMIF('Dzienne 7'!$B$7:$B$306,A25,'Dzienne 7'!$M$7:$M$306),"")</f>
        <v>19548</v>
      </c>
      <c r="N25" s="15">
        <f>IFERROR(AVERAGEIF('Dzienne 7'!$B$7:$B$306,A25,'Dzienne 7'!$O$7:$O$306),"")</f>
        <v>279.73268842746955</v>
      </c>
      <c r="O25" s="15">
        <f>IFERROR(AVERAGEIF('Dzienne 7'!$B$7:$B$306,A25,'Dzienne 7'!$P$7:$P$306),"")</f>
        <v>90.71675746051325</v>
      </c>
      <c r="P25" s="17">
        <f>IFERROR(AVERAGEIF('Dzienne 7'!$B$7:$B$306,A25,'Dzienne 7'!$R$7:$R$306),"")</f>
        <v>1.9643396502388073</v>
      </c>
      <c r="Q25" s="21" t="str">
        <f>IFERROR(AVERAGEIF('Dzienne 7'!$B$7:$B$306,A25,'Dzienne 7'!$U$7:$U$306),"")</f>
        <v/>
      </c>
      <c r="R25" s="21" t="str">
        <f>IFERROR(AVERAGEIF('Dzienne 7'!$B$7:$B$306,A25,'Dzienne 7'!$V$7:$V$306),"")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7'!$A$7:$A$306,'Dzienne 7'!$B$7:$B$306,A26),"")</f>
        <v/>
      </c>
      <c r="C26" s="20" t="str">
        <f ca="1">IFERROR(_xludf.maxifs('Dzienne 7'!$A$7:$A$306,'Dzienne 7'!$B$7:$B$306,A26),"")</f>
        <v/>
      </c>
      <c r="D26" s="21">
        <f>IFERROR(AVERAGEIF('Dzienne 7'!$B$7:$B$306,A26,'Dzienne 7'!$C$7:$C$306),"")</f>
        <v>9977.4285714285706</v>
      </c>
      <c r="E26" s="21">
        <f>IFERROR(AVERAGEIF('Dzienne 7'!$B$7:$B$306,A26,'Dzienne 7'!$D$7:$D$306),"")</f>
        <v>1079.7142857142858</v>
      </c>
      <c r="F26" s="13">
        <f>IFERROR(SUMIF('Dzienne 7'!$B$7:$B$306,A26,'Dzienne 7'!$E$7:$E$306),"")</f>
        <v>20</v>
      </c>
      <c r="G26" s="13">
        <f>IFERROR(SUMIF('Dzienne 7'!$B$7:$B$306,A26,'Dzienne 7'!$F$7:$F$306),"")</f>
        <v>2</v>
      </c>
      <c r="H26" s="15">
        <f>IFERROR(AVERAGEIF('Dzienne 7'!$B$7:$B$306,A26,'Dzienne 7'!$K$7:$K$306),"")</f>
        <v>65.73114448491728</v>
      </c>
      <c r="I26" s="21">
        <f>IFERROR(SUMIF('Dzienne 7'!$B$7:$B$306,A26,'Dzienne 7'!$H$7:$H$306),"")</f>
        <v>45905</v>
      </c>
      <c r="J26" s="21">
        <f>IFERROR(SUMIF('Dzienne 7'!$B$7:$B$306,A26,'Dzienne 7'!$I$7:$I$306),"")</f>
        <v>38271</v>
      </c>
      <c r="K26" s="15">
        <f t="shared" si="0"/>
        <v>83.370003267617903</v>
      </c>
      <c r="L26" s="15">
        <f>IFERROR(AVERAGEIF('Dzienne 7'!$B$7:$B$306,A26,'Dzienne 7'!$L$7:$L$306),"")</f>
        <v>48.157142857142858</v>
      </c>
      <c r="M26" s="21">
        <f>IFERROR(SUMIF('Dzienne 7'!$B$7:$B$306,A26,'Dzienne 7'!$M$7:$M$306),"")</f>
        <v>10958</v>
      </c>
      <c r="N26" s="15">
        <f>IFERROR(AVERAGEIF('Dzienne 7'!$B$7:$B$306,A26,'Dzienne 7'!$O$7:$O$306),"")</f>
        <v>156.8998795730119</v>
      </c>
      <c r="O26" s="15">
        <f>IFERROR(AVERAGEIF('Dzienne 7'!$B$7:$B$306,A26,'Dzienne 7'!$P$7:$P$306),"")</f>
        <v>200.02306839041532</v>
      </c>
      <c r="P26" s="17">
        <f>IFERROR(AVERAGEIF('Dzienne 7'!$B$7:$B$306,A26,'Dzienne 7'!$R$7:$R$306),"")</f>
        <v>2.2622441205790644</v>
      </c>
      <c r="Q26" s="21" t="str">
        <f>IFERROR(AVERAGEIF('Dzienne 7'!$B$7:$B$306,A26,'Dzienne 7'!$U$7:$U$306),"")</f>
        <v/>
      </c>
      <c r="R26" s="21" t="str">
        <f>IFERROR(AVERAGEIF('Dzienne 7'!$B$7:$B$306,A26,'Dzienne 7'!$V$7:$V$306),"")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7'!$A$7:$A$306,'Dzienne 7'!$B$7:$B$306,A27),"")</f>
        <v/>
      </c>
      <c r="C27" s="20" t="str">
        <f ca="1">IFERROR(_xludf.maxifs('Dzienne 7'!$A$7:$A$306,'Dzienne 7'!$B$7:$B$306,A27),"")</f>
        <v/>
      </c>
      <c r="D27" s="21">
        <f>IFERROR(AVERAGEIF('Dzienne 7'!$B$7:$B$306,A27,'Dzienne 7'!$C$7:$C$306),"")</f>
        <v>9945.5714285714294</v>
      </c>
      <c r="E27" s="21">
        <f>IFERROR(AVERAGEIF('Dzienne 7'!$B$7:$B$306,A27,'Dzienne 7'!$D$7:$D$306),"")</f>
        <v>1073</v>
      </c>
      <c r="F27" s="13">
        <f>IFERROR(SUMIF('Dzienne 7'!$B$7:$B$306,A27,'Dzienne 7'!$E$7:$E$306),"")</f>
        <v>29</v>
      </c>
      <c r="G27" s="13">
        <f>IFERROR(SUMIF('Dzienne 7'!$B$7:$B$306,A27,'Dzienne 7'!$F$7:$F$306),"")</f>
        <v>8</v>
      </c>
      <c r="H27" s="15">
        <f>IFERROR(AVERAGEIF('Dzienne 7'!$B$7:$B$306,A27,'Dzienne 7'!$K$7:$K$306),"")</f>
        <v>88.056815182000832</v>
      </c>
      <c r="I27" s="21">
        <f>IFERROR(SUMIF('Dzienne 7'!$B$7:$B$306,A27,'Dzienne 7'!$H$7:$H$306),"")</f>
        <v>61303</v>
      </c>
      <c r="J27" s="21">
        <f>IFERROR(SUMIF('Dzienne 7'!$B$7:$B$306,A27,'Dzienne 7'!$I$7:$I$306),"")</f>
        <v>53719</v>
      </c>
      <c r="K27" s="15">
        <f t="shared" si="0"/>
        <v>87.628664176304582</v>
      </c>
      <c r="L27" s="15">
        <f>IFERROR(AVERAGEIF('Dzienne 7'!$B$7:$B$306,A27,'Dzienne 7'!$L$7:$L$306),"")</f>
        <v>50.914285714285711</v>
      </c>
      <c r="M27" s="21">
        <f>IFERROR(SUMIF('Dzienne 7'!$B$7:$B$306,A27,'Dzienne 7'!$M$7:$M$306),"")</f>
        <v>12529</v>
      </c>
      <c r="N27" s="15">
        <f>IFERROR(AVERAGEIF('Dzienne 7'!$B$7:$B$306,A27,'Dzienne 7'!$O$7:$O$306),"")</f>
        <v>179.9668308108694</v>
      </c>
      <c r="O27" s="15">
        <f>IFERROR(AVERAGEIF('Dzienne 7'!$B$7:$B$306,A27,'Dzienne 7'!$P$7:$P$306),"")</f>
        <v>92.402191419442829</v>
      </c>
      <c r="P27" s="17">
        <f>IFERROR(AVERAGEIF('Dzienne 7'!$B$7:$B$306,A27,'Dzienne 7'!$R$7:$R$306),"")</f>
        <v>2.0143275456976952</v>
      </c>
      <c r="Q27" s="21" t="str">
        <f>IFERROR(AVERAGEIF('Dzienne 7'!$B$7:$B$306,A27,'Dzienne 7'!$U$7:$U$306),"")</f>
        <v/>
      </c>
      <c r="R27" s="21" t="str">
        <f>IFERROR(AVERAGEIF('Dzienne 7'!$B$7:$B$306,A27,'Dzienne 7'!$V$7:$V$306),"")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7'!$A$7:$A$306,'Dzienne 7'!$B$7:$B$306,A28),"")</f>
        <v/>
      </c>
      <c r="C28" s="20" t="str">
        <f ca="1">IFERROR(_xludf.maxifs('Dzienne 7'!$A$7:$A$306,'Dzienne 7'!$B$7:$B$306,A28),"")</f>
        <v/>
      </c>
      <c r="D28" s="21">
        <f>IFERROR(AVERAGEIF('Dzienne 7'!$B$7:$B$306,A28,'Dzienne 7'!$C$7:$C$306),"")</f>
        <v>9930.7142857142862</v>
      </c>
      <c r="E28" s="21">
        <f>IFERROR(AVERAGEIF('Dzienne 7'!$B$7:$B$306,A28,'Dzienne 7'!$D$7:$D$306),"")</f>
        <v>1066</v>
      </c>
      <c r="F28" s="13">
        <f>IFERROR(SUMIF('Dzienne 7'!$B$7:$B$306,A28,'Dzienne 7'!$E$7:$E$306),"")</f>
        <v>6</v>
      </c>
      <c r="G28" s="13">
        <f>IFERROR(SUMIF('Dzienne 7'!$B$7:$B$306,A28,'Dzienne 7'!$F$7:$F$306),"")</f>
        <v>6</v>
      </c>
      <c r="H28" s="15">
        <f>IFERROR(AVERAGEIF('Dzienne 7'!$B$7:$B$306,A28,'Dzienne 7'!$K$7:$K$306),"")</f>
        <v>94.681876654111164</v>
      </c>
      <c r="I28" s="21">
        <f>IFERROR(SUMIF('Dzienne 7'!$B$7:$B$306,A28,'Dzienne 7'!$H$7:$H$306),"")</f>
        <v>65818</v>
      </c>
      <c r="J28" s="21">
        <f>IFERROR(SUMIF('Dzienne 7'!$B$7:$B$306,A28,'Dzienne 7'!$I$7:$I$306),"")</f>
        <v>62404</v>
      </c>
      <c r="K28" s="15">
        <f t="shared" si="0"/>
        <v>94.812969096599716</v>
      </c>
      <c r="L28" s="15">
        <f>IFERROR(AVERAGEIF('Dzienne 7'!$B$7:$B$306,A28,'Dzienne 7'!$L$7:$L$306),"")</f>
        <v>52.25714285714286</v>
      </c>
      <c r="M28" s="21">
        <f>IFERROR(SUMIF('Dzienne 7'!$B$7:$B$306,A28,'Dzienne 7'!$M$7:$M$306),"")</f>
        <v>12744</v>
      </c>
      <c r="N28" s="15">
        <f>IFERROR(AVERAGEIF('Dzienne 7'!$B$7:$B$306,A28,'Dzienne 7'!$O$7:$O$306),"")</f>
        <v>183.3269194721241</v>
      </c>
      <c r="O28" s="15">
        <f>IFERROR(AVERAGEIF('Dzienne 7'!$B$7:$B$306,A28,'Dzienne 7'!$P$7:$P$306),"")</f>
        <v>92.467395653571998</v>
      </c>
      <c r="P28" s="17">
        <f>IFERROR(AVERAGEIF('Dzienne 7'!$B$7:$B$306,A28,'Dzienne 7'!$R$7:$R$306),"")</f>
        <v>1.9903502186233382</v>
      </c>
      <c r="Q28" s="21" t="str">
        <f>IFERROR(AVERAGEIF('Dzienne 7'!$B$7:$B$306,A28,'Dzienne 7'!$U$7:$U$306),"")</f>
        <v/>
      </c>
      <c r="R28" s="21" t="str">
        <f>IFERROR(AVERAGEIF('Dzienne 7'!$B$7:$B$306,A28,'Dzienne 7'!$V$7:$V$306),"")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7'!$A$7:$A$306,'Dzienne 7'!$B$7:$B$306,A29),"")</f>
        <v/>
      </c>
      <c r="C29" s="20" t="str">
        <f ca="1">IFERROR(_xludf.maxifs('Dzienne 7'!$A$7:$A$306,'Dzienne 7'!$B$7:$B$306,A29),"")</f>
        <v/>
      </c>
      <c r="D29" s="21">
        <f>IFERROR(AVERAGEIF('Dzienne 7'!$B$7:$B$306,A29,'Dzienne 7'!$C$7:$C$306),"")</f>
        <v>9926.1666666666661</v>
      </c>
      <c r="E29" s="21">
        <f>IFERROR(AVERAGEIF('Dzienne 7'!$B$7:$B$306,A29,'Dzienne 7'!$D$7:$D$306),"")</f>
        <v>1063</v>
      </c>
      <c r="F29" s="13">
        <f>IFERROR(SUMIF('Dzienne 7'!$B$7:$B$306,A29,'Dzienne 7'!$E$7:$E$306),"")</f>
        <v>7</v>
      </c>
      <c r="G29" s="13">
        <f>IFERROR(SUMIF('Dzienne 7'!$B$7:$B$306,A29,'Dzienne 7'!$F$7:$F$306),"")</f>
        <v>2</v>
      </c>
      <c r="H29" s="15">
        <f>IFERROR(AVERAGEIF('Dzienne 7'!$B$7:$B$306,A29,'Dzienne 7'!$K$7:$K$306),"")</f>
        <v>97.708080833455185</v>
      </c>
      <c r="I29" s="21">
        <f>IFERROR(SUMIF('Dzienne 7'!$B$7:$B$306,A29,'Dzienne 7'!$H$7:$H$306),"")</f>
        <v>58192</v>
      </c>
      <c r="J29" s="21">
        <f>IFERROR(SUMIF('Dzienne 7'!$B$7:$B$306,A29,'Dzienne 7'!$I$7:$I$306),"")</f>
        <v>55285</v>
      </c>
      <c r="K29" s="15">
        <f t="shared" si="0"/>
        <v>95.004467968105573</v>
      </c>
      <c r="L29" s="15">
        <f>IFERROR(AVERAGEIF('Dzienne 7'!$B$7:$B$306,A29,'Dzienne 7'!$L$7:$L$306),"")</f>
        <v>53.279999999999994</v>
      </c>
      <c r="M29" s="21">
        <f>IFERROR(SUMIF('Dzienne 7'!$B$7:$B$306,A29,'Dzienne 7'!$M$7:$M$306),"")</f>
        <v>11158</v>
      </c>
      <c r="N29" s="15">
        <f>IFERROR(AVERAGEIF('Dzienne 7'!$B$7:$B$306,A29,'Dzienne 7'!$O$7:$O$306),"")</f>
        <v>187.35020826066599</v>
      </c>
      <c r="O29" s="15">
        <f>IFERROR(AVERAGEIF('Dzienne 7'!$B$7:$B$306,A29,'Dzienne 7'!$P$7:$P$306),"")</f>
        <v>93.760149528311942</v>
      </c>
      <c r="P29" s="17">
        <f>IFERROR(AVERAGEIF('Dzienne 7'!$B$7:$B$306,A29,'Dzienne 7'!$R$7:$R$306),"")</f>
        <v>2.1260474181324343</v>
      </c>
      <c r="Q29" s="21" t="str">
        <f>IFERROR(AVERAGEIF('Dzienne 7'!$B$7:$B$306,A29,'Dzienne 7'!$U$7:$U$306),"")</f>
        <v/>
      </c>
      <c r="R29" s="21" t="str">
        <f>IFERROR(AVERAGEIF('Dzienne 7'!$B$7:$B$306,A29,'Dzienne 7'!$V$7:$V$306),"")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7'!$A$7:$A$306,'Dzienne 7'!$B$7:$B$306,A30),"")</f>
        <v/>
      </c>
      <c r="C30" s="20" t="str">
        <f ca="1">IFERROR(_xludf.maxifs('Dzienne 7'!$A$7:$A$306,'Dzienne 7'!$B$7:$B$306,A30),"")</f>
        <v/>
      </c>
      <c r="D30" s="21" t="str">
        <f>IFERROR(AVERAGEIF('Dzienne 7'!$B$7:$B$306,A30,'Dzienne 7'!$C$7:$C$306),"")</f>
        <v/>
      </c>
      <c r="E30" s="21" t="str">
        <f>IFERROR(AVERAGEIF('Dzienne 7'!$B$7:$B$306,A30,'Dzienne 7'!$D$7:$D$306),"")</f>
        <v/>
      </c>
      <c r="F30" s="13">
        <f>IFERROR(SUMIF('Dzienne 7'!$B$7:$B$306,A30,'Dzienne 7'!$E$7:$E$306),"")</f>
        <v>0</v>
      </c>
      <c r="G30" s="13">
        <f>IFERROR(SUMIF('Dzienne 7'!$B$7:$B$306,A30,'Dzienne 7'!$F$7:$F$306),"")</f>
        <v>0</v>
      </c>
      <c r="H30" s="15" t="str">
        <f>IFERROR(AVERAGEIF('Dzienne 7'!$B$7:$B$306,A30,'Dzienne 7'!$K$7:$K$306),"")</f>
        <v/>
      </c>
      <c r="I30" s="21">
        <f>IFERROR(SUMIF('Dzienne 7'!$B$7:$B$306,A30,'Dzienne 7'!$H$7:$H$306),"")</f>
        <v>0</v>
      </c>
      <c r="J30" s="21">
        <f>IFERROR(SUMIF('Dzienne 7'!$B$7:$B$306,A30,'Dzienne 7'!$I$7:$I$306),"")</f>
        <v>0</v>
      </c>
      <c r="K30" s="15" t="str">
        <f t="shared" si="0"/>
        <v/>
      </c>
      <c r="L30" s="15" t="str">
        <f>IFERROR(AVERAGEIF('Dzienne 7'!$B$7:$B$306,A30,'Dzienne 7'!$L$7:$L$306),"")</f>
        <v/>
      </c>
      <c r="M30" s="21">
        <f>IFERROR(SUMIF('Dzienne 7'!$B$7:$B$306,A30,'Dzienne 7'!$M$7:$M$306),"")</f>
        <v>0</v>
      </c>
      <c r="N30" s="15" t="str">
        <f>IFERROR(AVERAGEIF('Dzienne 7'!$B$7:$B$306,A30,'Dzienne 7'!$O$7:$O$306),"")</f>
        <v/>
      </c>
      <c r="O30" s="15" t="str">
        <f>IFERROR(AVERAGEIF('Dzienne 7'!$B$7:$B$306,A30,'Dzienne 7'!$P$7:$P$306),"")</f>
        <v/>
      </c>
      <c r="P30" s="17" t="str">
        <f>IFERROR(AVERAGEIF('Dzienne 7'!$B$7:$B$306,A30,'Dzienne 7'!$R$7:$R$306),"")</f>
        <v/>
      </c>
      <c r="Q30" s="21" t="str">
        <f>IFERROR(AVERAGEIF('Dzienne 7'!$B$7:$B$306,A30,'Dzienne 7'!$U$7:$U$306),"")</f>
        <v/>
      </c>
      <c r="R30" s="21" t="str">
        <f>IFERROR(AVERAGEIF('Dzienne 7'!$B$7:$B$306,A30,'Dzienne 7'!$V$7:$V$306),"")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7'!$A$7:$A$306,'Dzienne 7'!$B$7:$B$306,A31),"")</f>
        <v/>
      </c>
      <c r="C31" s="20" t="str">
        <f ca="1">IFERROR(_xludf.maxifs('Dzienne 7'!$A$7:$A$306,'Dzienne 7'!$B$7:$B$306,A31),"")</f>
        <v/>
      </c>
      <c r="D31" s="21" t="str">
        <f>IFERROR(AVERAGEIF('Dzienne 7'!$B$7:$B$306,A31,'Dzienne 7'!$C$7:$C$306),"")</f>
        <v/>
      </c>
      <c r="E31" s="21" t="str">
        <f>IFERROR(AVERAGEIF('Dzienne 7'!$B$7:$B$306,A31,'Dzienne 7'!$D$7:$D$306),"")</f>
        <v/>
      </c>
      <c r="F31" s="13">
        <f>IFERROR(SUMIF('Dzienne 7'!$B$7:$B$306,A31,'Dzienne 7'!$E$7:$E$306),"")</f>
        <v>0</v>
      </c>
      <c r="G31" s="13">
        <f>IFERROR(SUMIF('Dzienne 7'!$B$7:$B$306,A31,'Dzienne 7'!$F$7:$F$306),"")</f>
        <v>0</v>
      </c>
      <c r="H31" s="15" t="str">
        <f>IFERROR(AVERAGEIF('Dzienne 7'!$B$7:$B$306,A31,'Dzienne 7'!$K$7:$K$306),"")</f>
        <v/>
      </c>
      <c r="I31" s="21">
        <f>IFERROR(SUMIF('Dzienne 7'!$B$7:$B$306,A31,'Dzienne 7'!$H$7:$H$306),"")</f>
        <v>0</v>
      </c>
      <c r="J31" s="21">
        <f>IFERROR(SUMIF('Dzienne 7'!$B$7:$B$306,A31,'Dzienne 7'!$I$7:$I$306),"")</f>
        <v>0</v>
      </c>
      <c r="K31" s="15" t="str">
        <f t="shared" si="0"/>
        <v/>
      </c>
      <c r="L31" s="15" t="str">
        <f>IFERROR(AVERAGEIF('Dzienne 7'!$B$7:$B$306,A31,'Dzienne 7'!$L$7:$L$306),"")</f>
        <v/>
      </c>
      <c r="M31" s="21">
        <f>IFERROR(SUMIF('Dzienne 7'!$B$7:$B$306,A31,'Dzienne 7'!$M$7:$M$306),"")</f>
        <v>0</v>
      </c>
      <c r="N31" s="15" t="str">
        <f>IFERROR(AVERAGEIF('Dzienne 7'!$B$7:$B$306,A31,'Dzienne 7'!$O$7:$O$306),"")</f>
        <v/>
      </c>
      <c r="O31" s="15" t="str">
        <f>IFERROR(AVERAGEIF('Dzienne 7'!$B$7:$B$306,A31,'Dzienne 7'!$P$7:$P$306),"")</f>
        <v/>
      </c>
      <c r="P31" s="17" t="str">
        <f>IFERROR(AVERAGEIF('Dzienne 7'!$B$7:$B$306,A31,'Dzienne 7'!$R$7:$R$306),"")</f>
        <v/>
      </c>
      <c r="Q31" s="21" t="str">
        <f>IFERROR(AVERAGEIF('Dzienne 7'!$B$7:$B$306,A31,'Dzienne 7'!$U$7:$U$306),"")</f>
        <v/>
      </c>
      <c r="R31" s="21" t="str">
        <f>IFERROR(AVERAGEIF('Dzienne 7'!$B$7:$B$306,A31,'Dzienne 7'!$V$7:$V$306),"")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7'!$A$7:$A$306,'Dzienne 7'!$B$7:$B$306,A32),"")</f>
        <v/>
      </c>
      <c r="C32" s="20" t="str">
        <f ca="1">IFERROR(_xludf.maxifs('Dzienne 7'!$A$7:$A$306,'Dzienne 7'!$B$7:$B$306,A32),"")</f>
        <v/>
      </c>
      <c r="D32" s="21" t="str">
        <f>IFERROR(AVERAGEIF('Dzienne 7'!$B$7:$B$306,A32,'Dzienne 7'!$C$7:$C$306),"")</f>
        <v/>
      </c>
      <c r="E32" s="21" t="str">
        <f>IFERROR(AVERAGEIF('Dzienne 7'!$B$7:$B$306,A32,'Dzienne 7'!$D$7:$D$306),"")</f>
        <v/>
      </c>
      <c r="F32" s="13">
        <f>IFERROR(SUMIF('Dzienne 7'!$B$7:$B$306,A32,'Dzienne 7'!$E$7:$E$306),"")</f>
        <v>0</v>
      </c>
      <c r="G32" s="13">
        <f>IFERROR(SUMIF('Dzienne 7'!$B$7:$B$306,A32,'Dzienne 7'!$F$7:$F$306),"")</f>
        <v>0</v>
      </c>
      <c r="H32" s="15" t="str">
        <f>IFERROR(AVERAGEIF('Dzienne 7'!$B$7:$B$306,A32,'Dzienne 7'!$K$7:$K$306),"")</f>
        <v/>
      </c>
      <c r="I32" s="21">
        <f>IFERROR(SUMIF('Dzienne 7'!$B$7:$B$306,A32,'Dzienne 7'!$H$7:$H$306),"")</f>
        <v>0</v>
      </c>
      <c r="J32" s="21">
        <f>IFERROR(SUMIF('Dzienne 7'!$B$7:$B$306,A32,'Dzienne 7'!$I$7:$I$306),"")</f>
        <v>0</v>
      </c>
      <c r="K32" s="15" t="str">
        <f t="shared" si="0"/>
        <v/>
      </c>
      <c r="L32" s="15" t="str">
        <f>IFERROR(AVERAGEIF('Dzienne 7'!$B$7:$B$306,A32,'Dzienne 7'!$L$7:$L$306),"")</f>
        <v/>
      </c>
      <c r="M32" s="21">
        <f>IFERROR(SUMIF('Dzienne 7'!$B$7:$B$306,A32,'Dzienne 7'!$M$7:$M$306),"")</f>
        <v>0</v>
      </c>
      <c r="N32" s="15" t="str">
        <f>IFERROR(AVERAGEIF('Dzienne 7'!$B$7:$B$306,A32,'Dzienne 7'!$O$7:$O$306),"")</f>
        <v/>
      </c>
      <c r="O32" s="15" t="str">
        <f>IFERROR(AVERAGEIF('Dzienne 7'!$B$7:$B$306,A32,'Dzienne 7'!$P$7:$P$306),"")</f>
        <v/>
      </c>
      <c r="P32" s="17" t="str">
        <f>IFERROR(AVERAGEIF('Dzienne 7'!$B$7:$B$306,A32,'Dzienne 7'!$R$7:$R$306),"")</f>
        <v/>
      </c>
      <c r="Q32" s="21" t="str">
        <f>IFERROR(AVERAGEIF('Dzienne 7'!$B$7:$B$306,A32,'Dzienne 7'!$U$7:$U$306),"")</f>
        <v/>
      </c>
      <c r="R32" s="21" t="str">
        <f>IFERROR(AVERAGEIF('Dzienne 7'!$B$7:$B$306,A32,'Dzienne 7'!$V$7:$V$306),"")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7'!$A$7:$A$306,'Dzienne 7'!$B$7:$B$306,A33),"")</f>
        <v/>
      </c>
      <c r="C33" s="20" t="str">
        <f ca="1">IFERROR(_xludf.maxifs('Dzienne 7'!$A$7:$A$306,'Dzienne 7'!$B$7:$B$306,A33),"")</f>
        <v/>
      </c>
      <c r="D33" s="21" t="str">
        <f>IFERROR(AVERAGEIF('Dzienne 7'!$B$7:$B$306,A33,'Dzienne 7'!$C$7:$C$306),"")</f>
        <v/>
      </c>
      <c r="E33" s="21" t="str">
        <f>IFERROR(AVERAGEIF('Dzienne 7'!$B$7:$B$306,A33,'Dzienne 7'!$D$7:$D$306),"")</f>
        <v/>
      </c>
      <c r="F33" s="13">
        <f>IFERROR(SUMIF('Dzienne 7'!$B$7:$B$306,A33,'Dzienne 7'!$E$7:$E$306),"")</f>
        <v>0</v>
      </c>
      <c r="G33" s="13">
        <f>IFERROR(SUMIF('Dzienne 7'!$B$7:$B$306,A33,'Dzienne 7'!$F$7:$F$306),"")</f>
        <v>0</v>
      </c>
      <c r="H33" s="15" t="str">
        <f>IFERROR(AVERAGEIF('Dzienne 7'!$B$7:$B$306,A33,'Dzienne 7'!$K$7:$K$306),"")</f>
        <v/>
      </c>
      <c r="I33" s="21">
        <f>IFERROR(SUMIF('Dzienne 7'!$B$7:$B$306,A33,'Dzienne 7'!$H$7:$H$306),"")</f>
        <v>0</v>
      </c>
      <c r="J33" s="21">
        <f>IFERROR(SUMIF('Dzienne 7'!$B$7:$B$306,A33,'Dzienne 7'!$I$7:$I$306),"")</f>
        <v>0</v>
      </c>
      <c r="K33" s="15" t="str">
        <f t="shared" si="0"/>
        <v/>
      </c>
      <c r="L33" s="15" t="str">
        <f>IFERROR(AVERAGEIF('Dzienne 7'!$B$7:$B$306,A33,'Dzienne 7'!$L$7:$L$306),"")</f>
        <v/>
      </c>
      <c r="M33" s="21">
        <f>IFERROR(SUMIF('Dzienne 7'!$B$7:$B$306,A33,'Dzienne 7'!$M$7:$M$306),"")</f>
        <v>0</v>
      </c>
      <c r="N33" s="15" t="str">
        <f>IFERROR(AVERAGEIF('Dzienne 7'!$B$7:$B$306,A33,'Dzienne 7'!$O$7:$O$306),"")</f>
        <v/>
      </c>
      <c r="O33" s="15" t="str">
        <f>IFERROR(AVERAGEIF('Dzienne 7'!$B$7:$B$306,A33,'Dzienne 7'!$P$7:$P$306),"")</f>
        <v/>
      </c>
      <c r="P33" s="17" t="str">
        <f>IFERROR(AVERAGEIF('Dzienne 7'!$B$7:$B$306,A33,'Dzienne 7'!$R$7:$R$306),"")</f>
        <v/>
      </c>
      <c r="Q33" s="21" t="str">
        <f>IFERROR(AVERAGEIF('Dzienne 7'!$B$7:$B$306,A33,'Dzienne 7'!$U$7:$U$306),"")</f>
        <v/>
      </c>
      <c r="R33" s="21" t="str">
        <f>IFERROR(AVERAGEIF('Dzienne 7'!$B$7:$B$306,A33,'Dzienne 7'!$V$7:$V$306),"")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7'!$A$7:$A$306,'Dzienne 7'!$B$7:$B$306,A34),"")</f>
        <v/>
      </c>
      <c r="C34" s="20" t="str">
        <f ca="1">IFERROR(_xludf.maxifs('Dzienne 7'!$A$7:$A$306,'Dzienne 7'!$B$7:$B$306,A34),"")</f>
        <v/>
      </c>
      <c r="D34" s="21" t="str">
        <f>IFERROR(AVERAGEIF('Dzienne 7'!$B$7:$B$306,A34,'Dzienne 7'!$C$7:$C$306),"")</f>
        <v/>
      </c>
      <c r="E34" s="21" t="str">
        <f>IFERROR(AVERAGEIF('Dzienne 7'!$B$7:$B$306,A34,'Dzienne 7'!$D$7:$D$306),"")</f>
        <v/>
      </c>
      <c r="F34" s="13">
        <f>IFERROR(SUMIF('Dzienne 7'!$B$7:$B$306,A34,'Dzienne 7'!$E$7:$E$306),"")</f>
        <v>0</v>
      </c>
      <c r="G34" s="13">
        <f>IFERROR(SUMIF('Dzienne 7'!$B$7:$B$306,A34,'Dzienne 7'!$F$7:$F$306),"")</f>
        <v>0</v>
      </c>
      <c r="H34" s="15" t="str">
        <f>IFERROR(AVERAGEIF('Dzienne 7'!$B$7:$B$306,A34,'Dzienne 7'!$K$7:$K$306),"")</f>
        <v/>
      </c>
      <c r="I34" s="21">
        <f>IFERROR(SUMIF('Dzienne 7'!$B$7:$B$306,A34,'Dzienne 7'!$H$7:$H$306),"")</f>
        <v>0</v>
      </c>
      <c r="J34" s="21">
        <f>IFERROR(SUMIF('Dzienne 7'!$B$7:$B$306,A34,'Dzienne 7'!$I$7:$I$306),"")</f>
        <v>0</v>
      </c>
      <c r="K34" s="15" t="str">
        <f t="shared" si="0"/>
        <v/>
      </c>
      <c r="L34" s="15" t="str">
        <f>IFERROR(AVERAGEIF('Dzienne 7'!$B$7:$B$306,A34,'Dzienne 7'!$L$7:$L$306),"")</f>
        <v/>
      </c>
      <c r="M34" s="21">
        <f>IFERROR(SUMIF('Dzienne 7'!$B$7:$B$306,A34,'Dzienne 7'!$M$7:$M$306),"")</f>
        <v>0</v>
      </c>
      <c r="N34" s="15" t="str">
        <f>IFERROR(AVERAGEIF('Dzienne 7'!$B$7:$B$306,A34,'Dzienne 7'!$O$7:$O$306),"")</f>
        <v/>
      </c>
      <c r="O34" s="15" t="str">
        <f>IFERROR(AVERAGEIF('Dzienne 7'!$B$7:$B$306,A34,'Dzienne 7'!$P$7:$P$306),"")</f>
        <v/>
      </c>
      <c r="P34" s="17" t="str">
        <f>IFERROR(AVERAGEIF('Dzienne 7'!$B$7:$B$306,A34,'Dzienne 7'!$R$7:$R$306),"")</f>
        <v/>
      </c>
      <c r="Q34" s="21" t="str">
        <f>IFERROR(AVERAGEIF('Dzienne 7'!$B$7:$B$306,A34,'Dzienne 7'!$U$7:$U$306),"")</f>
        <v/>
      </c>
      <c r="R34" s="21" t="str">
        <f>IFERROR(AVERAGEIF('Dzienne 7'!$B$7:$B$306,A34,'Dzienne 7'!$V$7:$V$306),"")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7'!$A$7:$A$306,'Dzienne 7'!$B$7:$B$306,A35),"")</f>
        <v/>
      </c>
      <c r="C35" s="20" t="str">
        <f ca="1">IFERROR(_xludf.maxifs('Dzienne 7'!$A$7:$A$306,'Dzienne 7'!$B$7:$B$306,A35),"")</f>
        <v/>
      </c>
      <c r="D35" s="21" t="str">
        <f>IFERROR(AVERAGEIF('Dzienne 7'!$B$7:$B$306,A35,'Dzienne 7'!$C$7:$C$306),"")</f>
        <v/>
      </c>
      <c r="E35" s="21" t="str">
        <f>IFERROR(AVERAGEIF('Dzienne 7'!$B$7:$B$306,A35,'Dzienne 7'!$D$7:$D$306),"")</f>
        <v/>
      </c>
      <c r="F35" s="13">
        <f>IFERROR(SUMIF('Dzienne 7'!$B$7:$B$306,A35,'Dzienne 7'!$E$7:$E$306),"")</f>
        <v>0</v>
      </c>
      <c r="G35" s="13">
        <f>IFERROR(SUMIF('Dzienne 7'!$B$7:$B$306,A35,'Dzienne 7'!$F$7:$F$306),"")</f>
        <v>0</v>
      </c>
      <c r="H35" s="15" t="str">
        <f>IFERROR(AVERAGEIF('Dzienne 7'!$B$7:$B$306,A35,'Dzienne 7'!$K$7:$K$306),"")</f>
        <v/>
      </c>
      <c r="I35" s="21">
        <f>IFERROR(SUMIF('Dzienne 7'!$B$7:$B$306,A35,'Dzienne 7'!$H$7:$H$306),"")</f>
        <v>0</v>
      </c>
      <c r="J35" s="21">
        <f>IFERROR(SUMIF('Dzienne 7'!$B$7:$B$306,A35,'Dzienne 7'!$I$7:$I$306),"")</f>
        <v>0</v>
      </c>
      <c r="K35" s="15" t="str">
        <f t="shared" ref="K35:K66" si="1">IF(OR(I35="",I35=0),"",J35/I35*100)</f>
        <v/>
      </c>
      <c r="L35" s="15" t="str">
        <f>IFERROR(AVERAGEIF('Dzienne 7'!$B$7:$B$306,A35,'Dzienne 7'!$L$7:$L$306),"")</f>
        <v/>
      </c>
      <c r="M35" s="21">
        <f>IFERROR(SUMIF('Dzienne 7'!$B$7:$B$306,A35,'Dzienne 7'!$M$7:$M$306),"")</f>
        <v>0</v>
      </c>
      <c r="N35" s="15" t="str">
        <f>IFERROR(AVERAGEIF('Dzienne 7'!$B$7:$B$306,A35,'Dzienne 7'!$O$7:$O$306),"")</f>
        <v/>
      </c>
      <c r="O35" s="15" t="str">
        <f>IFERROR(AVERAGEIF('Dzienne 7'!$B$7:$B$306,A35,'Dzienne 7'!$P$7:$P$306),"")</f>
        <v/>
      </c>
      <c r="P35" s="17" t="str">
        <f>IFERROR(AVERAGEIF('Dzienne 7'!$B$7:$B$306,A35,'Dzienne 7'!$R$7:$R$306),"")</f>
        <v/>
      </c>
      <c r="Q35" s="21" t="str">
        <f>IFERROR(AVERAGEIF('Dzienne 7'!$B$7:$B$306,A35,'Dzienne 7'!$U$7:$U$306),"")</f>
        <v/>
      </c>
      <c r="R35" s="21" t="str">
        <f>IFERROR(AVERAGEIF('Dzienne 7'!$B$7:$B$306,A35,'Dzienne 7'!$V$7:$V$306),"")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7'!$A$7:$A$306,'Dzienne 7'!$B$7:$B$306,A36),"")</f>
        <v/>
      </c>
      <c r="C36" s="20" t="str">
        <f ca="1">IFERROR(_xludf.maxifs('Dzienne 7'!$A$7:$A$306,'Dzienne 7'!$B$7:$B$306,A36),"")</f>
        <v/>
      </c>
      <c r="D36" s="21" t="str">
        <f>IFERROR(AVERAGEIF('Dzienne 7'!$B$7:$B$306,A36,'Dzienne 7'!$C$7:$C$306),"")</f>
        <v/>
      </c>
      <c r="E36" s="21" t="str">
        <f>IFERROR(AVERAGEIF('Dzienne 7'!$B$7:$B$306,A36,'Dzienne 7'!$D$7:$D$306),"")</f>
        <v/>
      </c>
      <c r="F36" s="13">
        <f>IFERROR(SUMIF('Dzienne 7'!$B$7:$B$306,A36,'Dzienne 7'!$E$7:$E$306),"")</f>
        <v>0</v>
      </c>
      <c r="G36" s="13">
        <f>IFERROR(SUMIF('Dzienne 7'!$B$7:$B$306,A36,'Dzienne 7'!$F$7:$F$306),"")</f>
        <v>0</v>
      </c>
      <c r="H36" s="15" t="str">
        <f>IFERROR(AVERAGEIF('Dzienne 7'!$B$7:$B$306,A36,'Dzienne 7'!$K$7:$K$306),"")</f>
        <v/>
      </c>
      <c r="I36" s="21">
        <f>IFERROR(SUMIF('Dzienne 7'!$B$7:$B$306,A36,'Dzienne 7'!$H$7:$H$306),"")</f>
        <v>0</v>
      </c>
      <c r="J36" s="21">
        <f>IFERROR(SUMIF('Dzienne 7'!$B$7:$B$306,A36,'Dzienne 7'!$I$7:$I$306),"")</f>
        <v>0</v>
      </c>
      <c r="K36" s="15" t="str">
        <f t="shared" si="1"/>
        <v/>
      </c>
      <c r="L36" s="15" t="str">
        <f>IFERROR(AVERAGEIF('Dzienne 7'!$B$7:$B$306,A36,'Dzienne 7'!$L$7:$L$306),"")</f>
        <v/>
      </c>
      <c r="M36" s="21">
        <f>IFERROR(SUMIF('Dzienne 7'!$B$7:$B$306,A36,'Dzienne 7'!$M$7:$M$306),"")</f>
        <v>0</v>
      </c>
      <c r="N36" s="15" t="str">
        <f>IFERROR(AVERAGEIF('Dzienne 7'!$B$7:$B$306,A36,'Dzienne 7'!$O$7:$O$306),"")</f>
        <v/>
      </c>
      <c r="O36" s="15" t="str">
        <f>IFERROR(AVERAGEIF('Dzienne 7'!$B$7:$B$306,A36,'Dzienne 7'!$P$7:$P$306),"")</f>
        <v/>
      </c>
      <c r="P36" s="17" t="str">
        <f>IFERROR(AVERAGEIF('Dzienne 7'!$B$7:$B$306,A36,'Dzienne 7'!$R$7:$R$306),"")</f>
        <v/>
      </c>
      <c r="Q36" s="21" t="str">
        <f>IFERROR(AVERAGEIF('Dzienne 7'!$B$7:$B$306,A36,'Dzienne 7'!$U$7:$U$306),"")</f>
        <v/>
      </c>
      <c r="R36" s="21" t="str">
        <f>IFERROR(AVERAGEIF('Dzienne 7'!$B$7:$B$306,A36,'Dzienne 7'!$V$7:$V$306),"")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7'!$A$7:$A$306,'Dzienne 7'!$B$7:$B$306,A37),"")</f>
        <v/>
      </c>
      <c r="C37" s="20" t="str">
        <f ca="1">IFERROR(_xludf.maxifs('Dzienne 7'!$A$7:$A$306,'Dzienne 7'!$B$7:$B$306,A37),"")</f>
        <v/>
      </c>
      <c r="D37" s="21" t="str">
        <f>IFERROR(AVERAGEIF('Dzienne 7'!$B$7:$B$306,A37,'Dzienne 7'!$C$7:$C$306),"")</f>
        <v/>
      </c>
      <c r="E37" s="21" t="str">
        <f>IFERROR(AVERAGEIF('Dzienne 7'!$B$7:$B$306,A37,'Dzienne 7'!$D$7:$D$306),"")</f>
        <v/>
      </c>
      <c r="F37" s="13">
        <f>IFERROR(SUMIF('Dzienne 7'!$B$7:$B$306,A37,'Dzienne 7'!$E$7:$E$306),"")</f>
        <v>0</v>
      </c>
      <c r="G37" s="13">
        <f>IFERROR(SUMIF('Dzienne 7'!$B$7:$B$306,A37,'Dzienne 7'!$F$7:$F$306),"")</f>
        <v>0</v>
      </c>
      <c r="H37" s="15" t="str">
        <f>IFERROR(AVERAGEIF('Dzienne 7'!$B$7:$B$306,A37,'Dzienne 7'!$K$7:$K$306),"")</f>
        <v/>
      </c>
      <c r="I37" s="21">
        <f>IFERROR(SUMIF('Dzienne 7'!$B$7:$B$306,A37,'Dzienne 7'!$H$7:$H$306),"")</f>
        <v>0</v>
      </c>
      <c r="J37" s="21">
        <f>IFERROR(SUMIF('Dzienne 7'!$B$7:$B$306,A37,'Dzienne 7'!$I$7:$I$306),"")</f>
        <v>0</v>
      </c>
      <c r="K37" s="15" t="str">
        <f t="shared" si="1"/>
        <v/>
      </c>
      <c r="L37" s="15" t="str">
        <f>IFERROR(AVERAGEIF('Dzienne 7'!$B$7:$B$306,A37,'Dzienne 7'!$L$7:$L$306),"")</f>
        <v/>
      </c>
      <c r="M37" s="21">
        <f>IFERROR(SUMIF('Dzienne 7'!$B$7:$B$306,A37,'Dzienne 7'!$M$7:$M$306),"")</f>
        <v>0</v>
      </c>
      <c r="N37" s="15" t="str">
        <f>IFERROR(AVERAGEIF('Dzienne 7'!$B$7:$B$306,A37,'Dzienne 7'!$O$7:$O$306),"")</f>
        <v/>
      </c>
      <c r="O37" s="15" t="str">
        <f>IFERROR(AVERAGEIF('Dzienne 7'!$B$7:$B$306,A37,'Dzienne 7'!$P$7:$P$306),"")</f>
        <v/>
      </c>
      <c r="P37" s="17" t="str">
        <f>IFERROR(AVERAGEIF('Dzienne 7'!$B$7:$B$306,A37,'Dzienne 7'!$R$7:$R$306),"")</f>
        <v/>
      </c>
      <c r="Q37" s="21" t="str">
        <f>IFERROR(AVERAGEIF('Dzienne 7'!$B$7:$B$306,A37,'Dzienne 7'!$U$7:$U$306),"")</f>
        <v/>
      </c>
      <c r="R37" s="21" t="str">
        <f>IFERROR(AVERAGEIF('Dzienne 7'!$B$7:$B$306,A37,'Dzienne 7'!$V$7:$V$306),"")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7'!$A$7:$A$306,'Dzienne 7'!$B$7:$B$306,A38),"")</f>
        <v/>
      </c>
      <c r="C38" s="20" t="str">
        <f ca="1">IFERROR(_xludf.maxifs('Dzienne 7'!$A$7:$A$306,'Dzienne 7'!$B$7:$B$306,A38),"")</f>
        <v/>
      </c>
      <c r="D38" s="21" t="str">
        <f>IFERROR(AVERAGEIF('Dzienne 7'!$B$7:$B$306,A38,'Dzienne 7'!$C$7:$C$306),"")</f>
        <v/>
      </c>
      <c r="E38" s="21" t="str">
        <f>IFERROR(AVERAGEIF('Dzienne 7'!$B$7:$B$306,A38,'Dzienne 7'!$D$7:$D$306),"")</f>
        <v/>
      </c>
      <c r="F38" s="13">
        <f>IFERROR(SUMIF('Dzienne 7'!$B$7:$B$306,A38,'Dzienne 7'!$E$7:$E$306),"")</f>
        <v>0</v>
      </c>
      <c r="G38" s="13">
        <f>IFERROR(SUMIF('Dzienne 7'!$B$7:$B$306,A38,'Dzienne 7'!$F$7:$F$306),"")</f>
        <v>0</v>
      </c>
      <c r="H38" s="15" t="str">
        <f>IFERROR(AVERAGEIF('Dzienne 7'!$B$7:$B$306,A38,'Dzienne 7'!$K$7:$K$306),"")</f>
        <v/>
      </c>
      <c r="I38" s="21">
        <f>IFERROR(SUMIF('Dzienne 7'!$B$7:$B$306,A38,'Dzienne 7'!$H$7:$H$306),"")</f>
        <v>0</v>
      </c>
      <c r="J38" s="21">
        <f>IFERROR(SUMIF('Dzienne 7'!$B$7:$B$306,A38,'Dzienne 7'!$I$7:$I$306),"")</f>
        <v>0</v>
      </c>
      <c r="K38" s="15" t="str">
        <f t="shared" si="1"/>
        <v/>
      </c>
      <c r="L38" s="15" t="str">
        <f>IFERROR(AVERAGEIF('Dzienne 7'!$B$7:$B$306,A38,'Dzienne 7'!$L$7:$L$306),"")</f>
        <v/>
      </c>
      <c r="M38" s="21">
        <f>IFERROR(SUMIF('Dzienne 7'!$B$7:$B$306,A38,'Dzienne 7'!$M$7:$M$306),"")</f>
        <v>0</v>
      </c>
      <c r="N38" s="15" t="str">
        <f>IFERROR(AVERAGEIF('Dzienne 7'!$B$7:$B$306,A38,'Dzienne 7'!$O$7:$O$306),"")</f>
        <v/>
      </c>
      <c r="O38" s="15" t="str">
        <f>IFERROR(AVERAGEIF('Dzienne 7'!$B$7:$B$306,A38,'Dzienne 7'!$P$7:$P$306),"")</f>
        <v/>
      </c>
      <c r="P38" s="17" t="str">
        <f>IFERROR(AVERAGEIF('Dzienne 7'!$B$7:$B$306,A38,'Dzienne 7'!$R$7:$R$306),"")</f>
        <v/>
      </c>
      <c r="Q38" s="21" t="str">
        <f>IFERROR(AVERAGEIF('Dzienne 7'!$B$7:$B$306,A38,'Dzienne 7'!$U$7:$U$306),"")</f>
        <v/>
      </c>
      <c r="R38" s="21" t="str">
        <f>IFERROR(AVERAGEIF('Dzienne 7'!$B$7:$B$306,A38,'Dzienne 7'!$V$7:$V$306),"")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7'!$A$7:$A$306,'Dzienne 7'!$B$7:$B$306,A39),"")</f>
        <v/>
      </c>
      <c r="C39" s="20" t="str">
        <f ca="1">IFERROR(_xludf.maxifs('Dzienne 7'!$A$7:$A$306,'Dzienne 7'!$B$7:$B$306,A39),"")</f>
        <v/>
      </c>
      <c r="D39" s="21" t="str">
        <f>IFERROR(AVERAGEIF('Dzienne 7'!$B$7:$B$306,A39,'Dzienne 7'!$C$7:$C$306),"")</f>
        <v/>
      </c>
      <c r="E39" s="21" t="str">
        <f>IFERROR(AVERAGEIF('Dzienne 7'!$B$7:$B$306,A39,'Dzienne 7'!$D$7:$D$306),"")</f>
        <v/>
      </c>
      <c r="F39" s="13">
        <f>IFERROR(SUMIF('Dzienne 7'!$B$7:$B$306,A39,'Dzienne 7'!$E$7:$E$306),"")</f>
        <v>0</v>
      </c>
      <c r="G39" s="13">
        <f>IFERROR(SUMIF('Dzienne 7'!$B$7:$B$306,A39,'Dzienne 7'!$F$7:$F$306),"")</f>
        <v>0</v>
      </c>
      <c r="H39" s="15" t="str">
        <f>IFERROR(AVERAGEIF('Dzienne 7'!$B$7:$B$306,A39,'Dzienne 7'!$K$7:$K$306),"")</f>
        <v/>
      </c>
      <c r="I39" s="21">
        <f>IFERROR(SUMIF('Dzienne 7'!$B$7:$B$306,A39,'Dzienne 7'!$H$7:$H$306),"")</f>
        <v>0</v>
      </c>
      <c r="J39" s="21">
        <f>IFERROR(SUMIF('Dzienne 7'!$B$7:$B$306,A39,'Dzienne 7'!$I$7:$I$306),"")</f>
        <v>0</v>
      </c>
      <c r="K39" s="15" t="str">
        <f t="shared" si="1"/>
        <v/>
      </c>
      <c r="L39" s="15" t="str">
        <f>IFERROR(AVERAGEIF('Dzienne 7'!$B$7:$B$306,A39,'Dzienne 7'!$L$7:$L$306),"")</f>
        <v/>
      </c>
      <c r="M39" s="21">
        <f>IFERROR(SUMIF('Dzienne 7'!$B$7:$B$306,A39,'Dzienne 7'!$M$7:$M$306),"")</f>
        <v>0</v>
      </c>
      <c r="N39" s="15" t="str">
        <f>IFERROR(AVERAGEIF('Dzienne 7'!$B$7:$B$306,A39,'Dzienne 7'!$O$7:$O$306),"")</f>
        <v/>
      </c>
      <c r="O39" s="15" t="str">
        <f>IFERROR(AVERAGEIF('Dzienne 7'!$B$7:$B$306,A39,'Dzienne 7'!$P$7:$P$306),"")</f>
        <v/>
      </c>
      <c r="P39" s="17" t="str">
        <f>IFERROR(AVERAGEIF('Dzienne 7'!$B$7:$B$306,A39,'Dzienne 7'!$R$7:$R$306),"")</f>
        <v/>
      </c>
      <c r="Q39" s="21" t="str">
        <f>IFERROR(AVERAGEIF('Dzienne 7'!$B$7:$B$306,A39,'Dzienne 7'!$U$7:$U$306),"")</f>
        <v/>
      </c>
      <c r="R39" s="21" t="str">
        <f>IFERROR(AVERAGEIF('Dzienne 7'!$B$7:$B$306,A39,'Dzienne 7'!$V$7:$V$306),"")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7'!$A$7:$A$306,'Dzienne 7'!$B$7:$B$306,A40),"")</f>
        <v/>
      </c>
      <c r="C40" s="20" t="str">
        <f ca="1">IFERROR(_xludf.maxifs('Dzienne 7'!$A$7:$A$306,'Dzienne 7'!$B$7:$B$306,A40),"")</f>
        <v/>
      </c>
      <c r="D40" s="21" t="str">
        <f>IFERROR(AVERAGEIF('Dzienne 7'!$B$7:$B$306,A40,'Dzienne 7'!$C$7:$C$306),"")</f>
        <v/>
      </c>
      <c r="E40" s="21" t="str">
        <f>IFERROR(AVERAGEIF('Dzienne 7'!$B$7:$B$306,A40,'Dzienne 7'!$D$7:$D$306),"")</f>
        <v/>
      </c>
      <c r="F40" s="13">
        <f>IFERROR(SUMIF('Dzienne 7'!$B$7:$B$306,A40,'Dzienne 7'!$E$7:$E$306),"")</f>
        <v>0</v>
      </c>
      <c r="G40" s="13">
        <f>IFERROR(SUMIF('Dzienne 7'!$B$7:$B$306,A40,'Dzienne 7'!$F$7:$F$306),"")</f>
        <v>0</v>
      </c>
      <c r="H40" s="15" t="str">
        <f>IFERROR(AVERAGEIF('Dzienne 7'!$B$7:$B$306,A40,'Dzienne 7'!$K$7:$K$306),"")</f>
        <v/>
      </c>
      <c r="I40" s="21">
        <f>IFERROR(SUMIF('Dzienne 7'!$B$7:$B$306,A40,'Dzienne 7'!$H$7:$H$306),"")</f>
        <v>0</v>
      </c>
      <c r="J40" s="21">
        <f>IFERROR(SUMIF('Dzienne 7'!$B$7:$B$306,A40,'Dzienne 7'!$I$7:$I$306),"")</f>
        <v>0</v>
      </c>
      <c r="K40" s="15" t="str">
        <f t="shared" si="1"/>
        <v/>
      </c>
      <c r="L40" s="15" t="str">
        <f>IFERROR(AVERAGEIF('Dzienne 7'!$B$7:$B$306,A40,'Dzienne 7'!$L$7:$L$306),"")</f>
        <v/>
      </c>
      <c r="M40" s="21">
        <f>IFERROR(SUMIF('Dzienne 7'!$B$7:$B$306,A40,'Dzienne 7'!$M$7:$M$306),"")</f>
        <v>0</v>
      </c>
      <c r="N40" s="15" t="str">
        <f>IFERROR(AVERAGEIF('Dzienne 7'!$B$7:$B$306,A40,'Dzienne 7'!$O$7:$O$306),"")</f>
        <v/>
      </c>
      <c r="O40" s="15" t="str">
        <f>IFERROR(AVERAGEIF('Dzienne 7'!$B$7:$B$306,A40,'Dzienne 7'!$P$7:$P$306),"")</f>
        <v/>
      </c>
      <c r="P40" s="17" t="str">
        <f>IFERROR(AVERAGEIF('Dzienne 7'!$B$7:$B$306,A40,'Dzienne 7'!$R$7:$R$306),"")</f>
        <v/>
      </c>
      <c r="Q40" s="21" t="str">
        <f>IFERROR(AVERAGEIF('Dzienne 7'!$B$7:$B$306,A40,'Dzienne 7'!$U$7:$U$306),"")</f>
        <v/>
      </c>
      <c r="R40" s="21" t="str">
        <f>IFERROR(AVERAGEIF('Dzienne 7'!$B$7:$B$306,A40,'Dzienne 7'!$V$7:$V$306),"")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7'!$A$7:$A$306,'Dzienne 7'!$B$7:$B$306,A41),"")</f>
        <v/>
      </c>
      <c r="C41" s="20" t="str">
        <f ca="1">IFERROR(_xludf.maxifs('Dzienne 7'!$A$7:$A$306,'Dzienne 7'!$B$7:$B$306,A41),"")</f>
        <v/>
      </c>
      <c r="D41" s="21" t="str">
        <f>IFERROR(AVERAGEIF('Dzienne 7'!$B$7:$B$306,A41,'Dzienne 7'!$C$7:$C$306),"")</f>
        <v/>
      </c>
      <c r="E41" s="21" t="str">
        <f>IFERROR(AVERAGEIF('Dzienne 7'!$B$7:$B$306,A41,'Dzienne 7'!$D$7:$D$306),"")</f>
        <v/>
      </c>
      <c r="F41" s="13">
        <f>IFERROR(SUMIF('Dzienne 7'!$B$7:$B$306,A41,'Dzienne 7'!$E$7:$E$306),"")</f>
        <v>0</v>
      </c>
      <c r="G41" s="13">
        <f>IFERROR(SUMIF('Dzienne 7'!$B$7:$B$306,A41,'Dzienne 7'!$F$7:$F$306),"")</f>
        <v>0</v>
      </c>
      <c r="H41" s="15" t="str">
        <f>IFERROR(AVERAGEIF('Dzienne 7'!$B$7:$B$306,A41,'Dzienne 7'!$K$7:$K$306),"")</f>
        <v/>
      </c>
      <c r="I41" s="21">
        <f>IFERROR(SUMIF('Dzienne 7'!$B$7:$B$306,A41,'Dzienne 7'!$H$7:$H$306),"")</f>
        <v>0</v>
      </c>
      <c r="J41" s="21">
        <f>IFERROR(SUMIF('Dzienne 7'!$B$7:$B$306,A41,'Dzienne 7'!$I$7:$I$306),"")</f>
        <v>0</v>
      </c>
      <c r="K41" s="15" t="str">
        <f t="shared" si="1"/>
        <v/>
      </c>
      <c r="L41" s="15" t="str">
        <f>IFERROR(AVERAGEIF('Dzienne 7'!$B$7:$B$306,A41,'Dzienne 7'!$L$7:$L$306),"")</f>
        <v/>
      </c>
      <c r="M41" s="21">
        <f>IFERROR(SUMIF('Dzienne 7'!$B$7:$B$306,A41,'Dzienne 7'!$M$7:$M$306),"")</f>
        <v>0</v>
      </c>
      <c r="N41" s="15" t="str">
        <f>IFERROR(AVERAGEIF('Dzienne 7'!$B$7:$B$306,A41,'Dzienne 7'!$O$7:$O$306),"")</f>
        <v/>
      </c>
      <c r="O41" s="15" t="str">
        <f>IFERROR(AVERAGEIF('Dzienne 7'!$B$7:$B$306,A41,'Dzienne 7'!$P$7:$P$306),"")</f>
        <v/>
      </c>
      <c r="P41" s="17" t="str">
        <f>IFERROR(AVERAGEIF('Dzienne 7'!$B$7:$B$306,A41,'Dzienne 7'!$R$7:$R$306),"")</f>
        <v/>
      </c>
      <c r="Q41" s="21" t="str">
        <f>IFERROR(AVERAGEIF('Dzienne 7'!$B$7:$B$306,A41,'Dzienne 7'!$U$7:$U$306),"")</f>
        <v/>
      </c>
      <c r="R41" s="21" t="str">
        <f>IFERROR(AVERAGEIF('Dzienne 7'!$B$7:$B$306,A41,'Dzienne 7'!$V$7:$V$306),"")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7'!$A$7:$A$306,'Dzienne 7'!$B$7:$B$306,A42),"")</f>
        <v/>
      </c>
      <c r="C42" s="20" t="str">
        <f ca="1">IFERROR(_xludf.maxifs('Dzienne 7'!$A$7:$A$306,'Dzienne 7'!$B$7:$B$306,A42),"")</f>
        <v/>
      </c>
      <c r="D42" s="21" t="str">
        <f>IFERROR(AVERAGEIF('Dzienne 7'!$B$7:$B$306,A42,'Dzienne 7'!$C$7:$C$306),"")</f>
        <v/>
      </c>
      <c r="E42" s="21" t="str">
        <f>IFERROR(AVERAGEIF('Dzienne 7'!$B$7:$B$306,A42,'Dzienne 7'!$D$7:$D$306),"")</f>
        <v/>
      </c>
      <c r="F42" s="13">
        <f>IFERROR(SUMIF('Dzienne 7'!$B$7:$B$306,A42,'Dzienne 7'!$E$7:$E$306),"")</f>
        <v>0</v>
      </c>
      <c r="G42" s="13">
        <f>IFERROR(SUMIF('Dzienne 7'!$B$7:$B$306,A42,'Dzienne 7'!$F$7:$F$306),"")</f>
        <v>0</v>
      </c>
      <c r="H42" s="15" t="str">
        <f>IFERROR(AVERAGEIF('Dzienne 7'!$B$7:$B$306,A42,'Dzienne 7'!$K$7:$K$306),"")</f>
        <v/>
      </c>
      <c r="I42" s="21">
        <f>IFERROR(SUMIF('Dzienne 7'!$B$7:$B$306,A42,'Dzienne 7'!$H$7:$H$306),"")</f>
        <v>0</v>
      </c>
      <c r="J42" s="21">
        <f>IFERROR(SUMIF('Dzienne 7'!$B$7:$B$306,A42,'Dzienne 7'!$I$7:$I$306),"")</f>
        <v>0</v>
      </c>
      <c r="K42" s="15" t="str">
        <f t="shared" si="1"/>
        <v/>
      </c>
      <c r="L42" s="15" t="str">
        <f>IFERROR(AVERAGEIF('Dzienne 7'!$B$7:$B$306,A42,'Dzienne 7'!$L$7:$L$306),"")</f>
        <v/>
      </c>
      <c r="M42" s="21">
        <f>IFERROR(SUMIF('Dzienne 7'!$B$7:$B$306,A42,'Dzienne 7'!$M$7:$M$306),"")</f>
        <v>0</v>
      </c>
      <c r="N42" s="15" t="str">
        <f>IFERROR(AVERAGEIF('Dzienne 7'!$B$7:$B$306,A42,'Dzienne 7'!$O$7:$O$306),"")</f>
        <v/>
      </c>
      <c r="O42" s="15" t="str">
        <f>IFERROR(AVERAGEIF('Dzienne 7'!$B$7:$B$306,A42,'Dzienne 7'!$P$7:$P$306),"")</f>
        <v/>
      </c>
      <c r="P42" s="17" t="str">
        <f>IFERROR(AVERAGEIF('Dzienne 7'!$B$7:$B$306,A42,'Dzienne 7'!$R$7:$R$306),"")</f>
        <v/>
      </c>
      <c r="Q42" s="21" t="str">
        <f>IFERROR(AVERAGEIF('Dzienne 7'!$B$7:$B$306,A42,'Dzienne 7'!$U$7:$U$306),"")</f>
        <v/>
      </c>
      <c r="R42" s="21" t="str">
        <f>IFERROR(AVERAGEIF('Dzienne 7'!$B$7:$B$306,A42,'Dzienne 7'!$V$7:$V$306),"")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7'!$A$7:$A$306,'Dzienne 7'!$B$7:$B$306,A43),"")</f>
        <v/>
      </c>
      <c r="C43" s="20" t="str">
        <f ca="1">IFERROR(_xludf.maxifs('Dzienne 7'!$A$7:$A$306,'Dzienne 7'!$B$7:$B$306,A43),"")</f>
        <v/>
      </c>
      <c r="D43" s="21" t="str">
        <f>IFERROR(AVERAGEIF('Dzienne 7'!$B$7:$B$306,A43,'Dzienne 7'!$C$7:$C$306),"")</f>
        <v/>
      </c>
      <c r="E43" s="21" t="str">
        <f>IFERROR(AVERAGEIF('Dzienne 7'!$B$7:$B$306,A43,'Dzienne 7'!$D$7:$D$306),"")</f>
        <v/>
      </c>
      <c r="F43" s="13">
        <f>IFERROR(SUMIF('Dzienne 7'!$B$7:$B$306,A43,'Dzienne 7'!$E$7:$E$306),"")</f>
        <v>0</v>
      </c>
      <c r="G43" s="13">
        <f>IFERROR(SUMIF('Dzienne 7'!$B$7:$B$306,A43,'Dzienne 7'!$F$7:$F$306),"")</f>
        <v>0</v>
      </c>
      <c r="H43" s="15" t="str">
        <f>IFERROR(AVERAGEIF('Dzienne 7'!$B$7:$B$306,A43,'Dzienne 7'!$K$7:$K$306),"")</f>
        <v/>
      </c>
      <c r="I43" s="21">
        <f>IFERROR(SUMIF('Dzienne 7'!$B$7:$B$306,A43,'Dzienne 7'!$H$7:$H$306),"")</f>
        <v>0</v>
      </c>
      <c r="J43" s="21">
        <f>IFERROR(SUMIF('Dzienne 7'!$B$7:$B$306,A43,'Dzienne 7'!$I$7:$I$306),"")</f>
        <v>0</v>
      </c>
      <c r="K43" s="15" t="str">
        <f t="shared" si="1"/>
        <v/>
      </c>
      <c r="L43" s="15" t="str">
        <f>IFERROR(AVERAGEIF('Dzienne 7'!$B$7:$B$306,A43,'Dzienne 7'!$L$7:$L$306),"")</f>
        <v/>
      </c>
      <c r="M43" s="21">
        <f>IFERROR(SUMIF('Dzienne 7'!$B$7:$B$306,A43,'Dzienne 7'!$M$7:$M$306),"")</f>
        <v>0</v>
      </c>
      <c r="N43" s="15" t="str">
        <f>IFERROR(AVERAGEIF('Dzienne 7'!$B$7:$B$306,A43,'Dzienne 7'!$O$7:$O$306),"")</f>
        <v/>
      </c>
      <c r="O43" s="15" t="str">
        <f>IFERROR(AVERAGEIF('Dzienne 7'!$B$7:$B$306,A43,'Dzienne 7'!$P$7:$P$306),"")</f>
        <v/>
      </c>
      <c r="P43" s="17" t="str">
        <f>IFERROR(AVERAGEIF('Dzienne 7'!$B$7:$B$306,A43,'Dzienne 7'!$R$7:$R$306),"")</f>
        <v/>
      </c>
      <c r="Q43" s="21" t="str">
        <f>IFERROR(AVERAGEIF('Dzienne 7'!$B$7:$B$306,A43,'Dzienne 7'!$U$7:$U$306),"")</f>
        <v/>
      </c>
      <c r="R43" s="21" t="str">
        <f>IFERROR(AVERAGEIF('Dzienne 7'!$B$7:$B$306,A43,'Dzienne 7'!$V$7:$V$306),"")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7'!$A$7:$A$306,'Dzienne 7'!$B$7:$B$306,A44),"")</f>
        <v/>
      </c>
      <c r="C44" s="20" t="str">
        <f ca="1">IFERROR(_xludf.maxifs('Dzienne 7'!$A$7:$A$306,'Dzienne 7'!$B$7:$B$306,A44),"")</f>
        <v/>
      </c>
      <c r="D44" s="21" t="str">
        <f>IFERROR(AVERAGEIF('Dzienne 7'!$B$7:$B$306,A44,'Dzienne 7'!$C$7:$C$306),"")</f>
        <v/>
      </c>
      <c r="E44" s="21" t="str">
        <f>IFERROR(AVERAGEIF('Dzienne 7'!$B$7:$B$306,A44,'Dzienne 7'!$D$7:$D$306),"")</f>
        <v/>
      </c>
      <c r="F44" s="13">
        <f>IFERROR(SUMIF('Dzienne 7'!$B$7:$B$306,A44,'Dzienne 7'!$E$7:$E$306),"")</f>
        <v>0</v>
      </c>
      <c r="G44" s="13">
        <f>IFERROR(SUMIF('Dzienne 7'!$B$7:$B$306,A44,'Dzienne 7'!$F$7:$F$306),"")</f>
        <v>0</v>
      </c>
      <c r="H44" s="15" t="str">
        <f>IFERROR(AVERAGEIF('Dzienne 7'!$B$7:$B$306,A44,'Dzienne 7'!$K$7:$K$306),"")</f>
        <v/>
      </c>
      <c r="I44" s="21">
        <f>IFERROR(SUMIF('Dzienne 7'!$B$7:$B$306,A44,'Dzienne 7'!$H$7:$H$306),"")</f>
        <v>0</v>
      </c>
      <c r="J44" s="21">
        <f>IFERROR(SUMIF('Dzienne 7'!$B$7:$B$306,A44,'Dzienne 7'!$I$7:$I$306),"")</f>
        <v>0</v>
      </c>
      <c r="K44" s="15" t="str">
        <f t="shared" si="1"/>
        <v/>
      </c>
      <c r="L44" s="15" t="str">
        <f>IFERROR(AVERAGEIF('Dzienne 7'!$B$7:$B$306,A44,'Dzienne 7'!$L$7:$L$306),"")</f>
        <v/>
      </c>
      <c r="M44" s="21">
        <f>IFERROR(SUMIF('Dzienne 7'!$B$7:$B$306,A44,'Dzienne 7'!$M$7:$M$306),"")</f>
        <v>0</v>
      </c>
      <c r="N44" s="15" t="str">
        <f>IFERROR(AVERAGEIF('Dzienne 7'!$B$7:$B$306,A44,'Dzienne 7'!$O$7:$O$306),"")</f>
        <v/>
      </c>
      <c r="O44" s="15" t="str">
        <f>IFERROR(AVERAGEIF('Dzienne 7'!$B$7:$B$306,A44,'Dzienne 7'!$P$7:$P$306),"")</f>
        <v/>
      </c>
      <c r="P44" s="17" t="str">
        <f>IFERROR(AVERAGEIF('Dzienne 7'!$B$7:$B$306,A44,'Dzienne 7'!$R$7:$R$306),"")</f>
        <v/>
      </c>
      <c r="Q44" s="21" t="str">
        <f>IFERROR(AVERAGEIF('Dzienne 7'!$B$7:$B$306,A44,'Dzienne 7'!$U$7:$U$306),"")</f>
        <v/>
      </c>
      <c r="R44" s="21" t="str">
        <f>IFERROR(AVERAGEIF('Dzienne 7'!$B$7:$B$306,A44,'Dzienne 7'!$V$7:$V$306),"")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7'!$A$7:$A$306,'Dzienne 7'!$B$7:$B$306,A45),"")</f>
        <v/>
      </c>
      <c r="C45" s="20" t="str">
        <f ca="1">IFERROR(_xludf.maxifs('Dzienne 7'!$A$7:$A$306,'Dzienne 7'!$B$7:$B$306,A45),"")</f>
        <v/>
      </c>
      <c r="D45" s="21" t="str">
        <f>IFERROR(AVERAGEIF('Dzienne 7'!$B$7:$B$306,A45,'Dzienne 7'!$C$7:$C$306),"")</f>
        <v/>
      </c>
      <c r="E45" s="21" t="str">
        <f>IFERROR(AVERAGEIF('Dzienne 7'!$B$7:$B$306,A45,'Dzienne 7'!$D$7:$D$306),"")</f>
        <v/>
      </c>
      <c r="F45" s="13">
        <f>IFERROR(SUMIF('Dzienne 7'!$B$7:$B$306,A45,'Dzienne 7'!$E$7:$E$306),"")</f>
        <v>0</v>
      </c>
      <c r="G45" s="13">
        <f>IFERROR(SUMIF('Dzienne 7'!$B$7:$B$306,A45,'Dzienne 7'!$F$7:$F$306),"")</f>
        <v>0</v>
      </c>
      <c r="H45" s="15" t="str">
        <f>IFERROR(AVERAGEIF('Dzienne 7'!$B$7:$B$306,A45,'Dzienne 7'!$K$7:$K$306),"")</f>
        <v/>
      </c>
      <c r="I45" s="21">
        <f>IFERROR(SUMIF('Dzienne 7'!$B$7:$B$306,A45,'Dzienne 7'!$H$7:$H$306),"")</f>
        <v>0</v>
      </c>
      <c r="J45" s="21">
        <f>IFERROR(SUMIF('Dzienne 7'!$B$7:$B$306,A45,'Dzienne 7'!$I$7:$I$306),"")</f>
        <v>0</v>
      </c>
      <c r="K45" s="15" t="str">
        <f t="shared" si="1"/>
        <v/>
      </c>
      <c r="L45" s="15" t="str">
        <f>IFERROR(AVERAGEIF('Dzienne 7'!$B$7:$B$306,A45,'Dzienne 7'!$L$7:$L$306),"")</f>
        <v/>
      </c>
      <c r="M45" s="21">
        <f>IFERROR(SUMIF('Dzienne 7'!$B$7:$B$306,A45,'Dzienne 7'!$M$7:$M$306),"")</f>
        <v>0</v>
      </c>
      <c r="N45" s="15" t="str">
        <f>IFERROR(AVERAGEIF('Dzienne 7'!$B$7:$B$306,A45,'Dzienne 7'!$O$7:$O$306),"")</f>
        <v/>
      </c>
      <c r="O45" s="15" t="str">
        <f>IFERROR(AVERAGEIF('Dzienne 7'!$B$7:$B$306,A45,'Dzienne 7'!$P$7:$P$306),"")</f>
        <v/>
      </c>
      <c r="P45" s="17" t="str">
        <f>IFERROR(AVERAGEIF('Dzienne 7'!$B$7:$B$306,A45,'Dzienne 7'!$R$7:$R$306),"")</f>
        <v/>
      </c>
      <c r="Q45" s="21" t="str">
        <f>IFERROR(AVERAGEIF('Dzienne 7'!$B$7:$B$306,A45,'Dzienne 7'!$U$7:$U$306),"")</f>
        <v/>
      </c>
      <c r="R45" s="21" t="str">
        <f>IFERROR(AVERAGEIF('Dzienne 7'!$B$7:$B$306,A45,'Dzienne 7'!$V$7:$V$306),"")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7'!$A$7:$A$306,'Dzienne 7'!$B$7:$B$306,A46),"")</f>
        <v/>
      </c>
      <c r="C46" s="20" t="str">
        <f ca="1">IFERROR(_xludf.maxifs('Dzienne 7'!$A$7:$A$306,'Dzienne 7'!$B$7:$B$306,A46),"")</f>
        <v/>
      </c>
      <c r="D46" s="21" t="str">
        <f>IFERROR(AVERAGEIF('Dzienne 7'!$B$7:$B$306,A46,'Dzienne 7'!$C$7:$C$306),"")</f>
        <v/>
      </c>
      <c r="E46" s="21" t="str">
        <f>IFERROR(AVERAGEIF('Dzienne 7'!$B$7:$B$306,A46,'Dzienne 7'!$D$7:$D$306),"")</f>
        <v/>
      </c>
      <c r="F46" s="13">
        <f>IFERROR(SUMIF('Dzienne 7'!$B$7:$B$306,A46,'Dzienne 7'!$E$7:$E$306),"")</f>
        <v>0</v>
      </c>
      <c r="G46" s="13">
        <f>IFERROR(SUMIF('Dzienne 7'!$B$7:$B$306,A46,'Dzienne 7'!$F$7:$F$306),"")</f>
        <v>0</v>
      </c>
      <c r="H46" s="15" t="str">
        <f>IFERROR(AVERAGEIF('Dzienne 7'!$B$7:$B$306,A46,'Dzienne 7'!$K$7:$K$306),"")</f>
        <v/>
      </c>
      <c r="I46" s="21">
        <f>IFERROR(SUMIF('Dzienne 7'!$B$7:$B$306,A46,'Dzienne 7'!$H$7:$H$306),"")</f>
        <v>0</v>
      </c>
      <c r="J46" s="21">
        <f>IFERROR(SUMIF('Dzienne 7'!$B$7:$B$306,A46,'Dzienne 7'!$I$7:$I$306),"")</f>
        <v>0</v>
      </c>
      <c r="K46" s="15" t="str">
        <f t="shared" si="1"/>
        <v/>
      </c>
      <c r="L46" s="15" t="str">
        <f>IFERROR(AVERAGEIF('Dzienne 7'!$B$7:$B$306,A46,'Dzienne 7'!$L$7:$L$306),"")</f>
        <v/>
      </c>
      <c r="M46" s="21">
        <f>IFERROR(SUMIF('Dzienne 7'!$B$7:$B$306,A46,'Dzienne 7'!$M$7:$M$306),"")</f>
        <v>0</v>
      </c>
      <c r="N46" s="15" t="str">
        <f>IFERROR(AVERAGEIF('Dzienne 7'!$B$7:$B$306,A46,'Dzienne 7'!$O$7:$O$306),"")</f>
        <v/>
      </c>
      <c r="O46" s="15" t="str">
        <f>IFERROR(AVERAGEIF('Dzienne 7'!$B$7:$B$306,A46,'Dzienne 7'!$P$7:$P$306),"")</f>
        <v/>
      </c>
      <c r="P46" s="17" t="str">
        <f>IFERROR(AVERAGEIF('Dzienne 7'!$B$7:$B$306,A46,'Dzienne 7'!$R$7:$R$306),"")</f>
        <v/>
      </c>
      <c r="Q46" s="21" t="str">
        <f>IFERROR(AVERAGEIF('Dzienne 7'!$B$7:$B$306,A46,'Dzienne 7'!$U$7:$U$306),"")</f>
        <v/>
      </c>
      <c r="R46" s="21" t="str">
        <f>IFERROR(AVERAGEIF('Dzienne 7'!$B$7:$B$306,A46,'Dzienne 7'!$V$7:$V$306),"")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7'!$A$7:$A$306,'Dzienne 7'!$B$7:$B$306,A47),"")</f>
        <v/>
      </c>
      <c r="C47" s="20" t="str">
        <f ca="1">IFERROR(_xludf.maxifs('Dzienne 7'!$A$7:$A$306,'Dzienne 7'!$B$7:$B$306,A47),"")</f>
        <v/>
      </c>
      <c r="D47" s="21" t="str">
        <f>IFERROR(AVERAGEIF('Dzienne 7'!$B$7:$B$306,A47,'Dzienne 7'!$C$7:$C$306),"")</f>
        <v/>
      </c>
      <c r="E47" s="21" t="str">
        <f>IFERROR(AVERAGEIF('Dzienne 7'!$B$7:$B$306,A47,'Dzienne 7'!$D$7:$D$306),"")</f>
        <v/>
      </c>
      <c r="F47" s="13">
        <f>IFERROR(SUMIF('Dzienne 7'!$B$7:$B$306,A47,'Dzienne 7'!$E$7:$E$306),"")</f>
        <v>0</v>
      </c>
      <c r="G47" s="13">
        <f>IFERROR(SUMIF('Dzienne 7'!$B$7:$B$306,A47,'Dzienne 7'!$F$7:$F$306),"")</f>
        <v>0</v>
      </c>
      <c r="H47" s="15" t="str">
        <f>IFERROR(AVERAGEIF('Dzienne 7'!$B$7:$B$306,A47,'Dzienne 7'!$K$7:$K$306),"")</f>
        <v/>
      </c>
      <c r="I47" s="21">
        <f>IFERROR(SUMIF('Dzienne 7'!$B$7:$B$306,A47,'Dzienne 7'!$H$7:$H$306),"")</f>
        <v>0</v>
      </c>
      <c r="J47" s="21">
        <f>IFERROR(SUMIF('Dzienne 7'!$B$7:$B$306,A47,'Dzienne 7'!$I$7:$I$306),"")</f>
        <v>0</v>
      </c>
      <c r="K47" s="15" t="str">
        <f t="shared" si="1"/>
        <v/>
      </c>
      <c r="L47" s="15" t="str">
        <f>IFERROR(AVERAGEIF('Dzienne 7'!$B$7:$B$306,A47,'Dzienne 7'!$L$7:$L$306),"")</f>
        <v/>
      </c>
      <c r="M47" s="21">
        <f>IFERROR(SUMIF('Dzienne 7'!$B$7:$B$306,A47,'Dzienne 7'!$M$7:$M$306),"")</f>
        <v>0</v>
      </c>
      <c r="N47" s="15" t="str">
        <f>IFERROR(AVERAGEIF('Dzienne 7'!$B$7:$B$306,A47,'Dzienne 7'!$O$7:$O$306),"")</f>
        <v/>
      </c>
      <c r="O47" s="15" t="str">
        <f>IFERROR(AVERAGEIF('Dzienne 7'!$B$7:$B$306,A47,'Dzienne 7'!$P$7:$P$306),"")</f>
        <v/>
      </c>
      <c r="P47" s="17" t="str">
        <f>IFERROR(AVERAGEIF('Dzienne 7'!$B$7:$B$306,A47,'Dzienne 7'!$R$7:$R$306),"")</f>
        <v/>
      </c>
      <c r="Q47" s="21" t="str">
        <f>IFERROR(AVERAGEIF('Dzienne 7'!$B$7:$B$306,A47,'Dzienne 7'!$U$7:$U$306),"")</f>
        <v/>
      </c>
      <c r="R47" s="21" t="str">
        <f>IFERROR(AVERAGEIF('Dzienne 7'!$B$7:$B$306,A47,'Dzienne 7'!$V$7:$V$306),"")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7'!$A$7:$A$306,'Dzienne 7'!$B$7:$B$306,A48),"")</f>
        <v/>
      </c>
      <c r="C48" s="20" t="str">
        <f ca="1">IFERROR(_xludf.maxifs('Dzienne 7'!$A$7:$A$306,'Dzienne 7'!$B$7:$B$306,A48),"")</f>
        <v/>
      </c>
      <c r="D48" s="21" t="str">
        <f>IFERROR(AVERAGEIF('Dzienne 7'!$B$7:$B$306,A48,'Dzienne 7'!$C$7:$C$306),"")</f>
        <v/>
      </c>
      <c r="E48" s="21" t="str">
        <f>IFERROR(AVERAGEIF('Dzienne 7'!$B$7:$B$306,A48,'Dzienne 7'!$D$7:$D$306),"")</f>
        <v/>
      </c>
      <c r="F48" s="13">
        <f>IFERROR(SUMIF('Dzienne 7'!$B$7:$B$306,A48,'Dzienne 7'!$E$7:$E$306),"")</f>
        <v>0</v>
      </c>
      <c r="G48" s="13">
        <f>IFERROR(SUMIF('Dzienne 7'!$B$7:$B$306,A48,'Dzienne 7'!$F$7:$F$306),"")</f>
        <v>0</v>
      </c>
      <c r="H48" s="15" t="str">
        <f>IFERROR(AVERAGEIF('Dzienne 7'!$B$7:$B$306,A48,'Dzienne 7'!$K$7:$K$306),"")</f>
        <v/>
      </c>
      <c r="I48" s="21">
        <f>IFERROR(SUMIF('Dzienne 7'!$B$7:$B$306,A48,'Dzienne 7'!$H$7:$H$306),"")</f>
        <v>0</v>
      </c>
      <c r="J48" s="21">
        <f>IFERROR(SUMIF('Dzienne 7'!$B$7:$B$306,A48,'Dzienne 7'!$I$7:$I$306),"")</f>
        <v>0</v>
      </c>
      <c r="K48" s="15" t="str">
        <f t="shared" si="1"/>
        <v/>
      </c>
      <c r="L48" s="15" t="str">
        <f>IFERROR(AVERAGEIF('Dzienne 7'!$B$7:$B$306,A48,'Dzienne 7'!$L$7:$L$306),"")</f>
        <v/>
      </c>
      <c r="M48" s="21">
        <f>IFERROR(SUMIF('Dzienne 7'!$B$7:$B$306,A48,'Dzienne 7'!$M$7:$M$306),"")</f>
        <v>0</v>
      </c>
      <c r="N48" s="15" t="str">
        <f>IFERROR(AVERAGEIF('Dzienne 7'!$B$7:$B$306,A48,'Dzienne 7'!$O$7:$O$306),"")</f>
        <v/>
      </c>
      <c r="O48" s="15" t="str">
        <f>IFERROR(AVERAGEIF('Dzienne 7'!$B$7:$B$306,A48,'Dzienne 7'!$P$7:$P$306),"")</f>
        <v/>
      </c>
      <c r="P48" s="17" t="str">
        <f>IFERROR(AVERAGEIF('Dzienne 7'!$B$7:$B$306,A48,'Dzienne 7'!$R$7:$R$306),"")</f>
        <v/>
      </c>
      <c r="Q48" s="21" t="str">
        <f>IFERROR(AVERAGEIF('Dzienne 7'!$B$7:$B$306,A48,'Dzienne 7'!$U$7:$U$306),"")</f>
        <v/>
      </c>
      <c r="R48" s="21" t="str">
        <f>IFERROR(AVERAGEIF('Dzienne 7'!$B$7:$B$306,A48,'Dzienne 7'!$V$7:$V$306),"")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7'!$A$7:$A$306,'Dzienne 7'!$B$7:$B$306,A49),"")</f>
        <v/>
      </c>
      <c r="C49" s="20" t="str">
        <f ca="1">IFERROR(_xludf.maxifs('Dzienne 7'!$A$7:$A$306,'Dzienne 7'!$B$7:$B$306,A49),"")</f>
        <v/>
      </c>
      <c r="D49" s="21" t="str">
        <f>IFERROR(AVERAGEIF('Dzienne 7'!$B$7:$B$306,A49,'Dzienne 7'!$C$7:$C$306),"")</f>
        <v/>
      </c>
      <c r="E49" s="21" t="str">
        <f>IFERROR(AVERAGEIF('Dzienne 7'!$B$7:$B$306,A49,'Dzienne 7'!$D$7:$D$306),"")</f>
        <v/>
      </c>
      <c r="F49" s="13">
        <f>IFERROR(SUMIF('Dzienne 7'!$B$7:$B$306,A49,'Dzienne 7'!$E$7:$E$306),"")</f>
        <v>0</v>
      </c>
      <c r="G49" s="13">
        <f>IFERROR(SUMIF('Dzienne 7'!$B$7:$B$306,A49,'Dzienne 7'!$F$7:$F$306),"")</f>
        <v>0</v>
      </c>
      <c r="H49" s="15" t="str">
        <f>IFERROR(AVERAGEIF('Dzienne 7'!$B$7:$B$306,A49,'Dzienne 7'!$K$7:$K$306),"")</f>
        <v/>
      </c>
      <c r="I49" s="21">
        <f>IFERROR(SUMIF('Dzienne 7'!$B$7:$B$306,A49,'Dzienne 7'!$H$7:$H$306),"")</f>
        <v>0</v>
      </c>
      <c r="J49" s="21">
        <f>IFERROR(SUMIF('Dzienne 7'!$B$7:$B$306,A49,'Dzienne 7'!$I$7:$I$306),"")</f>
        <v>0</v>
      </c>
      <c r="K49" s="15" t="str">
        <f t="shared" si="1"/>
        <v/>
      </c>
      <c r="L49" s="15" t="str">
        <f>IFERROR(AVERAGEIF('Dzienne 7'!$B$7:$B$306,A49,'Dzienne 7'!$L$7:$L$306),"")</f>
        <v/>
      </c>
      <c r="M49" s="21">
        <f>IFERROR(SUMIF('Dzienne 7'!$B$7:$B$306,A49,'Dzienne 7'!$M$7:$M$306),"")</f>
        <v>0</v>
      </c>
      <c r="N49" s="15" t="str">
        <f>IFERROR(AVERAGEIF('Dzienne 7'!$B$7:$B$306,A49,'Dzienne 7'!$O$7:$O$306),"")</f>
        <v/>
      </c>
      <c r="O49" s="15" t="str">
        <f>IFERROR(AVERAGEIF('Dzienne 7'!$B$7:$B$306,A49,'Dzienne 7'!$P$7:$P$306),"")</f>
        <v/>
      </c>
      <c r="P49" s="17" t="str">
        <f>IFERROR(AVERAGEIF('Dzienne 7'!$B$7:$B$306,A49,'Dzienne 7'!$R$7:$R$306),"")</f>
        <v/>
      </c>
      <c r="Q49" s="21" t="str">
        <f>IFERROR(AVERAGEIF('Dzienne 7'!$B$7:$B$306,A49,'Dzienne 7'!$U$7:$U$306),"")</f>
        <v/>
      </c>
      <c r="R49" s="21" t="str">
        <f>IFERROR(AVERAGEIF('Dzienne 7'!$B$7:$B$306,A49,'Dzienne 7'!$V$7:$V$306),"")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7'!$A$7:$A$306,'Dzienne 7'!$B$7:$B$306,A50),"")</f>
        <v/>
      </c>
      <c r="C50" s="20" t="str">
        <f ca="1">IFERROR(_xludf.maxifs('Dzienne 7'!$A$7:$A$306,'Dzienne 7'!$B$7:$B$306,A50),"")</f>
        <v/>
      </c>
      <c r="D50" s="21" t="str">
        <f>IFERROR(AVERAGEIF('Dzienne 7'!$B$7:$B$306,A50,'Dzienne 7'!$C$7:$C$306),"")</f>
        <v/>
      </c>
      <c r="E50" s="21" t="str">
        <f>IFERROR(AVERAGEIF('Dzienne 7'!$B$7:$B$306,A50,'Dzienne 7'!$D$7:$D$306),"")</f>
        <v/>
      </c>
      <c r="F50" s="13">
        <f>IFERROR(SUMIF('Dzienne 7'!$B$7:$B$306,A50,'Dzienne 7'!$E$7:$E$306),"")</f>
        <v>0</v>
      </c>
      <c r="G50" s="13">
        <f>IFERROR(SUMIF('Dzienne 7'!$B$7:$B$306,A50,'Dzienne 7'!$F$7:$F$306),"")</f>
        <v>0</v>
      </c>
      <c r="H50" s="15" t="str">
        <f>IFERROR(AVERAGEIF('Dzienne 7'!$B$7:$B$306,A50,'Dzienne 7'!$K$7:$K$306),"")</f>
        <v/>
      </c>
      <c r="I50" s="21">
        <f>IFERROR(SUMIF('Dzienne 7'!$B$7:$B$306,A50,'Dzienne 7'!$H$7:$H$306),"")</f>
        <v>0</v>
      </c>
      <c r="J50" s="21">
        <f>IFERROR(SUMIF('Dzienne 7'!$B$7:$B$306,A50,'Dzienne 7'!$I$7:$I$306),"")</f>
        <v>0</v>
      </c>
      <c r="K50" s="15" t="str">
        <f t="shared" si="1"/>
        <v/>
      </c>
      <c r="L50" s="15" t="str">
        <f>IFERROR(AVERAGEIF('Dzienne 7'!$B$7:$B$306,A50,'Dzienne 7'!$L$7:$L$306),"")</f>
        <v/>
      </c>
      <c r="M50" s="21">
        <f>IFERROR(SUMIF('Dzienne 7'!$B$7:$B$306,A50,'Dzienne 7'!$M$7:$M$306),"")</f>
        <v>0</v>
      </c>
      <c r="N50" s="15" t="str">
        <f>IFERROR(AVERAGEIF('Dzienne 7'!$B$7:$B$306,A50,'Dzienne 7'!$O$7:$O$306),"")</f>
        <v/>
      </c>
      <c r="O50" s="15" t="str">
        <f>IFERROR(AVERAGEIF('Dzienne 7'!$B$7:$B$306,A50,'Dzienne 7'!$P$7:$P$306),"")</f>
        <v/>
      </c>
      <c r="P50" s="17" t="str">
        <f>IFERROR(AVERAGEIF('Dzienne 7'!$B$7:$B$306,A50,'Dzienne 7'!$R$7:$R$306),"")</f>
        <v/>
      </c>
      <c r="Q50" s="21" t="str">
        <f>IFERROR(AVERAGEIF('Dzienne 7'!$B$7:$B$306,A50,'Dzienne 7'!$U$7:$U$306),"")</f>
        <v/>
      </c>
      <c r="R50" s="21" t="str">
        <f>IFERROR(AVERAGEIF('Dzienne 7'!$B$7:$B$306,A50,'Dzienne 7'!$V$7:$V$306),"")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7'!$A$7:$A$306,'Dzienne 7'!$B$7:$B$306,A51),"")</f>
        <v/>
      </c>
      <c r="C51" s="20" t="str">
        <f ca="1">IFERROR(_xludf.maxifs('Dzienne 7'!$A$7:$A$306,'Dzienne 7'!$B$7:$B$306,A51),"")</f>
        <v/>
      </c>
      <c r="D51" s="21" t="str">
        <f>IFERROR(AVERAGEIF('Dzienne 7'!$B$7:$B$306,A51,'Dzienne 7'!$C$7:$C$306),"")</f>
        <v/>
      </c>
      <c r="E51" s="21" t="str">
        <f>IFERROR(AVERAGEIF('Dzienne 7'!$B$7:$B$306,A51,'Dzienne 7'!$D$7:$D$306),"")</f>
        <v/>
      </c>
      <c r="F51" s="13">
        <f>IFERROR(SUMIF('Dzienne 7'!$B$7:$B$306,A51,'Dzienne 7'!$E$7:$E$306),"")</f>
        <v>0</v>
      </c>
      <c r="G51" s="13">
        <f>IFERROR(SUMIF('Dzienne 7'!$B$7:$B$306,A51,'Dzienne 7'!$F$7:$F$306),"")</f>
        <v>0</v>
      </c>
      <c r="H51" s="15" t="str">
        <f>IFERROR(AVERAGEIF('Dzienne 7'!$B$7:$B$306,A51,'Dzienne 7'!$K$7:$K$306),"")</f>
        <v/>
      </c>
      <c r="I51" s="21">
        <f>IFERROR(SUMIF('Dzienne 7'!$B$7:$B$306,A51,'Dzienne 7'!$H$7:$H$306),"")</f>
        <v>0</v>
      </c>
      <c r="J51" s="21">
        <f>IFERROR(SUMIF('Dzienne 7'!$B$7:$B$306,A51,'Dzienne 7'!$I$7:$I$306),"")</f>
        <v>0</v>
      </c>
      <c r="K51" s="15" t="str">
        <f t="shared" si="1"/>
        <v/>
      </c>
      <c r="L51" s="15" t="str">
        <f>IFERROR(AVERAGEIF('Dzienne 7'!$B$7:$B$306,A51,'Dzienne 7'!$L$7:$L$306),"")</f>
        <v/>
      </c>
      <c r="M51" s="21">
        <f>IFERROR(SUMIF('Dzienne 7'!$B$7:$B$306,A51,'Dzienne 7'!$M$7:$M$306),"")</f>
        <v>0</v>
      </c>
      <c r="N51" s="15" t="str">
        <f>IFERROR(AVERAGEIF('Dzienne 7'!$B$7:$B$306,A51,'Dzienne 7'!$O$7:$O$306),"")</f>
        <v/>
      </c>
      <c r="O51" s="15" t="str">
        <f>IFERROR(AVERAGEIF('Dzienne 7'!$B$7:$B$306,A51,'Dzienne 7'!$P$7:$P$306),"")</f>
        <v/>
      </c>
      <c r="P51" s="17" t="str">
        <f>IFERROR(AVERAGEIF('Dzienne 7'!$B$7:$B$306,A51,'Dzienne 7'!$R$7:$R$306),"")</f>
        <v/>
      </c>
      <c r="Q51" s="21" t="str">
        <f>IFERROR(AVERAGEIF('Dzienne 7'!$B$7:$B$306,A51,'Dzienne 7'!$U$7:$U$306),"")</f>
        <v/>
      </c>
      <c r="R51" s="21" t="str">
        <f>IFERROR(AVERAGEIF('Dzienne 7'!$B$7:$B$306,A51,'Dzienne 7'!$V$7:$V$306),"")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7'!$A$7:$A$306,'Dzienne 7'!$B$7:$B$306,A52),"")</f>
        <v/>
      </c>
      <c r="C52" s="20" t="str">
        <f ca="1">IFERROR(_xludf.maxifs('Dzienne 7'!$A$7:$A$306,'Dzienne 7'!$B$7:$B$306,A52),"")</f>
        <v/>
      </c>
      <c r="D52" s="21" t="str">
        <f>IFERROR(AVERAGEIF('Dzienne 7'!$B$7:$B$306,A52,'Dzienne 7'!$C$7:$C$306),"")</f>
        <v/>
      </c>
      <c r="E52" s="21" t="str">
        <f>IFERROR(AVERAGEIF('Dzienne 7'!$B$7:$B$306,A52,'Dzienne 7'!$D$7:$D$306),"")</f>
        <v/>
      </c>
      <c r="F52" s="13">
        <f>IFERROR(SUMIF('Dzienne 7'!$B$7:$B$306,A52,'Dzienne 7'!$E$7:$E$306),"")</f>
        <v>0</v>
      </c>
      <c r="G52" s="13">
        <f>IFERROR(SUMIF('Dzienne 7'!$B$7:$B$306,A52,'Dzienne 7'!$F$7:$F$306),"")</f>
        <v>0</v>
      </c>
      <c r="H52" s="15" t="str">
        <f>IFERROR(AVERAGEIF('Dzienne 7'!$B$7:$B$306,A52,'Dzienne 7'!$K$7:$K$306),"")</f>
        <v/>
      </c>
      <c r="I52" s="21">
        <f>IFERROR(SUMIF('Dzienne 7'!$B$7:$B$306,A52,'Dzienne 7'!$H$7:$H$306),"")</f>
        <v>0</v>
      </c>
      <c r="J52" s="21">
        <f>IFERROR(SUMIF('Dzienne 7'!$B$7:$B$306,A52,'Dzienne 7'!$I$7:$I$306),"")</f>
        <v>0</v>
      </c>
      <c r="K52" s="15" t="str">
        <f t="shared" si="1"/>
        <v/>
      </c>
      <c r="L52" s="15" t="str">
        <f>IFERROR(AVERAGEIF('Dzienne 7'!$B$7:$B$306,A52,'Dzienne 7'!$L$7:$L$306),"")</f>
        <v/>
      </c>
      <c r="M52" s="21">
        <f>IFERROR(SUMIF('Dzienne 7'!$B$7:$B$306,A52,'Dzienne 7'!$M$7:$M$306),"")</f>
        <v>0</v>
      </c>
      <c r="N52" s="15" t="str">
        <f>IFERROR(AVERAGEIF('Dzienne 7'!$B$7:$B$306,A52,'Dzienne 7'!$O$7:$O$306),"")</f>
        <v/>
      </c>
      <c r="O52" s="15" t="str">
        <f>IFERROR(AVERAGEIF('Dzienne 7'!$B$7:$B$306,A52,'Dzienne 7'!$P$7:$P$306),"")</f>
        <v/>
      </c>
      <c r="P52" s="17" t="str">
        <f>IFERROR(AVERAGEIF('Dzienne 7'!$B$7:$B$306,A52,'Dzienne 7'!$R$7:$R$306),"")</f>
        <v/>
      </c>
      <c r="Q52" s="21" t="str">
        <f>IFERROR(AVERAGEIF('Dzienne 7'!$B$7:$B$306,A52,'Dzienne 7'!$U$7:$U$306),"")</f>
        <v/>
      </c>
      <c r="R52" s="21" t="str">
        <f>IFERROR(AVERAGEIF('Dzienne 7'!$B$7:$B$306,A52,'Dzienne 7'!$V$7:$V$306),"")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7'!$A$7:$A$306,'Dzienne 7'!$B$7:$B$306,A53),"")</f>
        <v/>
      </c>
      <c r="C53" s="20" t="str">
        <f ca="1">IFERROR(_xludf.maxifs('Dzienne 7'!$A$7:$A$306,'Dzienne 7'!$B$7:$B$306,A53),"")</f>
        <v/>
      </c>
      <c r="D53" s="21" t="str">
        <f>IFERROR(AVERAGEIF('Dzienne 7'!$B$7:$B$306,A53,'Dzienne 7'!$C$7:$C$306),"")</f>
        <v/>
      </c>
      <c r="E53" s="21" t="str">
        <f>IFERROR(AVERAGEIF('Dzienne 7'!$B$7:$B$306,A53,'Dzienne 7'!$D$7:$D$306),"")</f>
        <v/>
      </c>
      <c r="F53" s="13">
        <f>IFERROR(SUMIF('Dzienne 7'!$B$7:$B$306,A53,'Dzienne 7'!$E$7:$E$306),"")</f>
        <v>0</v>
      </c>
      <c r="G53" s="13">
        <f>IFERROR(SUMIF('Dzienne 7'!$B$7:$B$306,A53,'Dzienne 7'!$F$7:$F$306),"")</f>
        <v>0</v>
      </c>
      <c r="H53" s="15" t="str">
        <f>IFERROR(AVERAGEIF('Dzienne 7'!$B$7:$B$306,A53,'Dzienne 7'!$K$7:$K$306),"")</f>
        <v/>
      </c>
      <c r="I53" s="21">
        <f>IFERROR(SUMIF('Dzienne 7'!$B$7:$B$306,A53,'Dzienne 7'!$H$7:$H$306),"")</f>
        <v>0</v>
      </c>
      <c r="J53" s="21">
        <f>IFERROR(SUMIF('Dzienne 7'!$B$7:$B$306,A53,'Dzienne 7'!$I$7:$I$306),"")</f>
        <v>0</v>
      </c>
      <c r="K53" s="15" t="str">
        <f t="shared" si="1"/>
        <v/>
      </c>
      <c r="L53" s="15" t="str">
        <f>IFERROR(AVERAGEIF('Dzienne 7'!$B$7:$B$306,A53,'Dzienne 7'!$L$7:$L$306),"")</f>
        <v/>
      </c>
      <c r="M53" s="21">
        <f>IFERROR(SUMIF('Dzienne 7'!$B$7:$B$306,A53,'Dzienne 7'!$M$7:$M$306),"")</f>
        <v>0</v>
      </c>
      <c r="N53" s="15" t="str">
        <f>IFERROR(AVERAGEIF('Dzienne 7'!$B$7:$B$306,A53,'Dzienne 7'!$O$7:$O$306),"")</f>
        <v/>
      </c>
      <c r="O53" s="15" t="str">
        <f>IFERROR(AVERAGEIF('Dzienne 7'!$B$7:$B$306,A53,'Dzienne 7'!$P$7:$P$306),"")</f>
        <v/>
      </c>
      <c r="P53" s="17" t="str">
        <f>IFERROR(AVERAGEIF('Dzienne 7'!$B$7:$B$306,A53,'Dzienne 7'!$R$7:$R$306),"")</f>
        <v/>
      </c>
      <c r="Q53" s="21" t="str">
        <f>IFERROR(AVERAGEIF('Dzienne 7'!$B$7:$B$306,A53,'Dzienne 7'!$U$7:$U$306),"")</f>
        <v/>
      </c>
      <c r="R53" s="21" t="str">
        <f>IFERROR(AVERAGEIF('Dzienne 7'!$B$7:$B$306,A53,'Dzienne 7'!$V$7:$V$306),"")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7'!$A$7:$A$306,'Dzienne 7'!$B$7:$B$306,A54),"")</f>
        <v/>
      </c>
      <c r="C54" s="20" t="str">
        <f ca="1">IFERROR(_xludf.maxifs('Dzienne 7'!$A$7:$A$306,'Dzienne 7'!$B$7:$B$306,A54),"")</f>
        <v/>
      </c>
      <c r="D54" s="21" t="str">
        <f>IFERROR(AVERAGEIF('Dzienne 7'!$B$7:$B$306,A54,'Dzienne 7'!$C$7:$C$306),"")</f>
        <v/>
      </c>
      <c r="E54" s="21" t="str">
        <f>IFERROR(AVERAGEIF('Dzienne 7'!$B$7:$B$306,A54,'Dzienne 7'!$D$7:$D$306),"")</f>
        <v/>
      </c>
      <c r="F54" s="13">
        <f>IFERROR(SUMIF('Dzienne 7'!$B$7:$B$306,A54,'Dzienne 7'!$E$7:$E$306),"")</f>
        <v>0</v>
      </c>
      <c r="G54" s="13">
        <f>IFERROR(SUMIF('Dzienne 7'!$B$7:$B$306,A54,'Dzienne 7'!$F$7:$F$306),"")</f>
        <v>0</v>
      </c>
      <c r="H54" s="15" t="str">
        <f>IFERROR(AVERAGEIF('Dzienne 7'!$B$7:$B$306,A54,'Dzienne 7'!$K$7:$K$306),"")</f>
        <v/>
      </c>
      <c r="I54" s="21">
        <f>IFERROR(SUMIF('Dzienne 7'!$B$7:$B$306,A54,'Dzienne 7'!$H$7:$H$306),"")</f>
        <v>0</v>
      </c>
      <c r="J54" s="21">
        <f>IFERROR(SUMIF('Dzienne 7'!$B$7:$B$306,A54,'Dzienne 7'!$I$7:$I$306),"")</f>
        <v>0</v>
      </c>
      <c r="K54" s="15" t="str">
        <f t="shared" si="1"/>
        <v/>
      </c>
      <c r="L54" s="15" t="str">
        <f>IFERROR(AVERAGEIF('Dzienne 7'!$B$7:$B$306,A54,'Dzienne 7'!$L$7:$L$306),"")</f>
        <v/>
      </c>
      <c r="M54" s="21">
        <f>IFERROR(SUMIF('Dzienne 7'!$B$7:$B$306,A54,'Dzienne 7'!$M$7:$M$306),"")</f>
        <v>0</v>
      </c>
      <c r="N54" s="15" t="str">
        <f>IFERROR(AVERAGEIF('Dzienne 7'!$B$7:$B$306,A54,'Dzienne 7'!$O$7:$O$306),"")</f>
        <v/>
      </c>
      <c r="O54" s="15" t="str">
        <f>IFERROR(AVERAGEIF('Dzienne 7'!$B$7:$B$306,A54,'Dzienne 7'!$P$7:$P$306),"")</f>
        <v/>
      </c>
      <c r="P54" s="17" t="str">
        <f>IFERROR(AVERAGEIF('Dzienne 7'!$B$7:$B$306,A54,'Dzienne 7'!$R$7:$R$306),"")</f>
        <v/>
      </c>
      <c r="Q54" s="21" t="str">
        <f>IFERROR(AVERAGEIF('Dzienne 7'!$B$7:$B$306,A54,'Dzienne 7'!$U$7:$U$306),"")</f>
        <v/>
      </c>
      <c r="R54" s="21" t="str">
        <f>IFERROR(AVERAGEIF('Dzienne 7'!$B$7:$B$306,A54,'Dzienne 7'!$V$7:$V$306),"")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7'!$A$7:$A$306,'Dzienne 7'!$B$7:$B$306,A55),"")</f>
        <v/>
      </c>
      <c r="C55" s="20" t="str">
        <f ca="1">IFERROR(_xludf.maxifs('Dzienne 7'!$A$7:$A$306,'Dzienne 7'!$B$7:$B$306,A55),"")</f>
        <v/>
      </c>
      <c r="D55" s="21" t="str">
        <f>IFERROR(AVERAGEIF('Dzienne 7'!$B$7:$B$306,A55,'Dzienne 7'!$C$7:$C$306),"")</f>
        <v/>
      </c>
      <c r="E55" s="21" t="str">
        <f>IFERROR(AVERAGEIF('Dzienne 7'!$B$7:$B$306,A55,'Dzienne 7'!$D$7:$D$306),"")</f>
        <v/>
      </c>
      <c r="F55" s="13">
        <f>IFERROR(SUMIF('Dzienne 7'!$B$7:$B$306,A55,'Dzienne 7'!$E$7:$E$306),"")</f>
        <v>0</v>
      </c>
      <c r="G55" s="13">
        <f>IFERROR(SUMIF('Dzienne 7'!$B$7:$B$306,A55,'Dzienne 7'!$F$7:$F$306),"")</f>
        <v>0</v>
      </c>
      <c r="H55" s="15" t="str">
        <f>IFERROR(AVERAGEIF('Dzienne 7'!$B$7:$B$306,A55,'Dzienne 7'!$K$7:$K$306),"")</f>
        <v/>
      </c>
      <c r="I55" s="21">
        <f>IFERROR(SUMIF('Dzienne 7'!$B$7:$B$306,A55,'Dzienne 7'!$H$7:$H$306),"")</f>
        <v>0</v>
      </c>
      <c r="J55" s="21">
        <f>IFERROR(SUMIF('Dzienne 7'!$B$7:$B$306,A55,'Dzienne 7'!$I$7:$I$306),"")</f>
        <v>0</v>
      </c>
      <c r="K55" s="15" t="str">
        <f t="shared" si="1"/>
        <v/>
      </c>
      <c r="L55" s="15" t="str">
        <f>IFERROR(AVERAGEIF('Dzienne 7'!$B$7:$B$306,A55,'Dzienne 7'!$L$7:$L$306),"")</f>
        <v/>
      </c>
      <c r="M55" s="21">
        <f>IFERROR(SUMIF('Dzienne 7'!$B$7:$B$306,A55,'Dzienne 7'!$M$7:$M$306),"")</f>
        <v>0</v>
      </c>
      <c r="N55" s="15" t="str">
        <f>IFERROR(AVERAGEIF('Dzienne 7'!$B$7:$B$306,A55,'Dzienne 7'!$O$7:$O$306),"")</f>
        <v/>
      </c>
      <c r="O55" s="15" t="str">
        <f>IFERROR(AVERAGEIF('Dzienne 7'!$B$7:$B$306,A55,'Dzienne 7'!$P$7:$P$306),"")</f>
        <v/>
      </c>
      <c r="P55" s="17" t="str">
        <f>IFERROR(AVERAGEIF('Dzienne 7'!$B$7:$B$306,A55,'Dzienne 7'!$R$7:$R$306),"")</f>
        <v/>
      </c>
      <c r="Q55" s="21" t="str">
        <f>IFERROR(AVERAGEIF('Dzienne 7'!$B$7:$B$306,A55,'Dzienne 7'!$U$7:$U$306),"")</f>
        <v/>
      </c>
      <c r="R55" s="21" t="str">
        <f>IFERROR(AVERAGEIF('Dzienne 7'!$B$7:$B$306,A55,'Dzienne 7'!$V$7:$V$306),"")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7'!$A$7:$A$306,'Dzienne 7'!$B$7:$B$306,A56),"")</f>
        <v/>
      </c>
      <c r="C56" s="20" t="str">
        <f ca="1">IFERROR(_xludf.maxifs('Dzienne 7'!$A$7:$A$306,'Dzienne 7'!$B$7:$B$306,A56),"")</f>
        <v/>
      </c>
      <c r="D56" s="21" t="str">
        <f>IFERROR(AVERAGEIF('Dzienne 7'!$B$7:$B$306,A56,'Dzienne 7'!$C$7:$C$306),"")</f>
        <v/>
      </c>
      <c r="E56" s="21" t="str">
        <f>IFERROR(AVERAGEIF('Dzienne 7'!$B$7:$B$306,A56,'Dzienne 7'!$D$7:$D$306),"")</f>
        <v/>
      </c>
      <c r="F56" s="13">
        <f>IFERROR(SUMIF('Dzienne 7'!$B$7:$B$306,A56,'Dzienne 7'!$E$7:$E$306),"")</f>
        <v>0</v>
      </c>
      <c r="G56" s="13">
        <f>IFERROR(SUMIF('Dzienne 7'!$B$7:$B$306,A56,'Dzienne 7'!$F$7:$F$306),"")</f>
        <v>0</v>
      </c>
      <c r="H56" s="15" t="str">
        <f>IFERROR(AVERAGEIF('Dzienne 7'!$B$7:$B$306,A56,'Dzienne 7'!$K$7:$K$306),"")</f>
        <v/>
      </c>
      <c r="I56" s="21">
        <f>IFERROR(SUMIF('Dzienne 7'!$B$7:$B$306,A56,'Dzienne 7'!$H$7:$H$306),"")</f>
        <v>0</v>
      </c>
      <c r="J56" s="21">
        <f>IFERROR(SUMIF('Dzienne 7'!$B$7:$B$306,A56,'Dzienne 7'!$I$7:$I$306),"")</f>
        <v>0</v>
      </c>
      <c r="K56" s="15" t="str">
        <f t="shared" si="1"/>
        <v/>
      </c>
      <c r="L56" s="15" t="str">
        <f>IFERROR(AVERAGEIF('Dzienne 7'!$B$7:$B$306,A56,'Dzienne 7'!$L$7:$L$306),"")</f>
        <v/>
      </c>
      <c r="M56" s="21">
        <f>IFERROR(SUMIF('Dzienne 7'!$B$7:$B$306,A56,'Dzienne 7'!$M$7:$M$306),"")</f>
        <v>0</v>
      </c>
      <c r="N56" s="15" t="str">
        <f>IFERROR(AVERAGEIF('Dzienne 7'!$B$7:$B$306,A56,'Dzienne 7'!$O$7:$O$306),"")</f>
        <v/>
      </c>
      <c r="O56" s="15" t="str">
        <f>IFERROR(AVERAGEIF('Dzienne 7'!$B$7:$B$306,A56,'Dzienne 7'!$P$7:$P$306),"")</f>
        <v/>
      </c>
      <c r="P56" s="17" t="str">
        <f>IFERROR(AVERAGEIF('Dzienne 7'!$B$7:$B$306,A56,'Dzienne 7'!$R$7:$R$306),"")</f>
        <v/>
      </c>
      <c r="Q56" s="21" t="str">
        <f>IFERROR(AVERAGEIF('Dzienne 7'!$B$7:$B$306,A56,'Dzienne 7'!$U$7:$U$306),"")</f>
        <v/>
      </c>
      <c r="R56" s="21" t="str">
        <f>IFERROR(AVERAGEIF('Dzienne 7'!$B$7:$B$306,A56,'Dzienne 7'!$V$7:$V$306),"")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7'!$A$7:$A$306,'Dzienne 7'!$B$7:$B$306,A57),"")</f>
        <v/>
      </c>
      <c r="C57" s="20" t="str">
        <f ca="1">IFERROR(_xludf.maxifs('Dzienne 7'!$A$7:$A$306,'Dzienne 7'!$B$7:$B$306,A57),"")</f>
        <v/>
      </c>
      <c r="D57" s="21" t="str">
        <f>IFERROR(AVERAGEIF('Dzienne 7'!$B$7:$B$306,A57,'Dzienne 7'!$C$7:$C$306),"")</f>
        <v/>
      </c>
      <c r="E57" s="21" t="str">
        <f>IFERROR(AVERAGEIF('Dzienne 7'!$B$7:$B$306,A57,'Dzienne 7'!$D$7:$D$306),"")</f>
        <v/>
      </c>
      <c r="F57" s="13">
        <f>IFERROR(SUMIF('Dzienne 7'!$B$7:$B$306,A57,'Dzienne 7'!$E$7:$E$306),"")</f>
        <v>0</v>
      </c>
      <c r="G57" s="13">
        <f>IFERROR(SUMIF('Dzienne 7'!$B$7:$B$306,A57,'Dzienne 7'!$F$7:$F$306),"")</f>
        <v>0</v>
      </c>
      <c r="H57" s="15" t="str">
        <f>IFERROR(AVERAGEIF('Dzienne 7'!$B$7:$B$306,A57,'Dzienne 7'!$K$7:$K$306),"")</f>
        <v/>
      </c>
      <c r="I57" s="21">
        <f>IFERROR(SUMIF('Dzienne 7'!$B$7:$B$306,A57,'Dzienne 7'!$H$7:$H$306),"")</f>
        <v>0</v>
      </c>
      <c r="J57" s="21">
        <f>IFERROR(SUMIF('Dzienne 7'!$B$7:$B$306,A57,'Dzienne 7'!$I$7:$I$306),"")</f>
        <v>0</v>
      </c>
      <c r="K57" s="15" t="str">
        <f t="shared" si="1"/>
        <v/>
      </c>
      <c r="L57" s="15" t="str">
        <f>IFERROR(AVERAGEIF('Dzienne 7'!$B$7:$B$306,A57,'Dzienne 7'!$L$7:$L$306),"")</f>
        <v/>
      </c>
      <c r="M57" s="21">
        <f>IFERROR(SUMIF('Dzienne 7'!$B$7:$B$306,A57,'Dzienne 7'!$M$7:$M$306),"")</f>
        <v>0</v>
      </c>
      <c r="N57" s="15" t="str">
        <f>IFERROR(AVERAGEIF('Dzienne 7'!$B$7:$B$306,A57,'Dzienne 7'!$O$7:$O$306),"")</f>
        <v/>
      </c>
      <c r="O57" s="15" t="str">
        <f>IFERROR(AVERAGEIF('Dzienne 7'!$B$7:$B$306,A57,'Dzienne 7'!$P$7:$P$306),"")</f>
        <v/>
      </c>
      <c r="P57" s="17" t="str">
        <f>IFERROR(AVERAGEIF('Dzienne 7'!$B$7:$B$306,A57,'Dzienne 7'!$R$7:$R$306),"")</f>
        <v/>
      </c>
      <c r="Q57" s="21" t="str">
        <f>IFERROR(AVERAGEIF('Dzienne 7'!$B$7:$B$306,A57,'Dzienne 7'!$U$7:$U$306),"")</f>
        <v/>
      </c>
      <c r="R57" s="21" t="str">
        <f>IFERROR(AVERAGEIF('Dzienne 7'!$B$7:$B$306,A57,'Dzienne 7'!$V$7:$V$306),"")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7'!$A$7:$A$306,'Dzienne 7'!$B$7:$B$306,A58),"")</f>
        <v/>
      </c>
      <c r="C58" s="20" t="str">
        <f ca="1">IFERROR(_xludf.maxifs('Dzienne 7'!$A$7:$A$306,'Dzienne 7'!$B$7:$B$306,A58),"")</f>
        <v/>
      </c>
      <c r="D58" s="21" t="str">
        <f>IFERROR(AVERAGEIF('Dzienne 7'!$B$7:$B$306,A58,'Dzienne 7'!$C$7:$C$306),"")</f>
        <v/>
      </c>
      <c r="E58" s="21" t="str">
        <f>IFERROR(AVERAGEIF('Dzienne 7'!$B$7:$B$306,A58,'Dzienne 7'!$D$7:$D$306),"")</f>
        <v/>
      </c>
      <c r="F58" s="13">
        <f>IFERROR(SUMIF('Dzienne 7'!$B$7:$B$306,A58,'Dzienne 7'!$E$7:$E$306),"")</f>
        <v>0</v>
      </c>
      <c r="G58" s="13">
        <f>IFERROR(SUMIF('Dzienne 7'!$B$7:$B$306,A58,'Dzienne 7'!$F$7:$F$306),"")</f>
        <v>0</v>
      </c>
      <c r="H58" s="15" t="str">
        <f>IFERROR(AVERAGEIF('Dzienne 7'!$B$7:$B$306,A58,'Dzienne 7'!$K$7:$K$306),"")</f>
        <v/>
      </c>
      <c r="I58" s="21">
        <f>IFERROR(SUMIF('Dzienne 7'!$B$7:$B$306,A58,'Dzienne 7'!$H$7:$H$306),"")</f>
        <v>0</v>
      </c>
      <c r="J58" s="21">
        <f>IFERROR(SUMIF('Dzienne 7'!$B$7:$B$306,A58,'Dzienne 7'!$I$7:$I$306),"")</f>
        <v>0</v>
      </c>
      <c r="K58" s="15" t="str">
        <f t="shared" si="1"/>
        <v/>
      </c>
      <c r="L58" s="15" t="str">
        <f>IFERROR(AVERAGEIF('Dzienne 7'!$B$7:$B$306,A58,'Dzienne 7'!$L$7:$L$306),"")</f>
        <v/>
      </c>
      <c r="M58" s="21">
        <f>IFERROR(SUMIF('Dzienne 7'!$B$7:$B$306,A58,'Dzienne 7'!$M$7:$M$306),"")</f>
        <v>0</v>
      </c>
      <c r="N58" s="15" t="str">
        <f>IFERROR(AVERAGEIF('Dzienne 7'!$B$7:$B$306,A58,'Dzienne 7'!$O$7:$O$306),"")</f>
        <v/>
      </c>
      <c r="O58" s="15" t="str">
        <f>IFERROR(AVERAGEIF('Dzienne 7'!$B$7:$B$306,A58,'Dzienne 7'!$P$7:$P$306),"")</f>
        <v/>
      </c>
      <c r="P58" s="17" t="str">
        <f>IFERROR(AVERAGEIF('Dzienne 7'!$B$7:$B$306,A58,'Dzienne 7'!$R$7:$R$306),"")</f>
        <v/>
      </c>
      <c r="Q58" s="21" t="str">
        <f>IFERROR(AVERAGEIF('Dzienne 7'!$B$7:$B$306,A58,'Dzienne 7'!$U$7:$U$306),"")</f>
        <v/>
      </c>
      <c r="R58" s="21" t="str">
        <f>IFERROR(AVERAGEIF('Dzienne 7'!$B$7:$B$306,A58,'Dzienne 7'!$V$7:$V$306),"")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7'!$A$7:$A$306,'Dzienne 7'!$B$7:$B$306,A59),"")</f>
        <v/>
      </c>
      <c r="C59" s="20" t="str">
        <f ca="1">IFERROR(_xludf.maxifs('Dzienne 7'!$A$7:$A$306,'Dzienne 7'!$B$7:$B$306,A59),"")</f>
        <v/>
      </c>
      <c r="D59" s="21" t="str">
        <f>IFERROR(AVERAGEIF('Dzienne 7'!$B$7:$B$306,A59,'Dzienne 7'!$C$7:$C$306),"")</f>
        <v/>
      </c>
      <c r="E59" s="21" t="str">
        <f>IFERROR(AVERAGEIF('Dzienne 7'!$B$7:$B$306,A59,'Dzienne 7'!$D$7:$D$306),"")</f>
        <v/>
      </c>
      <c r="F59" s="13">
        <f>IFERROR(SUMIF('Dzienne 7'!$B$7:$B$306,A59,'Dzienne 7'!$E$7:$E$306),"")</f>
        <v>0</v>
      </c>
      <c r="G59" s="13">
        <f>IFERROR(SUMIF('Dzienne 7'!$B$7:$B$306,A59,'Dzienne 7'!$F$7:$F$306),"")</f>
        <v>0</v>
      </c>
      <c r="H59" s="15" t="str">
        <f>IFERROR(AVERAGEIF('Dzienne 7'!$B$7:$B$306,A59,'Dzienne 7'!$K$7:$K$306),"")</f>
        <v/>
      </c>
      <c r="I59" s="21">
        <f>IFERROR(SUMIF('Dzienne 7'!$B$7:$B$306,A59,'Dzienne 7'!$H$7:$H$306),"")</f>
        <v>0</v>
      </c>
      <c r="J59" s="21">
        <f>IFERROR(SUMIF('Dzienne 7'!$B$7:$B$306,A59,'Dzienne 7'!$I$7:$I$306),"")</f>
        <v>0</v>
      </c>
      <c r="K59" s="15" t="str">
        <f t="shared" si="1"/>
        <v/>
      </c>
      <c r="L59" s="15" t="str">
        <f>IFERROR(AVERAGEIF('Dzienne 7'!$B$7:$B$306,A59,'Dzienne 7'!$L$7:$L$306),"")</f>
        <v/>
      </c>
      <c r="M59" s="21">
        <f>IFERROR(SUMIF('Dzienne 7'!$B$7:$B$306,A59,'Dzienne 7'!$M$7:$M$306),"")</f>
        <v>0</v>
      </c>
      <c r="N59" s="15" t="str">
        <f>IFERROR(AVERAGEIF('Dzienne 7'!$B$7:$B$306,A59,'Dzienne 7'!$O$7:$O$306),"")</f>
        <v/>
      </c>
      <c r="O59" s="15" t="str">
        <f>IFERROR(AVERAGEIF('Dzienne 7'!$B$7:$B$306,A59,'Dzienne 7'!$P$7:$P$306),"")</f>
        <v/>
      </c>
      <c r="P59" s="17" t="str">
        <f>IFERROR(AVERAGEIF('Dzienne 7'!$B$7:$B$306,A59,'Dzienne 7'!$R$7:$R$306),"")</f>
        <v/>
      </c>
      <c r="Q59" s="21" t="str">
        <f>IFERROR(AVERAGEIF('Dzienne 7'!$B$7:$B$306,A59,'Dzienne 7'!$U$7:$U$306),"")</f>
        <v/>
      </c>
      <c r="R59" s="21" t="str">
        <f>IFERROR(AVERAGEIF('Dzienne 7'!$B$7:$B$306,A59,'Dzienne 7'!$V$7:$V$306),"")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7'!$A$7:$A$306,'Dzienne 7'!$B$7:$B$306,A60),"")</f>
        <v/>
      </c>
      <c r="C60" s="20" t="str">
        <f ca="1">IFERROR(_xludf.maxifs('Dzienne 7'!$A$7:$A$306,'Dzienne 7'!$B$7:$B$306,A60),"")</f>
        <v/>
      </c>
      <c r="D60" s="21" t="str">
        <f>IFERROR(AVERAGEIF('Dzienne 7'!$B$7:$B$306,A60,'Dzienne 7'!$C$7:$C$306),"")</f>
        <v/>
      </c>
      <c r="E60" s="21" t="str">
        <f>IFERROR(AVERAGEIF('Dzienne 7'!$B$7:$B$306,A60,'Dzienne 7'!$D$7:$D$306),"")</f>
        <v/>
      </c>
      <c r="F60" s="13">
        <f>IFERROR(SUMIF('Dzienne 7'!$B$7:$B$306,A60,'Dzienne 7'!$E$7:$E$306),"")</f>
        <v>0</v>
      </c>
      <c r="G60" s="13">
        <f>IFERROR(SUMIF('Dzienne 7'!$B$7:$B$306,A60,'Dzienne 7'!$F$7:$F$306),"")</f>
        <v>0</v>
      </c>
      <c r="H60" s="15" t="str">
        <f>IFERROR(AVERAGEIF('Dzienne 7'!$B$7:$B$306,A60,'Dzienne 7'!$K$7:$K$306),"")</f>
        <v/>
      </c>
      <c r="I60" s="21">
        <f>IFERROR(SUMIF('Dzienne 7'!$B$7:$B$306,A60,'Dzienne 7'!$H$7:$H$306),"")</f>
        <v>0</v>
      </c>
      <c r="J60" s="21">
        <f>IFERROR(SUMIF('Dzienne 7'!$B$7:$B$306,A60,'Dzienne 7'!$I$7:$I$306),"")</f>
        <v>0</v>
      </c>
      <c r="K60" s="15" t="str">
        <f t="shared" si="1"/>
        <v/>
      </c>
      <c r="L60" s="15" t="str">
        <f>IFERROR(AVERAGEIF('Dzienne 7'!$B$7:$B$306,A60,'Dzienne 7'!$L$7:$L$306),"")</f>
        <v/>
      </c>
      <c r="M60" s="21">
        <f>IFERROR(SUMIF('Dzienne 7'!$B$7:$B$306,A60,'Dzienne 7'!$M$7:$M$306),"")</f>
        <v>0</v>
      </c>
      <c r="N60" s="15" t="str">
        <f>IFERROR(AVERAGEIF('Dzienne 7'!$B$7:$B$306,A60,'Dzienne 7'!$O$7:$O$306),"")</f>
        <v/>
      </c>
      <c r="O60" s="15" t="str">
        <f>IFERROR(AVERAGEIF('Dzienne 7'!$B$7:$B$306,A60,'Dzienne 7'!$P$7:$P$306),"")</f>
        <v/>
      </c>
      <c r="P60" s="17" t="str">
        <f>IFERROR(AVERAGEIF('Dzienne 7'!$B$7:$B$306,A60,'Dzienne 7'!$R$7:$R$306),"")</f>
        <v/>
      </c>
      <c r="Q60" s="21" t="str">
        <f>IFERROR(AVERAGEIF('Dzienne 7'!$B$7:$B$306,A60,'Dzienne 7'!$U$7:$U$306),"")</f>
        <v/>
      </c>
      <c r="R60" s="21" t="str">
        <f>IFERROR(AVERAGEIF('Dzienne 7'!$B$7:$B$306,A60,'Dzienne 7'!$V$7:$V$306),"")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7'!$A$7:$A$306,'Dzienne 7'!$B$7:$B$306,A61),"")</f>
        <v/>
      </c>
      <c r="C61" s="20" t="str">
        <f ca="1">IFERROR(_xludf.maxifs('Dzienne 7'!$A$7:$A$306,'Dzienne 7'!$B$7:$B$306,A61),"")</f>
        <v/>
      </c>
      <c r="D61" s="21" t="str">
        <f>IFERROR(AVERAGEIF('Dzienne 7'!$B$7:$B$306,A61,'Dzienne 7'!$C$7:$C$306),"")</f>
        <v/>
      </c>
      <c r="E61" s="21" t="str">
        <f>IFERROR(AVERAGEIF('Dzienne 7'!$B$7:$B$306,A61,'Dzienne 7'!$D$7:$D$306),"")</f>
        <v/>
      </c>
      <c r="F61" s="13">
        <f>IFERROR(SUMIF('Dzienne 7'!$B$7:$B$306,A61,'Dzienne 7'!$E$7:$E$306),"")</f>
        <v>0</v>
      </c>
      <c r="G61" s="13">
        <f>IFERROR(SUMIF('Dzienne 7'!$B$7:$B$306,A61,'Dzienne 7'!$F$7:$F$306),"")</f>
        <v>0</v>
      </c>
      <c r="H61" s="15" t="str">
        <f>IFERROR(AVERAGEIF('Dzienne 7'!$B$7:$B$306,A61,'Dzienne 7'!$K$7:$K$306),"")</f>
        <v/>
      </c>
      <c r="I61" s="21">
        <f>IFERROR(SUMIF('Dzienne 7'!$B$7:$B$306,A61,'Dzienne 7'!$H$7:$H$306),"")</f>
        <v>0</v>
      </c>
      <c r="J61" s="21">
        <f>IFERROR(SUMIF('Dzienne 7'!$B$7:$B$306,A61,'Dzienne 7'!$I$7:$I$306),"")</f>
        <v>0</v>
      </c>
      <c r="K61" s="15" t="str">
        <f t="shared" si="1"/>
        <v/>
      </c>
      <c r="L61" s="15" t="str">
        <f>IFERROR(AVERAGEIF('Dzienne 7'!$B$7:$B$306,A61,'Dzienne 7'!$L$7:$L$306),"")</f>
        <v/>
      </c>
      <c r="M61" s="21">
        <f>IFERROR(SUMIF('Dzienne 7'!$B$7:$B$306,A61,'Dzienne 7'!$M$7:$M$306),"")</f>
        <v>0</v>
      </c>
      <c r="N61" s="15" t="str">
        <f>IFERROR(AVERAGEIF('Dzienne 7'!$B$7:$B$306,A61,'Dzienne 7'!$O$7:$O$306),"")</f>
        <v/>
      </c>
      <c r="O61" s="15" t="str">
        <f>IFERROR(AVERAGEIF('Dzienne 7'!$B$7:$B$306,A61,'Dzienne 7'!$P$7:$P$306),"")</f>
        <v/>
      </c>
      <c r="P61" s="17" t="str">
        <f>IFERROR(AVERAGEIF('Dzienne 7'!$B$7:$B$306,A61,'Dzienne 7'!$R$7:$R$306),"")</f>
        <v/>
      </c>
      <c r="Q61" s="21" t="str">
        <f>IFERROR(AVERAGEIF('Dzienne 7'!$B$7:$B$306,A61,'Dzienne 7'!$U$7:$U$306),"")</f>
        <v/>
      </c>
      <c r="R61" s="21" t="str">
        <f>IFERROR(AVERAGEIF('Dzienne 7'!$B$7:$B$306,A61,'Dzienne 7'!$V$7:$V$306),"")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7'!$A$7:$A$306,'Dzienne 7'!$B$7:$B$306,A62),"")</f>
        <v/>
      </c>
      <c r="C62" s="20" t="str">
        <f ca="1">IFERROR(_xludf.maxifs('Dzienne 7'!$A$7:$A$306,'Dzienne 7'!$B$7:$B$306,A62),"")</f>
        <v/>
      </c>
      <c r="D62" s="21" t="str">
        <f>IFERROR(AVERAGEIF('Dzienne 7'!$B$7:$B$306,A62,'Dzienne 7'!$C$7:$C$306),"")</f>
        <v/>
      </c>
      <c r="E62" s="21" t="str">
        <f>IFERROR(AVERAGEIF('Dzienne 7'!$B$7:$B$306,A62,'Dzienne 7'!$D$7:$D$306),"")</f>
        <v/>
      </c>
      <c r="F62" s="13">
        <f>IFERROR(SUMIF('Dzienne 7'!$B$7:$B$306,A62,'Dzienne 7'!$E$7:$E$306),"")</f>
        <v>0</v>
      </c>
      <c r="G62" s="13">
        <f>IFERROR(SUMIF('Dzienne 7'!$B$7:$B$306,A62,'Dzienne 7'!$F$7:$F$306),"")</f>
        <v>0</v>
      </c>
      <c r="H62" s="15" t="str">
        <f>IFERROR(AVERAGEIF('Dzienne 7'!$B$7:$B$306,A62,'Dzienne 7'!$K$7:$K$306),"")</f>
        <v/>
      </c>
      <c r="I62" s="21">
        <f>IFERROR(SUMIF('Dzienne 7'!$B$7:$B$306,A62,'Dzienne 7'!$H$7:$H$306),"")</f>
        <v>0</v>
      </c>
      <c r="J62" s="21">
        <f>IFERROR(SUMIF('Dzienne 7'!$B$7:$B$306,A62,'Dzienne 7'!$I$7:$I$306),"")</f>
        <v>0</v>
      </c>
      <c r="K62" s="15" t="str">
        <f t="shared" si="1"/>
        <v/>
      </c>
      <c r="L62" s="15" t="str">
        <f>IFERROR(AVERAGEIF('Dzienne 7'!$B$7:$B$306,A62,'Dzienne 7'!$L$7:$L$306),"")</f>
        <v/>
      </c>
      <c r="M62" s="21">
        <f>IFERROR(SUMIF('Dzienne 7'!$B$7:$B$306,A62,'Dzienne 7'!$M$7:$M$306),"")</f>
        <v>0</v>
      </c>
      <c r="N62" s="15" t="str">
        <f>IFERROR(AVERAGEIF('Dzienne 7'!$B$7:$B$306,A62,'Dzienne 7'!$O$7:$O$306),"")</f>
        <v/>
      </c>
      <c r="O62" s="15" t="str">
        <f>IFERROR(AVERAGEIF('Dzienne 7'!$B$7:$B$306,A62,'Dzienne 7'!$P$7:$P$306),"")</f>
        <v/>
      </c>
      <c r="P62" s="17" t="str">
        <f>IFERROR(AVERAGEIF('Dzienne 7'!$B$7:$B$306,A62,'Dzienne 7'!$R$7:$R$306),"")</f>
        <v/>
      </c>
      <c r="Q62" s="21" t="str">
        <f>IFERROR(AVERAGEIF('Dzienne 7'!$B$7:$B$306,A62,'Dzienne 7'!$U$7:$U$306),"")</f>
        <v/>
      </c>
      <c r="R62" s="21" t="str">
        <f>IFERROR(AVERAGEIF('Dzienne 7'!$B$7:$B$306,A62,'Dzienne 7'!$V$7:$V$306),"")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7'!$A$7:$A$306,'Dzienne 7'!$B$7:$B$306,A63),"")</f>
        <v/>
      </c>
      <c r="C63" s="20" t="str">
        <f ca="1">IFERROR(_xludf.maxifs('Dzienne 7'!$A$7:$A$306,'Dzienne 7'!$B$7:$B$306,A63),"")</f>
        <v/>
      </c>
      <c r="D63" s="21" t="str">
        <f>IFERROR(AVERAGEIF('Dzienne 7'!$B$7:$B$306,A63,'Dzienne 7'!$C$7:$C$306),"")</f>
        <v/>
      </c>
      <c r="E63" s="21" t="str">
        <f>IFERROR(AVERAGEIF('Dzienne 7'!$B$7:$B$306,A63,'Dzienne 7'!$D$7:$D$306),"")</f>
        <v/>
      </c>
      <c r="F63" s="13">
        <f>IFERROR(SUMIF('Dzienne 7'!$B$7:$B$306,A63,'Dzienne 7'!$E$7:$E$306),"")</f>
        <v>0</v>
      </c>
      <c r="G63" s="13">
        <f>IFERROR(SUMIF('Dzienne 7'!$B$7:$B$306,A63,'Dzienne 7'!$F$7:$F$306),"")</f>
        <v>0</v>
      </c>
      <c r="H63" s="15" t="str">
        <f>IFERROR(AVERAGEIF('Dzienne 7'!$B$7:$B$306,A63,'Dzienne 7'!$K$7:$K$306),"")</f>
        <v/>
      </c>
      <c r="I63" s="21">
        <f>IFERROR(SUMIF('Dzienne 7'!$B$7:$B$306,A63,'Dzienne 7'!$H$7:$H$306),"")</f>
        <v>0</v>
      </c>
      <c r="J63" s="21">
        <f>IFERROR(SUMIF('Dzienne 7'!$B$7:$B$306,A63,'Dzienne 7'!$I$7:$I$306),"")</f>
        <v>0</v>
      </c>
      <c r="K63" s="15" t="str">
        <f t="shared" si="1"/>
        <v/>
      </c>
      <c r="L63" s="15" t="str">
        <f>IFERROR(AVERAGEIF('Dzienne 7'!$B$7:$B$306,A63,'Dzienne 7'!$L$7:$L$306),"")</f>
        <v/>
      </c>
      <c r="M63" s="21">
        <f>IFERROR(SUMIF('Dzienne 7'!$B$7:$B$306,A63,'Dzienne 7'!$M$7:$M$306),"")</f>
        <v>0</v>
      </c>
      <c r="N63" s="15" t="str">
        <f>IFERROR(AVERAGEIF('Dzienne 7'!$B$7:$B$306,A63,'Dzienne 7'!$O$7:$O$306),"")</f>
        <v/>
      </c>
      <c r="O63" s="15" t="str">
        <f>IFERROR(AVERAGEIF('Dzienne 7'!$B$7:$B$306,A63,'Dzienne 7'!$P$7:$P$306),"")</f>
        <v/>
      </c>
      <c r="P63" s="17" t="str">
        <f>IFERROR(AVERAGEIF('Dzienne 7'!$B$7:$B$306,A63,'Dzienne 7'!$R$7:$R$306),"")</f>
        <v/>
      </c>
      <c r="Q63" s="21" t="str">
        <f>IFERROR(AVERAGEIF('Dzienne 7'!$B$7:$B$306,A63,'Dzienne 7'!$U$7:$U$306),"")</f>
        <v/>
      </c>
      <c r="R63" s="21" t="str">
        <f>IFERROR(AVERAGEIF('Dzienne 7'!$B$7:$B$306,A63,'Dzienne 7'!$V$7:$V$306),"")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7'!$A$7:$A$306,'Dzienne 7'!$B$7:$B$306,A64),"")</f>
        <v/>
      </c>
      <c r="C64" s="20" t="str">
        <f ca="1">IFERROR(_xludf.maxifs('Dzienne 7'!$A$7:$A$306,'Dzienne 7'!$B$7:$B$306,A64),"")</f>
        <v/>
      </c>
      <c r="D64" s="21" t="str">
        <f>IFERROR(AVERAGEIF('Dzienne 7'!$B$7:$B$306,A64,'Dzienne 7'!$C$7:$C$306),"")</f>
        <v/>
      </c>
      <c r="E64" s="21" t="str">
        <f>IFERROR(AVERAGEIF('Dzienne 7'!$B$7:$B$306,A64,'Dzienne 7'!$D$7:$D$306),"")</f>
        <v/>
      </c>
      <c r="F64" s="13">
        <f>IFERROR(SUMIF('Dzienne 7'!$B$7:$B$306,A64,'Dzienne 7'!$E$7:$E$306),"")</f>
        <v>0</v>
      </c>
      <c r="G64" s="13">
        <f>IFERROR(SUMIF('Dzienne 7'!$B$7:$B$306,A64,'Dzienne 7'!$F$7:$F$306),"")</f>
        <v>0</v>
      </c>
      <c r="H64" s="15" t="str">
        <f>IFERROR(AVERAGEIF('Dzienne 7'!$B$7:$B$306,A64,'Dzienne 7'!$K$7:$K$306),"")</f>
        <v/>
      </c>
      <c r="I64" s="21">
        <f>IFERROR(SUMIF('Dzienne 7'!$B$7:$B$306,A64,'Dzienne 7'!$H$7:$H$306),"")</f>
        <v>0</v>
      </c>
      <c r="J64" s="21">
        <f>IFERROR(SUMIF('Dzienne 7'!$B$7:$B$306,A64,'Dzienne 7'!$I$7:$I$306),"")</f>
        <v>0</v>
      </c>
      <c r="K64" s="15" t="str">
        <f t="shared" si="1"/>
        <v/>
      </c>
      <c r="L64" s="15" t="str">
        <f>IFERROR(AVERAGEIF('Dzienne 7'!$B$7:$B$306,A64,'Dzienne 7'!$L$7:$L$306),"")</f>
        <v/>
      </c>
      <c r="M64" s="21">
        <f>IFERROR(SUMIF('Dzienne 7'!$B$7:$B$306,A64,'Dzienne 7'!$M$7:$M$306),"")</f>
        <v>0</v>
      </c>
      <c r="N64" s="15" t="str">
        <f>IFERROR(AVERAGEIF('Dzienne 7'!$B$7:$B$306,A64,'Dzienne 7'!$O$7:$O$306),"")</f>
        <v/>
      </c>
      <c r="O64" s="15" t="str">
        <f>IFERROR(AVERAGEIF('Dzienne 7'!$B$7:$B$306,A64,'Dzienne 7'!$P$7:$P$306),"")</f>
        <v/>
      </c>
      <c r="P64" s="17" t="str">
        <f>IFERROR(AVERAGEIF('Dzienne 7'!$B$7:$B$306,A64,'Dzienne 7'!$R$7:$R$306),"")</f>
        <v/>
      </c>
      <c r="Q64" s="21" t="str">
        <f>IFERROR(AVERAGEIF('Dzienne 7'!$B$7:$B$306,A64,'Dzienne 7'!$U$7:$U$306),"")</f>
        <v/>
      </c>
      <c r="R64" s="21" t="str">
        <f>IFERROR(AVERAGEIF('Dzienne 7'!$B$7:$B$306,A64,'Dzienne 7'!$V$7:$V$306),"")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7'!$A$7:$A$306,'Dzienne 7'!$B$7:$B$306,A65),"")</f>
        <v/>
      </c>
      <c r="C65" s="20" t="str">
        <f ca="1">IFERROR(_xludf.maxifs('Dzienne 7'!$A$7:$A$306,'Dzienne 7'!$B$7:$B$306,A65),"")</f>
        <v/>
      </c>
      <c r="D65" s="21" t="str">
        <f>IFERROR(AVERAGEIF('Dzienne 7'!$B$7:$B$306,A65,'Dzienne 7'!$C$7:$C$306),"")</f>
        <v/>
      </c>
      <c r="E65" s="21" t="str">
        <f>IFERROR(AVERAGEIF('Dzienne 7'!$B$7:$B$306,A65,'Dzienne 7'!$D$7:$D$306),"")</f>
        <v/>
      </c>
      <c r="F65" s="13">
        <f>IFERROR(SUMIF('Dzienne 7'!$B$7:$B$306,A65,'Dzienne 7'!$E$7:$E$306),"")</f>
        <v>0</v>
      </c>
      <c r="G65" s="13">
        <f>IFERROR(SUMIF('Dzienne 7'!$B$7:$B$306,A65,'Dzienne 7'!$F$7:$F$306),"")</f>
        <v>0</v>
      </c>
      <c r="H65" s="15" t="str">
        <f>IFERROR(AVERAGEIF('Dzienne 7'!$B$7:$B$306,A65,'Dzienne 7'!$K$7:$K$306),"")</f>
        <v/>
      </c>
      <c r="I65" s="21">
        <f>IFERROR(SUMIF('Dzienne 7'!$B$7:$B$306,A65,'Dzienne 7'!$H$7:$H$306),"")</f>
        <v>0</v>
      </c>
      <c r="J65" s="21">
        <f>IFERROR(SUMIF('Dzienne 7'!$B$7:$B$306,A65,'Dzienne 7'!$I$7:$I$306),"")</f>
        <v>0</v>
      </c>
      <c r="K65" s="15" t="str">
        <f t="shared" si="1"/>
        <v/>
      </c>
      <c r="L65" s="15" t="str">
        <f>IFERROR(AVERAGEIF('Dzienne 7'!$B$7:$B$306,A65,'Dzienne 7'!$L$7:$L$306),"")</f>
        <v/>
      </c>
      <c r="M65" s="21">
        <f>IFERROR(SUMIF('Dzienne 7'!$B$7:$B$306,A65,'Dzienne 7'!$M$7:$M$306),"")</f>
        <v>0</v>
      </c>
      <c r="N65" s="15" t="str">
        <f>IFERROR(AVERAGEIF('Dzienne 7'!$B$7:$B$306,A65,'Dzienne 7'!$O$7:$O$306),"")</f>
        <v/>
      </c>
      <c r="O65" s="15" t="str">
        <f>IFERROR(AVERAGEIF('Dzienne 7'!$B$7:$B$306,A65,'Dzienne 7'!$P$7:$P$306),"")</f>
        <v/>
      </c>
      <c r="P65" s="17" t="str">
        <f>IFERROR(AVERAGEIF('Dzienne 7'!$B$7:$B$306,A65,'Dzienne 7'!$R$7:$R$306),"")</f>
        <v/>
      </c>
      <c r="Q65" s="21" t="str">
        <f>IFERROR(AVERAGEIF('Dzienne 7'!$B$7:$B$306,A65,'Dzienne 7'!$U$7:$U$306),"")</f>
        <v/>
      </c>
      <c r="R65" s="21" t="str">
        <f>IFERROR(AVERAGEIF('Dzienne 7'!$B$7:$B$306,A65,'Dzienne 7'!$V$7:$V$306),"")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7'!$A$7:$A$306,'Dzienne 7'!$B$7:$B$306,A66),"")</f>
        <v/>
      </c>
      <c r="C66" s="20" t="str">
        <f ca="1">IFERROR(_xludf.maxifs('Dzienne 7'!$A$7:$A$306,'Dzienne 7'!$B$7:$B$306,A66),"")</f>
        <v/>
      </c>
      <c r="D66" s="21" t="str">
        <f>IFERROR(AVERAGEIF('Dzienne 7'!$B$7:$B$306,A66,'Dzienne 7'!$C$7:$C$306),"")</f>
        <v/>
      </c>
      <c r="E66" s="21" t="str">
        <f>IFERROR(AVERAGEIF('Dzienne 7'!$B$7:$B$306,A66,'Dzienne 7'!$D$7:$D$306),"")</f>
        <v/>
      </c>
      <c r="F66" s="13">
        <f>IFERROR(SUMIF('Dzienne 7'!$B$7:$B$306,A66,'Dzienne 7'!$E$7:$E$306),"")</f>
        <v>0</v>
      </c>
      <c r="G66" s="13">
        <f>IFERROR(SUMIF('Dzienne 7'!$B$7:$B$306,A66,'Dzienne 7'!$F$7:$F$306),"")</f>
        <v>0</v>
      </c>
      <c r="H66" s="15" t="str">
        <f>IFERROR(AVERAGEIF('Dzienne 7'!$B$7:$B$306,A66,'Dzienne 7'!$K$7:$K$306),"")</f>
        <v/>
      </c>
      <c r="I66" s="21">
        <f>IFERROR(SUMIF('Dzienne 7'!$B$7:$B$306,A66,'Dzienne 7'!$H$7:$H$306),"")</f>
        <v>0</v>
      </c>
      <c r="J66" s="21">
        <f>IFERROR(SUMIF('Dzienne 7'!$B$7:$B$306,A66,'Dzienne 7'!$I$7:$I$306),"")</f>
        <v>0</v>
      </c>
      <c r="K66" s="15" t="str">
        <f t="shared" si="1"/>
        <v/>
      </c>
      <c r="L66" s="15" t="str">
        <f>IFERROR(AVERAGEIF('Dzienne 7'!$B$7:$B$306,A66,'Dzienne 7'!$L$7:$L$306),"")</f>
        <v/>
      </c>
      <c r="M66" s="21">
        <f>IFERROR(SUMIF('Dzienne 7'!$B$7:$B$306,A66,'Dzienne 7'!$M$7:$M$306),"")</f>
        <v>0</v>
      </c>
      <c r="N66" s="15" t="str">
        <f>IFERROR(AVERAGEIF('Dzienne 7'!$B$7:$B$306,A66,'Dzienne 7'!$O$7:$O$306),"")</f>
        <v/>
      </c>
      <c r="O66" s="15" t="str">
        <f>IFERROR(AVERAGEIF('Dzienne 7'!$B$7:$B$306,A66,'Dzienne 7'!$P$7:$P$306),"")</f>
        <v/>
      </c>
      <c r="P66" s="17" t="str">
        <f>IFERROR(AVERAGEIF('Dzienne 7'!$B$7:$B$306,A66,'Dzienne 7'!$R$7:$R$306),"")</f>
        <v/>
      </c>
      <c r="Q66" s="21" t="str">
        <f>IFERROR(AVERAGEIF('Dzienne 7'!$B$7:$B$306,A66,'Dzienne 7'!$U$7:$U$306),"")</f>
        <v/>
      </c>
      <c r="R66" s="21" t="str">
        <f>IFERROR(AVERAGEIF('Dzienne 7'!$B$7:$B$306,A66,'Dzienne 7'!$V$7:$V$306),"")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7'!$A$7:$A$306,'Dzienne 7'!$B$7:$B$306,A67),"")</f>
        <v/>
      </c>
      <c r="C67" s="20" t="str">
        <f ca="1">IFERROR(_xludf.maxifs('Dzienne 7'!$A$7:$A$306,'Dzienne 7'!$B$7:$B$306,A67),"")</f>
        <v/>
      </c>
      <c r="D67" s="21" t="str">
        <f>IFERROR(AVERAGEIF('Dzienne 7'!$B$7:$B$306,A67,'Dzienne 7'!$C$7:$C$306),"")</f>
        <v/>
      </c>
      <c r="E67" s="21" t="str">
        <f>IFERROR(AVERAGEIF('Dzienne 7'!$B$7:$B$306,A67,'Dzienne 7'!$D$7:$D$306),"")</f>
        <v/>
      </c>
      <c r="F67" s="13">
        <f>IFERROR(SUMIF('Dzienne 7'!$B$7:$B$306,A67,'Dzienne 7'!$E$7:$E$306),"")</f>
        <v>0</v>
      </c>
      <c r="G67" s="13">
        <f>IFERROR(SUMIF('Dzienne 7'!$B$7:$B$306,A67,'Dzienne 7'!$F$7:$F$306),"")</f>
        <v>0</v>
      </c>
      <c r="H67" s="15" t="str">
        <f>IFERROR(AVERAGEIF('Dzienne 7'!$B$7:$B$306,A67,'Dzienne 7'!$K$7:$K$306),"")</f>
        <v/>
      </c>
      <c r="I67" s="21">
        <f>IFERROR(SUMIF('Dzienne 7'!$B$7:$B$306,A67,'Dzienne 7'!$H$7:$H$306),"")</f>
        <v>0</v>
      </c>
      <c r="J67" s="21">
        <f>IFERROR(SUMIF('Dzienne 7'!$B$7:$B$306,A67,'Dzienne 7'!$I$7:$I$306),"")</f>
        <v>0</v>
      </c>
      <c r="K67" s="15" t="str">
        <f t="shared" ref="K67:K72" si="2">IF(OR(I67="",I67=0),"",J67/I67*100)</f>
        <v/>
      </c>
      <c r="L67" s="15" t="str">
        <f>IFERROR(AVERAGEIF('Dzienne 7'!$B$7:$B$306,A67,'Dzienne 7'!$L$7:$L$306),"")</f>
        <v/>
      </c>
      <c r="M67" s="21">
        <f>IFERROR(SUMIF('Dzienne 7'!$B$7:$B$306,A67,'Dzienne 7'!$M$7:$M$306),"")</f>
        <v>0</v>
      </c>
      <c r="N67" s="15" t="str">
        <f>IFERROR(AVERAGEIF('Dzienne 7'!$B$7:$B$306,A67,'Dzienne 7'!$O$7:$O$306),"")</f>
        <v/>
      </c>
      <c r="O67" s="15" t="str">
        <f>IFERROR(AVERAGEIF('Dzienne 7'!$B$7:$B$306,A67,'Dzienne 7'!$P$7:$P$306),"")</f>
        <v/>
      </c>
      <c r="P67" s="17" t="str">
        <f>IFERROR(AVERAGEIF('Dzienne 7'!$B$7:$B$306,A67,'Dzienne 7'!$R$7:$R$306),"")</f>
        <v/>
      </c>
      <c r="Q67" s="21" t="str">
        <f>IFERROR(AVERAGEIF('Dzienne 7'!$B$7:$B$306,A67,'Dzienne 7'!$U$7:$U$306),"")</f>
        <v/>
      </c>
      <c r="R67" s="21" t="str">
        <f>IFERROR(AVERAGEIF('Dzienne 7'!$B$7:$B$306,A67,'Dzienne 7'!$V$7:$V$306),"")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7'!$A$7:$A$306,'Dzienne 7'!$B$7:$B$306,A68),"")</f>
        <v/>
      </c>
      <c r="C68" s="20" t="str">
        <f ca="1">IFERROR(_xludf.maxifs('Dzienne 7'!$A$7:$A$306,'Dzienne 7'!$B$7:$B$306,A68),"")</f>
        <v/>
      </c>
      <c r="D68" s="21" t="str">
        <f>IFERROR(AVERAGEIF('Dzienne 7'!$B$7:$B$306,A68,'Dzienne 7'!$C$7:$C$306),"")</f>
        <v/>
      </c>
      <c r="E68" s="21" t="str">
        <f>IFERROR(AVERAGEIF('Dzienne 7'!$B$7:$B$306,A68,'Dzienne 7'!$D$7:$D$306),"")</f>
        <v/>
      </c>
      <c r="F68" s="13">
        <f>IFERROR(SUMIF('Dzienne 7'!$B$7:$B$306,A68,'Dzienne 7'!$E$7:$E$306),"")</f>
        <v>0</v>
      </c>
      <c r="G68" s="13">
        <f>IFERROR(SUMIF('Dzienne 7'!$B$7:$B$306,A68,'Dzienne 7'!$F$7:$F$306),"")</f>
        <v>0</v>
      </c>
      <c r="H68" s="15" t="str">
        <f>IFERROR(AVERAGEIF('Dzienne 7'!$B$7:$B$306,A68,'Dzienne 7'!$K$7:$K$306),"")</f>
        <v/>
      </c>
      <c r="I68" s="21">
        <f>IFERROR(SUMIF('Dzienne 7'!$B$7:$B$306,A68,'Dzienne 7'!$H$7:$H$306),"")</f>
        <v>0</v>
      </c>
      <c r="J68" s="21">
        <f>IFERROR(SUMIF('Dzienne 7'!$B$7:$B$306,A68,'Dzienne 7'!$I$7:$I$306),"")</f>
        <v>0</v>
      </c>
      <c r="K68" s="15" t="str">
        <f t="shared" si="2"/>
        <v/>
      </c>
      <c r="L68" s="15" t="str">
        <f>IFERROR(AVERAGEIF('Dzienne 7'!$B$7:$B$306,A68,'Dzienne 7'!$L$7:$L$306),"")</f>
        <v/>
      </c>
      <c r="M68" s="21">
        <f>IFERROR(SUMIF('Dzienne 7'!$B$7:$B$306,A68,'Dzienne 7'!$M$7:$M$306),"")</f>
        <v>0</v>
      </c>
      <c r="N68" s="15" t="str">
        <f>IFERROR(AVERAGEIF('Dzienne 7'!$B$7:$B$306,A68,'Dzienne 7'!$O$7:$O$306),"")</f>
        <v/>
      </c>
      <c r="O68" s="15" t="str">
        <f>IFERROR(AVERAGEIF('Dzienne 7'!$B$7:$B$306,A68,'Dzienne 7'!$P$7:$P$306),"")</f>
        <v/>
      </c>
      <c r="P68" s="17" t="str">
        <f>IFERROR(AVERAGEIF('Dzienne 7'!$B$7:$B$306,A68,'Dzienne 7'!$R$7:$R$306),"")</f>
        <v/>
      </c>
      <c r="Q68" s="21" t="str">
        <f>IFERROR(AVERAGEIF('Dzienne 7'!$B$7:$B$306,A68,'Dzienne 7'!$U$7:$U$306),"")</f>
        <v/>
      </c>
      <c r="R68" s="21" t="str">
        <f>IFERROR(AVERAGEIF('Dzienne 7'!$B$7:$B$306,A68,'Dzienne 7'!$V$7:$V$306),"")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7'!$A$7:$A$306,'Dzienne 7'!$B$7:$B$306,A69),"")</f>
        <v/>
      </c>
      <c r="C69" s="20" t="str">
        <f ca="1">IFERROR(_xludf.maxifs('Dzienne 7'!$A$7:$A$306,'Dzienne 7'!$B$7:$B$306,A69),"")</f>
        <v/>
      </c>
      <c r="D69" s="21" t="str">
        <f>IFERROR(AVERAGEIF('Dzienne 7'!$B$7:$B$306,A69,'Dzienne 7'!$C$7:$C$306),"")</f>
        <v/>
      </c>
      <c r="E69" s="21" t="str">
        <f>IFERROR(AVERAGEIF('Dzienne 7'!$B$7:$B$306,A69,'Dzienne 7'!$D$7:$D$306),"")</f>
        <v/>
      </c>
      <c r="F69" s="13">
        <f>IFERROR(SUMIF('Dzienne 7'!$B$7:$B$306,A69,'Dzienne 7'!$E$7:$E$306),"")</f>
        <v>0</v>
      </c>
      <c r="G69" s="13">
        <f>IFERROR(SUMIF('Dzienne 7'!$B$7:$B$306,A69,'Dzienne 7'!$F$7:$F$306),"")</f>
        <v>0</v>
      </c>
      <c r="H69" s="15" t="str">
        <f>IFERROR(AVERAGEIF('Dzienne 7'!$B$7:$B$306,A69,'Dzienne 7'!$K$7:$K$306),"")</f>
        <v/>
      </c>
      <c r="I69" s="21">
        <f>IFERROR(SUMIF('Dzienne 7'!$B$7:$B$306,A69,'Dzienne 7'!$H$7:$H$306),"")</f>
        <v>0</v>
      </c>
      <c r="J69" s="21">
        <f>IFERROR(SUMIF('Dzienne 7'!$B$7:$B$306,A69,'Dzienne 7'!$I$7:$I$306),"")</f>
        <v>0</v>
      </c>
      <c r="K69" s="15" t="str">
        <f t="shared" si="2"/>
        <v/>
      </c>
      <c r="L69" s="15" t="str">
        <f>IFERROR(AVERAGEIF('Dzienne 7'!$B$7:$B$306,A69,'Dzienne 7'!$L$7:$L$306),"")</f>
        <v/>
      </c>
      <c r="M69" s="21">
        <f>IFERROR(SUMIF('Dzienne 7'!$B$7:$B$306,A69,'Dzienne 7'!$M$7:$M$306),"")</f>
        <v>0</v>
      </c>
      <c r="N69" s="15" t="str">
        <f>IFERROR(AVERAGEIF('Dzienne 7'!$B$7:$B$306,A69,'Dzienne 7'!$O$7:$O$306),"")</f>
        <v/>
      </c>
      <c r="O69" s="15" t="str">
        <f>IFERROR(AVERAGEIF('Dzienne 7'!$B$7:$B$306,A69,'Dzienne 7'!$P$7:$P$306),"")</f>
        <v/>
      </c>
      <c r="P69" s="17" t="str">
        <f>IFERROR(AVERAGEIF('Dzienne 7'!$B$7:$B$306,A69,'Dzienne 7'!$R$7:$R$306),"")</f>
        <v/>
      </c>
      <c r="Q69" s="21" t="str">
        <f>IFERROR(AVERAGEIF('Dzienne 7'!$B$7:$B$306,A69,'Dzienne 7'!$U$7:$U$306),"")</f>
        <v/>
      </c>
      <c r="R69" s="21" t="str">
        <f>IFERROR(AVERAGEIF('Dzienne 7'!$B$7:$B$306,A69,'Dzienne 7'!$V$7:$V$306),"")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7'!$A$7:$A$306,'Dzienne 7'!$B$7:$B$306,A70),"")</f>
        <v/>
      </c>
      <c r="C70" s="20" t="str">
        <f ca="1">IFERROR(_xludf.maxifs('Dzienne 7'!$A$7:$A$306,'Dzienne 7'!$B$7:$B$306,A70),"")</f>
        <v/>
      </c>
      <c r="D70" s="21" t="str">
        <f>IFERROR(AVERAGEIF('Dzienne 7'!$B$7:$B$306,A70,'Dzienne 7'!$C$7:$C$306),"")</f>
        <v/>
      </c>
      <c r="E70" s="21" t="str">
        <f>IFERROR(AVERAGEIF('Dzienne 7'!$B$7:$B$306,A70,'Dzienne 7'!$D$7:$D$306),"")</f>
        <v/>
      </c>
      <c r="F70" s="13">
        <f>IFERROR(SUMIF('Dzienne 7'!$B$7:$B$306,A70,'Dzienne 7'!$E$7:$E$306),"")</f>
        <v>0</v>
      </c>
      <c r="G70" s="13">
        <f>IFERROR(SUMIF('Dzienne 7'!$B$7:$B$306,A70,'Dzienne 7'!$F$7:$F$306),"")</f>
        <v>0</v>
      </c>
      <c r="H70" s="15" t="str">
        <f>IFERROR(AVERAGEIF('Dzienne 7'!$B$7:$B$306,A70,'Dzienne 7'!$K$7:$K$306),"")</f>
        <v/>
      </c>
      <c r="I70" s="21">
        <f>IFERROR(SUMIF('Dzienne 7'!$B$7:$B$306,A70,'Dzienne 7'!$H$7:$H$306),"")</f>
        <v>0</v>
      </c>
      <c r="J70" s="21">
        <f>IFERROR(SUMIF('Dzienne 7'!$B$7:$B$306,A70,'Dzienne 7'!$I$7:$I$306),"")</f>
        <v>0</v>
      </c>
      <c r="K70" s="15" t="str">
        <f t="shared" si="2"/>
        <v/>
      </c>
      <c r="L70" s="15" t="str">
        <f>IFERROR(AVERAGEIF('Dzienne 7'!$B$7:$B$306,A70,'Dzienne 7'!$L$7:$L$306),"")</f>
        <v/>
      </c>
      <c r="M70" s="21">
        <f>IFERROR(SUMIF('Dzienne 7'!$B$7:$B$306,A70,'Dzienne 7'!$M$7:$M$306),"")</f>
        <v>0</v>
      </c>
      <c r="N70" s="15" t="str">
        <f>IFERROR(AVERAGEIF('Dzienne 7'!$B$7:$B$306,A70,'Dzienne 7'!$O$7:$O$306),"")</f>
        <v/>
      </c>
      <c r="O70" s="15" t="str">
        <f>IFERROR(AVERAGEIF('Dzienne 7'!$B$7:$B$306,A70,'Dzienne 7'!$P$7:$P$306),"")</f>
        <v/>
      </c>
      <c r="P70" s="17" t="str">
        <f>IFERROR(AVERAGEIF('Dzienne 7'!$B$7:$B$306,A70,'Dzienne 7'!$R$7:$R$306),"")</f>
        <v/>
      </c>
      <c r="Q70" s="21" t="str">
        <f>IFERROR(AVERAGEIF('Dzienne 7'!$B$7:$B$306,A70,'Dzienne 7'!$U$7:$U$306),"")</f>
        <v/>
      </c>
      <c r="R70" s="21" t="str">
        <f>IFERROR(AVERAGEIF('Dzienne 7'!$B$7:$B$306,A70,'Dzienne 7'!$V$7:$V$306),"")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7'!$A$7:$A$306,'Dzienne 7'!$B$7:$B$306,A71),"")</f>
        <v/>
      </c>
      <c r="C71" s="20" t="str">
        <f ca="1">IFERROR(_xludf.maxifs('Dzienne 7'!$A$7:$A$306,'Dzienne 7'!$B$7:$B$306,A71),"")</f>
        <v/>
      </c>
      <c r="D71" s="21" t="str">
        <f>IFERROR(AVERAGEIF('Dzienne 7'!$B$7:$B$306,A71,'Dzienne 7'!$C$7:$C$306),"")</f>
        <v/>
      </c>
      <c r="E71" s="21" t="str">
        <f>IFERROR(AVERAGEIF('Dzienne 7'!$B$7:$B$306,A71,'Dzienne 7'!$D$7:$D$306),"")</f>
        <v/>
      </c>
      <c r="F71" s="13">
        <f>IFERROR(SUMIF('Dzienne 7'!$B$7:$B$306,A71,'Dzienne 7'!$E$7:$E$306),"")</f>
        <v>0</v>
      </c>
      <c r="G71" s="13">
        <f>IFERROR(SUMIF('Dzienne 7'!$B$7:$B$306,A71,'Dzienne 7'!$F$7:$F$306),"")</f>
        <v>0</v>
      </c>
      <c r="H71" s="15" t="str">
        <f>IFERROR(AVERAGEIF('Dzienne 7'!$B$7:$B$306,A71,'Dzienne 7'!$K$7:$K$306),"")</f>
        <v/>
      </c>
      <c r="I71" s="21">
        <f>IFERROR(SUMIF('Dzienne 7'!$B$7:$B$306,A71,'Dzienne 7'!$H$7:$H$306),"")</f>
        <v>0</v>
      </c>
      <c r="J71" s="21">
        <f>IFERROR(SUMIF('Dzienne 7'!$B$7:$B$306,A71,'Dzienne 7'!$I$7:$I$306),"")</f>
        <v>0</v>
      </c>
      <c r="K71" s="15" t="str">
        <f t="shared" si="2"/>
        <v/>
      </c>
      <c r="L71" s="15" t="str">
        <f>IFERROR(AVERAGEIF('Dzienne 7'!$B$7:$B$306,A71,'Dzienne 7'!$L$7:$L$306),"")</f>
        <v/>
      </c>
      <c r="M71" s="21">
        <f>IFERROR(SUMIF('Dzienne 7'!$B$7:$B$306,A71,'Dzienne 7'!$M$7:$M$306),"")</f>
        <v>0</v>
      </c>
      <c r="N71" s="15" t="str">
        <f>IFERROR(AVERAGEIF('Dzienne 7'!$B$7:$B$306,A71,'Dzienne 7'!$O$7:$O$306),"")</f>
        <v/>
      </c>
      <c r="O71" s="15" t="str">
        <f>IFERROR(AVERAGEIF('Dzienne 7'!$B$7:$B$306,A71,'Dzienne 7'!$P$7:$P$306),"")</f>
        <v/>
      </c>
      <c r="P71" s="17" t="str">
        <f>IFERROR(AVERAGEIF('Dzienne 7'!$B$7:$B$306,A71,'Dzienne 7'!$R$7:$R$306),"")</f>
        <v/>
      </c>
      <c r="Q71" s="21" t="str">
        <f>IFERROR(AVERAGEIF('Dzienne 7'!$B$7:$B$306,A71,'Dzienne 7'!$U$7:$U$306),"")</f>
        <v/>
      </c>
      <c r="R71" s="21" t="str">
        <f>IFERROR(AVERAGEIF('Dzienne 7'!$B$7:$B$306,A71,'Dzienne 7'!$V$7:$V$306),"")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7'!$A$7:$A$306,'Dzienne 7'!$B$7:$B$306,A72),"")</f>
        <v/>
      </c>
      <c r="C72" s="20" t="str">
        <f ca="1">IFERROR(_xludf.maxifs('Dzienne 7'!$A$7:$A$306,'Dzienne 7'!$B$7:$B$306,A72),"")</f>
        <v/>
      </c>
      <c r="D72" s="21" t="str">
        <f>IFERROR(AVERAGEIF('Dzienne 7'!$B$7:$B$306,A72,'Dzienne 7'!$C$7:$C$306),"")</f>
        <v/>
      </c>
      <c r="E72" s="21" t="str">
        <f>IFERROR(AVERAGEIF('Dzienne 7'!$B$7:$B$306,A72,'Dzienne 7'!$D$7:$D$306),"")</f>
        <v/>
      </c>
      <c r="F72" s="13">
        <f>IFERROR(SUMIF('Dzienne 7'!$B$7:$B$306,A72,'Dzienne 7'!$E$7:$E$306),"")</f>
        <v>0</v>
      </c>
      <c r="G72" s="13">
        <f>IFERROR(SUMIF('Dzienne 7'!$B$7:$B$306,A72,'Dzienne 7'!$F$7:$F$306),"")</f>
        <v>0</v>
      </c>
      <c r="H72" s="15" t="str">
        <f>IFERROR(AVERAGEIF('Dzienne 7'!$B$7:$B$306,A72,'Dzienne 7'!$K$7:$K$306),"")</f>
        <v/>
      </c>
      <c r="I72" s="21">
        <f>IFERROR(SUMIF('Dzienne 7'!$B$7:$B$306,A72,'Dzienne 7'!$H$7:$H$306),"")</f>
        <v>0</v>
      </c>
      <c r="J72" s="21">
        <f>IFERROR(SUMIF('Dzienne 7'!$B$7:$B$306,A72,'Dzienne 7'!$I$7:$I$306),"")</f>
        <v>0</v>
      </c>
      <c r="K72" s="15" t="str">
        <f t="shared" si="2"/>
        <v/>
      </c>
      <c r="L72" s="15" t="str">
        <f>IFERROR(AVERAGEIF('Dzienne 7'!$B$7:$B$306,A72,'Dzienne 7'!$L$7:$L$306),"")</f>
        <v/>
      </c>
      <c r="M72" s="21">
        <f>IFERROR(SUMIF('Dzienne 7'!$B$7:$B$306,A72,'Dzienne 7'!$M$7:$M$306),"")</f>
        <v>0</v>
      </c>
      <c r="N72" s="15" t="str">
        <f>IFERROR(AVERAGEIF('Dzienne 7'!$B$7:$B$306,A72,'Dzienne 7'!$O$7:$O$306),"")</f>
        <v/>
      </c>
      <c r="O72" s="15" t="str">
        <f>IFERROR(AVERAGEIF('Dzienne 7'!$B$7:$B$306,A72,'Dzienne 7'!$P$7:$P$306),"")</f>
        <v/>
      </c>
      <c r="P72" s="17" t="str">
        <f>IFERROR(AVERAGEIF('Dzienne 7'!$B$7:$B$306,A72,'Dzienne 7'!$R$7:$R$306),"")</f>
        <v/>
      </c>
      <c r="Q72" s="21" t="str">
        <f>IFERROR(AVERAGEIF('Dzienne 7'!$B$7:$B$306,A72,'Dzienne 7'!$U$7:$U$306),"")</f>
        <v/>
      </c>
      <c r="R72" s="21" t="str">
        <f>IFERROR(AVERAGEIF('Dzienne 7'!$B$7:$B$306,A72,'Dzienne 7'!$V$7:$V$306),"")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7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112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8'!$A$7:$A$306,'Dzienne 8'!$B$7:$B$306,A3),"")</f>
        <v/>
      </c>
      <c r="C3" s="20" t="str">
        <f ca="1">IFERROR(_xludf.maxifs('Dzienne 8'!$A$7:$A$306,'Dzienne 8'!$B$7:$B$306,A3),"")</f>
        <v/>
      </c>
      <c r="D3" s="21" t="str">
        <f>IFERROR(AVERAGEIF('Dzienne 8'!$B$7:$B$306,A3,'Dzienne 8'!$C$7:$C$306),"")</f>
        <v/>
      </c>
      <c r="E3" s="21" t="str">
        <f>IFERROR(AVERAGEIF('Dzienne 8'!$B$7:$B$306,A3,'Dzienne 8'!$D$7:$D$306),"")</f>
        <v/>
      </c>
      <c r="F3" s="13">
        <f>IFERROR(SUMIF('Dzienne 8'!$B$7:$B$306,A3,'Dzienne 8'!$E$7:$E$306),"")</f>
        <v>0</v>
      </c>
      <c r="G3" s="13">
        <f>IFERROR(SUMIF('Dzienne 8'!$B$7:$B$306,A3,'Dzienne 8'!$F$7:$F$306),"")</f>
        <v>0</v>
      </c>
      <c r="H3" s="15" t="str">
        <f>IFERROR(AVERAGEIF('Dzienne 8'!$B$7:$B$306,A3,'Dzienne 8'!$K$7:$K$306),"")</f>
        <v/>
      </c>
      <c r="I3" s="21">
        <f>IFERROR(SUMIF('Dzienne 8'!$B$7:$B$306,A3,'Dzienne 8'!$H$7:$H$306),"")</f>
        <v>0</v>
      </c>
      <c r="J3" s="21">
        <f>IFERROR(SUMIF('Dzienne 8'!$B$7:$B$306,A3,'Dzienne 8'!$I$7:$I$306),"")</f>
        <v>0</v>
      </c>
      <c r="K3" s="15" t="str">
        <f t="shared" ref="K3:K34" si="0">IF(OR(I3="",I3=0),"",J3/I3*100)</f>
        <v/>
      </c>
      <c r="L3" s="15" t="str">
        <f>IFERROR(AVERAGEIF('Dzienne 8'!$B$7:$B$306,A3,'Dzienne 8'!$L$7:$L$306),"")</f>
        <v/>
      </c>
      <c r="M3" s="21">
        <f>IFERROR(SUMIF('Dzienne 8'!$B$7:$B$306,A3,'Dzienne 8'!$M$7:$M$306),"")</f>
        <v>0</v>
      </c>
      <c r="N3" s="15" t="str">
        <f>IFERROR(AVERAGEIF('Dzienne 8'!$B$7:$B$306,A3,'Dzienne 8'!$O$7:$O$306),"")</f>
        <v/>
      </c>
      <c r="O3" s="15" t="str">
        <f>IFERROR(AVERAGEIF('Dzienne 8'!$B$7:$B$306,A3,'Dzienne 8'!$P$7:$P$306),"")</f>
        <v/>
      </c>
      <c r="P3" s="17" t="str">
        <f>IFERROR(AVERAGEIF('Dzienne 8'!$B$7:$B$306,A3,'Dzienne 8'!$R$7:$R$306),"")</f>
        <v/>
      </c>
      <c r="Q3" s="21" t="str">
        <f>IFERROR(AVERAGEIF('Dzienne 8'!$B$7:$B$306,A3,'Dzienne 8'!$U$7:$U$306),"")</f>
        <v/>
      </c>
      <c r="R3" s="21" t="str">
        <f>IFERROR(AVERAGEIF('Dzienne 8'!$B$7:$B$306,A3,'Dzienne 8'!$V$7:$V$306),"")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8'!$A$7:$A$306,'Dzienne 8'!$B$7:$B$306,A4),"")</f>
        <v/>
      </c>
      <c r="C4" s="20" t="str">
        <f ca="1">IFERROR(_xludf.maxifs('Dzienne 8'!$A$7:$A$306,'Dzienne 8'!$B$7:$B$306,A4),"")</f>
        <v/>
      </c>
      <c r="D4" s="21" t="str">
        <f>IFERROR(AVERAGEIF('Dzienne 8'!$B$7:$B$306,A4,'Dzienne 8'!$C$7:$C$306),"")</f>
        <v/>
      </c>
      <c r="E4" s="21" t="str">
        <f>IFERROR(AVERAGEIF('Dzienne 8'!$B$7:$B$306,A4,'Dzienne 8'!$D$7:$D$306),"")</f>
        <v/>
      </c>
      <c r="F4" s="13">
        <f>IFERROR(SUMIF('Dzienne 8'!$B$7:$B$306,A4,'Dzienne 8'!$E$7:$E$306),"")</f>
        <v>0</v>
      </c>
      <c r="G4" s="13">
        <f>IFERROR(SUMIF('Dzienne 8'!$B$7:$B$306,A4,'Dzienne 8'!$F$7:$F$306),"")</f>
        <v>0</v>
      </c>
      <c r="H4" s="15" t="str">
        <f>IFERROR(AVERAGEIF('Dzienne 8'!$B$7:$B$306,A4,'Dzienne 8'!$K$7:$K$306),"")</f>
        <v/>
      </c>
      <c r="I4" s="21">
        <f>IFERROR(SUMIF('Dzienne 8'!$B$7:$B$306,A4,'Dzienne 8'!$H$7:$H$306),"")</f>
        <v>0</v>
      </c>
      <c r="J4" s="21">
        <f>IFERROR(SUMIF('Dzienne 8'!$B$7:$B$306,A4,'Dzienne 8'!$I$7:$I$306),"")</f>
        <v>0</v>
      </c>
      <c r="K4" s="15" t="str">
        <f t="shared" si="0"/>
        <v/>
      </c>
      <c r="L4" s="15" t="str">
        <f>IFERROR(AVERAGEIF('Dzienne 8'!$B$7:$B$306,A4,'Dzienne 8'!$L$7:$L$306),"")</f>
        <v/>
      </c>
      <c r="M4" s="21">
        <f>IFERROR(SUMIF('Dzienne 8'!$B$7:$B$306,A4,'Dzienne 8'!$M$7:$M$306),"")</f>
        <v>0</v>
      </c>
      <c r="N4" s="15" t="str">
        <f>IFERROR(AVERAGEIF('Dzienne 8'!$B$7:$B$306,A4,'Dzienne 8'!$O$7:$O$306),"")</f>
        <v/>
      </c>
      <c r="O4" s="15" t="str">
        <f>IFERROR(AVERAGEIF('Dzienne 8'!$B$7:$B$306,A4,'Dzienne 8'!$P$7:$P$306),"")</f>
        <v/>
      </c>
      <c r="P4" s="17" t="str">
        <f>IFERROR(AVERAGEIF('Dzienne 8'!$B$7:$B$306,A4,'Dzienne 8'!$R$7:$R$306),"")</f>
        <v/>
      </c>
      <c r="Q4" s="21" t="str">
        <f>IFERROR(AVERAGEIF('Dzienne 8'!$B$7:$B$306,A4,'Dzienne 8'!$U$7:$U$306),"")</f>
        <v/>
      </c>
      <c r="R4" s="21" t="str">
        <f>IFERROR(AVERAGEIF('Dzienne 8'!$B$7:$B$306,A4,'Dzienne 8'!$V$7:$V$306),"")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8'!$A$7:$A$306,'Dzienne 8'!$B$7:$B$306,A5),"")</f>
        <v/>
      </c>
      <c r="C5" s="20" t="str">
        <f ca="1">IFERROR(_xludf.maxifs('Dzienne 8'!$A$7:$A$306,'Dzienne 8'!$B$7:$B$306,A5),"")</f>
        <v/>
      </c>
      <c r="D5" s="21" t="str">
        <f>IFERROR(AVERAGEIF('Dzienne 8'!$B$7:$B$306,A5,'Dzienne 8'!$C$7:$C$306),"")</f>
        <v/>
      </c>
      <c r="E5" s="21" t="str">
        <f>IFERROR(AVERAGEIF('Dzienne 8'!$B$7:$B$306,A5,'Dzienne 8'!$D$7:$D$306),"")</f>
        <v/>
      </c>
      <c r="F5" s="13">
        <f>IFERROR(SUMIF('Dzienne 8'!$B$7:$B$306,A5,'Dzienne 8'!$E$7:$E$306),"")</f>
        <v>0</v>
      </c>
      <c r="G5" s="13">
        <f>IFERROR(SUMIF('Dzienne 8'!$B$7:$B$306,A5,'Dzienne 8'!$F$7:$F$306),"")</f>
        <v>0</v>
      </c>
      <c r="H5" s="15" t="str">
        <f>IFERROR(AVERAGEIF('Dzienne 8'!$B$7:$B$306,A5,'Dzienne 8'!$K$7:$K$306),"")</f>
        <v/>
      </c>
      <c r="I5" s="21">
        <f>IFERROR(SUMIF('Dzienne 8'!$B$7:$B$306,A5,'Dzienne 8'!$H$7:$H$306),"")</f>
        <v>0</v>
      </c>
      <c r="J5" s="21">
        <f>IFERROR(SUMIF('Dzienne 8'!$B$7:$B$306,A5,'Dzienne 8'!$I$7:$I$306),"")</f>
        <v>0</v>
      </c>
      <c r="K5" s="15" t="str">
        <f t="shared" si="0"/>
        <v/>
      </c>
      <c r="L5" s="15" t="str">
        <f>IFERROR(AVERAGEIF('Dzienne 8'!$B$7:$B$306,A5,'Dzienne 8'!$L$7:$L$306),"")</f>
        <v/>
      </c>
      <c r="M5" s="21">
        <f>IFERROR(SUMIF('Dzienne 8'!$B$7:$B$306,A5,'Dzienne 8'!$M$7:$M$306),"")</f>
        <v>0</v>
      </c>
      <c r="N5" s="15" t="str">
        <f>IFERROR(AVERAGEIF('Dzienne 8'!$B$7:$B$306,A5,'Dzienne 8'!$O$7:$O$306),"")</f>
        <v/>
      </c>
      <c r="O5" s="15" t="str">
        <f>IFERROR(AVERAGEIF('Dzienne 8'!$B$7:$B$306,A5,'Dzienne 8'!$P$7:$P$306),"")</f>
        <v/>
      </c>
      <c r="P5" s="17" t="str">
        <f>IFERROR(AVERAGEIF('Dzienne 8'!$B$7:$B$306,A5,'Dzienne 8'!$R$7:$R$306),"")</f>
        <v/>
      </c>
      <c r="Q5" s="21" t="str">
        <f>IFERROR(AVERAGEIF('Dzienne 8'!$B$7:$B$306,A5,'Dzienne 8'!$U$7:$U$306),"")</f>
        <v/>
      </c>
      <c r="R5" s="21" t="str">
        <f>IFERROR(AVERAGEIF('Dzienne 8'!$B$7:$B$306,A5,'Dzienne 8'!$V$7:$V$306),"")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8'!$A$7:$A$306,'Dzienne 8'!$B$7:$B$306,A6),"")</f>
        <v/>
      </c>
      <c r="C6" s="20" t="str">
        <f ca="1">IFERROR(_xludf.maxifs('Dzienne 8'!$A$7:$A$306,'Dzienne 8'!$B$7:$B$306,A6),"")</f>
        <v/>
      </c>
      <c r="D6" s="21" t="str">
        <f>IFERROR(AVERAGEIF('Dzienne 8'!$B$7:$B$306,A6,'Dzienne 8'!$C$7:$C$306),"")</f>
        <v/>
      </c>
      <c r="E6" s="21" t="str">
        <f>IFERROR(AVERAGEIF('Dzienne 8'!$B$7:$B$306,A6,'Dzienne 8'!$D$7:$D$306),"")</f>
        <v/>
      </c>
      <c r="F6" s="13">
        <f>IFERROR(SUMIF('Dzienne 8'!$B$7:$B$306,A6,'Dzienne 8'!$E$7:$E$306),"")</f>
        <v>0</v>
      </c>
      <c r="G6" s="13">
        <f>IFERROR(SUMIF('Dzienne 8'!$B$7:$B$306,A6,'Dzienne 8'!$F$7:$F$306),"")</f>
        <v>0</v>
      </c>
      <c r="H6" s="15" t="str">
        <f>IFERROR(AVERAGEIF('Dzienne 8'!$B$7:$B$306,A6,'Dzienne 8'!$K$7:$K$306),"")</f>
        <v/>
      </c>
      <c r="I6" s="21">
        <f>IFERROR(SUMIF('Dzienne 8'!$B$7:$B$306,A6,'Dzienne 8'!$H$7:$H$306),"")</f>
        <v>0</v>
      </c>
      <c r="J6" s="21">
        <f>IFERROR(SUMIF('Dzienne 8'!$B$7:$B$306,A6,'Dzienne 8'!$I$7:$I$306),"")</f>
        <v>0</v>
      </c>
      <c r="K6" s="15" t="str">
        <f t="shared" si="0"/>
        <v/>
      </c>
      <c r="L6" s="15" t="str">
        <f>IFERROR(AVERAGEIF('Dzienne 8'!$B$7:$B$306,A6,'Dzienne 8'!$L$7:$L$306),"")</f>
        <v/>
      </c>
      <c r="M6" s="21">
        <f>IFERROR(SUMIF('Dzienne 8'!$B$7:$B$306,A6,'Dzienne 8'!$M$7:$M$306),"")</f>
        <v>0</v>
      </c>
      <c r="N6" s="15" t="str">
        <f>IFERROR(AVERAGEIF('Dzienne 8'!$B$7:$B$306,A6,'Dzienne 8'!$O$7:$O$306),"")</f>
        <v/>
      </c>
      <c r="O6" s="15" t="str">
        <f>IFERROR(AVERAGEIF('Dzienne 8'!$B$7:$B$306,A6,'Dzienne 8'!$P$7:$P$306),"")</f>
        <v/>
      </c>
      <c r="P6" s="17" t="str">
        <f>IFERROR(AVERAGEIF('Dzienne 8'!$B$7:$B$306,A6,'Dzienne 8'!$R$7:$R$306),"")</f>
        <v/>
      </c>
      <c r="Q6" s="21" t="str">
        <f>IFERROR(AVERAGEIF('Dzienne 8'!$B$7:$B$306,A6,'Dzienne 8'!$U$7:$U$306),"")</f>
        <v/>
      </c>
      <c r="R6" s="21" t="str">
        <f>IFERROR(AVERAGEIF('Dzienne 8'!$B$7:$B$306,A6,'Dzienne 8'!$V$7:$V$306),"")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8'!$A$7:$A$306,'Dzienne 8'!$B$7:$B$306,A7),"")</f>
        <v/>
      </c>
      <c r="C7" s="20" t="str">
        <f ca="1">IFERROR(_xludf.maxifs('Dzienne 8'!$A$7:$A$306,'Dzienne 8'!$B$7:$B$306,A7),"")</f>
        <v/>
      </c>
      <c r="D7" s="21" t="str">
        <f>IFERROR(AVERAGEIF('Dzienne 8'!$B$7:$B$306,A7,'Dzienne 8'!$C$7:$C$306),"")</f>
        <v/>
      </c>
      <c r="E7" s="21" t="str">
        <f>IFERROR(AVERAGEIF('Dzienne 8'!$B$7:$B$306,A7,'Dzienne 8'!$D$7:$D$306),"")</f>
        <v/>
      </c>
      <c r="F7" s="13">
        <f>IFERROR(SUMIF('Dzienne 8'!$B$7:$B$306,A7,'Dzienne 8'!$E$7:$E$306),"")</f>
        <v>0</v>
      </c>
      <c r="G7" s="13">
        <f>IFERROR(SUMIF('Dzienne 8'!$B$7:$B$306,A7,'Dzienne 8'!$F$7:$F$306),"")</f>
        <v>0</v>
      </c>
      <c r="H7" s="15" t="str">
        <f>IFERROR(AVERAGEIF('Dzienne 8'!$B$7:$B$306,A7,'Dzienne 8'!$K$7:$K$306),"")</f>
        <v/>
      </c>
      <c r="I7" s="21">
        <f>IFERROR(SUMIF('Dzienne 8'!$B$7:$B$306,A7,'Dzienne 8'!$H$7:$H$306),"")</f>
        <v>0</v>
      </c>
      <c r="J7" s="21">
        <f>IFERROR(SUMIF('Dzienne 8'!$B$7:$B$306,A7,'Dzienne 8'!$I$7:$I$306),"")</f>
        <v>0</v>
      </c>
      <c r="K7" s="15" t="str">
        <f t="shared" si="0"/>
        <v/>
      </c>
      <c r="L7" s="15" t="str">
        <f>IFERROR(AVERAGEIF('Dzienne 8'!$B$7:$B$306,A7,'Dzienne 8'!$L$7:$L$306),"")</f>
        <v/>
      </c>
      <c r="M7" s="21">
        <f>IFERROR(SUMIF('Dzienne 8'!$B$7:$B$306,A7,'Dzienne 8'!$M$7:$M$306),"")</f>
        <v>0</v>
      </c>
      <c r="N7" s="15" t="str">
        <f>IFERROR(AVERAGEIF('Dzienne 8'!$B$7:$B$306,A7,'Dzienne 8'!$O$7:$O$306),"")</f>
        <v/>
      </c>
      <c r="O7" s="15" t="str">
        <f>IFERROR(AVERAGEIF('Dzienne 8'!$B$7:$B$306,A7,'Dzienne 8'!$P$7:$P$306),"")</f>
        <v/>
      </c>
      <c r="P7" s="17" t="str">
        <f>IFERROR(AVERAGEIF('Dzienne 8'!$B$7:$B$306,A7,'Dzienne 8'!$R$7:$R$306),"")</f>
        <v/>
      </c>
      <c r="Q7" s="21" t="str">
        <f>IFERROR(AVERAGEIF('Dzienne 8'!$B$7:$B$306,A7,'Dzienne 8'!$U$7:$U$306),"")</f>
        <v/>
      </c>
      <c r="R7" s="21" t="str">
        <f>IFERROR(AVERAGEIF('Dzienne 8'!$B$7:$B$306,A7,'Dzienne 8'!$V$7:$V$306),"")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8'!$A$7:$A$306,'Dzienne 8'!$B$7:$B$306,A8),"")</f>
        <v/>
      </c>
      <c r="C8" s="20" t="str">
        <f ca="1">IFERROR(_xludf.maxifs('Dzienne 8'!$A$7:$A$306,'Dzienne 8'!$B$7:$B$306,A8),"")</f>
        <v/>
      </c>
      <c r="D8" s="21" t="str">
        <f>IFERROR(AVERAGEIF('Dzienne 8'!$B$7:$B$306,A8,'Dzienne 8'!$C$7:$C$306),"")</f>
        <v/>
      </c>
      <c r="E8" s="21" t="str">
        <f>IFERROR(AVERAGEIF('Dzienne 8'!$B$7:$B$306,A8,'Dzienne 8'!$D$7:$D$306),"")</f>
        <v/>
      </c>
      <c r="F8" s="13">
        <f>IFERROR(SUMIF('Dzienne 8'!$B$7:$B$306,A8,'Dzienne 8'!$E$7:$E$306),"")</f>
        <v>0</v>
      </c>
      <c r="G8" s="13">
        <f>IFERROR(SUMIF('Dzienne 8'!$B$7:$B$306,A8,'Dzienne 8'!$F$7:$F$306),"")</f>
        <v>0</v>
      </c>
      <c r="H8" s="15" t="str">
        <f>IFERROR(AVERAGEIF('Dzienne 8'!$B$7:$B$306,A8,'Dzienne 8'!$K$7:$K$306),"")</f>
        <v/>
      </c>
      <c r="I8" s="21">
        <f>IFERROR(SUMIF('Dzienne 8'!$B$7:$B$306,A8,'Dzienne 8'!$H$7:$H$306),"")</f>
        <v>0</v>
      </c>
      <c r="J8" s="21">
        <f>IFERROR(SUMIF('Dzienne 8'!$B$7:$B$306,A8,'Dzienne 8'!$I$7:$I$306),"")</f>
        <v>0</v>
      </c>
      <c r="K8" s="15" t="str">
        <f t="shared" si="0"/>
        <v/>
      </c>
      <c r="L8" s="15" t="str">
        <f>IFERROR(AVERAGEIF('Dzienne 8'!$B$7:$B$306,A8,'Dzienne 8'!$L$7:$L$306),"")</f>
        <v/>
      </c>
      <c r="M8" s="21">
        <f>IFERROR(SUMIF('Dzienne 8'!$B$7:$B$306,A8,'Dzienne 8'!$M$7:$M$306),"")</f>
        <v>0</v>
      </c>
      <c r="N8" s="15" t="str">
        <f>IFERROR(AVERAGEIF('Dzienne 8'!$B$7:$B$306,A8,'Dzienne 8'!$O$7:$O$306),"")</f>
        <v/>
      </c>
      <c r="O8" s="15" t="str">
        <f>IFERROR(AVERAGEIF('Dzienne 8'!$B$7:$B$306,A8,'Dzienne 8'!$P$7:$P$306),"")</f>
        <v/>
      </c>
      <c r="P8" s="17" t="str">
        <f>IFERROR(AVERAGEIF('Dzienne 8'!$B$7:$B$306,A8,'Dzienne 8'!$R$7:$R$306),"")</f>
        <v/>
      </c>
      <c r="Q8" s="21" t="str">
        <f>IFERROR(AVERAGEIF('Dzienne 8'!$B$7:$B$306,A8,'Dzienne 8'!$U$7:$U$306),"")</f>
        <v/>
      </c>
      <c r="R8" s="21" t="str">
        <f>IFERROR(AVERAGEIF('Dzienne 8'!$B$7:$B$306,A8,'Dzienne 8'!$V$7:$V$306),"")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8'!$A$7:$A$306,'Dzienne 8'!$B$7:$B$306,A9),"")</f>
        <v/>
      </c>
      <c r="C9" s="20" t="str">
        <f ca="1">IFERROR(_xludf.maxifs('Dzienne 8'!$A$7:$A$306,'Dzienne 8'!$B$7:$B$306,A9),"")</f>
        <v/>
      </c>
      <c r="D9" s="21" t="str">
        <f>IFERROR(AVERAGEIF('Dzienne 8'!$B$7:$B$306,A9,'Dzienne 8'!$C$7:$C$306),"")</f>
        <v/>
      </c>
      <c r="E9" s="21" t="str">
        <f>IFERROR(AVERAGEIF('Dzienne 8'!$B$7:$B$306,A9,'Dzienne 8'!$D$7:$D$306),"")</f>
        <v/>
      </c>
      <c r="F9" s="13">
        <f>IFERROR(SUMIF('Dzienne 8'!$B$7:$B$306,A9,'Dzienne 8'!$E$7:$E$306),"")</f>
        <v>0</v>
      </c>
      <c r="G9" s="13">
        <f>IFERROR(SUMIF('Dzienne 8'!$B$7:$B$306,A9,'Dzienne 8'!$F$7:$F$306),"")</f>
        <v>0</v>
      </c>
      <c r="H9" s="15" t="str">
        <f>IFERROR(AVERAGEIF('Dzienne 8'!$B$7:$B$306,A9,'Dzienne 8'!$K$7:$K$306),"")</f>
        <v/>
      </c>
      <c r="I9" s="21">
        <f>IFERROR(SUMIF('Dzienne 8'!$B$7:$B$306,A9,'Dzienne 8'!$H$7:$H$306),"")</f>
        <v>0</v>
      </c>
      <c r="J9" s="21">
        <f>IFERROR(SUMIF('Dzienne 8'!$B$7:$B$306,A9,'Dzienne 8'!$I$7:$I$306),"")</f>
        <v>0</v>
      </c>
      <c r="K9" s="15" t="str">
        <f t="shared" si="0"/>
        <v/>
      </c>
      <c r="L9" s="15" t="str">
        <f>IFERROR(AVERAGEIF('Dzienne 8'!$B$7:$B$306,A9,'Dzienne 8'!$L$7:$L$306),"")</f>
        <v/>
      </c>
      <c r="M9" s="21">
        <f>IFERROR(SUMIF('Dzienne 8'!$B$7:$B$306,A9,'Dzienne 8'!$M$7:$M$306),"")</f>
        <v>0</v>
      </c>
      <c r="N9" s="15" t="str">
        <f>IFERROR(AVERAGEIF('Dzienne 8'!$B$7:$B$306,A9,'Dzienne 8'!$O$7:$O$306),"")</f>
        <v/>
      </c>
      <c r="O9" s="15" t="str">
        <f>IFERROR(AVERAGEIF('Dzienne 8'!$B$7:$B$306,A9,'Dzienne 8'!$P$7:$P$306),"")</f>
        <v/>
      </c>
      <c r="P9" s="17" t="str">
        <f>IFERROR(AVERAGEIF('Dzienne 8'!$B$7:$B$306,A9,'Dzienne 8'!$R$7:$R$306),"")</f>
        <v/>
      </c>
      <c r="Q9" s="21" t="str">
        <f>IFERROR(AVERAGEIF('Dzienne 8'!$B$7:$B$306,A9,'Dzienne 8'!$U$7:$U$306),"")</f>
        <v/>
      </c>
      <c r="R9" s="21" t="str">
        <f>IFERROR(AVERAGEIF('Dzienne 8'!$B$7:$B$306,A9,'Dzienne 8'!$V$7:$V$306),"")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8'!$A$7:$A$306,'Dzienne 8'!$B$7:$B$306,A10),"")</f>
        <v/>
      </c>
      <c r="C10" s="20" t="str">
        <f ca="1">IFERROR(_xludf.maxifs('Dzienne 8'!$A$7:$A$306,'Dzienne 8'!$B$7:$B$306,A10),"")</f>
        <v/>
      </c>
      <c r="D10" s="21" t="str">
        <f>IFERROR(AVERAGEIF('Dzienne 8'!$B$7:$B$306,A10,'Dzienne 8'!$C$7:$C$306),"")</f>
        <v/>
      </c>
      <c r="E10" s="21" t="str">
        <f>IFERROR(AVERAGEIF('Dzienne 8'!$B$7:$B$306,A10,'Dzienne 8'!$D$7:$D$306),"")</f>
        <v/>
      </c>
      <c r="F10" s="13">
        <f>IFERROR(SUMIF('Dzienne 8'!$B$7:$B$306,A10,'Dzienne 8'!$E$7:$E$306),"")</f>
        <v>0</v>
      </c>
      <c r="G10" s="13">
        <f>IFERROR(SUMIF('Dzienne 8'!$B$7:$B$306,A10,'Dzienne 8'!$F$7:$F$306),"")</f>
        <v>0</v>
      </c>
      <c r="H10" s="15" t="str">
        <f>IFERROR(AVERAGEIF('Dzienne 8'!$B$7:$B$306,A10,'Dzienne 8'!$K$7:$K$306),"")</f>
        <v/>
      </c>
      <c r="I10" s="21">
        <f>IFERROR(SUMIF('Dzienne 8'!$B$7:$B$306,A10,'Dzienne 8'!$H$7:$H$306),"")</f>
        <v>0</v>
      </c>
      <c r="J10" s="21">
        <f>IFERROR(SUMIF('Dzienne 8'!$B$7:$B$306,A10,'Dzienne 8'!$I$7:$I$306),"")</f>
        <v>0</v>
      </c>
      <c r="K10" s="15" t="str">
        <f t="shared" si="0"/>
        <v/>
      </c>
      <c r="L10" s="15" t="str">
        <f>IFERROR(AVERAGEIF('Dzienne 8'!$B$7:$B$306,A10,'Dzienne 8'!$L$7:$L$306),"")</f>
        <v/>
      </c>
      <c r="M10" s="21">
        <f>IFERROR(SUMIF('Dzienne 8'!$B$7:$B$306,A10,'Dzienne 8'!$M$7:$M$306),"")</f>
        <v>0</v>
      </c>
      <c r="N10" s="15" t="str">
        <f>IFERROR(AVERAGEIF('Dzienne 8'!$B$7:$B$306,A10,'Dzienne 8'!$O$7:$O$306),"")</f>
        <v/>
      </c>
      <c r="O10" s="15" t="str">
        <f>IFERROR(AVERAGEIF('Dzienne 8'!$B$7:$B$306,A10,'Dzienne 8'!$P$7:$P$306),"")</f>
        <v/>
      </c>
      <c r="P10" s="17" t="str">
        <f>IFERROR(AVERAGEIF('Dzienne 8'!$B$7:$B$306,A10,'Dzienne 8'!$R$7:$R$306),"")</f>
        <v/>
      </c>
      <c r="Q10" s="21" t="str">
        <f>IFERROR(AVERAGEIF('Dzienne 8'!$B$7:$B$306,A10,'Dzienne 8'!$U$7:$U$306),"")</f>
        <v/>
      </c>
      <c r="R10" s="21" t="str">
        <f>IFERROR(AVERAGEIF('Dzienne 8'!$B$7:$B$306,A10,'Dzienne 8'!$V$7:$V$306),"")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8'!$A$7:$A$306,'Dzienne 8'!$B$7:$B$306,A11),"")</f>
        <v/>
      </c>
      <c r="C11" s="20" t="str">
        <f ca="1">IFERROR(_xludf.maxifs('Dzienne 8'!$A$7:$A$306,'Dzienne 8'!$B$7:$B$306,A11),"")</f>
        <v/>
      </c>
      <c r="D11" s="21" t="str">
        <f>IFERROR(AVERAGEIF('Dzienne 8'!$B$7:$B$306,A11,'Dzienne 8'!$C$7:$C$306),"")</f>
        <v/>
      </c>
      <c r="E11" s="21" t="str">
        <f>IFERROR(AVERAGEIF('Dzienne 8'!$B$7:$B$306,A11,'Dzienne 8'!$D$7:$D$306),"")</f>
        <v/>
      </c>
      <c r="F11" s="13">
        <f>IFERROR(SUMIF('Dzienne 8'!$B$7:$B$306,A11,'Dzienne 8'!$E$7:$E$306),"")</f>
        <v>0</v>
      </c>
      <c r="G11" s="13">
        <f>IFERROR(SUMIF('Dzienne 8'!$B$7:$B$306,A11,'Dzienne 8'!$F$7:$F$306),"")</f>
        <v>0</v>
      </c>
      <c r="H11" s="15" t="str">
        <f>IFERROR(AVERAGEIF('Dzienne 8'!$B$7:$B$306,A11,'Dzienne 8'!$K$7:$K$306),"")</f>
        <v/>
      </c>
      <c r="I11" s="21">
        <f>IFERROR(SUMIF('Dzienne 8'!$B$7:$B$306,A11,'Dzienne 8'!$H$7:$H$306),"")</f>
        <v>0</v>
      </c>
      <c r="J11" s="21">
        <f>IFERROR(SUMIF('Dzienne 8'!$B$7:$B$306,A11,'Dzienne 8'!$I$7:$I$306),"")</f>
        <v>0</v>
      </c>
      <c r="K11" s="15" t="str">
        <f t="shared" si="0"/>
        <v/>
      </c>
      <c r="L11" s="15" t="str">
        <f>IFERROR(AVERAGEIF('Dzienne 8'!$B$7:$B$306,A11,'Dzienne 8'!$L$7:$L$306),"")</f>
        <v/>
      </c>
      <c r="M11" s="21">
        <f>IFERROR(SUMIF('Dzienne 8'!$B$7:$B$306,A11,'Dzienne 8'!$M$7:$M$306),"")</f>
        <v>0</v>
      </c>
      <c r="N11" s="15" t="str">
        <f>IFERROR(AVERAGEIF('Dzienne 8'!$B$7:$B$306,A11,'Dzienne 8'!$O$7:$O$306),"")</f>
        <v/>
      </c>
      <c r="O11" s="15" t="str">
        <f>IFERROR(AVERAGEIF('Dzienne 8'!$B$7:$B$306,A11,'Dzienne 8'!$P$7:$P$306),"")</f>
        <v/>
      </c>
      <c r="P11" s="17" t="str">
        <f>IFERROR(AVERAGEIF('Dzienne 8'!$B$7:$B$306,A11,'Dzienne 8'!$R$7:$R$306),"")</f>
        <v/>
      </c>
      <c r="Q11" s="21" t="str">
        <f>IFERROR(AVERAGEIF('Dzienne 8'!$B$7:$B$306,A11,'Dzienne 8'!$U$7:$U$306),"")</f>
        <v/>
      </c>
      <c r="R11" s="21" t="str">
        <f>IFERROR(AVERAGEIF('Dzienne 8'!$B$7:$B$306,A11,'Dzienne 8'!$V$7:$V$306),"")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8'!$A$7:$A$306,'Dzienne 8'!$B$7:$B$306,A12),"")</f>
        <v/>
      </c>
      <c r="C12" s="20" t="str">
        <f ca="1">IFERROR(_xludf.maxifs('Dzienne 8'!$A$7:$A$306,'Dzienne 8'!$B$7:$B$306,A12),"")</f>
        <v/>
      </c>
      <c r="D12" s="21" t="str">
        <f>IFERROR(AVERAGEIF('Dzienne 8'!$B$7:$B$306,A12,'Dzienne 8'!$C$7:$C$306),"")</f>
        <v/>
      </c>
      <c r="E12" s="21" t="str">
        <f>IFERROR(AVERAGEIF('Dzienne 8'!$B$7:$B$306,A12,'Dzienne 8'!$D$7:$D$306),"")</f>
        <v/>
      </c>
      <c r="F12" s="13">
        <f>IFERROR(SUMIF('Dzienne 8'!$B$7:$B$306,A12,'Dzienne 8'!$E$7:$E$306),"")</f>
        <v>0</v>
      </c>
      <c r="G12" s="13">
        <f>IFERROR(SUMIF('Dzienne 8'!$B$7:$B$306,A12,'Dzienne 8'!$F$7:$F$306),"")</f>
        <v>0</v>
      </c>
      <c r="H12" s="15" t="str">
        <f>IFERROR(AVERAGEIF('Dzienne 8'!$B$7:$B$306,A12,'Dzienne 8'!$K$7:$K$306),"")</f>
        <v/>
      </c>
      <c r="I12" s="21">
        <f>IFERROR(SUMIF('Dzienne 8'!$B$7:$B$306,A12,'Dzienne 8'!$H$7:$H$306),"")</f>
        <v>0</v>
      </c>
      <c r="J12" s="21">
        <f>IFERROR(SUMIF('Dzienne 8'!$B$7:$B$306,A12,'Dzienne 8'!$I$7:$I$306),"")</f>
        <v>0</v>
      </c>
      <c r="K12" s="15" t="str">
        <f t="shared" si="0"/>
        <v/>
      </c>
      <c r="L12" s="15" t="str">
        <f>IFERROR(AVERAGEIF('Dzienne 8'!$B$7:$B$306,A12,'Dzienne 8'!$L$7:$L$306),"")</f>
        <v/>
      </c>
      <c r="M12" s="21">
        <f>IFERROR(SUMIF('Dzienne 8'!$B$7:$B$306,A12,'Dzienne 8'!$M$7:$M$306),"")</f>
        <v>0</v>
      </c>
      <c r="N12" s="15" t="str">
        <f>IFERROR(AVERAGEIF('Dzienne 8'!$B$7:$B$306,A12,'Dzienne 8'!$O$7:$O$306),"")</f>
        <v/>
      </c>
      <c r="O12" s="15" t="str">
        <f>IFERROR(AVERAGEIF('Dzienne 8'!$B$7:$B$306,A12,'Dzienne 8'!$P$7:$P$306),"")</f>
        <v/>
      </c>
      <c r="P12" s="17" t="str">
        <f>IFERROR(AVERAGEIF('Dzienne 8'!$B$7:$B$306,A12,'Dzienne 8'!$R$7:$R$306),"")</f>
        <v/>
      </c>
      <c r="Q12" s="21" t="str">
        <f>IFERROR(AVERAGEIF('Dzienne 8'!$B$7:$B$306,A12,'Dzienne 8'!$U$7:$U$306),"")</f>
        <v/>
      </c>
      <c r="R12" s="21" t="str">
        <f>IFERROR(AVERAGEIF('Dzienne 8'!$B$7:$B$306,A12,'Dzienne 8'!$V$7:$V$306),"")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8'!$A$7:$A$306,'Dzienne 8'!$B$7:$B$306,A13),"")</f>
        <v/>
      </c>
      <c r="C13" s="20" t="str">
        <f ca="1">IFERROR(_xludf.maxifs('Dzienne 8'!$A$7:$A$306,'Dzienne 8'!$B$7:$B$306,A13),"")</f>
        <v/>
      </c>
      <c r="D13" s="21" t="str">
        <f>IFERROR(AVERAGEIF('Dzienne 8'!$B$7:$B$306,A13,'Dzienne 8'!$C$7:$C$306),"")</f>
        <v/>
      </c>
      <c r="E13" s="21" t="str">
        <f>IFERROR(AVERAGEIF('Dzienne 8'!$B$7:$B$306,A13,'Dzienne 8'!$D$7:$D$306),"")</f>
        <v/>
      </c>
      <c r="F13" s="13">
        <f>IFERROR(SUMIF('Dzienne 8'!$B$7:$B$306,A13,'Dzienne 8'!$E$7:$E$306),"")</f>
        <v>0</v>
      </c>
      <c r="G13" s="13">
        <f>IFERROR(SUMIF('Dzienne 8'!$B$7:$B$306,A13,'Dzienne 8'!$F$7:$F$306),"")</f>
        <v>0</v>
      </c>
      <c r="H13" s="15" t="str">
        <f>IFERROR(AVERAGEIF('Dzienne 8'!$B$7:$B$306,A13,'Dzienne 8'!$K$7:$K$306),"")</f>
        <v/>
      </c>
      <c r="I13" s="21">
        <f>IFERROR(SUMIF('Dzienne 8'!$B$7:$B$306,A13,'Dzienne 8'!$H$7:$H$306),"")</f>
        <v>0</v>
      </c>
      <c r="J13" s="21">
        <f>IFERROR(SUMIF('Dzienne 8'!$B$7:$B$306,A13,'Dzienne 8'!$I$7:$I$306),"")</f>
        <v>0</v>
      </c>
      <c r="K13" s="15" t="str">
        <f t="shared" si="0"/>
        <v/>
      </c>
      <c r="L13" s="15" t="str">
        <f>IFERROR(AVERAGEIF('Dzienne 8'!$B$7:$B$306,A13,'Dzienne 8'!$L$7:$L$306),"")</f>
        <v/>
      </c>
      <c r="M13" s="21">
        <f>IFERROR(SUMIF('Dzienne 8'!$B$7:$B$306,A13,'Dzienne 8'!$M$7:$M$306),"")</f>
        <v>0</v>
      </c>
      <c r="N13" s="15" t="str">
        <f>IFERROR(AVERAGEIF('Dzienne 8'!$B$7:$B$306,A13,'Dzienne 8'!$O$7:$O$306),"")</f>
        <v/>
      </c>
      <c r="O13" s="15" t="str">
        <f>IFERROR(AVERAGEIF('Dzienne 8'!$B$7:$B$306,A13,'Dzienne 8'!$P$7:$P$306),"")</f>
        <v/>
      </c>
      <c r="P13" s="17" t="str">
        <f>IFERROR(AVERAGEIF('Dzienne 8'!$B$7:$B$306,A13,'Dzienne 8'!$R$7:$R$306),"")</f>
        <v/>
      </c>
      <c r="Q13" s="21" t="str">
        <f>IFERROR(AVERAGEIF('Dzienne 8'!$B$7:$B$306,A13,'Dzienne 8'!$U$7:$U$306),"")</f>
        <v/>
      </c>
      <c r="R13" s="21" t="str">
        <f>IFERROR(AVERAGEIF('Dzienne 8'!$B$7:$B$306,A13,'Dzienne 8'!$V$7:$V$306),"")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8'!$A$7:$A$306,'Dzienne 8'!$B$7:$B$306,A14),"")</f>
        <v/>
      </c>
      <c r="C14" s="20" t="str">
        <f ca="1">IFERROR(_xludf.maxifs('Dzienne 8'!$A$7:$A$306,'Dzienne 8'!$B$7:$B$306,A14),"")</f>
        <v/>
      </c>
      <c r="D14" s="21" t="str">
        <f>IFERROR(AVERAGEIF('Dzienne 8'!$B$7:$B$306,A14,'Dzienne 8'!$C$7:$C$306),"")</f>
        <v/>
      </c>
      <c r="E14" s="21" t="str">
        <f>IFERROR(AVERAGEIF('Dzienne 8'!$B$7:$B$306,A14,'Dzienne 8'!$D$7:$D$306),"")</f>
        <v/>
      </c>
      <c r="F14" s="13">
        <f>IFERROR(SUMIF('Dzienne 8'!$B$7:$B$306,A14,'Dzienne 8'!$E$7:$E$306),"")</f>
        <v>0</v>
      </c>
      <c r="G14" s="13">
        <f>IFERROR(SUMIF('Dzienne 8'!$B$7:$B$306,A14,'Dzienne 8'!$F$7:$F$306),"")</f>
        <v>0</v>
      </c>
      <c r="H14" s="15" t="str">
        <f>IFERROR(AVERAGEIF('Dzienne 8'!$B$7:$B$306,A14,'Dzienne 8'!$K$7:$K$306),"")</f>
        <v/>
      </c>
      <c r="I14" s="21">
        <f>IFERROR(SUMIF('Dzienne 8'!$B$7:$B$306,A14,'Dzienne 8'!$H$7:$H$306),"")</f>
        <v>0</v>
      </c>
      <c r="J14" s="21">
        <f>IFERROR(SUMIF('Dzienne 8'!$B$7:$B$306,A14,'Dzienne 8'!$I$7:$I$306),"")</f>
        <v>0</v>
      </c>
      <c r="K14" s="15" t="str">
        <f t="shared" si="0"/>
        <v/>
      </c>
      <c r="L14" s="15" t="str">
        <f>IFERROR(AVERAGEIF('Dzienne 8'!$B$7:$B$306,A14,'Dzienne 8'!$L$7:$L$306),"")</f>
        <v/>
      </c>
      <c r="M14" s="21">
        <f>IFERROR(SUMIF('Dzienne 8'!$B$7:$B$306,A14,'Dzienne 8'!$M$7:$M$306),"")</f>
        <v>0</v>
      </c>
      <c r="N14" s="15" t="str">
        <f>IFERROR(AVERAGEIF('Dzienne 8'!$B$7:$B$306,A14,'Dzienne 8'!$O$7:$O$306),"")</f>
        <v/>
      </c>
      <c r="O14" s="15" t="str">
        <f>IFERROR(AVERAGEIF('Dzienne 8'!$B$7:$B$306,A14,'Dzienne 8'!$P$7:$P$306),"")</f>
        <v/>
      </c>
      <c r="P14" s="17" t="str">
        <f>IFERROR(AVERAGEIF('Dzienne 8'!$B$7:$B$306,A14,'Dzienne 8'!$R$7:$R$306),"")</f>
        <v/>
      </c>
      <c r="Q14" s="21" t="str">
        <f>IFERROR(AVERAGEIF('Dzienne 8'!$B$7:$B$306,A14,'Dzienne 8'!$U$7:$U$306),"")</f>
        <v/>
      </c>
      <c r="R14" s="21" t="str">
        <f>IFERROR(AVERAGEIF('Dzienne 8'!$B$7:$B$306,A14,'Dzienne 8'!$V$7:$V$306),"")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8'!$A$7:$A$306,'Dzienne 8'!$B$7:$B$306,A15),"")</f>
        <v/>
      </c>
      <c r="C15" s="20" t="str">
        <f ca="1">IFERROR(_xludf.maxifs('Dzienne 8'!$A$7:$A$306,'Dzienne 8'!$B$7:$B$306,A15),"")</f>
        <v/>
      </c>
      <c r="D15" s="21" t="str">
        <f>IFERROR(AVERAGEIF('Dzienne 8'!$B$7:$B$306,A15,'Dzienne 8'!$C$7:$C$306),"")</f>
        <v/>
      </c>
      <c r="E15" s="21" t="str">
        <f>IFERROR(AVERAGEIF('Dzienne 8'!$B$7:$B$306,A15,'Dzienne 8'!$D$7:$D$306),"")</f>
        <v/>
      </c>
      <c r="F15" s="13">
        <f>IFERROR(SUMIF('Dzienne 8'!$B$7:$B$306,A15,'Dzienne 8'!$E$7:$E$306),"")</f>
        <v>0</v>
      </c>
      <c r="G15" s="13">
        <f>IFERROR(SUMIF('Dzienne 8'!$B$7:$B$306,A15,'Dzienne 8'!$F$7:$F$306),"")</f>
        <v>0</v>
      </c>
      <c r="H15" s="15" t="str">
        <f>IFERROR(AVERAGEIF('Dzienne 8'!$B$7:$B$306,A15,'Dzienne 8'!$K$7:$K$306),"")</f>
        <v/>
      </c>
      <c r="I15" s="21">
        <f>IFERROR(SUMIF('Dzienne 8'!$B$7:$B$306,A15,'Dzienne 8'!$H$7:$H$306),"")</f>
        <v>0</v>
      </c>
      <c r="J15" s="21">
        <f>IFERROR(SUMIF('Dzienne 8'!$B$7:$B$306,A15,'Dzienne 8'!$I$7:$I$306),"")</f>
        <v>0</v>
      </c>
      <c r="K15" s="15" t="str">
        <f t="shared" si="0"/>
        <v/>
      </c>
      <c r="L15" s="15" t="str">
        <f>IFERROR(AVERAGEIF('Dzienne 8'!$B$7:$B$306,A15,'Dzienne 8'!$L$7:$L$306),"")</f>
        <v/>
      </c>
      <c r="M15" s="21">
        <f>IFERROR(SUMIF('Dzienne 8'!$B$7:$B$306,A15,'Dzienne 8'!$M$7:$M$306),"")</f>
        <v>0</v>
      </c>
      <c r="N15" s="15" t="str">
        <f>IFERROR(AVERAGEIF('Dzienne 8'!$B$7:$B$306,A15,'Dzienne 8'!$O$7:$O$306),"")</f>
        <v/>
      </c>
      <c r="O15" s="15" t="str">
        <f>IFERROR(AVERAGEIF('Dzienne 8'!$B$7:$B$306,A15,'Dzienne 8'!$P$7:$P$306),"")</f>
        <v/>
      </c>
      <c r="P15" s="17" t="str">
        <f>IFERROR(AVERAGEIF('Dzienne 8'!$B$7:$B$306,A15,'Dzienne 8'!$R$7:$R$306),"")</f>
        <v/>
      </c>
      <c r="Q15" s="21" t="str">
        <f>IFERROR(AVERAGEIF('Dzienne 8'!$B$7:$B$306,A15,'Dzienne 8'!$U$7:$U$306),"")</f>
        <v/>
      </c>
      <c r="R15" s="21" t="str">
        <f>IFERROR(AVERAGEIF('Dzienne 8'!$B$7:$B$306,A15,'Dzienne 8'!$V$7:$V$306),"")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8'!$A$7:$A$306,'Dzienne 8'!$B$7:$B$306,A16),"")</f>
        <v/>
      </c>
      <c r="C16" s="20" t="str">
        <f ca="1">IFERROR(_xludf.maxifs('Dzienne 8'!$A$7:$A$306,'Dzienne 8'!$B$7:$B$306,A16),"")</f>
        <v/>
      </c>
      <c r="D16" s="21" t="str">
        <f>IFERROR(AVERAGEIF('Dzienne 8'!$B$7:$B$306,A16,'Dzienne 8'!$C$7:$C$306),"")</f>
        <v/>
      </c>
      <c r="E16" s="21" t="str">
        <f>IFERROR(AVERAGEIF('Dzienne 8'!$B$7:$B$306,A16,'Dzienne 8'!$D$7:$D$306),"")</f>
        <v/>
      </c>
      <c r="F16" s="13">
        <f>IFERROR(SUMIF('Dzienne 8'!$B$7:$B$306,A16,'Dzienne 8'!$E$7:$E$306),"")</f>
        <v>0</v>
      </c>
      <c r="G16" s="13">
        <f>IFERROR(SUMIF('Dzienne 8'!$B$7:$B$306,A16,'Dzienne 8'!$F$7:$F$306),"")</f>
        <v>0</v>
      </c>
      <c r="H16" s="15" t="str">
        <f>IFERROR(AVERAGEIF('Dzienne 8'!$B$7:$B$306,A16,'Dzienne 8'!$K$7:$K$306),"")</f>
        <v/>
      </c>
      <c r="I16" s="21">
        <f>IFERROR(SUMIF('Dzienne 8'!$B$7:$B$306,A16,'Dzienne 8'!$H$7:$H$306),"")</f>
        <v>0</v>
      </c>
      <c r="J16" s="21">
        <f>IFERROR(SUMIF('Dzienne 8'!$B$7:$B$306,A16,'Dzienne 8'!$I$7:$I$306),"")</f>
        <v>0</v>
      </c>
      <c r="K16" s="15" t="str">
        <f t="shared" si="0"/>
        <v/>
      </c>
      <c r="L16" s="15" t="str">
        <f>IFERROR(AVERAGEIF('Dzienne 8'!$B$7:$B$306,A16,'Dzienne 8'!$L$7:$L$306),"")</f>
        <v/>
      </c>
      <c r="M16" s="21">
        <f>IFERROR(SUMIF('Dzienne 8'!$B$7:$B$306,A16,'Dzienne 8'!$M$7:$M$306),"")</f>
        <v>0</v>
      </c>
      <c r="N16" s="15" t="str">
        <f>IFERROR(AVERAGEIF('Dzienne 8'!$B$7:$B$306,A16,'Dzienne 8'!$O$7:$O$306),"")</f>
        <v/>
      </c>
      <c r="O16" s="15" t="str">
        <f>IFERROR(AVERAGEIF('Dzienne 8'!$B$7:$B$306,A16,'Dzienne 8'!$P$7:$P$306),"")</f>
        <v/>
      </c>
      <c r="P16" s="17" t="str">
        <f>IFERROR(AVERAGEIF('Dzienne 8'!$B$7:$B$306,A16,'Dzienne 8'!$R$7:$R$306),"")</f>
        <v/>
      </c>
      <c r="Q16" s="21" t="str">
        <f>IFERROR(AVERAGEIF('Dzienne 8'!$B$7:$B$306,A16,'Dzienne 8'!$U$7:$U$306),"")</f>
        <v/>
      </c>
      <c r="R16" s="21" t="str">
        <f>IFERROR(AVERAGEIF('Dzienne 8'!$B$7:$B$306,A16,'Dzienne 8'!$V$7:$V$306),"")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8'!$A$7:$A$306,'Dzienne 8'!$B$7:$B$306,A17),"")</f>
        <v/>
      </c>
      <c r="C17" s="20" t="str">
        <f ca="1">IFERROR(_xludf.maxifs('Dzienne 8'!$A$7:$A$306,'Dzienne 8'!$B$7:$B$306,A17),"")</f>
        <v/>
      </c>
      <c r="D17" s="21" t="str">
        <f>IFERROR(AVERAGEIF('Dzienne 8'!$B$7:$B$306,A17,'Dzienne 8'!$C$7:$C$306),"")</f>
        <v/>
      </c>
      <c r="E17" s="21" t="str">
        <f>IFERROR(AVERAGEIF('Dzienne 8'!$B$7:$B$306,A17,'Dzienne 8'!$D$7:$D$306),"")</f>
        <v/>
      </c>
      <c r="F17" s="13">
        <f>IFERROR(SUMIF('Dzienne 8'!$B$7:$B$306,A17,'Dzienne 8'!$E$7:$E$306),"")</f>
        <v>0</v>
      </c>
      <c r="G17" s="13">
        <f>IFERROR(SUMIF('Dzienne 8'!$B$7:$B$306,A17,'Dzienne 8'!$F$7:$F$306),"")</f>
        <v>0</v>
      </c>
      <c r="H17" s="15" t="str">
        <f>IFERROR(AVERAGEIF('Dzienne 8'!$B$7:$B$306,A17,'Dzienne 8'!$K$7:$K$306),"")</f>
        <v/>
      </c>
      <c r="I17" s="21">
        <f>IFERROR(SUMIF('Dzienne 8'!$B$7:$B$306,A17,'Dzienne 8'!$H$7:$H$306),"")</f>
        <v>0</v>
      </c>
      <c r="J17" s="21">
        <f>IFERROR(SUMIF('Dzienne 8'!$B$7:$B$306,A17,'Dzienne 8'!$I$7:$I$306),"")</f>
        <v>0</v>
      </c>
      <c r="K17" s="15" t="str">
        <f t="shared" si="0"/>
        <v/>
      </c>
      <c r="L17" s="15" t="str">
        <f>IFERROR(AVERAGEIF('Dzienne 8'!$B$7:$B$306,A17,'Dzienne 8'!$L$7:$L$306),"")</f>
        <v/>
      </c>
      <c r="M17" s="21">
        <f>IFERROR(SUMIF('Dzienne 8'!$B$7:$B$306,A17,'Dzienne 8'!$M$7:$M$306),"")</f>
        <v>0</v>
      </c>
      <c r="N17" s="15" t="str">
        <f>IFERROR(AVERAGEIF('Dzienne 8'!$B$7:$B$306,A17,'Dzienne 8'!$O$7:$O$306),"")</f>
        <v/>
      </c>
      <c r="O17" s="15" t="str">
        <f>IFERROR(AVERAGEIF('Dzienne 8'!$B$7:$B$306,A17,'Dzienne 8'!$P$7:$P$306),"")</f>
        <v/>
      </c>
      <c r="P17" s="17" t="str">
        <f>IFERROR(AVERAGEIF('Dzienne 8'!$B$7:$B$306,A17,'Dzienne 8'!$R$7:$R$306),"")</f>
        <v/>
      </c>
      <c r="Q17" s="21" t="str">
        <f>IFERROR(AVERAGEIF('Dzienne 8'!$B$7:$B$306,A17,'Dzienne 8'!$U$7:$U$306),"")</f>
        <v/>
      </c>
      <c r="R17" s="21" t="str">
        <f>IFERROR(AVERAGEIF('Dzienne 8'!$B$7:$B$306,A17,'Dzienne 8'!$V$7:$V$306),"")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8'!$A$7:$A$306,'Dzienne 8'!$B$7:$B$306,A18),"")</f>
        <v/>
      </c>
      <c r="C18" s="20" t="str">
        <f ca="1">IFERROR(_xludf.maxifs('Dzienne 8'!$A$7:$A$306,'Dzienne 8'!$B$7:$B$306,A18),"")</f>
        <v/>
      </c>
      <c r="D18" s="21" t="str">
        <f>IFERROR(AVERAGEIF('Dzienne 8'!$B$7:$B$306,A18,'Dzienne 8'!$C$7:$C$306),"")</f>
        <v/>
      </c>
      <c r="E18" s="21" t="str">
        <f>IFERROR(AVERAGEIF('Dzienne 8'!$B$7:$B$306,A18,'Dzienne 8'!$D$7:$D$306),"")</f>
        <v/>
      </c>
      <c r="F18" s="13">
        <f>IFERROR(SUMIF('Dzienne 8'!$B$7:$B$306,A18,'Dzienne 8'!$E$7:$E$306),"")</f>
        <v>0</v>
      </c>
      <c r="G18" s="13">
        <f>IFERROR(SUMIF('Dzienne 8'!$B$7:$B$306,A18,'Dzienne 8'!$F$7:$F$306),"")</f>
        <v>0</v>
      </c>
      <c r="H18" s="15" t="str">
        <f>IFERROR(AVERAGEIF('Dzienne 8'!$B$7:$B$306,A18,'Dzienne 8'!$K$7:$K$306),"")</f>
        <v/>
      </c>
      <c r="I18" s="21">
        <f>IFERROR(SUMIF('Dzienne 8'!$B$7:$B$306,A18,'Dzienne 8'!$H$7:$H$306),"")</f>
        <v>0</v>
      </c>
      <c r="J18" s="21">
        <f>IFERROR(SUMIF('Dzienne 8'!$B$7:$B$306,A18,'Dzienne 8'!$I$7:$I$306),"")</f>
        <v>0</v>
      </c>
      <c r="K18" s="15" t="str">
        <f t="shared" si="0"/>
        <v/>
      </c>
      <c r="L18" s="15" t="str">
        <f>IFERROR(AVERAGEIF('Dzienne 8'!$B$7:$B$306,A18,'Dzienne 8'!$L$7:$L$306),"")</f>
        <v/>
      </c>
      <c r="M18" s="21">
        <f>IFERROR(SUMIF('Dzienne 8'!$B$7:$B$306,A18,'Dzienne 8'!$M$7:$M$306),"")</f>
        <v>0</v>
      </c>
      <c r="N18" s="15" t="str">
        <f>IFERROR(AVERAGEIF('Dzienne 8'!$B$7:$B$306,A18,'Dzienne 8'!$O$7:$O$306),"")</f>
        <v/>
      </c>
      <c r="O18" s="15" t="str">
        <f>IFERROR(AVERAGEIF('Dzienne 8'!$B$7:$B$306,A18,'Dzienne 8'!$P$7:$P$306),"")</f>
        <v/>
      </c>
      <c r="P18" s="17" t="str">
        <f>IFERROR(AVERAGEIF('Dzienne 8'!$B$7:$B$306,A18,'Dzienne 8'!$R$7:$R$306),"")</f>
        <v/>
      </c>
      <c r="Q18" s="21" t="str">
        <f>IFERROR(AVERAGEIF('Dzienne 8'!$B$7:$B$306,A18,'Dzienne 8'!$U$7:$U$306),"")</f>
        <v/>
      </c>
      <c r="R18" s="21" t="str">
        <f>IFERROR(AVERAGEIF('Dzienne 8'!$B$7:$B$306,A18,'Dzienne 8'!$V$7:$V$306),"")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8'!$A$7:$A$306,'Dzienne 8'!$B$7:$B$306,A19),"")</f>
        <v/>
      </c>
      <c r="C19" s="20" t="str">
        <f ca="1">IFERROR(_xludf.maxifs('Dzienne 8'!$A$7:$A$306,'Dzienne 8'!$B$7:$B$306,A19),"")</f>
        <v/>
      </c>
      <c r="D19" s="21" t="str">
        <f>IFERROR(AVERAGEIF('Dzienne 8'!$B$7:$B$306,A19,'Dzienne 8'!$C$7:$C$306),"")</f>
        <v/>
      </c>
      <c r="E19" s="21" t="str">
        <f>IFERROR(AVERAGEIF('Dzienne 8'!$B$7:$B$306,A19,'Dzienne 8'!$D$7:$D$306),"")</f>
        <v/>
      </c>
      <c r="F19" s="13">
        <f>IFERROR(SUMIF('Dzienne 8'!$B$7:$B$306,A19,'Dzienne 8'!$E$7:$E$306),"")</f>
        <v>0</v>
      </c>
      <c r="G19" s="13">
        <f>IFERROR(SUMIF('Dzienne 8'!$B$7:$B$306,A19,'Dzienne 8'!$F$7:$F$306),"")</f>
        <v>0</v>
      </c>
      <c r="H19" s="15" t="str">
        <f>IFERROR(AVERAGEIF('Dzienne 8'!$B$7:$B$306,A19,'Dzienne 8'!$K$7:$K$306),"")</f>
        <v/>
      </c>
      <c r="I19" s="21">
        <f>IFERROR(SUMIF('Dzienne 8'!$B$7:$B$306,A19,'Dzienne 8'!$H$7:$H$306),"")</f>
        <v>0</v>
      </c>
      <c r="J19" s="21">
        <f>IFERROR(SUMIF('Dzienne 8'!$B$7:$B$306,A19,'Dzienne 8'!$I$7:$I$306),"")</f>
        <v>0</v>
      </c>
      <c r="K19" s="15" t="str">
        <f t="shared" si="0"/>
        <v/>
      </c>
      <c r="L19" s="15" t="str">
        <f>IFERROR(AVERAGEIF('Dzienne 8'!$B$7:$B$306,A19,'Dzienne 8'!$L$7:$L$306),"")</f>
        <v/>
      </c>
      <c r="M19" s="21">
        <f>IFERROR(SUMIF('Dzienne 8'!$B$7:$B$306,A19,'Dzienne 8'!$M$7:$M$306),"")</f>
        <v>0</v>
      </c>
      <c r="N19" s="15" t="str">
        <f>IFERROR(AVERAGEIF('Dzienne 8'!$B$7:$B$306,A19,'Dzienne 8'!$O$7:$O$306),"")</f>
        <v/>
      </c>
      <c r="O19" s="15" t="str">
        <f>IFERROR(AVERAGEIF('Dzienne 8'!$B$7:$B$306,A19,'Dzienne 8'!$P$7:$P$306),"")</f>
        <v/>
      </c>
      <c r="P19" s="17" t="str">
        <f>IFERROR(AVERAGEIF('Dzienne 8'!$B$7:$B$306,A19,'Dzienne 8'!$R$7:$R$306),"")</f>
        <v/>
      </c>
      <c r="Q19" s="21" t="str">
        <f>IFERROR(AVERAGEIF('Dzienne 8'!$B$7:$B$306,A19,'Dzienne 8'!$U$7:$U$306),"")</f>
        <v/>
      </c>
      <c r="R19" s="21" t="str">
        <f>IFERROR(AVERAGEIF('Dzienne 8'!$B$7:$B$306,A19,'Dzienne 8'!$V$7:$V$306),"")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8'!$A$7:$A$306,'Dzienne 8'!$B$7:$B$306,A20),"")</f>
        <v/>
      </c>
      <c r="C20" s="20" t="str">
        <f ca="1">IFERROR(_xludf.maxifs('Dzienne 8'!$A$7:$A$306,'Dzienne 8'!$B$7:$B$306,A20),"")</f>
        <v/>
      </c>
      <c r="D20" s="21">
        <f>IFERROR(AVERAGEIF('Dzienne 8'!$B$7:$B$306,A20,'Dzienne 8'!$C$7:$C$306),"")</f>
        <v>10113</v>
      </c>
      <c r="E20" s="21">
        <f>IFERROR(AVERAGEIF('Dzienne 8'!$B$7:$B$306,A20,'Dzienne 8'!$D$7:$D$306),"")</f>
        <v>1103</v>
      </c>
      <c r="F20" s="13">
        <f>IFERROR(SUMIF('Dzienne 8'!$B$7:$B$306,A20,'Dzienne 8'!$E$7:$E$306),"")</f>
        <v>6</v>
      </c>
      <c r="G20" s="13">
        <f>IFERROR(SUMIF('Dzienne 8'!$B$7:$B$306,A20,'Dzienne 8'!$F$7:$F$306),"")</f>
        <v>3</v>
      </c>
      <c r="H20" s="15">
        <f>IFERROR(AVERAGEIF('Dzienne 8'!$B$7:$B$306,A20,'Dzienne 8'!$K$7:$K$306),"")</f>
        <v>0</v>
      </c>
      <c r="I20" s="21">
        <f>IFERROR(SUMIF('Dzienne 8'!$B$7:$B$306,A20,'Dzienne 8'!$H$7:$H$306),"")</f>
        <v>0</v>
      </c>
      <c r="J20" s="21">
        <f>IFERROR(SUMIF('Dzienne 8'!$B$7:$B$306,A20,'Dzienne 8'!$I$7:$I$306),"")</f>
        <v>0</v>
      </c>
      <c r="K20" s="15" t="str">
        <f t="shared" si="0"/>
        <v/>
      </c>
      <c r="L20" s="15" t="str">
        <f>IFERROR(AVERAGEIF('Dzienne 8'!$B$7:$B$306,A20,'Dzienne 8'!$L$7:$L$306),"")</f>
        <v/>
      </c>
      <c r="M20" s="21">
        <f>IFERROR(SUMIF('Dzienne 8'!$B$7:$B$306,A20,'Dzienne 8'!$M$7:$M$306),"")</f>
        <v>7517</v>
      </c>
      <c r="N20" s="15">
        <f>IFERROR(AVERAGEIF('Dzienne 8'!$B$7:$B$306,A20,'Dzienne 8'!$O$7:$O$306),"")</f>
        <v>106.18618631821666</v>
      </c>
      <c r="O20" s="15">
        <f>IFERROR(AVERAGEIF('Dzienne 8'!$B$7:$B$306,A20,'Dzienne 8'!$P$7:$P$306),"")</f>
        <v>90.661861177060459</v>
      </c>
      <c r="P20" s="17">
        <f>IFERROR(AVERAGEIF('Dzienne 8'!$B$7:$B$306,A20,'Dzienne 8'!$R$7:$R$306),"")</f>
        <v>2.1081205106093832</v>
      </c>
      <c r="Q20" s="21" t="str">
        <f>IFERROR(AVERAGEIF('Dzienne 8'!$B$7:$B$306,A20,'Dzienne 8'!$U$7:$U$306),"")</f>
        <v/>
      </c>
      <c r="R20" s="21" t="str">
        <f>IFERROR(AVERAGEIF('Dzienne 8'!$B$7:$B$306,A20,'Dzienne 8'!$V$7:$V$306),"")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8'!$A$7:$A$306,'Dzienne 8'!$B$7:$B$306,A21),"")</f>
        <v/>
      </c>
      <c r="C21" s="20" t="str">
        <f ca="1">IFERROR(_xludf.maxifs('Dzienne 8'!$A$7:$A$306,'Dzienne 8'!$B$7:$B$306,A21),"")</f>
        <v/>
      </c>
      <c r="D21" s="21">
        <f>IFERROR(AVERAGEIF('Dzienne 8'!$B$7:$B$306,A21,'Dzienne 8'!$C$7:$C$306),"")</f>
        <v>10106.285714285714</v>
      </c>
      <c r="E21" s="21">
        <f>IFERROR(AVERAGEIF('Dzienne 8'!$B$7:$B$306,A21,'Dzienne 8'!$D$7:$D$306),"")</f>
        <v>1099.5714285714287</v>
      </c>
      <c r="F21" s="13">
        <f>IFERROR(SUMIF('Dzienne 8'!$B$7:$B$306,A21,'Dzienne 8'!$E$7:$E$306),"")</f>
        <v>6</v>
      </c>
      <c r="G21" s="13">
        <f>IFERROR(SUMIF('Dzienne 8'!$B$7:$B$306,A21,'Dzienne 8'!$F$7:$F$306),"")</f>
        <v>3</v>
      </c>
      <c r="H21" s="15">
        <f>IFERROR(AVERAGEIF('Dzienne 8'!$B$7:$B$306,A21,'Dzienne 8'!$K$7:$K$306),"")</f>
        <v>0</v>
      </c>
      <c r="I21" s="21">
        <f>IFERROR(SUMIF('Dzienne 8'!$B$7:$B$306,A21,'Dzienne 8'!$H$7:$H$306),"")</f>
        <v>0</v>
      </c>
      <c r="J21" s="21">
        <f>IFERROR(SUMIF('Dzienne 8'!$B$7:$B$306,A21,'Dzienne 8'!$I$7:$I$306),"")</f>
        <v>0</v>
      </c>
      <c r="K21" s="15" t="str">
        <f t="shared" si="0"/>
        <v/>
      </c>
      <c r="L21" s="15" t="str">
        <f>IFERROR(AVERAGEIF('Dzienne 8'!$B$7:$B$306,A21,'Dzienne 8'!$L$7:$L$306),"")</f>
        <v/>
      </c>
      <c r="M21" s="21">
        <f>IFERROR(SUMIF('Dzienne 8'!$B$7:$B$306,A21,'Dzienne 8'!$M$7:$M$306),"")</f>
        <v>7819</v>
      </c>
      <c r="N21" s="15">
        <f>IFERROR(AVERAGEIF('Dzienne 8'!$B$7:$B$306,A21,'Dzienne 8'!$O$7:$O$306),"")</f>
        <v>110.52535973362171</v>
      </c>
      <c r="O21" s="15">
        <f>IFERROR(AVERAGEIF('Dzienne 8'!$B$7:$B$306,A21,'Dzienne 8'!$P$7:$P$306),"")</f>
        <v>92.503950657982188</v>
      </c>
      <c r="P21" s="17">
        <f>IFERROR(AVERAGEIF('Dzienne 8'!$B$7:$B$306,A21,'Dzienne 8'!$R$7:$R$306),"")</f>
        <v>2.1329574193130698</v>
      </c>
      <c r="Q21" s="21" t="str">
        <f>IFERROR(AVERAGEIF('Dzienne 8'!$B$7:$B$306,A21,'Dzienne 8'!$U$7:$U$306),"")</f>
        <v/>
      </c>
      <c r="R21" s="21" t="str">
        <f>IFERROR(AVERAGEIF('Dzienne 8'!$B$7:$B$306,A21,'Dzienne 8'!$V$7:$V$306),"")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8'!$A$7:$A$306,'Dzienne 8'!$B$7:$B$306,A22),"")</f>
        <v/>
      </c>
      <c r="C22" s="20" t="str">
        <f ca="1">IFERROR(_xludf.maxifs('Dzienne 8'!$A$7:$A$306,'Dzienne 8'!$B$7:$B$306,A22),"")</f>
        <v/>
      </c>
      <c r="D22" s="21">
        <f>IFERROR(AVERAGEIF('Dzienne 8'!$B$7:$B$306,A22,'Dzienne 8'!$C$7:$C$306),"")</f>
        <v>10102.285714285714</v>
      </c>
      <c r="E22" s="21">
        <f>IFERROR(AVERAGEIF('Dzienne 8'!$B$7:$B$306,A22,'Dzienne 8'!$D$7:$D$306),"")</f>
        <v>1098</v>
      </c>
      <c r="F22" s="13">
        <f>IFERROR(SUMIF('Dzienne 8'!$B$7:$B$306,A22,'Dzienne 8'!$E$7:$E$306),"")</f>
        <v>4</v>
      </c>
      <c r="G22" s="13">
        <f>IFERROR(SUMIF('Dzienne 8'!$B$7:$B$306,A22,'Dzienne 8'!$F$7:$F$306),"")</f>
        <v>0</v>
      </c>
      <c r="H22" s="15">
        <f>IFERROR(AVERAGEIF('Dzienne 8'!$B$7:$B$306,A22,'Dzienne 8'!$K$7:$K$306),"")</f>
        <v>0</v>
      </c>
      <c r="I22" s="21">
        <f>IFERROR(SUMIF('Dzienne 8'!$B$7:$B$306,A22,'Dzienne 8'!$H$7:$H$306),"")</f>
        <v>0</v>
      </c>
      <c r="J22" s="21">
        <f>IFERROR(SUMIF('Dzienne 8'!$B$7:$B$306,A22,'Dzienne 8'!$I$7:$I$306),"")</f>
        <v>0</v>
      </c>
      <c r="K22" s="15" t="str">
        <f t="shared" si="0"/>
        <v/>
      </c>
      <c r="L22" s="15" t="str">
        <f>IFERROR(AVERAGEIF('Dzienne 8'!$B$7:$B$306,A22,'Dzienne 8'!$L$7:$L$306),"")</f>
        <v/>
      </c>
      <c r="M22" s="21">
        <f>IFERROR(SUMIF('Dzienne 8'!$B$7:$B$306,A22,'Dzienne 8'!$M$7:$M$306),"")</f>
        <v>8368</v>
      </c>
      <c r="N22" s="15">
        <f>IFERROR(AVERAGEIF('Dzienne 8'!$B$7:$B$306,A22,'Dzienne 8'!$O$7:$O$306),"")</f>
        <v>118.33257442796867</v>
      </c>
      <c r="O22" s="15">
        <f>IFERROR(AVERAGEIF('Dzienne 8'!$B$7:$B$306,A22,'Dzienne 8'!$P$7:$P$306),"")</f>
        <v>99.141295862607336</v>
      </c>
      <c r="P22" s="17">
        <f>IFERROR(AVERAGEIF('Dzienne 8'!$B$7:$B$306,A22,'Dzienne 8'!$R$7:$R$306),"")</f>
        <v>1.9749542582816724</v>
      </c>
      <c r="Q22" s="21" t="str">
        <f>IFERROR(AVERAGEIF('Dzienne 8'!$B$7:$B$306,A22,'Dzienne 8'!$U$7:$U$306),"")</f>
        <v/>
      </c>
      <c r="R22" s="21" t="str">
        <f>IFERROR(AVERAGEIF('Dzienne 8'!$B$7:$B$306,A22,'Dzienne 8'!$V$7:$V$306),"")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8'!$A$7:$A$306,'Dzienne 8'!$B$7:$B$306,A23),"")</f>
        <v/>
      </c>
      <c r="C23" s="20" t="str">
        <f ca="1">IFERROR(_xludf.maxifs('Dzienne 8'!$A$7:$A$306,'Dzienne 8'!$B$7:$B$306,A23),"")</f>
        <v/>
      </c>
      <c r="D23" s="21">
        <f>IFERROR(AVERAGEIF('Dzienne 8'!$B$7:$B$306,A23,'Dzienne 8'!$C$7:$C$306),"")</f>
        <v>10099</v>
      </c>
      <c r="E23" s="21">
        <f>IFERROR(AVERAGEIF('Dzienne 8'!$B$7:$B$306,A23,'Dzienne 8'!$D$7:$D$306),"")</f>
        <v>1097.2857142857142</v>
      </c>
      <c r="F23" s="13">
        <f>IFERROR(SUMIF('Dzienne 8'!$B$7:$B$306,A23,'Dzienne 8'!$E$7:$E$306),"")</f>
        <v>1</v>
      </c>
      <c r="G23" s="13">
        <f>IFERROR(SUMIF('Dzienne 8'!$B$7:$B$306,A23,'Dzienne 8'!$F$7:$F$306),"")</f>
        <v>2</v>
      </c>
      <c r="H23" s="15">
        <f>IFERROR(AVERAGEIF('Dzienne 8'!$B$7:$B$306,A23,'Dzienne 8'!$K$7:$K$306),"")</f>
        <v>0.37344574427453919</v>
      </c>
      <c r="I23" s="21">
        <f>IFERROR(SUMIF('Dzienne 8'!$B$7:$B$306,A23,'Dzienne 8'!$H$7:$H$306),"")</f>
        <v>264</v>
      </c>
      <c r="J23" s="21">
        <f>IFERROR(SUMIF('Dzienne 8'!$B$7:$B$306,A23,'Dzienne 8'!$I$7:$I$306),"")</f>
        <v>0</v>
      </c>
      <c r="K23" s="15">
        <f t="shared" si="0"/>
        <v>0</v>
      </c>
      <c r="L23" s="15" t="str">
        <f>IFERROR(AVERAGEIF('Dzienne 8'!$B$7:$B$306,A23,'Dzienne 8'!$L$7:$L$306),"")</f>
        <v/>
      </c>
      <c r="M23" s="21">
        <f>IFERROR(SUMIF('Dzienne 8'!$B$7:$B$306,A23,'Dzienne 8'!$M$7:$M$306),"")</f>
        <v>8680</v>
      </c>
      <c r="N23" s="15">
        <f>IFERROR(AVERAGEIF('Dzienne 8'!$B$7:$B$306,A23,'Dzienne 8'!$O$7:$O$306),"")</f>
        <v>122.78443410238638</v>
      </c>
      <c r="O23" s="15">
        <f>IFERROR(AVERAGEIF('Dzienne 8'!$B$7:$B$306,A23,'Dzienne 8'!$P$7:$P$306),"")</f>
        <v>102.98144899340585</v>
      </c>
      <c r="P23" s="17">
        <f>IFERROR(AVERAGEIF('Dzienne 8'!$B$7:$B$306,A23,'Dzienne 8'!$R$7:$R$306),"")</f>
        <v>2.7371977615880057</v>
      </c>
      <c r="Q23" s="21" t="str">
        <f>IFERROR(AVERAGEIF('Dzienne 8'!$B$7:$B$306,A23,'Dzienne 8'!$U$7:$U$306),"")</f>
        <v/>
      </c>
      <c r="R23" s="21" t="str">
        <f>IFERROR(AVERAGEIF('Dzienne 8'!$B$7:$B$306,A23,'Dzienne 8'!$V$7:$V$306),"")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8'!$A$7:$A$306,'Dzienne 8'!$B$7:$B$306,A24),"")</f>
        <v/>
      </c>
      <c r="C24" s="20" t="str">
        <f ca="1">IFERROR(_xludf.maxifs('Dzienne 8'!$A$7:$A$306,'Dzienne 8'!$B$7:$B$306,A24),"")</f>
        <v/>
      </c>
      <c r="D24" s="21">
        <f>IFERROR(AVERAGEIF('Dzienne 8'!$B$7:$B$306,A24,'Dzienne 8'!$C$7:$C$306),"")</f>
        <v>10094.428571428571</v>
      </c>
      <c r="E24" s="21">
        <f>IFERROR(AVERAGEIF('Dzienne 8'!$B$7:$B$306,A24,'Dzienne 8'!$D$7:$D$306),"")</f>
        <v>1093.1428571428571</v>
      </c>
      <c r="F24" s="13">
        <f>IFERROR(SUMIF('Dzienne 8'!$B$7:$B$306,A24,'Dzienne 8'!$E$7:$E$306),"")</f>
        <v>11</v>
      </c>
      <c r="G24" s="13">
        <f>IFERROR(SUMIF('Dzienne 8'!$B$7:$B$306,A24,'Dzienne 8'!$F$7:$F$306),"")</f>
        <v>16</v>
      </c>
      <c r="H24" s="15">
        <f>IFERROR(AVERAGEIF('Dzienne 8'!$B$7:$B$306,A24,'Dzienne 8'!$K$7:$K$306),"")</f>
        <v>6.8532209558125601</v>
      </c>
      <c r="I24" s="21">
        <f>IFERROR(SUMIF('Dzienne 8'!$B$7:$B$306,A24,'Dzienne 8'!$H$7:$H$306),"")</f>
        <v>4842</v>
      </c>
      <c r="J24" s="21">
        <f>IFERROR(SUMIF('Dzienne 8'!$B$7:$B$306,A24,'Dzienne 8'!$I$7:$I$306),"")</f>
        <v>0</v>
      </c>
      <c r="K24" s="15">
        <f t="shared" si="0"/>
        <v>0</v>
      </c>
      <c r="L24" s="15" t="str">
        <f>IFERROR(AVERAGEIF('Dzienne 8'!$B$7:$B$306,A24,'Dzienne 8'!$L$7:$L$306),"")</f>
        <v/>
      </c>
      <c r="M24" s="21">
        <f>IFERROR(SUMIF('Dzienne 8'!$B$7:$B$306,A24,'Dzienne 8'!$M$7:$M$306),"")</f>
        <v>9010</v>
      </c>
      <c r="N24" s="15">
        <f>IFERROR(AVERAGEIF('Dzienne 8'!$B$7:$B$306,A24,'Dzienne 8'!$O$7:$O$306),"")</f>
        <v>127.5108753045416</v>
      </c>
      <c r="O24" s="15">
        <f>IFERROR(AVERAGEIF('Dzienne 8'!$B$7:$B$306,A24,'Dzienne 8'!$P$7:$P$306),"")</f>
        <v>107.68820311781145</v>
      </c>
      <c r="P24" s="17">
        <f>IFERROR(AVERAGEIF('Dzienne 8'!$B$7:$B$306,A24,'Dzienne 8'!$R$7:$R$306),"")</f>
        <v>2.2372417692830706</v>
      </c>
      <c r="Q24" s="21" t="str">
        <f>IFERROR(AVERAGEIF('Dzienne 8'!$B$7:$B$306,A24,'Dzienne 8'!$U$7:$U$306),"")</f>
        <v/>
      </c>
      <c r="R24" s="21" t="str">
        <f>IFERROR(AVERAGEIF('Dzienne 8'!$B$7:$B$306,A24,'Dzienne 8'!$V$7:$V$306),"")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8'!$A$7:$A$306,'Dzienne 8'!$B$7:$B$306,A25),"")</f>
        <v/>
      </c>
      <c r="C25" s="20" t="str">
        <f ca="1">IFERROR(_xludf.maxifs('Dzienne 8'!$A$7:$A$306,'Dzienne 8'!$B$7:$B$306,A25),"")</f>
        <v/>
      </c>
      <c r="D25" s="21">
        <f>IFERROR(AVERAGEIF('Dzienne 8'!$B$7:$B$306,A25,'Dzienne 8'!$C$7:$C$306),"")</f>
        <v>10085.142857142857</v>
      </c>
      <c r="E25" s="21">
        <f>IFERROR(AVERAGEIF('Dzienne 8'!$B$7:$B$306,A25,'Dzienne 8'!$D$7:$D$306),"")</f>
        <v>1079.7142857142858</v>
      </c>
      <c r="F25" s="13">
        <f>IFERROR(SUMIF('Dzienne 8'!$B$7:$B$306,A25,'Dzienne 8'!$E$7:$E$306),"")</f>
        <v>11</v>
      </c>
      <c r="G25" s="13">
        <f>IFERROR(SUMIF('Dzienne 8'!$B$7:$B$306,A25,'Dzienne 8'!$F$7:$F$306),"")</f>
        <v>2</v>
      </c>
      <c r="H25" s="15">
        <f>IFERROR(AVERAGEIF('Dzienne 8'!$B$7:$B$306,A25,'Dzienne 8'!$K$7:$K$306),"")</f>
        <v>37.155803765743471</v>
      </c>
      <c r="I25" s="21">
        <f>IFERROR(SUMIF('Dzienne 8'!$B$7:$B$306,A25,'Dzienne 8'!$H$7:$H$306),"")</f>
        <v>26229</v>
      </c>
      <c r="J25" s="21">
        <f>IFERROR(SUMIF('Dzienne 8'!$B$7:$B$306,A25,'Dzienne 8'!$I$7:$I$306),"")</f>
        <v>4394</v>
      </c>
      <c r="K25" s="15">
        <f t="shared" si="0"/>
        <v>16.752449578710589</v>
      </c>
      <c r="L25" s="15">
        <f>IFERROR(AVERAGEIF('Dzienne 8'!$B$7:$B$306,A25,'Dzienne 8'!$L$7:$L$306),"")</f>
        <v>48.875</v>
      </c>
      <c r="M25" s="21">
        <f>IFERROR(SUMIF('Dzienne 8'!$B$7:$B$306,A25,'Dzienne 8'!$M$7:$M$306),"")</f>
        <v>10076</v>
      </c>
      <c r="N25" s="15">
        <f>IFERROR(AVERAGEIF('Dzienne 8'!$B$7:$B$306,A25,'Dzienne 8'!$O$7:$O$306),"")</f>
        <v>142.72871586150319</v>
      </c>
      <c r="O25" s="15">
        <f>IFERROR(AVERAGEIF('Dzienne 8'!$B$7:$B$306,A25,'Dzienne 8'!$P$7:$P$306),"")</f>
        <v>90.631512619464431</v>
      </c>
      <c r="P25" s="17">
        <f>IFERROR(AVERAGEIF('Dzienne 8'!$B$7:$B$306,A25,'Dzienne 8'!$R$7:$R$306),"")</f>
        <v>2.5185313221429371</v>
      </c>
      <c r="Q25" s="21" t="str">
        <f>IFERROR(AVERAGEIF('Dzienne 8'!$B$7:$B$306,A25,'Dzienne 8'!$U$7:$U$306),"")</f>
        <v/>
      </c>
      <c r="R25" s="21" t="str">
        <f>IFERROR(AVERAGEIF('Dzienne 8'!$B$7:$B$306,A25,'Dzienne 8'!$V$7:$V$306),"")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8'!$A$7:$A$306,'Dzienne 8'!$B$7:$B$306,A26),"")</f>
        <v/>
      </c>
      <c r="C26" s="20" t="str">
        <f ca="1">IFERROR(_xludf.maxifs('Dzienne 8'!$A$7:$A$306,'Dzienne 8'!$B$7:$B$306,A26),"")</f>
        <v/>
      </c>
      <c r="D26" s="21">
        <f>IFERROR(AVERAGEIF('Dzienne 8'!$B$7:$B$306,A26,'Dzienne 8'!$C$7:$C$306),"")</f>
        <v>10069.714285714286</v>
      </c>
      <c r="E26" s="21">
        <f>IFERROR(AVERAGEIF('Dzienne 8'!$B$7:$B$306,A26,'Dzienne 8'!$D$7:$D$306),"")</f>
        <v>1075.8571428571429</v>
      </c>
      <c r="F26" s="13">
        <f>IFERROR(SUMIF('Dzienne 8'!$B$7:$B$306,A26,'Dzienne 8'!$E$7:$E$306),"")</f>
        <v>16</v>
      </c>
      <c r="G26" s="13">
        <f>IFERROR(SUMIF('Dzienne 8'!$B$7:$B$306,A26,'Dzienne 8'!$F$7:$F$306),"")</f>
        <v>8</v>
      </c>
      <c r="H26" s="15">
        <f>IFERROR(AVERAGEIF('Dzienne 8'!$B$7:$B$306,A26,'Dzienne 8'!$K$7:$K$306),"")</f>
        <v>71.294930267325228</v>
      </c>
      <c r="I26" s="21">
        <f>IFERROR(SUMIF('Dzienne 8'!$B$7:$B$306,A26,'Dzienne 8'!$H$7:$H$306),"")</f>
        <v>50252</v>
      </c>
      <c r="J26" s="21">
        <f>IFERROR(SUMIF('Dzienne 8'!$B$7:$B$306,A26,'Dzienne 8'!$I$7:$I$306),"")</f>
        <v>38653</v>
      </c>
      <c r="K26" s="15">
        <f t="shared" si="0"/>
        <v>76.918331608692199</v>
      </c>
      <c r="L26" s="15">
        <f>IFERROR(AVERAGEIF('Dzienne 8'!$B$7:$B$306,A26,'Dzienne 8'!$L$7:$L$306),"")</f>
        <v>48.957142857142863</v>
      </c>
      <c r="M26" s="21">
        <f>IFERROR(SUMIF('Dzienne 8'!$B$7:$B$306,A26,'Dzienne 8'!$M$7:$M$306),"")</f>
        <v>11710</v>
      </c>
      <c r="N26" s="15">
        <f>IFERROR(AVERAGEIF('Dzienne 8'!$B$7:$B$306,A26,'Dzienne 8'!$O$7:$O$306),"")</f>
        <v>166.13082858626237</v>
      </c>
      <c r="O26" s="15">
        <f>IFERROR(AVERAGEIF('Dzienne 8'!$B$7:$B$306,A26,'Dzienne 8'!$P$7:$P$306),"")</f>
        <v>84.18456842082017</v>
      </c>
      <c r="P26" s="17">
        <f>IFERROR(AVERAGEIF('Dzienne 8'!$B$7:$B$306,A26,'Dzienne 8'!$R$7:$R$306),"")</f>
        <v>2.5893462149722737</v>
      </c>
      <c r="Q26" s="21" t="str">
        <f>IFERROR(AVERAGEIF('Dzienne 8'!$B$7:$B$306,A26,'Dzienne 8'!$U$7:$U$306),"")</f>
        <v/>
      </c>
      <c r="R26" s="21" t="str">
        <f>IFERROR(AVERAGEIF('Dzienne 8'!$B$7:$B$306,A26,'Dzienne 8'!$V$7:$V$306),"")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8'!$A$7:$A$306,'Dzienne 8'!$B$7:$B$306,A27),"")</f>
        <v/>
      </c>
      <c r="C27" s="20" t="str">
        <f ca="1">IFERROR(_xludf.maxifs('Dzienne 8'!$A$7:$A$306,'Dzienne 8'!$B$7:$B$306,A27),"")</f>
        <v/>
      </c>
      <c r="D27" s="21">
        <f>IFERROR(AVERAGEIF('Dzienne 8'!$B$7:$B$306,A27,'Dzienne 8'!$C$7:$C$306),"")</f>
        <v>10053.428571428571</v>
      </c>
      <c r="E27" s="21">
        <f>IFERROR(AVERAGEIF('Dzienne 8'!$B$7:$B$306,A27,'Dzienne 8'!$D$7:$D$306),"")</f>
        <v>1066.4285714285713</v>
      </c>
      <c r="F27" s="13">
        <f>IFERROR(SUMIF('Dzienne 8'!$B$7:$B$306,A27,'Dzienne 8'!$E$7:$E$306),"")</f>
        <v>14</v>
      </c>
      <c r="G27" s="13">
        <f>IFERROR(SUMIF('Dzienne 8'!$B$7:$B$306,A27,'Dzienne 8'!$F$7:$F$306),"")</f>
        <v>8</v>
      </c>
      <c r="H27" s="15">
        <f>IFERROR(AVERAGEIF('Dzienne 8'!$B$7:$B$306,A27,'Dzienne 8'!$K$7:$K$306),"")</f>
        <v>90.587716088262127</v>
      </c>
      <c r="I27" s="21">
        <f>IFERROR(SUMIF('Dzienne 8'!$B$7:$B$306,A27,'Dzienne 8'!$H$7:$H$306),"")</f>
        <v>63749</v>
      </c>
      <c r="J27" s="21">
        <f>IFERROR(SUMIF('Dzienne 8'!$B$7:$B$306,A27,'Dzienne 8'!$I$7:$I$306),"")</f>
        <v>53360</v>
      </c>
      <c r="K27" s="15">
        <f t="shared" si="0"/>
        <v>83.70327377684356</v>
      </c>
      <c r="L27" s="15">
        <f>IFERROR(AVERAGEIF('Dzienne 8'!$B$7:$B$306,A27,'Dzienne 8'!$L$7:$L$306),"")</f>
        <v>51.685714285714276</v>
      </c>
      <c r="M27" s="21">
        <f>IFERROR(SUMIF('Dzienne 8'!$B$7:$B$306,A27,'Dzienne 8'!$M$7:$M$306),"")</f>
        <v>12506</v>
      </c>
      <c r="N27" s="15">
        <f>IFERROR(AVERAGEIF('Dzienne 8'!$B$7:$B$306,A27,'Dzienne 8'!$O$7:$O$306),"")</f>
        <v>177.70772260589825</v>
      </c>
      <c r="O27" s="15">
        <f>IFERROR(AVERAGEIF('Dzienne 8'!$B$7:$B$306,A27,'Dzienne 8'!$P$7:$P$306),"")</f>
        <v>74.900578536677202</v>
      </c>
      <c r="P27" s="17">
        <f>IFERROR(AVERAGEIF('Dzienne 8'!$B$7:$B$306,A27,'Dzienne 8'!$R$7:$R$306),"")</f>
        <v>2.1874534238257981</v>
      </c>
      <c r="Q27" s="21" t="str">
        <f>IFERROR(AVERAGEIF('Dzienne 8'!$B$7:$B$306,A27,'Dzienne 8'!$U$7:$U$306),"")</f>
        <v/>
      </c>
      <c r="R27" s="21" t="str">
        <f>IFERROR(AVERAGEIF('Dzienne 8'!$B$7:$B$306,A27,'Dzienne 8'!$V$7:$V$306),"")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8'!$A$7:$A$306,'Dzienne 8'!$B$7:$B$306,A28),"")</f>
        <v/>
      </c>
      <c r="C28" s="20" t="str">
        <f ca="1">IFERROR(_xludf.maxifs('Dzienne 8'!$A$7:$A$306,'Dzienne 8'!$B$7:$B$306,A28),"")</f>
        <v/>
      </c>
      <c r="D28" s="21">
        <f>IFERROR(AVERAGEIF('Dzienne 8'!$B$7:$B$306,A28,'Dzienne 8'!$C$7:$C$306),"")</f>
        <v>10041.857142857143</v>
      </c>
      <c r="E28" s="21">
        <f>IFERROR(AVERAGEIF('Dzienne 8'!$B$7:$B$306,A28,'Dzienne 8'!$D$7:$D$306),"")</f>
        <v>1058.7142857142858</v>
      </c>
      <c r="F28" s="13">
        <f>IFERROR(SUMIF('Dzienne 8'!$B$7:$B$306,A28,'Dzienne 8'!$E$7:$E$306),"")</f>
        <v>10</v>
      </c>
      <c r="G28" s="13">
        <f>IFERROR(SUMIF('Dzienne 8'!$B$7:$B$306,A28,'Dzienne 8'!$F$7:$F$306),"")</f>
        <v>7</v>
      </c>
      <c r="H28" s="15">
        <f>IFERROR(AVERAGEIF('Dzienne 8'!$B$7:$B$306,A28,'Dzienne 8'!$K$7:$K$306),"")</f>
        <v>94.304027802603258</v>
      </c>
      <c r="I28" s="21">
        <f>IFERROR(SUMIF('Dzienne 8'!$B$7:$B$306,A28,'Dzienne 8'!$H$7:$H$306),"")</f>
        <v>66289</v>
      </c>
      <c r="J28" s="21">
        <f>IFERROR(SUMIF('Dzienne 8'!$B$7:$B$306,A28,'Dzienne 8'!$I$7:$I$306),"")</f>
        <v>57913</v>
      </c>
      <c r="K28" s="15">
        <f t="shared" si="0"/>
        <v>87.364419436105536</v>
      </c>
      <c r="L28" s="15">
        <f>IFERROR(AVERAGEIF('Dzienne 8'!$B$7:$B$306,A28,'Dzienne 8'!$L$7:$L$306),"")</f>
        <v>52.885714285714279</v>
      </c>
      <c r="M28" s="21">
        <f>IFERROR(SUMIF('Dzienne 8'!$B$7:$B$306,A28,'Dzienne 8'!$M$7:$M$306),"")</f>
        <v>12750</v>
      </c>
      <c r="N28" s="15">
        <f>IFERROR(AVERAGEIF('Dzienne 8'!$B$7:$B$306,A28,'Dzienne 8'!$O$7:$O$306),"")</f>
        <v>181.38351655904029</v>
      </c>
      <c r="O28" s="15">
        <f>IFERROR(AVERAGEIF('Dzienne 8'!$B$7:$B$306,A28,'Dzienne 8'!$P$7:$P$306),"")</f>
        <v>88.518373066030705</v>
      </c>
      <c r="P28" s="17">
        <f>IFERROR(AVERAGEIF('Dzienne 8'!$B$7:$B$306,A28,'Dzienne 8'!$R$7:$R$306),"")</f>
        <v>2.0759457298023194</v>
      </c>
      <c r="Q28" s="21" t="str">
        <f>IFERROR(AVERAGEIF('Dzienne 8'!$B$7:$B$306,A28,'Dzienne 8'!$U$7:$U$306),"")</f>
        <v/>
      </c>
      <c r="R28" s="21" t="str">
        <f>IFERROR(AVERAGEIF('Dzienne 8'!$B$7:$B$306,A28,'Dzienne 8'!$V$7:$V$306),"")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8'!$A$7:$A$306,'Dzienne 8'!$B$7:$B$306,A29),"")</f>
        <v/>
      </c>
      <c r="C29" s="20" t="str">
        <f ca="1">IFERROR(_xludf.maxifs('Dzienne 8'!$A$7:$A$306,'Dzienne 8'!$B$7:$B$306,A29),"")</f>
        <v/>
      </c>
      <c r="D29" s="21">
        <f>IFERROR(AVERAGEIF('Dzienne 8'!$B$7:$B$306,A29,'Dzienne 8'!$C$7:$C$306),"")</f>
        <v>10033.833333333334</v>
      </c>
      <c r="E29" s="21">
        <f>IFERROR(AVERAGEIF('Dzienne 8'!$B$7:$B$306,A29,'Dzienne 8'!$D$7:$D$306),"")</f>
        <v>1051</v>
      </c>
      <c r="F29" s="13">
        <f>IFERROR(SUMIF('Dzienne 8'!$B$7:$B$306,A29,'Dzienne 8'!$E$7:$E$306),"")</f>
        <v>4</v>
      </c>
      <c r="G29" s="13">
        <f>IFERROR(SUMIF('Dzienne 8'!$B$7:$B$306,A29,'Dzienne 8'!$F$7:$F$306),"")</f>
        <v>7</v>
      </c>
      <c r="H29" s="15">
        <f>IFERROR(AVERAGEIF('Dzienne 8'!$B$7:$B$306,A29,'Dzienne 8'!$K$7:$K$306),"")</f>
        <v>96.201175329474225</v>
      </c>
      <c r="I29" s="21">
        <f>IFERROR(SUMIF('Dzienne 8'!$B$7:$B$306,A29,'Dzienne 8'!$H$7:$H$306),"")</f>
        <v>57916</v>
      </c>
      <c r="J29" s="21">
        <f>IFERROR(SUMIF('Dzienne 8'!$B$7:$B$306,A29,'Dzienne 8'!$I$7:$I$306),"")</f>
        <v>52528</v>
      </c>
      <c r="K29" s="15">
        <f t="shared" si="0"/>
        <v>90.696871330893018</v>
      </c>
      <c r="L29" s="15">
        <f>IFERROR(AVERAGEIF('Dzienne 8'!$B$7:$B$306,A29,'Dzienne 8'!$L$7:$L$306),"")</f>
        <v>53.883333333333333</v>
      </c>
      <c r="M29" s="21">
        <f>IFERROR(SUMIF('Dzienne 8'!$B$7:$B$306,A29,'Dzienne 8'!$M$7:$M$306),"")</f>
        <v>11122</v>
      </c>
      <c r="N29" s="15">
        <f>IFERROR(AVERAGEIF('Dzienne 8'!$B$7:$B$306,A29,'Dzienne 8'!$O$7:$O$306),"")</f>
        <v>184.74241055001505</v>
      </c>
      <c r="O29" s="15">
        <f>IFERROR(AVERAGEIF('Dzienne 8'!$B$7:$B$306,A29,'Dzienne 8'!$P$7:$P$306),"")</f>
        <v>91.026064316571066</v>
      </c>
      <c r="P29" s="17">
        <f>IFERROR(AVERAGEIF('Dzienne 8'!$B$7:$B$306,A29,'Dzienne 8'!$R$7:$R$306),"")</f>
        <v>2.0770927214708252</v>
      </c>
      <c r="Q29" s="21" t="str">
        <f>IFERROR(AVERAGEIF('Dzienne 8'!$B$7:$B$306,A29,'Dzienne 8'!$U$7:$U$306),"")</f>
        <v/>
      </c>
      <c r="R29" s="21" t="str">
        <f>IFERROR(AVERAGEIF('Dzienne 8'!$B$7:$B$306,A29,'Dzienne 8'!$V$7:$V$306),"")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8'!$A$7:$A$306,'Dzienne 8'!$B$7:$B$306,A30),"")</f>
        <v/>
      </c>
      <c r="C30" s="20" t="str">
        <f ca="1">IFERROR(_xludf.maxifs('Dzienne 8'!$A$7:$A$306,'Dzienne 8'!$B$7:$B$306,A30),"")</f>
        <v/>
      </c>
      <c r="D30" s="21" t="str">
        <f>IFERROR(AVERAGEIF('Dzienne 8'!$B$7:$B$306,A30,'Dzienne 8'!$C$7:$C$306),"")</f>
        <v/>
      </c>
      <c r="E30" s="21" t="str">
        <f>IFERROR(AVERAGEIF('Dzienne 8'!$B$7:$B$306,A30,'Dzienne 8'!$D$7:$D$306),"")</f>
        <v/>
      </c>
      <c r="F30" s="13">
        <f>IFERROR(SUMIF('Dzienne 8'!$B$7:$B$306,A30,'Dzienne 8'!$E$7:$E$306),"")</f>
        <v>0</v>
      </c>
      <c r="G30" s="13">
        <f>IFERROR(SUMIF('Dzienne 8'!$B$7:$B$306,A30,'Dzienne 8'!$F$7:$F$306),"")</f>
        <v>0</v>
      </c>
      <c r="H30" s="15" t="str">
        <f>IFERROR(AVERAGEIF('Dzienne 8'!$B$7:$B$306,A30,'Dzienne 8'!$K$7:$K$306),"")</f>
        <v/>
      </c>
      <c r="I30" s="21">
        <f>IFERROR(SUMIF('Dzienne 8'!$B$7:$B$306,A30,'Dzienne 8'!$H$7:$H$306),"")</f>
        <v>0</v>
      </c>
      <c r="J30" s="21">
        <f>IFERROR(SUMIF('Dzienne 8'!$B$7:$B$306,A30,'Dzienne 8'!$I$7:$I$306),"")</f>
        <v>0</v>
      </c>
      <c r="K30" s="15" t="str">
        <f t="shared" si="0"/>
        <v/>
      </c>
      <c r="L30" s="15" t="str">
        <f>IFERROR(AVERAGEIF('Dzienne 8'!$B$7:$B$306,A30,'Dzienne 8'!$L$7:$L$306),"")</f>
        <v/>
      </c>
      <c r="M30" s="21">
        <f>IFERROR(SUMIF('Dzienne 8'!$B$7:$B$306,A30,'Dzienne 8'!$M$7:$M$306),"")</f>
        <v>0</v>
      </c>
      <c r="N30" s="15" t="str">
        <f>IFERROR(AVERAGEIF('Dzienne 8'!$B$7:$B$306,A30,'Dzienne 8'!$O$7:$O$306),"")</f>
        <v/>
      </c>
      <c r="O30" s="15" t="str">
        <f>IFERROR(AVERAGEIF('Dzienne 8'!$B$7:$B$306,A30,'Dzienne 8'!$P$7:$P$306),"")</f>
        <v/>
      </c>
      <c r="P30" s="17" t="str">
        <f>IFERROR(AVERAGEIF('Dzienne 8'!$B$7:$B$306,A30,'Dzienne 8'!$R$7:$R$306),"")</f>
        <v/>
      </c>
      <c r="Q30" s="21" t="str">
        <f>IFERROR(AVERAGEIF('Dzienne 8'!$B$7:$B$306,A30,'Dzienne 8'!$U$7:$U$306),"")</f>
        <v/>
      </c>
      <c r="R30" s="21" t="str">
        <f>IFERROR(AVERAGEIF('Dzienne 8'!$B$7:$B$306,A30,'Dzienne 8'!$V$7:$V$306),"")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8'!$A$7:$A$306,'Dzienne 8'!$B$7:$B$306,A31),"")</f>
        <v/>
      </c>
      <c r="C31" s="20" t="str">
        <f ca="1">IFERROR(_xludf.maxifs('Dzienne 8'!$A$7:$A$306,'Dzienne 8'!$B$7:$B$306,A31),"")</f>
        <v/>
      </c>
      <c r="D31" s="21" t="str">
        <f>IFERROR(AVERAGEIF('Dzienne 8'!$B$7:$B$306,A31,'Dzienne 8'!$C$7:$C$306),"")</f>
        <v/>
      </c>
      <c r="E31" s="21" t="str">
        <f>IFERROR(AVERAGEIF('Dzienne 8'!$B$7:$B$306,A31,'Dzienne 8'!$D$7:$D$306),"")</f>
        <v/>
      </c>
      <c r="F31" s="13">
        <f>IFERROR(SUMIF('Dzienne 8'!$B$7:$B$306,A31,'Dzienne 8'!$E$7:$E$306),"")</f>
        <v>0</v>
      </c>
      <c r="G31" s="13">
        <f>IFERROR(SUMIF('Dzienne 8'!$B$7:$B$306,A31,'Dzienne 8'!$F$7:$F$306),"")</f>
        <v>0</v>
      </c>
      <c r="H31" s="15" t="str">
        <f>IFERROR(AVERAGEIF('Dzienne 8'!$B$7:$B$306,A31,'Dzienne 8'!$K$7:$K$306),"")</f>
        <v/>
      </c>
      <c r="I31" s="21">
        <f>IFERROR(SUMIF('Dzienne 8'!$B$7:$B$306,A31,'Dzienne 8'!$H$7:$H$306),"")</f>
        <v>0</v>
      </c>
      <c r="J31" s="21">
        <f>IFERROR(SUMIF('Dzienne 8'!$B$7:$B$306,A31,'Dzienne 8'!$I$7:$I$306),"")</f>
        <v>0</v>
      </c>
      <c r="K31" s="15" t="str">
        <f t="shared" si="0"/>
        <v/>
      </c>
      <c r="L31" s="15" t="str">
        <f>IFERROR(AVERAGEIF('Dzienne 8'!$B$7:$B$306,A31,'Dzienne 8'!$L$7:$L$306),"")</f>
        <v/>
      </c>
      <c r="M31" s="21">
        <f>IFERROR(SUMIF('Dzienne 8'!$B$7:$B$306,A31,'Dzienne 8'!$M$7:$M$306),"")</f>
        <v>0</v>
      </c>
      <c r="N31" s="15" t="str">
        <f>IFERROR(AVERAGEIF('Dzienne 8'!$B$7:$B$306,A31,'Dzienne 8'!$O$7:$O$306),"")</f>
        <v/>
      </c>
      <c r="O31" s="15" t="str">
        <f>IFERROR(AVERAGEIF('Dzienne 8'!$B$7:$B$306,A31,'Dzienne 8'!$P$7:$P$306),"")</f>
        <v/>
      </c>
      <c r="P31" s="17" t="str">
        <f>IFERROR(AVERAGEIF('Dzienne 8'!$B$7:$B$306,A31,'Dzienne 8'!$R$7:$R$306),"")</f>
        <v/>
      </c>
      <c r="Q31" s="21" t="str">
        <f>IFERROR(AVERAGEIF('Dzienne 8'!$B$7:$B$306,A31,'Dzienne 8'!$U$7:$U$306),"")</f>
        <v/>
      </c>
      <c r="R31" s="21" t="str">
        <f>IFERROR(AVERAGEIF('Dzienne 8'!$B$7:$B$306,A31,'Dzienne 8'!$V$7:$V$306),"")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8'!$A$7:$A$306,'Dzienne 8'!$B$7:$B$306,A32),"")</f>
        <v/>
      </c>
      <c r="C32" s="20" t="str">
        <f ca="1">IFERROR(_xludf.maxifs('Dzienne 8'!$A$7:$A$306,'Dzienne 8'!$B$7:$B$306,A32),"")</f>
        <v/>
      </c>
      <c r="D32" s="21" t="str">
        <f>IFERROR(AVERAGEIF('Dzienne 8'!$B$7:$B$306,A32,'Dzienne 8'!$C$7:$C$306),"")</f>
        <v/>
      </c>
      <c r="E32" s="21" t="str">
        <f>IFERROR(AVERAGEIF('Dzienne 8'!$B$7:$B$306,A32,'Dzienne 8'!$D$7:$D$306),"")</f>
        <v/>
      </c>
      <c r="F32" s="13">
        <f>IFERROR(SUMIF('Dzienne 8'!$B$7:$B$306,A32,'Dzienne 8'!$E$7:$E$306),"")</f>
        <v>0</v>
      </c>
      <c r="G32" s="13">
        <f>IFERROR(SUMIF('Dzienne 8'!$B$7:$B$306,A32,'Dzienne 8'!$F$7:$F$306),"")</f>
        <v>0</v>
      </c>
      <c r="H32" s="15" t="str">
        <f>IFERROR(AVERAGEIF('Dzienne 8'!$B$7:$B$306,A32,'Dzienne 8'!$K$7:$K$306),"")</f>
        <v/>
      </c>
      <c r="I32" s="21">
        <f>IFERROR(SUMIF('Dzienne 8'!$B$7:$B$306,A32,'Dzienne 8'!$H$7:$H$306),"")</f>
        <v>0</v>
      </c>
      <c r="J32" s="21">
        <f>IFERROR(SUMIF('Dzienne 8'!$B$7:$B$306,A32,'Dzienne 8'!$I$7:$I$306),"")</f>
        <v>0</v>
      </c>
      <c r="K32" s="15" t="str">
        <f t="shared" si="0"/>
        <v/>
      </c>
      <c r="L32" s="15" t="str">
        <f>IFERROR(AVERAGEIF('Dzienne 8'!$B$7:$B$306,A32,'Dzienne 8'!$L$7:$L$306),"")</f>
        <v/>
      </c>
      <c r="M32" s="21">
        <f>IFERROR(SUMIF('Dzienne 8'!$B$7:$B$306,A32,'Dzienne 8'!$M$7:$M$306),"")</f>
        <v>0</v>
      </c>
      <c r="N32" s="15" t="str">
        <f>IFERROR(AVERAGEIF('Dzienne 8'!$B$7:$B$306,A32,'Dzienne 8'!$O$7:$O$306),"")</f>
        <v/>
      </c>
      <c r="O32" s="15" t="str">
        <f>IFERROR(AVERAGEIF('Dzienne 8'!$B$7:$B$306,A32,'Dzienne 8'!$P$7:$P$306),"")</f>
        <v/>
      </c>
      <c r="P32" s="17" t="str">
        <f>IFERROR(AVERAGEIF('Dzienne 8'!$B$7:$B$306,A32,'Dzienne 8'!$R$7:$R$306),"")</f>
        <v/>
      </c>
      <c r="Q32" s="21" t="str">
        <f>IFERROR(AVERAGEIF('Dzienne 8'!$B$7:$B$306,A32,'Dzienne 8'!$U$7:$U$306),"")</f>
        <v/>
      </c>
      <c r="R32" s="21" t="str">
        <f>IFERROR(AVERAGEIF('Dzienne 8'!$B$7:$B$306,A32,'Dzienne 8'!$V$7:$V$306),"")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8'!$A$7:$A$306,'Dzienne 8'!$B$7:$B$306,A33),"")</f>
        <v/>
      </c>
      <c r="C33" s="20" t="str">
        <f ca="1">IFERROR(_xludf.maxifs('Dzienne 8'!$A$7:$A$306,'Dzienne 8'!$B$7:$B$306,A33),"")</f>
        <v/>
      </c>
      <c r="D33" s="21" t="str">
        <f>IFERROR(AVERAGEIF('Dzienne 8'!$B$7:$B$306,A33,'Dzienne 8'!$C$7:$C$306),"")</f>
        <v/>
      </c>
      <c r="E33" s="21" t="str">
        <f>IFERROR(AVERAGEIF('Dzienne 8'!$B$7:$B$306,A33,'Dzienne 8'!$D$7:$D$306),"")</f>
        <v/>
      </c>
      <c r="F33" s="13">
        <f>IFERROR(SUMIF('Dzienne 8'!$B$7:$B$306,A33,'Dzienne 8'!$E$7:$E$306),"")</f>
        <v>0</v>
      </c>
      <c r="G33" s="13">
        <f>IFERROR(SUMIF('Dzienne 8'!$B$7:$B$306,A33,'Dzienne 8'!$F$7:$F$306),"")</f>
        <v>0</v>
      </c>
      <c r="H33" s="15" t="str">
        <f>IFERROR(AVERAGEIF('Dzienne 8'!$B$7:$B$306,A33,'Dzienne 8'!$K$7:$K$306),"")</f>
        <v/>
      </c>
      <c r="I33" s="21">
        <f>IFERROR(SUMIF('Dzienne 8'!$B$7:$B$306,A33,'Dzienne 8'!$H$7:$H$306),"")</f>
        <v>0</v>
      </c>
      <c r="J33" s="21">
        <f>IFERROR(SUMIF('Dzienne 8'!$B$7:$B$306,A33,'Dzienne 8'!$I$7:$I$306),"")</f>
        <v>0</v>
      </c>
      <c r="K33" s="15" t="str">
        <f t="shared" si="0"/>
        <v/>
      </c>
      <c r="L33" s="15" t="str">
        <f>IFERROR(AVERAGEIF('Dzienne 8'!$B$7:$B$306,A33,'Dzienne 8'!$L$7:$L$306),"")</f>
        <v/>
      </c>
      <c r="M33" s="21">
        <f>IFERROR(SUMIF('Dzienne 8'!$B$7:$B$306,A33,'Dzienne 8'!$M$7:$M$306),"")</f>
        <v>0</v>
      </c>
      <c r="N33" s="15" t="str">
        <f>IFERROR(AVERAGEIF('Dzienne 8'!$B$7:$B$306,A33,'Dzienne 8'!$O$7:$O$306),"")</f>
        <v/>
      </c>
      <c r="O33" s="15" t="str">
        <f>IFERROR(AVERAGEIF('Dzienne 8'!$B$7:$B$306,A33,'Dzienne 8'!$P$7:$P$306),"")</f>
        <v/>
      </c>
      <c r="P33" s="17" t="str">
        <f>IFERROR(AVERAGEIF('Dzienne 8'!$B$7:$B$306,A33,'Dzienne 8'!$R$7:$R$306),"")</f>
        <v/>
      </c>
      <c r="Q33" s="21" t="str">
        <f>IFERROR(AVERAGEIF('Dzienne 8'!$B$7:$B$306,A33,'Dzienne 8'!$U$7:$U$306),"")</f>
        <v/>
      </c>
      <c r="R33" s="21" t="str">
        <f>IFERROR(AVERAGEIF('Dzienne 8'!$B$7:$B$306,A33,'Dzienne 8'!$V$7:$V$306),"")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8'!$A$7:$A$306,'Dzienne 8'!$B$7:$B$306,A34),"")</f>
        <v/>
      </c>
      <c r="C34" s="20" t="str">
        <f ca="1">IFERROR(_xludf.maxifs('Dzienne 8'!$A$7:$A$306,'Dzienne 8'!$B$7:$B$306,A34),"")</f>
        <v/>
      </c>
      <c r="D34" s="21" t="str">
        <f>IFERROR(AVERAGEIF('Dzienne 8'!$B$7:$B$306,A34,'Dzienne 8'!$C$7:$C$306),"")</f>
        <v/>
      </c>
      <c r="E34" s="21" t="str">
        <f>IFERROR(AVERAGEIF('Dzienne 8'!$B$7:$B$306,A34,'Dzienne 8'!$D$7:$D$306),"")</f>
        <v/>
      </c>
      <c r="F34" s="13">
        <f>IFERROR(SUMIF('Dzienne 8'!$B$7:$B$306,A34,'Dzienne 8'!$E$7:$E$306),"")</f>
        <v>0</v>
      </c>
      <c r="G34" s="13">
        <f>IFERROR(SUMIF('Dzienne 8'!$B$7:$B$306,A34,'Dzienne 8'!$F$7:$F$306),"")</f>
        <v>0</v>
      </c>
      <c r="H34" s="15" t="str">
        <f>IFERROR(AVERAGEIF('Dzienne 8'!$B$7:$B$306,A34,'Dzienne 8'!$K$7:$K$306),"")</f>
        <v/>
      </c>
      <c r="I34" s="21">
        <f>IFERROR(SUMIF('Dzienne 8'!$B$7:$B$306,A34,'Dzienne 8'!$H$7:$H$306),"")</f>
        <v>0</v>
      </c>
      <c r="J34" s="21">
        <f>IFERROR(SUMIF('Dzienne 8'!$B$7:$B$306,A34,'Dzienne 8'!$I$7:$I$306),"")</f>
        <v>0</v>
      </c>
      <c r="K34" s="15" t="str">
        <f t="shared" si="0"/>
        <v/>
      </c>
      <c r="L34" s="15" t="str">
        <f>IFERROR(AVERAGEIF('Dzienne 8'!$B$7:$B$306,A34,'Dzienne 8'!$L$7:$L$306),"")</f>
        <v/>
      </c>
      <c r="M34" s="21">
        <f>IFERROR(SUMIF('Dzienne 8'!$B$7:$B$306,A34,'Dzienne 8'!$M$7:$M$306),"")</f>
        <v>0</v>
      </c>
      <c r="N34" s="15" t="str">
        <f>IFERROR(AVERAGEIF('Dzienne 8'!$B$7:$B$306,A34,'Dzienne 8'!$O$7:$O$306),"")</f>
        <v/>
      </c>
      <c r="O34" s="15" t="str">
        <f>IFERROR(AVERAGEIF('Dzienne 8'!$B$7:$B$306,A34,'Dzienne 8'!$P$7:$P$306),"")</f>
        <v/>
      </c>
      <c r="P34" s="17" t="str">
        <f>IFERROR(AVERAGEIF('Dzienne 8'!$B$7:$B$306,A34,'Dzienne 8'!$R$7:$R$306),"")</f>
        <v/>
      </c>
      <c r="Q34" s="21" t="str">
        <f>IFERROR(AVERAGEIF('Dzienne 8'!$B$7:$B$306,A34,'Dzienne 8'!$U$7:$U$306),"")</f>
        <v/>
      </c>
      <c r="R34" s="21" t="str">
        <f>IFERROR(AVERAGEIF('Dzienne 8'!$B$7:$B$306,A34,'Dzienne 8'!$V$7:$V$306),"")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8'!$A$7:$A$306,'Dzienne 8'!$B$7:$B$306,A35),"")</f>
        <v/>
      </c>
      <c r="C35" s="20" t="str">
        <f ca="1">IFERROR(_xludf.maxifs('Dzienne 8'!$A$7:$A$306,'Dzienne 8'!$B$7:$B$306,A35),"")</f>
        <v/>
      </c>
      <c r="D35" s="21" t="str">
        <f>IFERROR(AVERAGEIF('Dzienne 8'!$B$7:$B$306,A35,'Dzienne 8'!$C$7:$C$306),"")</f>
        <v/>
      </c>
      <c r="E35" s="21" t="str">
        <f>IFERROR(AVERAGEIF('Dzienne 8'!$B$7:$B$306,A35,'Dzienne 8'!$D$7:$D$306),"")</f>
        <v/>
      </c>
      <c r="F35" s="13">
        <f>IFERROR(SUMIF('Dzienne 8'!$B$7:$B$306,A35,'Dzienne 8'!$E$7:$E$306),"")</f>
        <v>0</v>
      </c>
      <c r="G35" s="13">
        <f>IFERROR(SUMIF('Dzienne 8'!$B$7:$B$306,A35,'Dzienne 8'!$F$7:$F$306),"")</f>
        <v>0</v>
      </c>
      <c r="H35" s="15" t="str">
        <f>IFERROR(AVERAGEIF('Dzienne 8'!$B$7:$B$306,A35,'Dzienne 8'!$K$7:$K$306),"")</f>
        <v/>
      </c>
      <c r="I35" s="21">
        <f>IFERROR(SUMIF('Dzienne 8'!$B$7:$B$306,A35,'Dzienne 8'!$H$7:$H$306),"")</f>
        <v>0</v>
      </c>
      <c r="J35" s="21">
        <f>IFERROR(SUMIF('Dzienne 8'!$B$7:$B$306,A35,'Dzienne 8'!$I$7:$I$306),"")</f>
        <v>0</v>
      </c>
      <c r="K35" s="15" t="str">
        <f t="shared" ref="K35:K66" si="1">IF(OR(I35="",I35=0),"",J35/I35*100)</f>
        <v/>
      </c>
      <c r="L35" s="15" t="str">
        <f>IFERROR(AVERAGEIF('Dzienne 8'!$B$7:$B$306,A35,'Dzienne 8'!$L$7:$L$306),"")</f>
        <v/>
      </c>
      <c r="M35" s="21">
        <f>IFERROR(SUMIF('Dzienne 8'!$B$7:$B$306,A35,'Dzienne 8'!$M$7:$M$306),"")</f>
        <v>0</v>
      </c>
      <c r="N35" s="15" t="str">
        <f>IFERROR(AVERAGEIF('Dzienne 8'!$B$7:$B$306,A35,'Dzienne 8'!$O$7:$O$306),"")</f>
        <v/>
      </c>
      <c r="O35" s="15" t="str">
        <f>IFERROR(AVERAGEIF('Dzienne 8'!$B$7:$B$306,A35,'Dzienne 8'!$P$7:$P$306),"")</f>
        <v/>
      </c>
      <c r="P35" s="17" t="str">
        <f>IFERROR(AVERAGEIF('Dzienne 8'!$B$7:$B$306,A35,'Dzienne 8'!$R$7:$R$306),"")</f>
        <v/>
      </c>
      <c r="Q35" s="21" t="str">
        <f>IFERROR(AVERAGEIF('Dzienne 8'!$B$7:$B$306,A35,'Dzienne 8'!$U$7:$U$306),"")</f>
        <v/>
      </c>
      <c r="R35" s="21" t="str">
        <f>IFERROR(AVERAGEIF('Dzienne 8'!$B$7:$B$306,A35,'Dzienne 8'!$V$7:$V$306),"")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8'!$A$7:$A$306,'Dzienne 8'!$B$7:$B$306,A36),"")</f>
        <v/>
      </c>
      <c r="C36" s="20" t="str">
        <f ca="1">IFERROR(_xludf.maxifs('Dzienne 8'!$A$7:$A$306,'Dzienne 8'!$B$7:$B$306,A36),"")</f>
        <v/>
      </c>
      <c r="D36" s="21" t="str">
        <f>IFERROR(AVERAGEIF('Dzienne 8'!$B$7:$B$306,A36,'Dzienne 8'!$C$7:$C$306),"")</f>
        <v/>
      </c>
      <c r="E36" s="21" t="str">
        <f>IFERROR(AVERAGEIF('Dzienne 8'!$B$7:$B$306,A36,'Dzienne 8'!$D$7:$D$306),"")</f>
        <v/>
      </c>
      <c r="F36" s="13">
        <f>IFERROR(SUMIF('Dzienne 8'!$B$7:$B$306,A36,'Dzienne 8'!$E$7:$E$306),"")</f>
        <v>0</v>
      </c>
      <c r="G36" s="13">
        <f>IFERROR(SUMIF('Dzienne 8'!$B$7:$B$306,A36,'Dzienne 8'!$F$7:$F$306),"")</f>
        <v>0</v>
      </c>
      <c r="H36" s="15" t="str">
        <f>IFERROR(AVERAGEIF('Dzienne 8'!$B$7:$B$306,A36,'Dzienne 8'!$K$7:$K$306),"")</f>
        <v/>
      </c>
      <c r="I36" s="21">
        <f>IFERROR(SUMIF('Dzienne 8'!$B$7:$B$306,A36,'Dzienne 8'!$H$7:$H$306),"")</f>
        <v>0</v>
      </c>
      <c r="J36" s="21">
        <f>IFERROR(SUMIF('Dzienne 8'!$B$7:$B$306,A36,'Dzienne 8'!$I$7:$I$306),"")</f>
        <v>0</v>
      </c>
      <c r="K36" s="15" t="str">
        <f t="shared" si="1"/>
        <v/>
      </c>
      <c r="L36" s="15" t="str">
        <f>IFERROR(AVERAGEIF('Dzienne 8'!$B$7:$B$306,A36,'Dzienne 8'!$L$7:$L$306),"")</f>
        <v/>
      </c>
      <c r="M36" s="21">
        <f>IFERROR(SUMIF('Dzienne 8'!$B$7:$B$306,A36,'Dzienne 8'!$M$7:$M$306),"")</f>
        <v>0</v>
      </c>
      <c r="N36" s="15" t="str">
        <f>IFERROR(AVERAGEIF('Dzienne 8'!$B$7:$B$306,A36,'Dzienne 8'!$O$7:$O$306),"")</f>
        <v/>
      </c>
      <c r="O36" s="15" t="str">
        <f>IFERROR(AVERAGEIF('Dzienne 8'!$B$7:$B$306,A36,'Dzienne 8'!$P$7:$P$306),"")</f>
        <v/>
      </c>
      <c r="P36" s="17" t="str">
        <f>IFERROR(AVERAGEIF('Dzienne 8'!$B$7:$B$306,A36,'Dzienne 8'!$R$7:$R$306),"")</f>
        <v/>
      </c>
      <c r="Q36" s="21" t="str">
        <f>IFERROR(AVERAGEIF('Dzienne 8'!$B$7:$B$306,A36,'Dzienne 8'!$U$7:$U$306),"")</f>
        <v/>
      </c>
      <c r="R36" s="21" t="str">
        <f>IFERROR(AVERAGEIF('Dzienne 8'!$B$7:$B$306,A36,'Dzienne 8'!$V$7:$V$306),"")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8'!$A$7:$A$306,'Dzienne 8'!$B$7:$B$306,A37),"")</f>
        <v/>
      </c>
      <c r="C37" s="20" t="str">
        <f ca="1">IFERROR(_xludf.maxifs('Dzienne 8'!$A$7:$A$306,'Dzienne 8'!$B$7:$B$306,A37),"")</f>
        <v/>
      </c>
      <c r="D37" s="21" t="str">
        <f>IFERROR(AVERAGEIF('Dzienne 8'!$B$7:$B$306,A37,'Dzienne 8'!$C$7:$C$306),"")</f>
        <v/>
      </c>
      <c r="E37" s="21" t="str">
        <f>IFERROR(AVERAGEIF('Dzienne 8'!$B$7:$B$306,A37,'Dzienne 8'!$D$7:$D$306),"")</f>
        <v/>
      </c>
      <c r="F37" s="13">
        <f>IFERROR(SUMIF('Dzienne 8'!$B$7:$B$306,A37,'Dzienne 8'!$E$7:$E$306),"")</f>
        <v>0</v>
      </c>
      <c r="G37" s="13">
        <f>IFERROR(SUMIF('Dzienne 8'!$B$7:$B$306,A37,'Dzienne 8'!$F$7:$F$306),"")</f>
        <v>0</v>
      </c>
      <c r="H37" s="15" t="str">
        <f>IFERROR(AVERAGEIF('Dzienne 8'!$B$7:$B$306,A37,'Dzienne 8'!$K$7:$K$306),"")</f>
        <v/>
      </c>
      <c r="I37" s="21">
        <f>IFERROR(SUMIF('Dzienne 8'!$B$7:$B$306,A37,'Dzienne 8'!$H$7:$H$306),"")</f>
        <v>0</v>
      </c>
      <c r="J37" s="21">
        <f>IFERROR(SUMIF('Dzienne 8'!$B$7:$B$306,A37,'Dzienne 8'!$I$7:$I$306),"")</f>
        <v>0</v>
      </c>
      <c r="K37" s="15" t="str">
        <f t="shared" si="1"/>
        <v/>
      </c>
      <c r="L37" s="15" t="str">
        <f>IFERROR(AVERAGEIF('Dzienne 8'!$B$7:$B$306,A37,'Dzienne 8'!$L$7:$L$306),"")</f>
        <v/>
      </c>
      <c r="M37" s="21">
        <f>IFERROR(SUMIF('Dzienne 8'!$B$7:$B$306,A37,'Dzienne 8'!$M$7:$M$306),"")</f>
        <v>0</v>
      </c>
      <c r="N37" s="15" t="str">
        <f>IFERROR(AVERAGEIF('Dzienne 8'!$B$7:$B$306,A37,'Dzienne 8'!$O$7:$O$306),"")</f>
        <v/>
      </c>
      <c r="O37" s="15" t="str">
        <f>IFERROR(AVERAGEIF('Dzienne 8'!$B$7:$B$306,A37,'Dzienne 8'!$P$7:$P$306),"")</f>
        <v/>
      </c>
      <c r="P37" s="17" t="str">
        <f>IFERROR(AVERAGEIF('Dzienne 8'!$B$7:$B$306,A37,'Dzienne 8'!$R$7:$R$306),"")</f>
        <v/>
      </c>
      <c r="Q37" s="21" t="str">
        <f>IFERROR(AVERAGEIF('Dzienne 8'!$B$7:$B$306,A37,'Dzienne 8'!$U$7:$U$306),"")</f>
        <v/>
      </c>
      <c r="R37" s="21" t="str">
        <f>IFERROR(AVERAGEIF('Dzienne 8'!$B$7:$B$306,A37,'Dzienne 8'!$V$7:$V$306),"")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8'!$A$7:$A$306,'Dzienne 8'!$B$7:$B$306,A38),"")</f>
        <v/>
      </c>
      <c r="C38" s="20" t="str">
        <f ca="1">IFERROR(_xludf.maxifs('Dzienne 8'!$A$7:$A$306,'Dzienne 8'!$B$7:$B$306,A38),"")</f>
        <v/>
      </c>
      <c r="D38" s="21" t="str">
        <f>IFERROR(AVERAGEIF('Dzienne 8'!$B$7:$B$306,A38,'Dzienne 8'!$C$7:$C$306),"")</f>
        <v/>
      </c>
      <c r="E38" s="21" t="str">
        <f>IFERROR(AVERAGEIF('Dzienne 8'!$B$7:$B$306,A38,'Dzienne 8'!$D$7:$D$306),"")</f>
        <v/>
      </c>
      <c r="F38" s="13">
        <f>IFERROR(SUMIF('Dzienne 8'!$B$7:$B$306,A38,'Dzienne 8'!$E$7:$E$306),"")</f>
        <v>0</v>
      </c>
      <c r="G38" s="13">
        <f>IFERROR(SUMIF('Dzienne 8'!$B$7:$B$306,A38,'Dzienne 8'!$F$7:$F$306),"")</f>
        <v>0</v>
      </c>
      <c r="H38" s="15" t="str">
        <f>IFERROR(AVERAGEIF('Dzienne 8'!$B$7:$B$306,A38,'Dzienne 8'!$K$7:$K$306),"")</f>
        <v/>
      </c>
      <c r="I38" s="21">
        <f>IFERROR(SUMIF('Dzienne 8'!$B$7:$B$306,A38,'Dzienne 8'!$H$7:$H$306),"")</f>
        <v>0</v>
      </c>
      <c r="J38" s="21">
        <f>IFERROR(SUMIF('Dzienne 8'!$B$7:$B$306,A38,'Dzienne 8'!$I$7:$I$306),"")</f>
        <v>0</v>
      </c>
      <c r="K38" s="15" t="str">
        <f t="shared" si="1"/>
        <v/>
      </c>
      <c r="L38" s="15" t="str">
        <f>IFERROR(AVERAGEIF('Dzienne 8'!$B$7:$B$306,A38,'Dzienne 8'!$L$7:$L$306),"")</f>
        <v/>
      </c>
      <c r="M38" s="21">
        <f>IFERROR(SUMIF('Dzienne 8'!$B$7:$B$306,A38,'Dzienne 8'!$M$7:$M$306),"")</f>
        <v>0</v>
      </c>
      <c r="N38" s="15" t="str">
        <f>IFERROR(AVERAGEIF('Dzienne 8'!$B$7:$B$306,A38,'Dzienne 8'!$O$7:$O$306),"")</f>
        <v/>
      </c>
      <c r="O38" s="15" t="str">
        <f>IFERROR(AVERAGEIF('Dzienne 8'!$B$7:$B$306,A38,'Dzienne 8'!$P$7:$P$306),"")</f>
        <v/>
      </c>
      <c r="P38" s="17" t="str">
        <f>IFERROR(AVERAGEIF('Dzienne 8'!$B$7:$B$306,A38,'Dzienne 8'!$R$7:$R$306),"")</f>
        <v/>
      </c>
      <c r="Q38" s="21" t="str">
        <f>IFERROR(AVERAGEIF('Dzienne 8'!$B$7:$B$306,A38,'Dzienne 8'!$U$7:$U$306),"")</f>
        <v/>
      </c>
      <c r="R38" s="21" t="str">
        <f>IFERROR(AVERAGEIF('Dzienne 8'!$B$7:$B$306,A38,'Dzienne 8'!$V$7:$V$306),"")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8'!$A$7:$A$306,'Dzienne 8'!$B$7:$B$306,A39),"")</f>
        <v/>
      </c>
      <c r="C39" s="20" t="str">
        <f ca="1">IFERROR(_xludf.maxifs('Dzienne 8'!$A$7:$A$306,'Dzienne 8'!$B$7:$B$306,A39),"")</f>
        <v/>
      </c>
      <c r="D39" s="21" t="str">
        <f>IFERROR(AVERAGEIF('Dzienne 8'!$B$7:$B$306,A39,'Dzienne 8'!$C$7:$C$306),"")</f>
        <v/>
      </c>
      <c r="E39" s="21" t="str">
        <f>IFERROR(AVERAGEIF('Dzienne 8'!$B$7:$B$306,A39,'Dzienne 8'!$D$7:$D$306),"")</f>
        <v/>
      </c>
      <c r="F39" s="13">
        <f>IFERROR(SUMIF('Dzienne 8'!$B$7:$B$306,A39,'Dzienne 8'!$E$7:$E$306),"")</f>
        <v>0</v>
      </c>
      <c r="G39" s="13">
        <f>IFERROR(SUMIF('Dzienne 8'!$B$7:$B$306,A39,'Dzienne 8'!$F$7:$F$306),"")</f>
        <v>0</v>
      </c>
      <c r="H39" s="15" t="str">
        <f>IFERROR(AVERAGEIF('Dzienne 8'!$B$7:$B$306,A39,'Dzienne 8'!$K$7:$K$306),"")</f>
        <v/>
      </c>
      <c r="I39" s="21">
        <f>IFERROR(SUMIF('Dzienne 8'!$B$7:$B$306,A39,'Dzienne 8'!$H$7:$H$306),"")</f>
        <v>0</v>
      </c>
      <c r="J39" s="21">
        <f>IFERROR(SUMIF('Dzienne 8'!$B$7:$B$306,A39,'Dzienne 8'!$I$7:$I$306),"")</f>
        <v>0</v>
      </c>
      <c r="K39" s="15" t="str">
        <f t="shared" si="1"/>
        <v/>
      </c>
      <c r="L39" s="15" t="str">
        <f>IFERROR(AVERAGEIF('Dzienne 8'!$B$7:$B$306,A39,'Dzienne 8'!$L$7:$L$306),"")</f>
        <v/>
      </c>
      <c r="M39" s="21">
        <f>IFERROR(SUMIF('Dzienne 8'!$B$7:$B$306,A39,'Dzienne 8'!$M$7:$M$306),"")</f>
        <v>0</v>
      </c>
      <c r="N39" s="15" t="str">
        <f>IFERROR(AVERAGEIF('Dzienne 8'!$B$7:$B$306,A39,'Dzienne 8'!$O$7:$O$306),"")</f>
        <v/>
      </c>
      <c r="O39" s="15" t="str">
        <f>IFERROR(AVERAGEIF('Dzienne 8'!$B$7:$B$306,A39,'Dzienne 8'!$P$7:$P$306),"")</f>
        <v/>
      </c>
      <c r="P39" s="17" t="str">
        <f>IFERROR(AVERAGEIF('Dzienne 8'!$B$7:$B$306,A39,'Dzienne 8'!$R$7:$R$306),"")</f>
        <v/>
      </c>
      <c r="Q39" s="21" t="str">
        <f>IFERROR(AVERAGEIF('Dzienne 8'!$B$7:$B$306,A39,'Dzienne 8'!$U$7:$U$306),"")</f>
        <v/>
      </c>
      <c r="R39" s="21" t="str">
        <f>IFERROR(AVERAGEIF('Dzienne 8'!$B$7:$B$306,A39,'Dzienne 8'!$V$7:$V$306),"")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8'!$A$7:$A$306,'Dzienne 8'!$B$7:$B$306,A40),"")</f>
        <v/>
      </c>
      <c r="C40" s="20" t="str">
        <f ca="1">IFERROR(_xludf.maxifs('Dzienne 8'!$A$7:$A$306,'Dzienne 8'!$B$7:$B$306,A40),"")</f>
        <v/>
      </c>
      <c r="D40" s="21" t="str">
        <f>IFERROR(AVERAGEIF('Dzienne 8'!$B$7:$B$306,A40,'Dzienne 8'!$C$7:$C$306),"")</f>
        <v/>
      </c>
      <c r="E40" s="21" t="str">
        <f>IFERROR(AVERAGEIF('Dzienne 8'!$B$7:$B$306,A40,'Dzienne 8'!$D$7:$D$306),"")</f>
        <v/>
      </c>
      <c r="F40" s="13">
        <f>IFERROR(SUMIF('Dzienne 8'!$B$7:$B$306,A40,'Dzienne 8'!$E$7:$E$306),"")</f>
        <v>0</v>
      </c>
      <c r="G40" s="13">
        <f>IFERROR(SUMIF('Dzienne 8'!$B$7:$B$306,A40,'Dzienne 8'!$F$7:$F$306),"")</f>
        <v>0</v>
      </c>
      <c r="H40" s="15" t="str">
        <f>IFERROR(AVERAGEIF('Dzienne 8'!$B$7:$B$306,A40,'Dzienne 8'!$K$7:$K$306),"")</f>
        <v/>
      </c>
      <c r="I40" s="21">
        <f>IFERROR(SUMIF('Dzienne 8'!$B$7:$B$306,A40,'Dzienne 8'!$H$7:$H$306),"")</f>
        <v>0</v>
      </c>
      <c r="J40" s="21">
        <f>IFERROR(SUMIF('Dzienne 8'!$B$7:$B$306,A40,'Dzienne 8'!$I$7:$I$306),"")</f>
        <v>0</v>
      </c>
      <c r="K40" s="15" t="str">
        <f t="shared" si="1"/>
        <v/>
      </c>
      <c r="L40" s="15" t="str">
        <f>IFERROR(AVERAGEIF('Dzienne 8'!$B$7:$B$306,A40,'Dzienne 8'!$L$7:$L$306),"")</f>
        <v/>
      </c>
      <c r="M40" s="21">
        <f>IFERROR(SUMIF('Dzienne 8'!$B$7:$B$306,A40,'Dzienne 8'!$M$7:$M$306),"")</f>
        <v>0</v>
      </c>
      <c r="N40" s="15" t="str">
        <f>IFERROR(AVERAGEIF('Dzienne 8'!$B$7:$B$306,A40,'Dzienne 8'!$O$7:$O$306),"")</f>
        <v/>
      </c>
      <c r="O40" s="15" t="str">
        <f>IFERROR(AVERAGEIF('Dzienne 8'!$B$7:$B$306,A40,'Dzienne 8'!$P$7:$P$306),"")</f>
        <v/>
      </c>
      <c r="P40" s="17" t="str">
        <f>IFERROR(AVERAGEIF('Dzienne 8'!$B$7:$B$306,A40,'Dzienne 8'!$R$7:$R$306),"")</f>
        <v/>
      </c>
      <c r="Q40" s="21" t="str">
        <f>IFERROR(AVERAGEIF('Dzienne 8'!$B$7:$B$306,A40,'Dzienne 8'!$U$7:$U$306),"")</f>
        <v/>
      </c>
      <c r="R40" s="21" t="str">
        <f>IFERROR(AVERAGEIF('Dzienne 8'!$B$7:$B$306,A40,'Dzienne 8'!$V$7:$V$306),"")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8'!$A$7:$A$306,'Dzienne 8'!$B$7:$B$306,A41),"")</f>
        <v/>
      </c>
      <c r="C41" s="20" t="str">
        <f ca="1">IFERROR(_xludf.maxifs('Dzienne 8'!$A$7:$A$306,'Dzienne 8'!$B$7:$B$306,A41),"")</f>
        <v/>
      </c>
      <c r="D41" s="21" t="str">
        <f>IFERROR(AVERAGEIF('Dzienne 8'!$B$7:$B$306,A41,'Dzienne 8'!$C$7:$C$306),"")</f>
        <v/>
      </c>
      <c r="E41" s="21" t="str">
        <f>IFERROR(AVERAGEIF('Dzienne 8'!$B$7:$B$306,A41,'Dzienne 8'!$D$7:$D$306),"")</f>
        <v/>
      </c>
      <c r="F41" s="13">
        <f>IFERROR(SUMIF('Dzienne 8'!$B$7:$B$306,A41,'Dzienne 8'!$E$7:$E$306),"")</f>
        <v>0</v>
      </c>
      <c r="G41" s="13">
        <f>IFERROR(SUMIF('Dzienne 8'!$B$7:$B$306,A41,'Dzienne 8'!$F$7:$F$306),"")</f>
        <v>0</v>
      </c>
      <c r="H41" s="15" t="str">
        <f>IFERROR(AVERAGEIF('Dzienne 8'!$B$7:$B$306,A41,'Dzienne 8'!$K$7:$K$306),"")</f>
        <v/>
      </c>
      <c r="I41" s="21">
        <f>IFERROR(SUMIF('Dzienne 8'!$B$7:$B$306,A41,'Dzienne 8'!$H$7:$H$306),"")</f>
        <v>0</v>
      </c>
      <c r="J41" s="21">
        <f>IFERROR(SUMIF('Dzienne 8'!$B$7:$B$306,A41,'Dzienne 8'!$I$7:$I$306),"")</f>
        <v>0</v>
      </c>
      <c r="K41" s="15" t="str">
        <f t="shared" si="1"/>
        <v/>
      </c>
      <c r="L41" s="15" t="str">
        <f>IFERROR(AVERAGEIF('Dzienne 8'!$B$7:$B$306,A41,'Dzienne 8'!$L$7:$L$306),"")</f>
        <v/>
      </c>
      <c r="M41" s="21">
        <f>IFERROR(SUMIF('Dzienne 8'!$B$7:$B$306,A41,'Dzienne 8'!$M$7:$M$306),"")</f>
        <v>0</v>
      </c>
      <c r="N41" s="15" t="str">
        <f>IFERROR(AVERAGEIF('Dzienne 8'!$B$7:$B$306,A41,'Dzienne 8'!$O$7:$O$306),"")</f>
        <v/>
      </c>
      <c r="O41" s="15" t="str">
        <f>IFERROR(AVERAGEIF('Dzienne 8'!$B$7:$B$306,A41,'Dzienne 8'!$P$7:$P$306),"")</f>
        <v/>
      </c>
      <c r="P41" s="17" t="str">
        <f>IFERROR(AVERAGEIF('Dzienne 8'!$B$7:$B$306,A41,'Dzienne 8'!$R$7:$R$306),"")</f>
        <v/>
      </c>
      <c r="Q41" s="21" t="str">
        <f>IFERROR(AVERAGEIF('Dzienne 8'!$B$7:$B$306,A41,'Dzienne 8'!$U$7:$U$306),"")</f>
        <v/>
      </c>
      <c r="R41" s="21" t="str">
        <f>IFERROR(AVERAGEIF('Dzienne 8'!$B$7:$B$306,A41,'Dzienne 8'!$V$7:$V$306),"")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8'!$A$7:$A$306,'Dzienne 8'!$B$7:$B$306,A42),"")</f>
        <v/>
      </c>
      <c r="C42" s="20" t="str">
        <f ca="1">IFERROR(_xludf.maxifs('Dzienne 8'!$A$7:$A$306,'Dzienne 8'!$B$7:$B$306,A42),"")</f>
        <v/>
      </c>
      <c r="D42" s="21" t="str">
        <f>IFERROR(AVERAGEIF('Dzienne 8'!$B$7:$B$306,A42,'Dzienne 8'!$C$7:$C$306),"")</f>
        <v/>
      </c>
      <c r="E42" s="21" t="str">
        <f>IFERROR(AVERAGEIF('Dzienne 8'!$B$7:$B$306,A42,'Dzienne 8'!$D$7:$D$306),"")</f>
        <v/>
      </c>
      <c r="F42" s="13">
        <f>IFERROR(SUMIF('Dzienne 8'!$B$7:$B$306,A42,'Dzienne 8'!$E$7:$E$306),"")</f>
        <v>0</v>
      </c>
      <c r="G42" s="13">
        <f>IFERROR(SUMIF('Dzienne 8'!$B$7:$B$306,A42,'Dzienne 8'!$F$7:$F$306),"")</f>
        <v>0</v>
      </c>
      <c r="H42" s="15" t="str">
        <f>IFERROR(AVERAGEIF('Dzienne 8'!$B$7:$B$306,A42,'Dzienne 8'!$K$7:$K$306),"")</f>
        <v/>
      </c>
      <c r="I42" s="21">
        <f>IFERROR(SUMIF('Dzienne 8'!$B$7:$B$306,A42,'Dzienne 8'!$H$7:$H$306),"")</f>
        <v>0</v>
      </c>
      <c r="J42" s="21">
        <f>IFERROR(SUMIF('Dzienne 8'!$B$7:$B$306,A42,'Dzienne 8'!$I$7:$I$306),"")</f>
        <v>0</v>
      </c>
      <c r="K42" s="15" t="str">
        <f t="shared" si="1"/>
        <v/>
      </c>
      <c r="L42" s="15" t="str">
        <f>IFERROR(AVERAGEIF('Dzienne 8'!$B$7:$B$306,A42,'Dzienne 8'!$L$7:$L$306),"")</f>
        <v/>
      </c>
      <c r="M42" s="21">
        <f>IFERROR(SUMIF('Dzienne 8'!$B$7:$B$306,A42,'Dzienne 8'!$M$7:$M$306),"")</f>
        <v>0</v>
      </c>
      <c r="N42" s="15" t="str">
        <f>IFERROR(AVERAGEIF('Dzienne 8'!$B$7:$B$306,A42,'Dzienne 8'!$O$7:$O$306),"")</f>
        <v/>
      </c>
      <c r="O42" s="15" t="str">
        <f>IFERROR(AVERAGEIF('Dzienne 8'!$B$7:$B$306,A42,'Dzienne 8'!$P$7:$P$306),"")</f>
        <v/>
      </c>
      <c r="P42" s="17" t="str">
        <f>IFERROR(AVERAGEIF('Dzienne 8'!$B$7:$B$306,A42,'Dzienne 8'!$R$7:$R$306),"")</f>
        <v/>
      </c>
      <c r="Q42" s="21" t="str">
        <f>IFERROR(AVERAGEIF('Dzienne 8'!$B$7:$B$306,A42,'Dzienne 8'!$U$7:$U$306),"")</f>
        <v/>
      </c>
      <c r="R42" s="21" t="str">
        <f>IFERROR(AVERAGEIF('Dzienne 8'!$B$7:$B$306,A42,'Dzienne 8'!$V$7:$V$306),"")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8'!$A$7:$A$306,'Dzienne 8'!$B$7:$B$306,A43),"")</f>
        <v/>
      </c>
      <c r="C43" s="20" t="str">
        <f ca="1">IFERROR(_xludf.maxifs('Dzienne 8'!$A$7:$A$306,'Dzienne 8'!$B$7:$B$306,A43),"")</f>
        <v/>
      </c>
      <c r="D43" s="21" t="str">
        <f>IFERROR(AVERAGEIF('Dzienne 8'!$B$7:$B$306,A43,'Dzienne 8'!$C$7:$C$306),"")</f>
        <v/>
      </c>
      <c r="E43" s="21" t="str">
        <f>IFERROR(AVERAGEIF('Dzienne 8'!$B$7:$B$306,A43,'Dzienne 8'!$D$7:$D$306),"")</f>
        <v/>
      </c>
      <c r="F43" s="13">
        <f>IFERROR(SUMIF('Dzienne 8'!$B$7:$B$306,A43,'Dzienne 8'!$E$7:$E$306),"")</f>
        <v>0</v>
      </c>
      <c r="G43" s="13">
        <f>IFERROR(SUMIF('Dzienne 8'!$B$7:$B$306,A43,'Dzienne 8'!$F$7:$F$306),"")</f>
        <v>0</v>
      </c>
      <c r="H43" s="15" t="str">
        <f>IFERROR(AVERAGEIF('Dzienne 8'!$B$7:$B$306,A43,'Dzienne 8'!$K$7:$K$306),"")</f>
        <v/>
      </c>
      <c r="I43" s="21">
        <f>IFERROR(SUMIF('Dzienne 8'!$B$7:$B$306,A43,'Dzienne 8'!$H$7:$H$306),"")</f>
        <v>0</v>
      </c>
      <c r="J43" s="21">
        <f>IFERROR(SUMIF('Dzienne 8'!$B$7:$B$306,A43,'Dzienne 8'!$I$7:$I$306),"")</f>
        <v>0</v>
      </c>
      <c r="K43" s="15" t="str">
        <f t="shared" si="1"/>
        <v/>
      </c>
      <c r="L43" s="15" t="str">
        <f>IFERROR(AVERAGEIF('Dzienne 8'!$B$7:$B$306,A43,'Dzienne 8'!$L$7:$L$306),"")</f>
        <v/>
      </c>
      <c r="M43" s="21">
        <f>IFERROR(SUMIF('Dzienne 8'!$B$7:$B$306,A43,'Dzienne 8'!$M$7:$M$306),"")</f>
        <v>0</v>
      </c>
      <c r="N43" s="15" t="str">
        <f>IFERROR(AVERAGEIF('Dzienne 8'!$B$7:$B$306,A43,'Dzienne 8'!$O$7:$O$306),"")</f>
        <v/>
      </c>
      <c r="O43" s="15" t="str">
        <f>IFERROR(AVERAGEIF('Dzienne 8'!$B$7:$B$306,A43,'Dzienne 8'!$P$7:$P$306),"")</f>
        <v/>
      </c>
      <c r="P43" s="17" t="str">
        <f>IFERROR(AVERAGEIF('Dzienne 8'!$B$7:$B$306,A43,'Dzienne 8'!$R$7:$R$306),"")</f>
        <v/>
      </c>
      <c r="Q43" s="21" t="str">
        <f>IFERROR(AVERAGEIF('Dzienne 8'!$B$7:$B$306,A43,'Dzienne 8'!$U$7:$U$306),"")</f>
        <v/>
      </c>
      <c r="R43" s="21" t="str">
        <f>IFERROR(AVERAGEIF('Dzienne 8'!$B$7:$B$306,A43,'Dzienne 8'!$V$7:$V$306),"")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8'!$A$7:$A$306,'Dzienne 8'!$B$7:$B$306,A44),"")</f>
        <v/>
      </c>
      <c r="C44" s="20" t="str">
        <f ca="1">IFERROR(_xludf.maxifs('Dzienne 8'!$A$7:$A$306,'Dzienne 8'!$B$7:$B$306,A44),"")</f>
        <v/>
      </c>
      <c r="D44" s="21" t="str">
        <f>IFERROR(AVERAGEIF('Dzienne 8'!$B$7:$B$306,A44,'Dzienne 8'!$C$7:$C$306),"")</f>
        <v/>
      </c>
      <c r="E44" s="21" t="str">
        <f>IFERROR(AVERAGEIF('Dzienne 8'!$B$7:$B$306,A44,'Dzienne 8'!$D$7:$D$306),"")</f>
        <v/>
      </c>
      <c r="F44" s="13">
        <f>IFERROR(SUMIF('Dzienne 8'!$B$7:$B$306,A44,'Dzienne 8'!$E$7:$E$306),"")</f>
        <v>0</v>
      </c>
      <c r="G44" s="13">
        <f>IFERROR(SUMIF('Dzienne 8'!$B$7:$B$306,A44,'Dzienne 8'!$F$7:$F$306),"")</f>
        <v>0</v>
      </c>
      <c r="H44" s="15" t="str">
        <f>IFERROR(AVERAGEIF('Dzienne 8'!$B$7:$B$306,A44,'Dzienne 8'!$K$7:$K$306),"")</f>
        <v/>
      </c>
      <c r="I44" s="21">
        <f>IFERROR(SUMIF('Dzienne 8'!$B$7:$B$306,A44,'Dzienne 8'!$H$7:$H$306),"")</f>
        <v>0</v>
      </c>
      <c r="J44" s="21">
        <f>IFERROR(SUMIF('Dzienne 8'!$B$7:$B$306,A44,'Dzienne 8'!$I$7:$I$306),"")</f>
        <v>0</v>
      </c>
      <c r="K44" s="15" t="str">
        <f t="shared" si="1"/>
        <v/>
      </c>
      <c r="L44" s="15" t="str">
        <f>IFERROR(AVERAGEIF('Dzienne 8'!$B$7:$B$306,A44,'Dzienne 8'!$L$7:$L$306),"")</f>
        <v/>
      </c>
      <c r="M44" s="21">
        <f>IFERROR(SUMIF('Dzienne 8'!$B$7:$B$306,A44,'Dzienne 8'!$M$7:$M$306),"")</f>
        <v>0</v>
      </c>
      <c r="N44" s="15" t="str">
        <f>IFERROR(AVERAGEIF('Dzienne 8'!$B$7:$B$306,A44,'Dzienne 8'!$O$7:$O$306),"")</f>
        <v/>
      </c>
      <c r="O44" s="15" t="str">
        <f>IFERROR(AVERAGEIF('Dzienne 8'!$B$7:$B$306,A44,'Dzienne 8'!$P$7:$P$306),"")</f>
        <v/>
      </c>
      <c r="P44" s="17" t="str">
        <f>IFERROR(AVERAGEIF('Dzienne 8'!$B$7:$B$306,A44,'Dzienne 8'!$R$7:$R$306),"")</f>
        <v/>
      </c>
      <c r="Q44" s="21" t="str">
        <f>IFERROR(AVERAGEIF('Dzienne 8'!$B$7:$B$306,A44,'Dzienne 8'!$U$7:$U$306),"")</f>
        <v/>
      </c>
      <c r="R44" s="21" t="str">
        <f>IFERROR(AVERAGEIF('Dzienne 8'!$B$7:$B$306,A44,'Dzienne 8'!$V$7:$V$306),"")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8'!$A$7:$A$306,'Dzienne 8'!$B$7:$B$306,A45),"")</f>
        <v/>
      </c>
      <c r="C45" s="20" t="str">
        <f ca="1">IFERROR(_xludf.maxifs('Dzienne 8'!$A$7:$A$306,'Dzienne 8'!$B$7:$B$306,A45),"")</f>
        <v/>
      </c>
      <c r="D45" s="21" t="str">
        <f>IFERROR(AVERAGEIF('Dzienne 8'!$B$7:$B$306,A45,'Dzienne 8'!$C$7:$C$306),"")</f>
        <v/>
      </c>
      <c r="E45" s="21" t="str">
        <f>IFERROR(AVERAGEIF('Dzienne 8'!$B$7:$B$306,A45,'Dzienne 8'!$D$7:$D$306),"")</f>
        <v/>
      </c>
      <c r="F45" s="13">
        <f>IFERROR(SUMIF('Dzienne 8'!$B$7:$B$306,A45,'Dzienne 8'!$E$7:$E$306),"")</f>
        <v>0</v>
      </c>
      <c r="G45" s="13">
        <f>IFERROR(SUMIF('Dzienne 8'!$B$7:$B$306,A45,'Dzienne 8'!$F$7:$F$306),"")</f>
        <v>0</v>
      </c>
      <c r="H45" s="15" t="str">
        <f>IFERROR(AVERAGEIF('Dzienne 8'!$B$7:$B$306,A45,'Dzienne 8'!$K$7:$K$306),"")</f>
        <v/>
      </c>
      <c r="I45" s="21">
        <f>IFERROR(SUMIF('Dzienne 8'!$B$7:$B$306,A45,'Dzienne 8'!$H$7:$H$306),"")</f>
        <v>0</v>
      </c>
      <c r="J45" s="21">
        <f>IFERROR(SUMIF('Dzienne 8'!$B$7:$B$306,A45,'Dzienne 8'!$I$7:$I$306),"")</f>
        <v>0</v>
      </c>
      <c r="K45" s="15" t="str">
        <f t="shared" si="1"/>
        <v/>
      </c>
      <c r="L45" s="15" t="str">
        <f>IFERROR(AVERAGEIF('Dzienne 8'!$B$7:$B$306,A45,'Dzienne 8'!$L$7:$L$306),"")</f>
        <v/>
      </c>
      <c r="M45" s="21">
        <f>IFERROR(SUMIF('Dzienne 8'!$B$7:$B$306,A45,'Dzienne 8'!$M$7:$M$306),"")</f>
        <v>0</v>
      </c>
      <c r="N45" s="15" t="str">
        <f>IFERROR(AVERAGEIF('Dzienne 8'!$B$7:$B$306,A45,'Dzienne 8'!$O$7:$O$306),"")</f>
        <v/>
      </c>
      <c r="O45" s="15" t="str">
        <f>IFERROR(AVERAGEIF('Dzienne 8'!$B$7:$B$306,A45,'Dzienne 8'!$P$7:$P$306),"")</f>
        <v/>
      </c>
      <c r="P45" s="17" t="str">
        <f>IFERROR(AVERAGEIF('Dzienne 8'!$B$7:$B$306,A45,'Dzienne 8'!$R$7:$R$306),"")</f>
        <v/>
      </c>
      <c r="Q45" s="21" t="str">
        <f>IFERROR(AVERAGEIF('Dzienne 8'!$B$7:$B$306,A45,'Dzienne 8'!$U$7:$U$306),"")</f>
        <v/>
      </c>
      <c r="R45" s="21" t="str">
        <f>IFERROR(AVERAGEIF('Dzienne 8'!$B$7:$B$306,A45,'Dzienne 8'!$V$7:$V$306),"")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8'!$A$7:$A$306,'Dzienne 8'!$B$7:$B$306,A46),"")</f>
        <v/>
      </c>
      <c r="C46" s="20" t="str">
        <f ca="1">IFERROR(_xludf.maxifs('Dzienne 8'!$A$7:$A$306,'Dzienne 8'!$B$7:$B$306,A46),"")</f>
        <v/>
      </c>
      <c r="D46" s="21" t="str">
        <f>IFERROR(AVERAGEIF('Dzienne 8'!$B$7:$B$306,A46,'Dzienne 8'!$C$7:$C$306),"")</f>
        <v/>
      </c>
      <c r="E46" s="21" t="str">
        <f>IFERROR(AVERAGEIF('Dzienne 8'!$B$7:$B$306,A46,'Dzienne 8'!$D$7:$D$306),"")</f>
        <v/>
      </c>
      <c r="F46" s="13">
        <f>IFERROR(SUMIF('Dzienne 8'!$B$7:$B$306,A46,'Dzienne 8'!$E$7:$E$306),"")</f>
        <v>0</v>
      </c>
      <c r="G46" s="13">
        <f>IFERROR(SUMIF('Dzienne 8'!$B$7:$B$306,A46,'Dzienne 8'!$F$7:$F$306),"")</f>
        <v>0</v>
      </c>
      <c r="H46" s="15" t="str">
        <f>IFERROR(AVERAGEIF('Dzienne 8'!$B$7:$B$306,A46,'Dzienne 8'!$K$7:$K$306),"")</f>
        <v/>
      </c>
      <c r="I46" s="21">
        <f>IFERROR(SUMIF('Dzienne 8'!$B$7:$B$306,A46,'Dzienne 8'!$H$7:$H$306),"")</f>
        <v>0</v>
      </c>
      <c r="J46" s="21">
        <f>IFERROR(SUMIF('Dzienne 8'!$B$7:$B$306,A46,'Dzienne 8'!$I$7:$I$306),"")</f>
        <v>0</v>
      </c>
      <c r="K46" s="15" t="str">
        <f t="shared" si="1"/>
        <v/>
      </c>
      <c r="L46" s="15" t="str">
        <f>IFERROR(AVERAGEIF('Dzienne 8'!$B$7:$B$306,A46,'Dzienne 8'!$L$7:$L$306),"")</f>
        <v/>
      </c>
      <c r="M46" s="21">
        <f>IFERROR(SUMIF('Dzienne 8'!$B$7:$B$306,A46,'Dzienne 8'!$M$7:$M$306),"")</f>
        <v>0</v>
      </c>
      <c r="N46" s="15" t="str">
        <f>IFERROR(AVERAGEIF('Dzienne 8'!$B$7:$B$306,A46,'Dzienne 8'!$O$7:$O$306),"")</f>
        <v/>
      </c>
      <c r="O46" s="15" t="str">
        <f>IFERROR(AVERAGEIF('Dzienne 8'!$B$7:$B$306,A46,'Dzienne 8'!$P$7:$P$306),"")</f>
        <v/>
      </c>
      <c r="P46" s="17" t="str">
        <f>IFERROR(AVERAGEIF('Dzienne 8'!$B$7:$B$306,A46,'Dzienne 8'!$R$7:$R$306),"")</f>
        <v/>
      </c>
      <c r="Q46" s="21" t="str">
        <f>IFERROR(AVERAGEIF('Dzienne 8'!$B$7:$B$306,A46,'Dzienne 8'!$U$7:$U$306),"")</f>
        <v/>
      </c>
      <c r="R46" s="21" t="str">
        <f>IFERROR(AVERAGEIF('Dzienne 8'!$B$7:$B$306,A46,'Dzienne 8'!$V$7:$V$306),"")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8'!$A$7:$A$306,'Dzienne 8'!$B$7:$B$306,A47),"")</f>
        <v/>
      </c>
      <c r="C47" s="20" t="str">
        <f ca="1">IFERROR(_xludf.maxifs('Dzienne 8'!$A$7:$A$306,'Dzienne 8'!$B$7:$B$306,A47),"")</f>
        <v/>
      </c>
      <c r="D47" s="21" t="str">
        <f>IFERROR(AVERAGEIF('Dzienne 8'!$B$7:$B$306,A47,'Dzienne 8'!$C$7:$C$306),"")</f>
        <v/>
      </c>
      <c r="E47" s="21" t="str">
        <f>IFERROR(AVERAGEIF('Dzienne 8'!$B$7:$B$306,A47,'Dzienne 8'!$D$7:$D$306),"")</f>
        <v/>
      </c>
      <c r="F47" s="13">
        <f>IFERROR(SUMIF('Dzienne 8'!$B$7:$B$306,A47,'Dzienne 8'!$E$7:$E$306),"")</f>
        <v>0</v>
      </c>
      <c r="G47" s="13">
        <f>IFERROR(SUMIF('Dzienne 8'!$B$7:$B$306,A47,'Dzienne 8'!$F$7:$F$306),"")</f>
        <v>0</v>
      </c>
      <c r="H47" s="15" t="str">
        <f>IFERROR(AVERAGEIF('Dzienne 8'!$B$7:$B$306,A47,'Dzienne 8'!$K$7:$K$306),"")</f>
        <v/>
      </c>
      <c r="I47" s="21">
        <f>IFERROR(SUMIF('Dzienne 8'!$B$7:$B$306,A47,'Dzienne 8'!$H$7:$H$306),"")</f>
        <v>0</v>
      </c>
      <c r="J47" s="21">
        <f>IFERROR(SUMIF('Dzienne 8'!$B$7:$B$306,A47,'Dzienne 8'!$I$7:$I$306),"")</f>
        <v>0</v>
      </c>
      <c r="K47" s="15" t="str">
        <f t="shared" si="1"/>
        <v/>
      </c>
      <c r="L47" s="15" t="str">
        <f>IFERROR(AVERAGEIF('Dzienne 8'!$B$7:$B$306,A47,'Dzienne 8'!$L$7:$L$306),"")</f>
        <v/>
      </c>
      <c r="M47" s="21">
        <f>IFERROR(SUMIF('Dzienne 8'!$B$7:$B$306,A47,'Dzienne 8'!$M$7:$M$306),"")</f>
        <v>0</v>
      </c>
      <c r="N47" s="15" t="str">
        <f>IFERROR(AVERAGEIF('Dzienne 8'!$B$7:$B$306,A47,'Dzienne 8'!$O$7:$O$306),"")</f>
        <v/>
      </c>
      <c r="O47" s="15" t="str">
        <f>IFERROR(AVERAGEIF('Dzienne 8'!$B$7:$B$306,A47,'Dzienne 8'!$P$7:$P$306),"")</f>
        <v/>
      </c>
      <c r="P47" s="17" t="str">
        <f>IFERROR(AVERAGEIF('Dzienne 8'!$B$7:$B$306,A47,'Dzienne 8'!$R$7:$R$306),"")</f>
        <v/>
      </c>
      <c r="Q47" s="21" t="str">
        <f>IFERROR(AVERAGEIF('Dzienne 8'!$B$7:$B$306,A47,'Dzienne 8'!$U$7:$U$306),"")</f>
        <v/>
      </c>
      <c r="R47" s="21" t="str">
        <f>IFERROR(AVERAGEIF('Dzienne 8'!$B$7:$B$306,A47,'Dzienne 8'!$V$7:$V$306),"")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8'!$A$7:$A$306,'Dzienne 8'!$B$7:$B$306,A48),"")</f>
        <v/>
      </c>
      <c r="C48" s="20" t="str">
        <f ca="1">IFERROR(_xludf.maxifs('Dzienne 8'!$A$7:$A$306,'Dzienne 8'!$B$7:$B$306,A48),"")</f>
        <v/>
      </c>
      <c r="D48" s="21" t="str">
        <f>IFERROR(AVERAGEIF('Dzienne 8'!$B$7:$B$306,A48,'Dzienne 8'!$C$7:$C$306),"")</f>
        <v/>
      </c>
      <c r="E48" s="21" t="str">
        <f>IFERROR(AVERAGEIF('Dzienne 8'!$B$7:$B$306,A48,'Dzienne 8'!$D$7:$D$306),"")</f>
        <v/>
      </c>
      <c r="F48" s="13">
        <f>IFERROR(SUMIF('Dzienne 8'!$B$7:$B$306,A48,'Dzienne 8'!$E$7:$E$306),"")</f>
        <v>0</v>
      </c>
      <c r="G48" s="13">
        <f>IFERROR(SUMIF('Dzienne 8'!$B$7:$B$306,A48,'Dzienne 8'!$F$7:$F$306),"")</f>
        <v>0</v>
      </c>
      <c r="H48" s="15" t="str">
        <f>IFERROR(AVERAGEIF('Dzienne 8'!$B$7:$B$306,A48,'Dzienne 8'!$K$7:$K$306),"")</f>
        <v/>
      </c>
      <c r="I48" s="21">
        <f>IFERROR(SUMIF('Dzienne 8'!$B$7:$B$306,A48,'Dzienne 8'!$H$7:$H$306),"")</f>
        <v>0</v>
      </c>
      <c r="J48" s="21">
        <f>IFERROR(SUMIF('Dzienne 8'!$B$7:$B$306,A48,'Dzienne 8'!$I$7:$I$306),"")</f>
        <v>0</v>
      </c>
      <c r="K48" s="15" t="str">
        <f t="shared" si="1"/>
        <v/>
      </c>
      <c r="L48" s="15" t="str">
        <f>IFERROR(AVERAGEIF('Dzienne 8'!$B$7:$B$306,A48,'Dzienne 8'!$L$7:$L$306),"")</f>
        <v/>
      </c>
      <c r="M48" s="21">
        <f>IFERROR(SUMIF('Dzienne 8'!$B$7:$B$306,A48,'Dzienne 8'!$M$7:$M$306),"")</f>
        <v>0</v>
      </c>
      <c r="N48" s="15" t="str">
        <f>IFERROR(AVERAGEIF('Dzienne 8'!$B$7:$B$306,A48,'Dzienne 8'!$O$7:$O$306),"")</f>
        <v/>
      </c>
      <c r="O48" s="15" t="str">
        <f>IFERROR(AVERAGEIF('Dzienne 8'!$B$7:$B$306,A48,'Dzienne 8'!$P$7:$P$306),"")</f>
        <v/>
      </c>
      <c r="P48" s="17" t="str">
        <f>IFERROR(AVERAGEIF('Dzienne 8'!$B$7:$B$306,A48,'Dzienne 8'!$R$7:$R$306),"")</f>
        <v/>
      </c>
      <c r="Q48" s="21" t="str">
        <f>IFERROR(AVERAGEIF('Dzienne 8'!$B$7:$B$306,A48,'Dzienne 8'!$U$7:$U$306),"")</f>
        <v/>
      </c>
      <c r="R48" s="21" t="str">
        <f>IFERROR(AVERAGEIF('Dzienne 8'!$B$7:$B$306,A48,'Dzienne 8'!$V$7:$V$306),"")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8'!$A$7:$A$306,'Dzienne 8'!$B$7:$B$306,A49),"")</f>
        <v/>
      </c>
      <c r="C49" s="20" t="str">
        <f ca="1">IFERROR(_xludf.maxifs('Dzienne 8'!$A$7:$A$306,'Dzienne 8'!$B$7:$B$306,A49),"")</f>
        <v/>
      </c>
      <c r="D49" s="21" t="str">
        <f>IFERROR(AVERAGEIF('Dzienne 8'!$B$7:$B$306,A49,'Dzienne 8'!$C$7:$C$306),"")</f>
        <v/>
      </c>
      <c r="E49" s="21" t="str">
        <f>IFERROR(AVERAGEIF('Dzienne 8'!$B$7:$B$306,A49,'Dzienne 8'!$D$7:$D$306),"")</f>
        <v/>
      </c>
      <c r="F49" s="13">
        <f>IFERROR(SUMIF('Dzienne 8'!$B$7:$B$306,A49,'Dzienne 8'!$E$7:$E$306),"")</f>
        <v>0</v>
      </c>
      <c r="G49" s="13">
        <f>IFERROR(SUMIF('Dzienne 8'!$B$7:$B$306,A49,'Dzienne 8'!$F$7:$F$306),"")</f>
        <v>0</v>
      </c>
      <c r="H49" s="15" t="str">
        <f>IFERROR(AVERAGEIF('Dzienne 8'!$B$7:$B$306,A49,'Dzienne 8'!$K$7:$K$306),"")</f>
        <v/>
      </c>
      <c r="I49" s="21">
        <f>IFERROR(SUMIF('Dzienne 8'!$B$7:$B$306,A49,'Dzienne 8'!$H$7:$H$306),"")</f>
        <v>0</v>
      </c>
      <c r="J49" s="21">
        <f>IFERROR(SUMIF('Dzienne 8'!$B$7:$B$306,A49,'Dzienne 8'!$I$7:$I$306),"")</f>
        <v>0</v>
      </c>
      <c r="K49" s="15" t="str">
        <f t="shared" si="1"/>
        <v/>
      </c>
      <c r="L49" s="15" t="str">
        <f>IFERROR(AVERAGEIF('Dzienne 8'!$B$7:$B$306,A49,'Dzienne 8'!$L$7:$L$306),"")</f>
        <v/>
      </c>
      <c r="M49" s="21">
        <f>IFERROR(SUMIF('Dzienne 8'!$B$7:$B$306,A49,'Dzienne 8'!$M$7:$M$306),"")</f>
        <v>0</v>
      </c>
      <c r="N49" s="15" t="str">
        <f>IFERROR(AVERAGEIF('Dzienne 8'!$B$7:$B$306,A49,'Dzienne 8'!$O$7:$O$306),"")</f>
        <v/>
      </c>
      <c r="O49" s="15" t="str">
        <f>IFERROR(AVERAGEIF('Dzienne 8'!$B$7:$B$306,A49,'Dzienne 8'!$P$7:$P$306),"")</f>
        <v/>
      </c>
      <c r="P49" s="17" t="str">
        <f>IFERROR(AVERAGEIF('Dzienne 8'!$B$7:$B$306,A49,'Dzienne 8'!$R$7:$R$306),"")</f>
        <v/>
      </c>
      <c r="Q49" s="21" t="str">
        <f>IFERROR(AVERAGEIF('Dzienne 8'!$B$7:$B$306,A49,'Dzienne 8'!$U$7:$U$306),"")</f>
        <v/>
      </c>
      <c r="R49" s="21" t="str">
        <f>IFERROR(AVERAGEIF('Dzienne 8'!$B$7:$B$306,A49,'Dzienne 8'!$V$7:$V$306),"")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8'!$A$7:$A$306,'Dzienne 8'!$B$7:$B$306,A50),"")</f>
        <v/>
      </c>
      <c r="C50" s="20" t="str">
        <f ca="1">IFERROR(_xludf.maxifs('Dzienne 8'!$A$7:$A$306,'Dzienne 8'!$B$7:$B$306,A50),"")</f>
        <v/>
      </c>
      <c r="D50" s="21" t="str">
        <f>IFERROR(AVERAGEIF('Dzienne 8'!$B$7:$B$306,A50,'Dzienne 8'!$C$7:$C$306),"")</f>
        <v/>
      </c>
      <c r="E50" s="21" t="str">
        <f>IFERROR(AVERAGEIF('Dzienne 8'!$B$7:$B$306,A50,'Dzienne 8'!$D$7:$D$306),"")</f>
        <v/>
      </c>
      <c r="F50" s="13">
        <f>IFERROR(SUMIF('Dzienne 8'!$B$7:$B$306,A50,'Dzienne 8'!$E$7:$E$306),"")</f>
        <v>0</v>
      </c>
      <c r="G50" s="13">
        <f>IFERROR(SUMIF('Dzienne 8'!$B$7:$B$306,A50,'Dzienne 8'!$F$7:$F$306),"")</f>
        <v>0</v>
      </c>
      <c r="H50" s="15" t="str">
        <f>IFERROR(AVERAGEIF('Dzienne 8'!$B$7:$B$306,A50,'Dzienne 8'!$K$7:$K$306),"")</f>
        <v/>
      </c>
      <c r="I50" s="21">
        <f>IFERROR(SUMIF('Dzienne 8'!$B$7:$B$306,A50,'Dzienne 8'!$H$7:$H$306),"")</f>
        <v>0</v>
      </c>
      <c r="J50" s="21">
        <f>IFERROR(SUMIF('Dzienne 8'!$B$7:$B$306,A50,'Dzienne 8'!$I$7:$I$306),"")</f>
        <v>0</v>
      </c>
      <c r="K50" s="15" t="str">
        <f t="shared" si="1"/>
        <v/>
      </c>
      <c r="L50" s="15" t="str">
        <f>IFERROR(AVERAGEIF('Dzienne 8'!$B$7:$B$306,A50,'Dzienne 8'!$L$7:$L$306),"")</f>
        <v/>
      </c>
      <c r="M50" s="21">
        <f>IFERROR(SUMIF('Dzienne 8'!$B$7:$B$306,A50,'Dzienne 8'!$M$7:$M$306),"")</f>
        <v>0</v>
      </c>
      <c r="N50" s="15" t="str">
        <f>IFERROR(AVERAGEIF('Dzienne 8'!$B$7:$B$306,A50,'Dzienne 8'!$O$7:$O$306),"")</f>
        <v/>
      </c>
      <c r="O50" s="15" t="str">
        <f>IFERROR(AVERAGEIF('Dzienne 8'!$B$7:$B$306,A50,'Dzienne 8'!$P$7:$P$306),"")</f>
        <v/>
      </c>
      <c r="P50" s="17" t="str">
        <f>IFERROR(AVERAGEIF('Dzienne 8'!$B$7:$B$306,A50,'Dzienne 8'!$R$7:$R$306),"")</f>
        <v/>
      </c>
      <c r="Q50" s="21" t="str">
        <f>IFERROR(AVERAGEIF('Dzienne 8'!$B$7:$B$306,A50,'Dzienne 8'!$U$7:$U$306),"")</f>
        <v/>
      </c>
      <c r="R50" s="21" t="str">
        <f>IFERROR(AVERAGEIF('Dzienne 8'!$B$7:$B$306,A50,'Dzienne 8'!$V$7:$V$306),"")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8'!$A$7:$A$306,'Dzienne 8'!$B$7:$B$306,A51),"")</f>
        <v/>
      </c>
      <c r="C51" s="20" t="str">
        <f ca="1">IFERROR(_xludf.maxifs('Dzienne 8'!$A$7:$A$306,'Dzienne 8'!$B$7:$B$306,A51),"")</f>
        <v/>
      </c>
      <c r="D51" s="21" t="str">
        <f>IFERROR(AVERAGEIF('Dzienne 8'!$B$7:$B$306,A51,'Dzienne 8'!$C$7:$C$306),"")</f>
        <v/>
      </c>
      <c r="E51" s="21" t="str">
        <f>IFERROR(AVERAGEIF('Dzienne 8'!$B$7:$B$306,A51,'Dzienne 8'!$D$7:$D$306),"")</f>
        <v/>
      </c>
      <c r="F51" s="13">
        <f>IFERROR(SUMIF('Dzienne 8'!$B$7:$B$306,A51,'Dzienne 8'!$E$7:$E$306),"")</f>
        <v>0</v>
      </c>
      <c r="G51" s="13">
        <f>IFERROR(SUMIF('Dzienne 8'!$B$7:$B$306,A51,'Dzienne 8'!$F$7:$F$306),"")</f>
        <v>0</v>
      </c>
      <c r="H51" s="15" t="str">
        <f>IFERROR(AVERAGEIF('Dzienne 8'!$B$7:$B$306,A51,'Dzienne 8'!$K$7:$K$306),"")</f>
        <v/>
      </c>
      <c r="I51" s="21">
        <f>IFERROR(SUMIF('Dzienne 8'!$B$7:$B$306,A51,'Dzienne 8'!$H$7:$H$306),"")</f>
        <v>0</v>
      </c>
      <c r="J51" s="21">
        <f>IFERROR(SUMIF('Dzienne 8'!$B$7:$B$306,A51,'Dzienne 8'!$I$7:$I$306),"")</f>
        <v>0</v>
      </c>
      <c r="K51" s="15" t="str">
        <f t="shared" si="1"/>
        <v/>
      </c>
      <c r="L51" s="15" t="str">
        <f>IFERROR(AVERAGEIF('Dzienne 8'!$B$7:$B$306,A51,'Dzienne 8'!$L$7:$L$306),"")</f>
        <v/>
      </c>
      <c r="M51" s="21">
        <f>IFERROR(SUMIF('Dzienne 8'!$B$7:$B$306,A51,'Dzienne 8'!$M$7:$M$306),"")</f>
        <v>0</v>
      </c>
      <c r="N51" s="15" t="str">
        <f>IFERROR(AVERAGEIF('Dzienne 8'!$B$7:$B$306,A51,'Dzienne 8'!$O$7:$O$306),"")</f>
        <v/>
      </c>
      <c r="O51" s="15" t="str">
        <f>IFERROR(AVERAGEIF('Dzienne 8'!$B$7:$B$306,A51,'Dzienne 8'!$P$7:$P$306),"")</f>
        <v/>
      </c>
      <c r="P51" s="17" t="str">
        <f>IFERROR(AVERAGEIF('Dzienne 8'!$B$7:$B$306,A51,'Dzienne 8'!$R$7:$R$306),"")</f>
        <v/>
      </c>
      <c r="Q51" s="21" t="str">
        <f>IFERROR(AVERAGEIF('Dzienne 8'!$B$7:$B$306,A51,'Dzienne 8'!$U$7:$U$306),"")</f>
        <v/>
      </c>
      <c r="R51" s="21" t="str">
        <f>IFERROR(AVERAGEIF('Dzienne 8'!$B$7:$B$306,A51,'Dzienne 8'!$V$7:$V$306),"")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8'!$A$7:$A$306,'Dzienne 8'!$B$7:$B$306,A52),"")</f>
        <v/>
      </c>
      <c r="C52" s="20" t="str">
        <f ca="1">IFERROR(_xludf.maxifs('Dzienne 8'!$A$7:$A$306,'Dzienne 8'!$B$7:$B$306,A52),"")</f>
        <v/>
      </c>
      <c r="D52" s="21" t="str">
        <f>IFERROR(AVERAGEIF('Dzienne 8'!$B$7:$B$306,A52,'Dzienne 8'!$C$7:$C$306),"")</f>
        <v/>
      </c>
      <c r="E52" s="21" t="str">
        <f>IFERROR(AVERAGEIF('Dzienne 8'!$B$7:$B$306,A52,'Dzienne 8'!$D$7:$D$306),"")</f>
        <v/>
      </c>
      <c r="F52" s="13">
        <f>IFERROR(SUMIF('Dzienne 8'!$B$7:$B$306,A52,'Dzienne 8'!$E$7:$E$306),"")</f>
        <v>0</v>
      </c>
      <c r="G52" s="13">
        <f>IFERROR(SUMIF('Dzienne 8'!$B$7:$B$306,A52,'Dzienne 8'!$F$7:$F$306),"")</f>
        <v>0</v>
      </c>
      <c r="H52" s="15" t="str">
        <f>IFERROR(AVERAGEIF('Dzienne 8'!$B$7:$B$306,A52,'Dzienne 8'!$K$7:$K$306),"")</f>
        <v/>
      </c>
      <c r="I52" s="21">
        <f>IFERROR(SUMIF('Dzienne 8'!$B$7:$B$306,A52,'Dzienne 8'!$H$7:$H$306),"")</f>
        <v>0</v>
      </c>
      <c r="J52" s="21">
        <f>IFERROR(SUMIF('Dzienne 8'!$B$7:$B$306,A52,'Dzienne 8'!$I$7:$I$306),"")</f>
        <v>0</v>
      </c>
      <c r="K52" s="15" t="str">
        <f t="shared" si="1"/>
        <v/>
      </c>
      <c r="L52" s="15" t="str">
        <f>IFERROR(AVERAGEIF('Dzienne 8'!$B$7:$B$306,A52,'Dzienne 8'!$L$7:$L$306),"")</f>
        <v/>
      </c>
      <c r="M52" s="21">
        <f>IFERROR(SUMIF('Dzienne 8'!$B$7:$B$306,A52,'Dzienne 8'!$M$7:$M$306),"")</f>
        <v>0</v>
      </c>
      <c r="N52" s="15" t="str">
        <f>IFERROR(AVERAGEIF('Dzienne 8'!$B$7:$B$306,A52,'Dzienne 8'!$O$7:$O$306),"")</f>
        <v/>
      </c>
      <c r="O52" s="15" t="str">
        <f>IFERROR(AVERAGEIF('Dzienne 8'!$B$7:$B$306,A52,'Dzienne 8'!$P$7:$P$306),"")</f>
        <v/>
      </c>
      <c r="P52" s="17" t="str">
        <f>IFERROR(AVERAGEIF('Dzienne 8'!$B$7:$B$306,A52,'Dzienne 8'!$R$7:$R$306),"")</f>
        <v/>
      </c>
      <c r="Q52" s="21" t="str">
        <f>IFERROR(AVERAGEIF('Dzienne 8'!$B$7:$B$306,A52,'Dzienne 8'!$U$7:$U$306),"")</f>
        <v/>
      </c>
      <c r="R52" s="21" t="str">
        <f>IFERROR(AVERAGEIF('Dzienne 8'!$B$7:$B$306,A52,'Dzienne 8'!$V$7:$V$306),"")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8'!$A$7:$A$306,'Dzienne 8'!$B$7:$B$306,A53),"")</f>
        <v/>
      </c>
      <c r="C53" s="20" t="str">
        <f ca="1">IFERROR(_xludf.maxifs('Dzienne 8'!$A$7:$A$306,'Dzienne 8'!$B$7:$B$306,A53),"")</f>
        <v/>
      </c>
      <c r="D53" s="21" t="str">
        <f>IFERROR(AVERAGEIF('Dzienne 8'!$B$7:$B$306,A53,'Dzienne 8'!$C$7:$C$306),"")</f>
        <v/>
      </c>
      <c r="E53" s="21" t="str">
        <f>IFERROR(AVERAGEIF('Dzienne 8'!$B$7:$B$306,A53,'Dzienne 8'!$D$7:$D$306),"")</f>
        <v/>
      </c>
      <c r="F53" s="13">
        <f>IFERROR(SUMIF('Dzienne 8'!$B$7:$B$306,A53,'Dzienne 8'!$E$7:$E$306),"")</f>
        <v>0</v>
      </c>
      <c r="G53" s="13">
        <f>IFERROR(SUMIF('Dzienne 8'!$B$7:$B$306,A53,'Dzienne 8'!$F$7:$F$306),"")</f>
        <v>0</v>
      </c>
      <c r="H53" s="15" t="str">
        <f>IFERROR(AVERAGEIF('Dzienne 8'!$B$7:$B$306,A53,'Dzienne 8'!$K$7:$K$306),"")</f>
        <v/>
      </c>
      <c r="I53" s="21">
        <f>IFERROR(SUMIF('Dzienne 8'!$B$7:$B$306,A53,'Dzienne 8'!$H$7:$H$306),"")</f>
        <v>0</v>
      </c>
      <c r="J53" s="21">
        <f>IFERROR(SUMIF('Dzienne 8'!$B$7:$B$306,A53,'Dzienne 8'!$I$7:$I$306),"")</f>
        <v>0</v>
      </c>
      <c r="K53" s="15" t="str">
        <f t="shared" si="1"/>
        <v/>
      </c>
      <c r="L53" s="15" t="str">
        <f>IFERROR(AVERAGEIF('Dzienne 8'!$B$7:$B$306,A53,'Dzienne 8'!$L$7:$L$306),"")</f>
        <v/>
      </c>
      <c r="M53" s="21">
        <f>IFERROR(SUMIF('Dzienne 8'!$B$7:$B$306,A53,'Dzienne 8'!$M$7:$M$306),"")</f>
        <v>0</v>
      </c>
      <c r="N53" s="15" t="str">
        <f>IFERROR(AVERAGEIF('Dzienne 8'!$B$7:$B$306,A53,'Dzienne 8'!$O$7:$O$306),"")</f>
        <v/>
      </c>
      <c r="O53" s="15" t="str">
        <f>IFERROR(AVERAGEIF('Dzienne 8'!$B$7:$B$306,A53,'Dzienne 8'!$P$7:$P$306),"")</f>
        <v/>
      </c>
      <c r="P53" s="17" t="str">
        <f>IFERROR(AVERAGEIF('Dzienne 8'!$B$7:$B$306,A53,'Dzienne 8'!$R$7:$R$306),"")</f>
        <v/>
      </c>
      <c r="Q53" s="21" t="str">
        <f>IFERROR(AVERAGEIF('Dzienne 8'!$B$7:$B$306,A53,'Dzienne 8'!$U$7:$U$306),"")</f>
        <v/>
      </c>
      <c r="R53" s="21" t="str">
        <f>IFERROR(AVERAGEIF('Dzienne 8'!$B$7:$B$306,A53,'Dzienne 8'!$V$7:$V$306),"")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8'!$A$7:$A$306,'Dzienne 8'!$B$7:$B$306,A54),"")</f>
        <v/>
      </c>
      <c r="C54" s="20" t="str">
        <f ca="1">IFERROR(_xludf.maxifs('Dzienne 8'!$A$7:$A$306,'Dzienne 8'!$B$7:$B$306,A54),"")</f>
        <v/>
      </c>
      <c r="D54" s="21" t="str">
        <f>IFERROR(AVERAGEIF('Dzienne 8'!$B$7:$B$306,A54,'Dzienne 8'!$C$7:$C$306),"")</f>
        <v/>
      </c>
      <c r="E54" s="21" t="str">
        <f>IFERROR(AVERAGEIF('Dzienne 8'!$B$7:$B$306,A54,'Dzienne 8'!$D$7:$D$306),"")</f>
        <v/>
      </c>
      <c r="F54" s="13">
        <f>IFERROR(SUMIF('Dzienne 8'!$B$7:$B$306,A54,'Dzienne 8'!$E$7:$E$306),"")</f>
        <v>0</v>
      </c>
      <c r="G54" s="13">
        <f>IFERROR(SUMIF('Dzienne 8'!$B$7:$B$306,A54,'Dzienne 8'!$F$7:$F$306),"")</f>
        <v>0</v>
      </c>
      <c r="H54" s="15" t="str">
        <f>IFERROR(AVERAGEIF('Dzienne 8'!$B$7:$B$306,A54,'Dzienne 8'!$K$7:$K$306),"")</f>
        <v/>
      </c>
      <c r="I54" s="21">
        <f>IFERROR(SUMIF('Dzienne 8'!$B$7:$B$306,A54,'Dzienne 8'!$H$7:$H$306),"")</f>
        <v>0</v>
      </c>
      <c r="J54" s="21">
        <f>IFERROR(SUMIF('Dzienne 8'!$B$7:$B$306,A54,'Dzienne 8'!$I$7:$I$306),"")</f>
        <v>0</v>
      </c>
      <c r="K54" s="15" t="str">
        <f t="shared" si="1"/>
        <v/>
      </c>
      <c r="L54" s="15" t="str">
        <f>IFERROR(AVERAGEIF('Dzienne 8'!$B$7:$B$306,A54,'Dzienne 8'!$L$7:$L$306),"")</f>
        <v/>
      </c>
      <c r="M54" s="21">
        <f>IFERROR(SUMIF('Dzienne 8'!$B$7:$B$306,A54,'Dzienne 8'!$M$7:$M$306),"")</f>
        <v>0</v>
      </c>
      <c r="N54" s="15" t="str">
        <f>IFERROR(AVERAGEIF('Dzienne 8'!$B$7:$B$306,A54,'Dzienne 8'!$O$7:$O$306),"")</f>
        <v/>
      </c>
      <c r="O54" s="15" t="str">
        <f>IFERROR(AVERAGEIF('Dzienne 8'!$B$7:$B$306,A54,'Dzienne 8'!$P$7:$P$306),"")</f>
        <v/>
      </c>
      <c r="P54" s="17" t="str">
        <f>IFERROR(AVERAGEIF('Dzienne 8'!$B$7:$B$306,A54,'Dzienne 8'!$R$7:$R$306),"")</f>
        <v/>
      </c>
      <c r="Q54" s="21" t="str">
        <f>IFERROR(AVERAGEIF('Dzienne 8'!$B$7:$B$306,A54,'Dzienne 8'!$U$7:$U$306),"")</f>
        <v/>
      </c>
      <c r="R54" s="21" t="str">
        <f>IFERROR(AVERAGEIF('Dzienne 8'!$B$7:$B$306,A54,'Dzienne 8'!$V$7:$V$306),"")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8'!$A$7:$A$306,'Dzienne 8'!$B$7:$B$306,A55),"")</f>
        <v/>
      </c>
      <c r="C55" s="20" t="str">
        <f ca="1">IFERROR(_xludf.maxifs('Dzienne 8'!$A$7:$A$306,'Dzienne 8'!$B$7:$B$306,A55),"")</f>
        <v/>
      </c>
      <c r="D55" s="21" t="str">
        <f>IFERROR(AVERAGEIF('Dzienne 8'!$B$7:$B$306,A55,'Dzienne 8'!$C$7:$C$306),"")</f>
        <v/>
      </c>
      <c r="E55" s="21" t="str">
        <f>IFERROR(AVERAGEIF('Dzienne 8'!$B$7:$B$306,A55,'Dzienne 8'!$D$7:$D$306),"")</f>
        <v/>
      </c>
      <c r="F55" s="13">
        <f>IFERROR(SUMIF('Dzienne 8'!$B$7:$B$306,A55,'Dzienne 8'!$E$7:$E$306),"")</f>
        <v>0</v>
      </c>
      <c r="G55" s="13">
        <f>IFERROR(SUMIF('Dzienne 8'!$B$7:$B$306,A55,'Dzienne 8'!$F$7:$F$306),"")</f>
        <v>0</v>
      </c>
      <c r="H55" s="15" t="str">
        <f>IFERROR(AVERAGEIF('Dzienne 8'!$B$7:$B$306,A55,'Dzienne 8'!$K$7:$K$306),"")</f>
        <v/>
      </c>
      <c r="I55" s="21">
        <f>IFERROR(SUMIF('Dzienne 8'!$B$7:$B$306,A55,'Dzienne 8'!$H$7:$H$306),"")</f>
        <v>0</v>
      </c>
      <c r="J55" s="21">
        <f>IFERROR(SUMIF('Dzienne 8'!$B$7:$B$306,A55,'Dzienne 8'!$I$7:$I$306),"")</f>
        <v>0</v>
      </c>
      <c r="K55" s="15" t="str">
        <f t="shared" si="1"/>
        <v/>
      </c>
      <c r="L55" s="15" t="str">
        <f>IFERROR(AVERAGEIF('Dzienne 8'!$B$7:$B$306,A55,'Dzienne 8'!$L$7:$L$306),"")</f>
        <v/>
      </c>
      <c r="M55" s="21">
        <f>IFERROR(SUMIF('Dzienne 8'!$B$7:$B$306,A55,'Dzienne 8'!$M$7:$M$306),"")</f>
        <v>0</v>
      </c>
      <c r="N55" s="15" t="str">
        <f>IFERROR(AVERAGEIF('Dzienne 8'!$B$7:$B$306,A55,'Dzienne 8'!$O$7:$O$306),"")</f>
        <v/>
      </c>
      <c r="O55" s="15" t="str">
        <f>IFERROR(AVERAGEIF('Dzienne 8'!$B$7:$B$306,A55,'Dzienne 8'!$P$7:$P$306),"")</f>
        <v/>
      </c>
      <c r="P55" s="17" t="str">
        <f>IFERROR(AVERAGEIF('Dzienne 8'!$B$7:$B$306,A55,'Dzienne 8'!$R$7:$R$306),"")</f>
        <v/>
      </c>
      <c r="Q55" s="21" t="str">
        <f>IFERROR(AVERAGEIF('Dzienne 8'!$B$7:$B$306,A55,'Dzienne 8'!$U$7:$U$306),"")</f>
        <v/>
      </c>
      <c r="R55" s="21" t="str">
        <f>IFERROR(AVERAGEIF('Dzienne 8'!$B$7:$B$306,A55,'Dzienne 8'!$V$7:$V$306),"")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8'!$A$7:$A$306,'Dzienne 8'!$B$7:$B$306,A56),"")</f>
        <v/>
      </c>
      <c r="C56" s="20" t="str">
        <f ca="1">IFERROR(_xludf.maxifs('Dzienne 8'!$A$7:$A$306,'Dzienne 8'!$B$7:$B$306,A56),"")</f>
        <v/>
      </c>
      <c r="D56" s="21" t="str">
        <f>IFERROR(AVERAGEIF('Dzienne 8'!$B$7:$B$306,A56,'Dzienne 8'!$C$7:$C$306),"")</f>
        <v/>
      </c>
      <c r="E56" s="21" t="str">
        <f>IFERROR(AVERAGEIF('Dzienne 8'!$B$7:$B$306,A56,'Dzienne 8'!$D$7:$D$306),"")</f>
        <v/>
      </c>
      <c r="F56" s="13">
        <f>IFERROR(SUMIF('Dzienne 8'!$B$7:$B$306,A56,'Dzienne 8'!$E$7:$E$306),"")</f>
        <v>0</v>
      </c>
      <c r="G56" s="13">
        <f>IFERROR(SUMIF('Dzienne 8'!$B$7:$B$306,A56,'Dzienne 8'!$F$7:$F$306),"")</f>
        <v>0</v>
      </c>
      <c r="H56" s="15" t="str">
        <f>IFERROR(AVERAGEIF('Dzienne 8'!$B$7:$B$306,A56,'Dzienne 8'!$K$7:$K$306),"")</f>
        <v/>
      </c>
      <c r="I56" s="21">
        <f>IFERROR(SUMIF('Dzienne 8'!$B$7:$B$306,A56,'Dzienne 8'!$H$7:$H$306),"")</f>
        <v>0</v>
      </c>
      <c r="J56" s="21">
        <f>IFERROR(SUMIF('Dzienne 8'!$B$7:$B$306,A56,'Dzienne 8'!$I$7:$I$306),"")</f>
        <v>0</v>
      </c>
      <c r="K56" s="15" t="str">
        <f t="shared" si="1"/>
        <v/>
      </c>
      <c r="L56" s="15" t="str">
        <f>IFERROR(AVERAGEIF('Dzienne 8'!$B$7:$B$306,A56,'Dzienne 8'!$L$7:$L$306),"")</f>
        <v/>
      </c>
      <c r="M56" s="21">
        <f>IFERROR(SUMIF('Dzienne 8'!$B$7:$B$306,A56,'Dzienne 8'!$M$7:$M$306),"")</f>
        <v>0</v>
      </c>
      <c r="N56" s="15" t="str">
        <f>IFERROR(AVERAGEIF('Dzienne 8'!$B$7:$B$306,A56,'Dzienne 8'!$O$7:$O$306),"")</f>
        <v/>
      </c>
      <c r="O56" s="15" t="str">
        <f>IFERROR(AVERAGEIF('Dzienne 8'!$B$7:$B$306,A56,'Dzienne 8'!$P$7:$P$306),"")</f>
        <v/>
      </c>
      <c r="P56" s="17" t="str">
        <f>IFERROR(AVERAGEIF('Dzienne 8'!$B$7:$B$306,A56,'Dzienne 8'!$R$7:$R$306),"")</f>
        <v/>
      </c>
      <c r="Q56" s="21" t="str">
        <f>IFERROR(AVERAGEIF('Dzienne 8'!$B$7:$B$306,A56,'Dzienne 8'!$U$7:$U$306),"")</f>
        <v/>
      </c>
      <c r="R56" s="21" t="str">
        <f>IFERROR(AVERAGEIF('Dzienne 8'!$B$7:$B$306,A56,'Dzienne 8'!$V$7:$V$306),"")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8'!$A$7:$A$306,'Dzienne 8'!$B$7:$B$306,A57),"")</f>
        <v/>
      </c>
      <c r="C57" s="20" t="str">
        <f ca="1">IFERROR(_xludf.maxifs('Dzienne 8'!$A$7:$A$306,'Dzienne 8'!$B$7:$B$306,A57),"")</f>
        <v/>
      </c>
      <c r="D57" s="21" t="str">
        <f>IFERROR(AVERAGEIF('Dzienne 8'!$B$7:$B$306,A57,'Dzienne 8'!$C$7:$C$306),"")</f>
        <v/>
      </c>
      <c r="E57" s="21" t="str">
        <f>IFERROR(AVERAGEIF('Dzienne 8'!$B$7:$B$306,A57,'Dzienne 8'!$D$7:$D$306),"")</f>
        <v/>
      </c>
      <c r="F57" s="13">
        <f>IFERROR(SUMIF('Dzienne 8'!$B$7:$B$306,A57,'Dzienne 8'!$E$7:$E$306),"")</f>
        <v>0</v>
      </c>
      <c r="G57" s="13">
        <f>IFERROR(SUMIF('Dzienne 8'!$B$7:$B$306,A57,'Dzienne 8'!$F$7:$F$306),"")</f>
        <v>0</v>
      </c>
      <c r="H57" s="15" t="str">
        <f>IFERROR(AVERAGEIF('Dzienne 8'!$B$7:$B$306,A57,'Dzienne 8'!$K$7:$K$306),"")</f>
        <v/>
      </c>
      <c r="I57" s="21">
        <f>IFERROR(SUMIF('Dzienne 8'!$B$7:$B$306,A57,'Dzienne 8'!$H$7:$H$306),"")</f>
        <v>0</v>
      </c>
      <c r="J57" s="21">
        <f>IFERROR(SUMIF('Dzienne 8'!$B$7:$B$306,A57,'Dzienne 8'!$I$7:$I$306),"")</f>
        <v>0</v>
      </c>
      <c r="K57" s="15" t="str">
        <f t="shared" si="1"/>
        <v/>
      </c>
      <c r="L57" s="15" t="str">
        <f>IFERROR(AVERAGEIF('Dzienne 8'!$B$7:$B$306,A57,'Dzienne 8'!$L$7:$L$306),"")</f>
        <v/>
      </c>
      <c r="M57" s="21">
        <f>IFERROR(SUMIF('Dzienne 8'!$B$7:$B$306,A57,'Dzienne 8'!$M$7:$M$306),"")</f>
        <v>0</v>
      </c>
      <c r="N57" s="15" t="str">
        <f>IFERROR(AVERAGEIF('Dzienne 8'!$B$7:$B$306,A57,'Dzienne 8'!$O$7:$O$306),"")</f>
        <v/>
      </c>
      <c r="O57" s="15" t="str">
        <f>IFERROR(AVERAGEIF('Dzienne 8'!$B$7:$B$306,A57,'Dzienne 8'!$P$7:$P$306),"")</f>
        <v/>
      </c>
      <c r="P57" s="17" t="str">
        <f>IFERROR(AVERAGEIF('Dzienne 8'!$B$7:$B$306,A57,'Dzienne 8'!$R$7:$R$306),"")</f>
        <v/>
      </c>
      <c r="Q57" s="21" t="str">
        <f>IFERROR(AVERAGEIF('Dzienne 8'!$B$7:$B$306,A57,'Dzienne 8'!$U$7:$U$306),"")</f>
        <v/>
      </c>
      <c r="R57" s="21" t="str">
        <f>IFERROR(AVERAGEIF('Dzienne 8'!$B$7:$B$306,A57,'Dzienne 8'!$V$7:$V$306),"")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8'!$A$7:$A$306,'Dzienne 8'!$B$7:$B$306,A58),"")</f>
        <v/>
      </c>
      <c r="C58" s="20" t="str">
        <f ca="1">IFERROR(_xludf.maxifs('Dzienne 8'!$A$7:$A$306,'Dzienne 8'!$B$7:$B$306,A58),"")</f>
        <v/>
      </c>
      <c r="D58" s="21" t="str">
        <f>IFERROR(AVERAGEIF('Dzienne 8'!$B$7:$B$306,A58,'Dzienne 8'!$C$7:$C$306),"")</f>
        <v/>
      </c>
      <c r="E58" s="21" t="str">
        <f>IFERROR(AVERAGEIF('Dzienne 8'!$B$7:$B$306,A58,'Dzienne 8'!$D$7:$D$306),"")</f>
        <v/>
      </c>
      <c r="F58" s="13">
        <f>IFERROR(SUMIF('Dzienne 8'!$B$7:$B$306,A58,'Dzienne 8'!$E$7:$E$306),"")</f>
        <v>0</v>
      </c>
      <c r="G58" s="13">
        <f>IFERROR(SUMIF('Dzienne 8'!$B$7:$B$306,A58,'Dzienne 8'!$F$7:$F$306),"")</f>
        <v>0</v>
      </c>
      <c r="H58" s="15" t="str">
        <f>IFERROR(AVERAGEIF('Dzienne 8'!$B$7:$B$306,A58,'Dzienne 8'!$K$7:$K$306),"")</f>
        <v/>
      </c>
      <c r="I58" s="21">
        <f>IFERROR(SUMIF('Dzienne 8'!$B$7:$B$306,A58,'Dzienne 8'!$H$7:$H$306),"")</f>
        <v>0</v>
      </c>
      <c r="J58" s="21">
        <f>IFERROR(SUMIF('Dzienne 8'!$B$7:$B$306,A58,'Dzienne 8'!$I$7:$I$306),"")</f>
        <v>0</v>
      </c>
      <c r="K58" s="15" t="str">
        <f t="shared" si="1"/>
        <v/>
      </c>
      <c r="L58" s="15" t="str">
        <f>IFERROR(AVERAGEIF('Dzienne 8'!$B$7:$B$306,A58,'Dzienne 8'!$L$7:$L$306),"")</f>
        <v/>
      </c>
      <c r="M58" s="21">
        <f>IFERROR(SUMIF('Dzienne 8'!$B$7:$B$306,A58,'Dzienne 8'!$M$7:$M$306),"")</f>
        <v>0</v>
      </c>
      <c r="N58" s="15" t="str">
        <f>IFERROR(AVERAGEIF('Dzienne 8'!$B$7:$B$306,A58,'Dzienne 8'!$O$7:$O$306),"")</f>
        <v/>
      </c>
      <c r="O58" s="15" t="str">
        <f>IFERROR(AVERAGEIF('Dzienne 8'!$B$7:$B$306,A58,'Dzienne 8'!$P$7:$P$306),"")</f>
        <v/>
      </c>
      <c r="P58" s="17" t="str">
        <f>IFERROR(AVERAGEIF('Dzienne 8'!$B$7:$B$306,A58,'Dzienne 8'!$R$7:$R$306),"")</f>
        <v/>
      </c>
      <c r="Q58" s="21" t="str">
        <f>IFERROR(AVERAGEIF('Dzienne 8'!$B$7:$B$306,A58,'Dzienne 8'!$U$7:$U$306),"")</f>
        <v/>
      </c>
      <c r="R58" s="21" t="str">
        <f>IFERROR(AVERAGEIF('Dzienne 8'!$B$7:$B$306,A58,'Dzienne 8'!$V$7:$V$306),"")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8'!$A$7:$A$306,'Dzienne 8'!$B$7:$B$306,A59),"")</f>
        <v/>
      </c>
      <c r="C59" s="20" t="str">
        <f ca="1">IFERROR(_xludf.maxifs('Dzienne 8'!$A$7:$A$306,'Dzienne 8'!$B$7:$B$306,A59),"")</f>
        <v/>
      </c>
      <c r="D59" s="21" t="str">
        <f>IFERROR(AVERAGEIF('Dzienne 8'!$B$7:$B$306,A59,'Dzienne 8'!$C$7:$C$306),"")</f>
        <v/>
      </c>
      <c r="E59" s="21" t="str">
        <f>IFERROR(AVERAGEIF('Dzienne 8'!$B$7:$B$306,A59,'Dzienne 8'!$D$7:$D$306),"")</f>
        <v/>
      </c>
      <c r="F59" s="13">
        <f>IFERROR(SUMIF('Dzienne 8'!$B$7:$B$306,A59,'Dzienne 8'!$E$7:$E$306),"")</f>
        <v>0</v>
      </c>
      <c r="G59" s="13">
        <f>IFERROR(SUMIF('Dzienne 8'!$B$7:$B$306,A59,'Dzienne 8'!$F$7:$F$306),"")</f>
        <v>0</v>
      </c>
      <c r="H59" s="15" t="str">
        <f>IFERROR(AVERAGEIF('Dzienne 8'!$B$7:$B$306,A59,'Dzienne 8'!$K$7:$K$306),"")</f>
        <v/>
      </c>
      <c r="I59" s="21">
        <f>IFERROR(SUMIF('Dzienne 8'!$B$7:$B$306,A59,'Dzienne 8'!$H$7:$H$306),"")</f>
        <v>0</v>
      </c>
      <c r="J59" s="21">
        <f>IFERROR(SUMIF('Dzienne 8'!$B$7:$B$306,A59,'Dzienne 8'!$I$7:$I$306),"")</f>
        <v>0</v>
      </c>
      <c r="K59" s="15" t="str">
        <f t="shared" si="1"/>
        <v/>
      </c>
      <c r="L59" s="15" t="str">
        <f>IFERROR(AVERAGEIF('Dzienne 8'!$B$7:$B$306,A59,'Dzienne 8'!$L$7:$L$306),"")</f>
        <v/>
      </c>
      <c r="M59" s="21">
        <f>IFERROR(SUMIF('Dzienne 8'!$B$7:$B$306,A59,'Dzienne 8'!$M$7:$M$306),"")</f>
        <v>0</v>
      </c>
      <c r="N59" s="15" t="str">
        <f>IFERROR(AVERAGEIF('Dzienne 8'!$B$7:$B$306,A59,'Dzienne 8'!$O$7:$O$306),"")</f>
        <v/>
      </c>
      <c r="O59" s="15" t="str">
        <f>IFERROR(AVERAGEIF('Dzienne 8'!$B$7:$B$306,A59,'Dzienne 8'!$P$7:$P$306),"")</f>
        <v/>
      </c>
      <c r="P59" s="17" t="str">
        <f>IFERROR(AVERAGEIF('Dzienne 8'!$B$7:$B$306,A59,'Dzienne 8'!$R$7:$R$306),"")</f>
        <v/>
      </c>
      <c r="Q59" s="21" t="str">
        <f>IFERROR(AVERAGEIF('Dzienne 8'!$B$7:$B$306,A59,'Dzienne 8'!$U$7:$U$306),"")</f>
        <v/>
      </c>
      <c r="R59" s="21" t="str">
        <f>IFERROR(AVERAGEIF('Dzienne 8'!$B$7:$B$306,A59,'Dzienne 8'!$V$7:$V$306),"")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8'!$A$7:$A$306,'Dzienne 8'!$B$7:$B$306,A60),"")</f>
        <v/>
      </c>
      <c r="C60" s="20" t="str">
        <f ca="1">IFERROR(_xludf.maxifs('Dzienne 8'!$A$7:$A$306,'Dzienne 8'!$B$7:$B$306,A60),"")</f>
        <v/>
      </c>
      <c r="D60" s="21" t="str">
        <f>IFERROR(AVERAGEIF('Dzienne 8'!$B$7:$B$306,A60,'Dzienne 8'!$C$7:$C$306),"")</f>
        <v/>
      </c>
      <c r="E60" s="21" t="str">
        <f>IFERROR(AVERAGEIF('Dzienne 8'!$B$7:$B$306,A60,'Dzienne 8'!$D$7:$D$306),"")</f>
        <v/>
      </c>
      <c r="F60" s="13">
        <f>IFERROR(SUMIF('Dzienne 8'!$B$7:$B$306,A60,'Dzienne 8'!$E$7:$E$306),"")</f>
        <v>0</v>
      </c>
      <c r="G60" s="13">
        <f>IFERROR(SUMIF('Dzienne 8'!$B$7:$B$306,A60,'Dzienne 8'!$F$7:$F$306),"")</f>
        <v>0</v>
      </c>
      <c r="H60" s="15" t="str">
        <f>IFERROR(AVERAGEIF('Dzienne 8'!$B$7:$B$306,A60,'Dzienne 8'!$K$7:$K$306),"")</f>
        <v/>
      </c>
      <c r="I60" s="21">
        <f>IFERROR(SUMIF('Dzienne 8'!$B$7:$B$306,A60,'Dzienne 8'!$H$7:$H$306),"")</f>
        <v>0</v>
      </c>
      <c r="J60" s="21">
        <f>IFERROR(SUMIF('Dzienne 8'!$B$7:$B$306,A60,'Dzienne 8'!$I$7:$I$306),"")</f>
        <v>0</v>
      </c>
      <c r="K60" s="15" t="str">
        <f t="shared" si="1"/>
        <v/>
      </c>
      <c r="L60" s="15" t="str">
        <f>IFERROR(AVERAGEIF('Dzienne 8'!$B$7:$B$306,A60,'Dzienne 8'!$L$7:$L$306),"")</f>
        <v/>
      </c>
      <c r="M60" s="21">
        <f>IFERROR(SUMIF('Dzienne 8'!$B$7:$B$306,A60,'Dzienne 8'!$M$7:$M$306),"")</f>
        <v>0</v>
      </c>
      <c r="N60" s="15" t="str">
        <f>IFERROR(AVERAGEIF('Dzienne 8'!$B$7:$B$306,A60,'Dzienne 8'!$O$7:$O$306),"")</f>
        <v/>
      </c>
      <c r="O60" s="15" t="str">
        <f>IFERROR(AVERAGEIF('Dzienne 8'!$B$7:$B$306,A60,'Dzienne 8'!$P$7:$P$306),"")</f>
        <v/>
      </c>
      <c r="P60" s="17" t="str">
        <f>IFERROR(AVERAGEIF('Dzienne 8'!$B$7:$B$306,A60,'Dzienne 8'!$R$7:$R$306),"")</f>
        <v/>
      </c>
      <c r="Q60" s="21" t="str">
        <f>IFERROR(AVERAGEIF('Dzienne 8'!$B$7:$B$306,A60,'Dzienne 8'!$U$7:$U$306),"")</f>
        <v/>
      </c>
      <c r="R60" s="21" t="str">
        <f>IFERROR(AVERAGEIF('Dzienne 8'!$B$7:$B$306,A60,'Dzienne 8'!$V$7:$V$306),"")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8'!$A$7:$A$306,'Dzienne 8'!$B$7:$B$306,A61),"")</f>
        <v/>
      </c>
      <c r="C61" s="20" t="str">
        <f ca="1">IFERROR(_xludf.maxifs('Dzienne 8'!$A$7:$A$306,'Dzienne 8'!$B$7:$B$306,A61),"")</f>
        <v/>
      </c>
      <c r="D61" s="21" t="str">
        <f>IFERROR(AVERAGEIF('Dzienne 8'!$B$7:$B$306,A61,'Dzienne 8'!$C$7:$C$306),"")</f>
        <v/>
      </c>
      <c r="E61" s="21" t="str">
        <f>IFERROR(AVERAGEIF('Dzienne 8'!$B$7:$B$306,A61,'Dzienne 8'!$D$7:$D$306),"")</f>
        <v/>
      </c>
      <c r="F61" s="13">
        <f>IFERROR(SUMIF('Dzienne 8'!$B$7:$B$306,A61,'Dzienne 8'!$E$7:$E$306),"")</f>
        <v>0</v>
      </c>
      <c r="G61" s="13">
        <f>IFERROR(SUMIF('Dzienne 8'!$B$7:$B$306,A61,'Dzienne 8'!$F$7:$F$306),"")</f>
        <v>0</v>
      </c>
      <c r="H61" s="15" t="str">
        <f>IFERROR(AVERAGEIF('Dzienne 8'!$B$7:$B$306,A61,'Dzienne 8'!$K$7:$K$306),"")</f>
        <v/>
      </c>
      <c r="I61" s="21">
        <f>IFERROR(SUMIF('Dzienne 8'!$B$7:$B$306,A61,'Dzienne 8'!$H$7:$H$306),"")</f>
        <v>0</v>
      </c>
      <c r="J61" s="21">
        <f>IFERROR(SUMIF('Dzienne 8'!$B$7:$B$306,A61,'Dzienne 8'!$I$7:$I$306),"")</f>
        <v>0</v>
      </c>
      <c r="K61" s="15" t="str">
        <f t="shared" si="1"/>
        <v/>
      </c>
      <c r="L61" s="15" t="str">
        <f>IFERROR(AVERAGEIF('Dzienne 8'!$B$7:$B$306,A61,'Dzienne 8'!$L$7:$L$306),"")</f>
        <v/>
      </c>
      <c r="M61" s="21">
        <f>IFERROR(SUMIF('Dzienne 8'!$B$7:$B$306,A61,'Dzienne 8'!$M$7:$M$306),"")</f>
        <v>0</v>
      </c>
      <c r="N61" s="15" t="str">
        <f>IFERROR(AVERAGEIF('Dzienne 8'!$B$7:$B$306,A61,'Dzienne 8'!$O$7:$O$306),"")</f>
        <v/>
      </c>
      <c r="O61" s="15" t="str">
        <f>IFERROR(AVERAGEIF('Dzienne 8'!$B$7:$B$306,A61,'Dzienne 8'!$P$7:$P$306),"")</f>
        <v/>
      </c>
      <c r="P61" s="17" t="str">
        <f>IFERROR(AVERAGEIF('Dzienne 8'!$B$7:$B$306,A61,'Dzienne 8'!$R$7:$R$306),"")</f>
        <v/>
      </c>
      <c r="Q61" s="21" t="str">
        <f>IFERROR(AVERAGEIF('Dzienne 8'!$B$7:$B$306,A61,'Dzienne 8'!$U$7:$U$306),"")</f>
        <v/>
      </c>
      <c r="R61" s="21" t="str">
        <f>IFERROR(AVERAGEIF('Dzienne 8'!$B$7:$B$306,A61,'Dzienne 8'!$V$7:$V$306),"")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8'!$A$7:$A$306,'Dzienne 8'!$B$7:$B$306,A62),"")</f>
        <v/>
      </c>
      <c r="C62" s="20" t="str">
        <f ca="1">IFERROR(_xludf.maxifs('Dzienne 8'!$A$7:$A$306,'Dzienne 8'!$B$7:$B$306,A62),"")</f>
        <v/>
      </c>
      <c r="D62" s="21" t="str">
        <f>IFERROR(AVERAGEIF('Dzienne 8'!$B$7:$B$306,A62,'Dzienne 8'!$C$7:$C$306),"")</f>
        <v/>
      </c>
      <c r="E62" s="21" t="str">
        <f>IFERROR(AVERAGEIF('Dzienne 8'!$B$7:$B$306,A62,'Dzienne 8'!$D$7:$D$306),"")</f>
        <v/>
      </c>
      <c r="F62" s="13">
        <f>IFERROR(SUMIF('Dzienne 8'!$B$7:$B$306,A62,'Dzienne 8'!$E$7:$E$306),"")</f>
        <v>0</v>
      </c>
      <c r="G62" s="13">
        <f>IFERROR(SUMIF('Dzienne 8'!$B$7:$B$306,A62,'Dzienne 8'!$F$7:$F$306),"")</f>
        <v>0</v>
      </c>
      <c r="H62" s="15" t="str">
        <f>IFERROR(AVERAGEIF('Dzienne 8'!$B$7:$B$306,A62,'Dzienne 8'!$K$7:$K$306),"")</f>
        <v/>
      </c>
      <c r="I62" s="21">
        <f>IFERROR(SUMIF('Dzienne 8'!$B$7:$B$306,A62,'Dzienne 8'!$H$7:$H$306),"")</f>
        <v>0</v>
      </c>
      <c r="J62" s="21">
        <f>IFERROR(SUMIF('Dzienne 8'!$B$7:$B$306,A62,'Dzienne 8'!$I$7:$I$306),"")</f>
        <v>0</v>
      </c>
      <c r="K62" s="15" t="str">
        <f t="shared" si="1"/>
        <v/>
      </c>
      <c r="L62" s="15" t="str">
        <f>IFERROR(AVERAGEIF('Dzienne 8'!$B$7:$B$306,A62,'Dzienne 8'!$L$7:$L$306),"")</f>
        <v/>
      </c>
      <c r="M62" s="21">
        <f>IFERROR(SUMIF('Dzienne 8'!$B$7:$B$306,A62,'Dzienne 8'!$M$7:$M$306),"")</f>
        <v>0</v>
      </c>
      <c r="N62" s="15" t="str">
        <f>IFERROR(AVERAGEIF('Dzienne 8'!$B$7:$B$306,A62,'Dzienne 8'!$O$7:$O$306),"")</f>
        <v/>
      </c>
      <c r="O62" s="15" t="str">
        <f>IFERROR(AVERAGEIF('Dzienne 8'!$B$7:$B$306,A62,'Dzienne 8'!$P$7:$P$306),"")</f>
        <v/>
      </c>
      <c r="P62" s="17" t="str">
        <f>IFERROR(AVERAGEIF('Dzienne 8'!$B$7:$B$306,A62,'Dzienne 8'!$R$7:$R$306),"")</f>
        <v/>
      </c>
      <c r="Q62" s="21" t="str">
        <f>IFERROR(AVERAGEIF('Dzienne 8'!$B$7:$B$306,A62,'Dzienne 8'!$U$7:$U$306),"")</f>
        <v/>
      </c>
      <c r="R62" s="21" t="str">
        <f>IFERROR(AVERAGEIF('Dzienne 8'!$B$7:$B$306,A62,'Dzienne 8'!$V$7:$V$306),"")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8'!$A$7:$A$306,'Dzienne 8'!$B$7:$B$306,A63),"")</f>
        <v/>
      </c>
      <c r="C63" s="20" t="str">
        <f ca="1">IFERROR(_xludf.maxifs('Dzienne 8'!$A$7:$A$306,'Dzienne 8'!$B$7:$B$306,A63),"")</f>
        <v/>
      </c>
      <c r="D63" s="21" t="str">
        <f>IFERROR(AVERAGEIF('Dzienne 8'!$B$7:$B$306,A63,'Dzienne 8'!$C$7:$C$306),"")</f>
        <v/>
      </c>
      <c r="E63" s="21" t="str">
        <f>IFERROR(AVERAGEIF('Dzienne 8'!$B$7:$B$306,A63,'Dzienne 8'!$D$7:$D$306),"")</f>
        <v/>
      </c>
      <c r="F63" s="13">
        <f>IFERROR(SUMIF('Dzienne 8'!$B$7:$B$306,A63,'Dzienne 8'!$E$7:$E$306),"")</f>
        <v>0</v>
      </c>
      <c r="G63" s="13">
        <f>IFERROR(SUMIF('Dzienne 8'!$B$7:$B$306,A63,'Dzienne 8'!$F$7:$F$306),"")</f>
        <v>0</v>
      </c>
      <c r="H63" s="15" t="str">
        <f>IFERROR(AVERAGEIF('Dzienne 8'!$B$7:$B$306,A63,'Dzienne 8'!$K$7:$K$306),"")</f>
        <v/>
      </c>
      <c r="I63" s="21">
        <f>IFERROR(SUMIF('Dzienne 8'!$B$7:$B$306,A63,'Dzienne 8'!$H$7:$H$306),"")</f>
        <v>0</v>
      </c>
      <c r="J63" s="21">
        <f>IFERROR(SUMIF('Dzienne 8'!$B$7:$B$306,A63,'Dzienne 8'!$I$7:$I$306),"")</f>
        <v>0</v>
      </c>
      <c r="K63" s="15" t="str">
        <f t="shared" si="1"/>
        <v/>
      </c>
      <c r="L63" s="15" t="str">
        <f>IFERROR(AVERAGEIF('Dzienne 8'!$B$7:$B$306,A63,'Dzienne 8'!$L$7:$L$306),"")</f>
        <v/>
      </c>
      <c r="M63" s="21">
        <f>IFERROR(SUMIF('Dzienne 8'!$B$7:$B$306,A63,'Dzienne 8'!$M$7:$M$306),"")</f>
        <v>0</v>
      </c>
      <c r="N63" s="15" t="str">
        <f>IFERROR(AVERAGEIF('Dzienne 8'!$B$7:$B$306,A63,'Dzienne 8'!$O$7:$O$306),"")</f>
        <v/>
      </c>
      <c r="O63" s="15" t="str">
        <f>IFERROR(AVERAGEIF('Dzienne 8'!$B$7:$B$306,A63,'Dzienne 8'!$P$7:$P$306),"")</f>
        <v/>
      </c>
      <c r="P63" s="17" t="str">
        <f>IFERROR(AVERAGEIF('Dzienne 8'!$B$7:$B$306,A63,'Dzienne 8'!$R$7:$R$306),"")</f>
        <v/>
      </c>
      <c r="Q63" s="21" t="str">
        <f>IFERROR(AVERAGEIF('Dzienne 8'!$B$7:$B$306,A63,'Dzienne 8'!$U$7:$U$306),"")</f>
        <v/>
      </c>
      <c r="R63" s="21" t="str">
        <f>IFERROR(AVERAGEIF('Dzienne 8'!$B$7:$B$306,A63,'Dzienne 8'!$V$7:$V$306),"")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8'!$A$7:$A$306,'Dzienne 8'!$B$7:$B$306,A64),"")</f>
        <v/>
      </c>
      <c r="C64" s="20" t="str">
        <f ca="1">IFERROR(_xludf.maxifs('Dzienne 8'!$A$7:$A$306,'Dzienne 8'!$B$7:$B$306,A64),"")</f>
        <v/>
      </c>
      <c r="D64" s="21" t="str">
        <f>IFERROR(AVERAGEIF('Dzienne 8'!$B$7:$B$306,A64,'Dzienne 8'!$C$7:$C$306),"")</f>
        <v/>
      </c>
      <c r="E64" s="21" t="str">
        <f>IFERROR(AVERAGEIF('Dzienne 8'!$B$7:$B$306,A64,'Dzienne 8'!$D$7:$D$306),"")</f>
        <v/>
      </c>
      <c r="F64" s="13">
        <f>IFERROR(SUMIF('Dzienne 8'!$B$7:$B$306,A64,'Dzienne 8'!$E$7:$E$306),"")</f>
        <v>0</v>
      </c>
      <c r="G64" s="13">
        <f>IFERROR(SUMIF('Dzienne 8'!$B$7:$B$306,A64,'Dzienne 8'!$F$7:$F$306),"")</f>
        <v>0</v>
      </c>
      <c r="H64" s="15" t="str">
        <f>IFERROR(AVERAGEIF('Dzienne 8'!$B$7:$B$306,A64,'Dzienne 8'!$K$7:$K$306),"")</f>
        <v/>
      </c>
      <c r="I64" s="21">
        <f>IFERROR(SUMIF('Dzienne 8'!$B$7:$B$306,A64,'Dzienne 8'!$H$7:$H$306),"")</f>
        <v>0</v>
      </c>
      <c r="J64" s="21">
        <f>IFERROR(SUMIF('Dzienne 8'!$B$7:$B$306,A64,'Dzienne 8'!$I$7:$I$306),"")</f>
        <v>0</v>
      </c>
      <c r="K64" s="15" t="str">
        <f t="shared" si="1"/>
        <v/>
      </c>
      <c r="L64" s="15" t="str">
        <f>IFERROR(AVERAGEIF('Dzienne 8'!$B$7:$B$306,A64,'Dzienne 8'!$L$7:$L$306),"")</f>
        <v/>
      </c>
      <c r="M64" s="21">
        <f>IFERROR(SUMIF('Dzienne 8'!$B$7:$B$306,A64,'Dzienne 8'!$M$7:$M$306),"")</f>
        <v>0</v>
      </c>
      <c r="N64" s="15" t="str">
        <f>IFERROR(AVERAGEIF('Dzienne 8'!$B$7:$B$306,A64,'Dzienne 8'!$O$7:$O$306),"")</f>
        <v/>
      </c>
      <c r="O64" s="15" t="str">
        <f>IFERROR(AVERAGEIF('Dzienne 8'!$B$7:$B$306,A64,'Dzienne 8'!$P$7:$P$306),"")</f>
        <v/>
      </c>
      <c r="P64" s="17" t="str">
        <f>IFERROR(AVERAGEIF('Dzienne 8'!$B$7:$B$306,A64,'Dzienne 8'!$R$7:$R$306),"")</f>
        <v/>
      </c>
      <c r="Q64" s="21" t="str">
        <f>IFERROR(AVERAGEIF('Dzienne 8'!$B$7:$B$306,A64,'Dzienne 8'!$U$7:$U$306),"")</f>
        <v/>
      </c>
      <c r="R64" s="21" t="str">
        <f>IFERROR(AVERAGEIF('Dzienne 8'!$B$7:$B$306,A64,'Dzienne 8'!$V$7:$V$306),"")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8'!$A$7:$A$306,'Dzienne 8'!$B$7:$B$306,A65),"")</f>
        <v/>
      </c>
      <c r="C65" s="20" t="str">
        <f ca="1">IFERROR(_xludf.maxifs('Dzienne 8'!$A$7:$A$306,'Dzienne 8'!$B$7:$B$306,A65),"")</f>
        <v/>
      </c>
      <c r="D65" s="21" t="str">
        <f>IFERROR(AVERAGEIF('Dzienne 8'!$B$7:$B$306,A65,'Dzienne 8'!$C$7:$C$306),"")</f>
        <v/>
      </c>
      <c r="E65" s="21" t="str">
        <f>IFERROR(AVERAGEIF('Dzienne 8'!$B$7:$B$306,A65,'Dzienne 8'!$D$7:$D$306),"")</f>
        <v/>
      </c>
      <c r="F65" s="13">
        <f>IFERROR(SUMIF('Dzienne 8'!$B$7:$B$306,A65,'Dzienne 8'!$E$7:$E$306),"")</f>
        <v>0</v>
      </c>
      <c r="G65" s="13">
        <f>IFERROR(SUMIF('Dzienne 8'!$B$7:$B$306,A65,'Dzienne 8'!$F$7:$F$306),"")</f>
        <v>0</v>
      </c>
      <c r="H65" s="15" t="str">
        <f>IFERROR(AVERAGEIF('Dzienne 8'!$B$7:$B$306,A65,'Dzienne 8'!$K$7:$K$306),"")</f>
        <v/>
      </c>
      <c r="I65" s="21">
        <f>IFERROR(SUMIF('Dzienne 8'!$B$7:$B$306,A65,'Dzienne 8'!$H$7:$H$306),"")</f>
        <v>0</v>
      </c>
      <c r="J65" s="21">
        <f>IFERROR(SUMIF('Dzienne 8'!$B$7:$B$306,A65,'Dzienne 8'!$I$7:$I$306),"")</f>
        <v>0</v>
      </c>
      <c r="K65" s="15" t="str">
        <f t="shared" si="1"/>
        <v/>
      </c>
      <c r="L65" s="15" t="str">
        <f>IFERROR(AVERAGEIF('Dzienne 8'!$B$7:$B$306,A65,'Dzienne 8'!$L$7:$L$306),"")</f>
        <v/>
      </c>
      <c r="M65" s="21">
        <f>IFERROR(SUMIF('Dzienne 8'!$B$7:$B$306,A65,'Dzienne 8'!$M$7:$M$306),"")</f>
        <v>0</v>
      </c>
      <c r="N65" s="15" t="str">
        <f>IFERROR(AVERAGEIF('Dzienne 8'!$B$7:$B$306,A65,'Dzienne 8'!$O$7:$O$306),"")</f>
        <v/>
      </c>
      <c r="O65" s="15" t="str">
        <f>IFERROR(AVERAGEIF('Dzienne 8'!$B$7:$B$306,A65,'Dzienne 8'!$P$7:$P$306),"")</f>
        <v/>
      </c>
      <c r="P65" s="17" t="str">
        <f>IFERROR(AVERAGEIF('Dzienne 8'!$B$7:$B$306,A65,'Dzienne 8'!$R$7:$R$306),"")</f>
        <v/>
      </c>
      <c r="Q65" s="21" t="str">
        <f>IFERROR(AVERAGEIF('Dzienne 8'!$B$7:$B$306,A65,'Dzienne 8'!$U$7:$U$306),"")</f>
        <v/>
      </c>
      <c r="R65" s="21" t="str">
        <f>IFERROR(AVERAGEIF('Dzienne 8'!$B$7:$B$306,A65,'Dzienne 8'!$V$7:$V$306),"")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8'!$A$7:$A$306,'Dzienne 8'!$B$7:$B$306,A66),"")</f>
        <v/>
      </c>
      <c r="C66" s="20" t="str">
        <f ca="1">IFERROR(_xludf.maxifs('Dzienne 8'!$A$7:$A$306,'Dzienne 8'!$B$7:$B$306,A66),"")</f>
        <v/>
      </c>
      <c r="D66" s="21" t="str">
        <f>IFERROR(AVERAGEIF('Dzienne 8'!$B$7:$B$306,A66,'Dzienne 8'!$C$7:$C$306),"")</f>
        <v/>
      </c>
      <c r="E66" s="21" t="str">
        <f>IFERROR(AVERAGEIF('Dzienne 8'!$B$7:$B$306,A66,'Dzienne 8'!$D$7:$D$306),"")</f>
        <v/>
      </c>
      <c r="F66" s="13">
        <f>IFERROR(SUMIF('Dzienne 8'!$B$7:$B$306,A66,'Dzienne 8'!$E$7:$E$306),"")</f>
        <v>0</v>
      </c>
      <c r="G66" s="13">
        <f>IFERROR(SUMIF('Dzienne 8'!$B$7:$B$306,A66,'Dzienne 8'!$F$7:$F$306),"")</f>
        <v>0</v>
      </c>
      <c r="H66" s="15" t="str">
        <f>IFERROR(AVERAGEIF('Dzienne 8'!$B$7:$B$306,A66,'Dzienne 8'!$K$7:$K$306),"")</f>
        <v/>
      </c>
      <c r="I66" s="21">
        <f>IFERROR(SUMIF('Dzienne 8'!$B$7:$B$306,A66,'Dzienne 8'!$H$7:$H$306),"")</f>
        <v>0</v>
      </c>
      <c r="J66" s="21">
        <f>IFERROR(SUMIF('Dzienne 8'!$B$7:$B$306,A66,'Dzienne 8'!$I$7:$I$306),"")</f>
        <v>0</v>
      </c>
      <c r="K66" s="15" t="str">
        <f t="shared" si="1"/>
        <v/>
      </c>
      <c r="L66" s="15" t="str">
        <f>IFERROR(AVERAGEIF('Dzienne 8'!$B$7:$B$306,A66,'Dzienne 8'!$L$7:$L$306),"")</f>
        <v/>
      </c>
      <c r="M66" s="21">
        <f>IFERROR(SUMIF('Dzienne 8'!$B$7:$B$306,A66,'Dzienne 8'!$M$7:$M$306),"")</f>
        <v>0</v>
      </c>
      <c r="N66" s="15" t="str">
        <f>IFERROR(AVERAGEIF('Dzienne 8'!$B$7:$B$306,A66,'Dzienne 8'!$O$7:$O$306),"")</f>
        <v/>
      </c>
      <c r="O66" s="15" t="str">
        <f>IFERROR(AVERAGEIF('Dzienne 8'!$B$7:$B$306,A66,'Dzienne 8'!$P$7:$P$306),"")</f>
        <v/>
      </c>
      <c r="P66" s="17" t="str">
        <f>IFERROR(AVERAGEIF('Dzienne 8'!$B$7:$B$306,A66,'Dzienne 8'!$R$7:$R$306),"")</f>
        <v/>
      </c>
      <c r="Q66" s="21" t="str">
        <f>IFERROR(AVERAGEIF('Dzienne 8'!$B$7:$B$306,A66,'Dzienne 8'!$U$7:$U$306),"")</f>
        <v/>
      </c>
      <c r="R66" s="21" t="str">
        <f>IFERROR(AVERAGEIF('Dzienne 8'!$B$7:$B$306,A66,'Dzienne 8'!$V$7:$V$306),"")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8'!$A$7:$A$306,'Dzienne 8'!$B$7:$B$306,A67),"")</f>
        <v/>
      </c>
      <c r="C67" s="20" t="str">
        <f ca="1">IFERROR(_xludf.maxifs('Dzienne 8'!$A$7:$A$306,'Dzienne 8'!$B$7:$B$306,A67),"")</f>
        <v/>
      </c>
      <c r="D67" s="21" t="str">
        <f>IFERROR(AVERAGEIF('Dzienne 8'!$B$7:$B$306,A67,'Dzienne 8'!$C$7:$C$306),"")</f>
        <v/>
      </c>
      <c r="E67" s="21" t="str">
        <f>IFERROR(AVERAGEIF('Dzienne 8'!$B$7:$B$306,A67,'Dzienne 8'!$D$7:$D$306),"")</f>
        <v/>
      </c>
      <c r="F67" s="13">
        <f>IFERROR(SUMIF('Dzienne 8'!$B$7:$B$306,A67,'Dzienne 8'!$E$7:$E$306),"")</f>
        <v>0</v>
      </c>
      <c r="G67" s="13">
        <f>IFERROR(SUMIF('Dzienne 8'!$B$7:$B$306,A67,'Dzienne 8'!$F$7:$F$306),"")</f>
        <v>0</v>
      </c>
      <c r="H67" s="15" t="str">
        <f>IFERROR(AVERAGEIF('Dzienne 8'!$B$7:$B$306,A67,'Dzienne 8'!$K$7:$K$306),"")</f>
        <v/>
      </c>
      <c r="I67" s="21">
        <f>IFERROR(SUMIF('Dzienne 8'!$B$7:$B$306,A67,'Dzienne 8'!$H$7:$H$306),"")</f>
        <v>0</v>
      </c>
      <c r="J67" s="21">
        <f>IFERROR(SUMIF('Dzienne 8'!$B$7:$B$306,A67,'Dzienne 8'!$I$7:$I$306),"")</f>
        <v>0</v>
      </c>
      <c r="K67" s="15" t="str">
        <f t="shared" ref="K67:K72" si="2">IF(OR(I67="",I67=0),"",J67/I67*100)</f>
        <v/>
      </c>
      <c r="L67" s="15" t="str">
        <f>IFERROR(AVERAGEIF('Dzienne 8'!$B$7:$B$306,A67,'Dzienne 8'!$L$7:$L$306),"")</f>
        <v/>
      </c>
      <c r="M67" s="21">
        <f>IFERROR(SUMIF('Dzienne 8'!$B$7:$B$306,A67,'Dzienne 8'!$M$7:$M$306),"")</f>
        <v>0</v>
      </c>
      <c r="N67" s="15" t="str">
        <f>IFERROR(AVERAGEIF('Dzienne 8'!$B$7:$B$306,A67,'Dzienne 8'!$O$7:$O$306),"")</f>
        <v/>
      </c>
      <c r="O67" s="15" t="str">
        <f>IFERROR(AVERAGEIF('Dzienne 8'!$B$7:$B$306,A67,'Dzienne 8'!$P$7:$P$306),"")</f>
        <v/>
      </c>
      <c r="P67" s="17" t="str">
        <f>IFERROR(AVERAGEIF('Dzienne 8'!$B$7:$B$306,A67,'Dzienne 8'!$R$7:$R$306),"")</f>
        <v/>
      </c>
      <c r="Q67" s="21" t="str">
        <f>IFERROR(AVERAGEIF('Dzienne 8'!$B$7:$B$306,A67,'Dzienne 8'!$U$7:$U$306),"")</f>
        <v/>
      </c>
      <c r="R67" s="21" t="str">
        <f>IFERROR(AVERAGEIF('Dzienne 8'!$B$7:$B$306,A67,'Dzienne 8'!$V$7:$V$306),"")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8'!$A$7:$A$306,'Dzienne 8'!$B$7:$B$306,A68),"")</f>
        <v/>
      </c>
      <c r="C68" s="20" t="str">
        <f ca="1">IFERROR(_xludf.maxifs('Dzienne 8'!$A$7:$A$306,'Dzienne 8'!$B$7:$B$306,A68),"")</f>
        <v/>
      </c>
      <c r="D68" s="21" t="str">
        <f>IFERROR(AVERAGEIF('Dzienne 8'!$B$7:$B$306,A68,'Dzienne 8'!$C$7:$C$306),"")</f>
        <v/>
      </c>
      <c r="E68" s="21" t="str">
        <f>IFERROR(AVERAGEIF('Dzienne 8'!$B$7:$B$306,A68,'Dzienne 8'!$D$7:$D$306),"")</f>
        <v/>
      </c>
      <c r="F68" s="13">
        <f>IFERROR(SUMIF('Dzienne 8'!$B$7:$B$306,A68,'Dzienne 8'!$E$7:$E$306),"")</f>
        <v>0</v>
      </c>
      <c r="G68" s="13">
        <f>IFERROR(SUMIF('Dzienne 8'!$B$7:$B$306,A68,'Dzienne 8'!$F$7:$F$306),"")</f>
        <v>0</v>
      </c>
      <c r="H68" s="15" t="str">
        <f>IFERROR(AVERAGEIF('Dzienne 8'!$B$7:$B$306,A68,'Dzienne 8'!$K$7:$K$306),"")</f>
        <v/>
      </c>
      <c r="I68" s="21">
        <f>IFERROR(SUMIF('Dzienne 8'!$B$7:$B$306,A68,'Dzienne 8'!$H$7:$H$306),"")</f>
        <v>0</v>
      </c>
      <c r="J68" s="21">
        <f>IFERROR(SUMIF('Dzienne 8'!$B$7:$B$306,A68,'Dzienne 8'!$I$7:$I$306),"")</f>
        <v>0</v>
      </c>
      <c r="K68" s="15" t="str">
        <f t="shared" si="2"/>
        <v/>
      </c>
      <c r="L68" s="15" t="str">
        <f>IFERROR(AVERAGEIF('Dzienne 8'!$B$7:$B$306,A68,'Dzienne 8'!$L$7:$L$306),"")</f>
        <v/>
      </c>
      <c r="M68" s="21">
        <f>IFERROR(SUMIF('Dzienne 8'!$B$7:$B$306,A68,'Dzienne 8'!$M$7:$M$306),"")</f>
        <v>0</v>
      </c>
      <c r="N68" s="15" t="str">
        <f>IFERROR(AVERAGEIF('Dzienne 8'!$B$7:$B$306,A68,'Dzienne 8'!$O$7:$O$306),"")</f>
        <v/>
      </c>
      <c r="O68" s="15" t="str">
        <f>IFERROR(AVERAGEIF('Dzienne 8'!$B$7:$B$306,A68,'Dzienne 8'!$P$7:$P$306),"")</f>
        <v/>
      </c>
      <c r="P68" s="17" t="str">
        <f>IFERROR(AVERAGEIF('Dzienne 8'!$B$7:$B$306,A68,'Dzienne 8'!$R$7:$R$306),"")</f>
        <v/>
      </c>
      <c r="Q68" s="21" t="str">
        <f>IFERROR(AVERAGEIF('Dzienne 8'!$B$7:$B$306,A68,'Dzienne 8'!$U$7:$U$306),"")</f>
        <v/>
      </c>
      <c r="R68" s="21" t="str">
        <f>IFERROR(AVERAGEIF('Dzienne 8'!$B$7:$B$306,A68,'Dzienne 8'!$V$7:$V$306),"")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8'!$A$7:$A$306,'Dzienne 8'!$B$7:$B$306,A69),"")</f>
        <v/>
      </c>
      <c r="C69" s="20" t="str">
        <f ca="1">IFERROR(_xludf.maxifs('Dzienne 8'!$A$7:$A$306,'Dzienne 8'!$B$7:$B$306,A69),"")</f>
        <v/>
      </c>
      <c r="D69" s="21" t="str">
        <f>IFERROR(AVERAGEIF('Dzienne 8'!$B$7:$B$306,A69,'Dzienne 8'!$C$7:$C$306),"")</f>
        <v/>
      </c>
      <c r="E69" s="21" t="str">
        <f>IFERROR(AVERAGEIF('Dzienne 8'!$B$7:$B$306,A69,'Dzienne 8'!$D$7:$D$306),"")</f>
        <v/>
      </c>
      <c r="F69" s="13">
        <f>IFERROR(SUMIF('Dzienne 8'!$B$7:$B$306,A69,'Dzienne 8'!$E$7:$E$306),"")</f>
        <v>0</v>
      </c>
      <c r="G69" s="13">
        <f>IFERROR(SUMIF('Dzienne 8'!$B$7:$B$306,A69,'Dzienne 8'!$F$7:$F$306),"")</f>
        <v>0</v>
      </c>
      <c r="H69" s="15" t="str">
        <f>IFERROR(AVERAGEIF('Dzienne 8'!$B$7:$B$306,A69,'Dzienne 8'!$K$7:$K$306),"")</f>
        <v/>
      </c>
      <c r="I69" s="21">
        <f>IFERROR(SUMIF('Dzienne 8'!$B$7:$B$306,A69,'Dzienne 8'!$H$7:$H$306),"")</f>
        <v>0</v>
      </c>
      <c r="J69" s="21">
        <f>IFERROR(SUMIF('Dzienne 8'!$B$7:$B$306,A69,'Dzienne 8'!$I$7:$I$306),"")</f>
        <v>0</v>
      </c>
      <c r="K69" s="15" t="str">
        <f t="shared" si="2"/>
        <v/>
      </c>
      <c r="L69" s="15" t="str">
        <f>IFERROR(AVERAGEIF('Dzienne 8'!$B$7:$B$306,A69,'Dzienne 8'!$L$7:$L$306),"")</f>
        <v/>
      </c>
      <c r="M69" s="21">
        <f>IFERROR(SUMIF('Dzienne 8'!$B$7:$B$306,A69,'Dzienne 8'!$M$7:$M$306),"")</f>
        <v>0</v>
      </c>
      <c r="N69" s="15" t="str">
        <f>IFERROR(AVERAGEIF('Dzienne 8'!$B$7:$B$306,A69,'Dzienne 8'!$O$7:$O$306),"")</f>
        <v/>
      </c>
      <c r="O69" s="15" t="str">
        <f>IFERROR(AVERAGEIF('Dzienne 8'!$B$7:$B$306,A69,'Dzienne 8'!$P$7:$P$306),"")</f>
        <v/>
      </c>
      <c r="P69" s="17" t="str">
        <f>IFERROR(AVERAGEIF('Dzienne 8'!$B$7:$B$306,A69,'Dzienne 8'!$R$7:$R$306),"")</f>
        <v/>
      </c>
      <c r="Q69" s="21" t="str">
        <f>IFERROR(AVERAGEIF('Dzienne 8'!$B$7:$B$306,A69,'Dzienne 8'!$U$7:$U$306),"")</f>
        <v/>
      </c>
      <c r="R69" s="21" t="str">
        <f>IFERROR(AVERAGEIF('Dzienne 8'!$B$7:$B$306,A69,'Dzienne 8'!$V$7:$V$306),"")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8'!$A$7:$A$306,'Dzienne 8'!$B$7:$B$306,A70),"")</f>
        <v/>
      </c>
      <c r="C70" s="20" t="str">
        <f ca="1">IFERROR(_xludf.maxifs('Dzienne 8'!$A$7:$A$306,'Dzienne 8'!$B$7:$B$306,A70),"")</f>
        <v/>
      </c>
      <c r="D70" s="21" t="str">
        <f>IFERROR(AVERAGEIF('Dzienne 8'!$B$7:$B$306,A70,'Dzienne 8'!$C$7:$C$306),"")</f>
        <v/>
      </c>
      <c r="E70" s="21" t="str">
        <f>IFERROR(AVERAGEIF('Dzienne 8'!$B$7:$B$306,A70,'Dzienne 8'!$D$7:$D$306),"")</f>
        <v/>
      </c>
      <c r="F70" s="13">
        <f>IFERROR(SUMIF('Dzienne 8'!$B$7:$B$306,A70,'Dzienne 8'!$E$7:$E$306),"")</f>
        <v>0</v>
      </c>
      <c r="G70" s="13">
        <f>IFERROR(SUMIF('Dzienne 8'!$B$7:$B$306,A70,'Dzienne 8'!$F$7:$F$306),"")</f>
        <v>0</v>
      </c>
      <c r="H70" s="15" t="str">
        <f>IFERROR(AVERAGEIF('Dzienne 8'!$B$7:$B$306,A70,'Dzienne 8'!$K$7:$K$306),"")</f>
        <v/>
      </c>
      <c r="I70" s="21">
        <f>IFERROR(SUMIF('Dzienne 8'!$B$7:$B$306,A70,'Dzienne 8'!$H$7:$H$306),"")</f>
        <v>0</v>
      </c>
      <c r="J70" s="21">
        <f>IFERROR(SUMIF('Dzienne 8'!$B$7:$B$306,A70,'Dzienne 8'!$I$7:$I$306),"")</f>
        <v>0</v>
      </c>
      <c r="K70" s="15" t="str">
        <f t="shared" si="2"/>
        <v/>
      </c>
      <c r="L70" s="15" t="str">
        <f>IFERROR(AVERAGEIF('Dzienne 8'!$B$7:$B$306,A70,'Dzienne 8'!$L$7:$L$306),"")</f>
        <v/>
      </c>
      <c r="M70" s="21">
        <f>IFERROR(SUMIF('Dzienne 8'!$B$7:$B$306,A70,'Dzienne 8'!$M$7:$M$306),"")</f>
        <v>0</v>
      </c>
      <c r="N70" s="15" t="str">
        <f>IFERROR(AVERAGEIF('Dzienne 8'!$B$7:$B$306,A70,'Dzienne 8'!$O$7:$O$306),"")</f>
        <v/>
      </c>
      <c r="O70" s="15" t="str">
        <f>IFERROR(AVERAGEIF('Dzienne 8'!$B$7:$B$306,A70,'Dzienne 8'!$P$7:$P$306),"")</f>
        <v/>
      </c>
      <c r="P70" s="17" t="str">
        <f>IFERROR(AVERAGEIF('Dzienne 8'!$B$7:$B$306,A70,'Dzienne 8'!$R$7:$R$306),"")</f>
        <v/>
      </c>
      <c r="Q70" s="21" t="str">
        <f>IFERROR(AVERAGEIF('Dzienne 8'!$B$7:$B$306,A70,'Dzienne 8'!$U$7:$U$306),"")</f>
        <v/>
      </c>
      <c r="R70" s="21" t="str">
        <f>IFERROR(AVERAGEIF('Dzienne 8'!$B$7:$B$306,A70,'Dzienne 8'!$V$7:$V$306),"")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8'!$A$7:$A$306,'Dzienne 8'!$B$7:$B$306,A71),"")</f>
        <v/>
      </c>
      <c r="C71" s="20" t="str">
        <f ca="1">IFERROR(_xludf.maxifs('Dzienne 8'!$A$7:$A$306,'Dzienne 8'!$B$7:$B$306,A71),"")</f>
        <v/>
      </c>
      <c r="D71" s="21" t="str">
        <f>IFERROR(AVERAGEIF('Dzienne 8'!$B$7:$B$306,A71,'Dzienne 8'!$C$7:$C$306),"")</f>
        <v/>
      </c>
      <c r="E71" s="21" t="str">
        <f>IFERROR(AVERAGEIF('Dzienne 8'!$B$7:$B$306,A71,'Dzienne 8'!$D$7:$D$306),"")</f>
        <v/>
      </c>
      <c r="F71" s="13">
        <f>IFERROR(SUMIF('Dzienne 8'!$B$7:$B$306,A71,'Dzienne 8'!$E$7:$E$306),"")</f>
        <v>0</v>
      </c>
      <c r="G71" s="13">
        <f>IFERROR(SUMIF('Dzienne 8'!$B$7:$B$306,A71,'Dzienne 8'!$F$7:$F$306),"")</f>
        <v>0</v>
      </c>
      <c r="H71" s="15" t="str">
        <f>IFERROR(AVERAGEIF('Dzienne 8'!$B$7:$B$306,A71,'Dzienne 8'!$K$7:$K$306),"")</f>
        <v/>
      </c>
      <c r="I71" s="21">
        <f>IFERROR(SUMIF('Dzienne 8'!$B$7:$B$306,A71,'Dzienne 8'!$H$7:$H$306),"")</f>
        <v>0</v>
      </c>
      <c r="J71" s="21">
        <f>IFERROR(SUMIF('Dzienne 8'!$B$7:$B$306,A71,'Dzienne 8'!$I$7:$I$306),"")</f>
        <v>0</v>
      </c>
      <c r="K71" s="15" t="str">
        <f t="shared" si="2"/>
        <v/>
      </c>
      <c r="L71" s="15" t="str">
        <f>IFERROR(AVERAGEIF('Dzienne 8'!$B$7:$B$306,A71,'Dzienne 8'!$L$7:$L$306),"")</f>
        <v/>
      </c>
      <c r="M71" s="21">
        <f>IFERROR(SUMIF('Dzienne 8'!$B$7:$B$306,A71,'Dzienne 8'!$M$7:$M$306),"")</f>
        <v>0</v>
      </c>
      <c r="N71" s="15" t="str">
        <f>IFERROR(AVERAGEIF('Dzienne 8'!$B$7:$B$306,A71,'Dzienne 8'!$O$7:$O$306),"")</f>
        <v/>
      </c>
      <c r="O71" s="15" t="str">
        <f>IFERROR(AVERAGEIF('Dzienne 8'!$B$7:$B$306,A71,'Dzienne 8'!$P$7:$P$306),"")</f>
        <v/>
      </c>
      <c r="P71" s="17" t="str">
        <f>IFERROR(AVERAGEIF('Dzienne 8'!$B$7:$B$306,A71,'Dzienne 8'!$R$7:$R$306),"")</f>
        <v/>
      </c>
      <c r="Q71" s="21" t="str">
        <f>IFERROR(AVERAGEIF('Dzienne 8'!$B$7:$B$306,A71,'Dzienne 8'!$U$7:$U$306),"")</f>
        <v/>
      </c>
      <c r="R71" s="21" t="str">
        <f>IFERROR(AVERAGEIF('Dzienne 8'!$B$7:$B$306,A71,'Dzienne 8'!$V$7:$V$306),"")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8'!$A$7:$A$306,'Dzienne 8'!$B$7:$B$306,A72),"")</f>
        <v/>
      </c>
      <c r="C72" s="20" t="str">
        <f ca="1">IFERROR(_xludf.maxifs('Dzienne 8'!$A$7:$A$306,'Dzienne 8'!$B$7:$B$306,A72),"")</f>
        <v/>
      </c>
      <c r="D72" s="21" t="str">
        <f>IFERROR(AVERAGEIF('Dzienne 8'!$B$7:$B$306,A72,'Dzienne 8'!$C$7:$C$306),"")</f>
        <v/>
      </c>
      <c r="E72" s="21" t="str">
        <f>IFERROR(AVERAGEIF('Dzienne 8'!$B$7:$B$306,A72,'Dzienne 8'!$D$7:$D$306),"")</f>
        <v/>
      </c>
      <c r="F72" s="13">
        <f>IFERROR(SUMIF('Dzienne 8'!$B$7:$B$306,A72,'Dzienne 8'!$E$7:$E$306),"")</f>
        <v>0</v>
      </c>
      <c r="G72" s="13">
        <f>IFERROR(SUMIF('Dzienne 8'!$B$7:$B$306,A72,'Dzienne 8'!$F$7:$F$306),"")</f>
        <v>0</v>
      </c>
      <c r="H72" s="15" t="str">
        <f>IFERROR(AVERAGEIF('Dzienne 8'!$B$7:$B$306,A72,'Dzienne 8'!$K$7:$K$306),"")</f>
        <v/>
      </c>
      <c r="I72" s="21">
        <f>IFERROR(SUMIF('Dzienne 8'!$B$7:$B$306,A72,'Dzienne 8'!$H$7:$H$306),"")</f>
        <v>0</v>
      </c>
      <c r="J72" s="21">
        <f>IFERROR(SUMIF('Dzienne 8'!$B$7:$B$306,A72,'Dzienne 8'!$I$7:$I$306),"")</f>
        <v>0</v>
      </c>
      <c r="K72" s="15" t="str">
        <f t="shared" si="2"/>
        <v/>
      </c>
      <c r="L72" s="15" t="str">
        <f>IFERROR(AVERAGEIF('Dzienne 8'!$B$7:$B$306,A72,'Dzienne 8'!$L$7:$L$306),"")</f>
        <v/>
      </c>
      <c r="M72" s="21">
        <f>IFERROR(SUMIF('Dzienne 8'!$B$7:$B$306,A72,'Dzienne 8'!$M$7:$M$306),"")</f>
        <v>0</v>
      </c>
      <c r="N72" s="15" t="str">
        <f>IFERROR(AVERAGEIF('Dzienne 8'!$B$7:$B$306,A72,'Dzienne 8'!$O$7:$O$306),"")</f>
        <v/>
      </c>
      <c r="O72" s="15" t="str">
        <f>IFERROR(AVERAGEIF('Dzienne 8'!$B$7:$B$306,A72,'Dzienne 8'!$P$7:$P$306),"")</f>
        <v/>
      </c>
      <c r="P72" s="17" t="str">
        <f>IFERROR(AVERAGEIF('Dzienne 8'!$B$7:$B$306,A72,'Dzienne 8'!$R$7:$R$306),"")</f>
        <v/>
      </c>
      <c r="Q72" s="21" t="str">
        <f>IFERROR(AVERAGEIF('Dzienne 8'!$B$7:$B$306,A72,'Dzienne 8'!$U$7:$U$306),"")</f>
        <v/>
      </c>
      <c r="R72" s="21" t="str">
        <f>IFERROR(AVERAGEIF('Dzienne 8'!$B$7:$B$306,A72,'Dzienne 8'!$V$7:$V$306),"")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7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113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9'!$A$7:$A$306,'Dzienne 9'!$B$7:$B$306,A3),"")</f>
        <v/>
      </c>
      <c r="C3" s="20" t="str">
        <f ca="1">IFERROR(_xludf.maxifs('Dzienne 9'!$A$7:$A$306,'Dzienne 9'!$B$7:$B$306,A3),"")</f>
        <v/>
      </c>
      <c r="D3" s="21" t="str">
        <f>IFERROR(AVERAGEIF('Dzienne 9'!$B$7:$B$306,A3,'Dzienne 9'!$C$7:$C$306),"")</f>
        <v/>
      </c>
      <c r="E3" s="21" t="str">
        <f>IFERROR(AVERAGEIF('Dzienne 9'!$B$7:$B$306,A3,'Dzienne 9'!$D$7:$D$306),"")</f>
        <v/>
      </c>
      <c r="F3" s="13">
        <f>IFERROR(SUMIF('Dzienne 9'!$B$7:$B$306,A3,'Dzienne 9'!$E$7:$E$306),"")</f>
        <v>0</v>
      </c>
      <c r="G3" s="13">
        <f>IFERROR(SUMIF('Dzienne 9'!$B$7:$B$306,A3,'Dzienne 9'!$F$7:$F$306),"")</f>
        <v>0</v>
      </c>
      <c r="H3" s="15" t="str">
        <f>IFERROR(AVERAGEIF('Dzienne 9'!$B$7:$B$306,A3,'Dzienne 9'!$K$7:$K$306),"")</f>
        <v/>
      </c>
      <c r="I3" s="21">
        <f>IFERROR(SUMIF('Dzienne 9'!$B$7:$B$306,A3,'Dzienne 9'!$H$7:$H$306),"")</f>
        <v>0</v>
      </c>
      <c r="J3" s="21">
        <f>IFERROR(SUMIF('Dzienne 9'!$B$7:$B$306,A3,'Dzienne 9'!$I$7:$I$306),"")</f>
        <v>0</v>
      </c>
      <c r="K3" s="15" t="str">
        <f t="shared" ref="K3:K34" si="0">IF(OR(I3="",I3=0),"",J3/I3*100)</f>
        <v/>
      </c>
      <c r="L3" s="15" t="str">
        <f>IFERROR(AVERAGEIF('Dzienne 9'!$B$7:$B$306,A3,'Dzienne 9'!$L$7:$L$306),"")</f>
        <v/>
      </c>
      <c r="M3" s="21">
        <f>IFERROR(SUMIF('Dzienne 9'!$B$7:$B$306,A3,'Dzienne 9'!$M$7:$M$306),"")</f>
        <v>0</v>
      </c>
      <c r="N3" s="15" t="str">
        <f>IFERROR(AVERAGEIF('Dzienne 9'!$B$7:$B$306,A3,'Dzienne 9'!$O$7:$O$306),"")</f>
        <v/>
      </c>
      <c r="O3" s="15" t="str">
        <f>IFERROR(AVERAGEIF('Dzienne 9'!$B$7:$B$306,A3,'Dzienne 9'!$P$7:$P$306),"")</f>
        <v/>
      </c>
      <c r="P3" s="17" t="str">
        <f>IFERROR(AVERAGEIF('Dzienne 9'!$B$7:$B$306,A3,'Dzienne 9'!$R$7:$R$306),"")</f>
        <v/>
      </c>
      <c r="Q3" s="21" t="str">
        <f>IFERROR(AVERAGEIF('Dzienne 9'!$B$7:$B$306,A3,'Dzienne 9'!$U$7:$U$306),"")</f>
        <v/>
      </c>
      <c r="R3" s="21" t="str">
        <f>IFERROR(AVERAGEIF('Dzienne 9'!$B$7:$B$306,A3,'Dzienne 9'!$V$7:$V$306),"")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9'!$A$7:$A$306,'Dzienne 9'!$B$7:$B$306,A4),"")</f>
        <v/>
      </c>
      <c r="C4" s="20" t="str">
        <f ca="1">IFERROR(_xludf.maxifs('Dzienne 9'!$A$7:$A$306,'Dzienne 9'!$B$7:$B$306,A4),"")</f>
        <v/>
      </c>
      <c r="D4" s="21" t="str">
        <f>IFERROR(AVERAGEIF('Dzienne 9'!$B$7:$B$306,A4,'Dzienne 9'!$C$7:$C$306),"")</f>
        <v/>
      </c>
      <c r="E4" s="21" t="str">
        <f>IFERROR(AVERAGEIF('Dzienne 9'!$B$7:$B$306,A4,'Dzienne 9'!$D$7:$D$306),"")</f>
        <v/>
      </c>
      <c r="F4" s="13">
        <f>IFERROR(SUMIF('Dzienne 9'!$B$7:$B$306,A4,'Dzienne 9'!$E$7:$E$306),"")</f>
        <v>0</v>
      </c>
      <c r="G4" s="13">
        <f>IFERROR(SUMIF('Dzienne 9'!$B$7:$B$306,A4,'Dzienne 9'!$F$7:$F$306),"")</f>
        <v>0</v>
      </c>
      <c r="H4" s="15" t="str">
        <f>IFERROR(AVERAGEIF('Dzienne 9'!$B$7:$B$306,A4,'Dzienne 9'!$K$7:$K$306),"")</f>
        <v/>
      </c>
      <c r="I4" s="21">
        <f>IFERROR(SUMIF('Dzienne 9'!$B$7:$B$306,A4,'Dzienne 9'!$H$7:$H$306),"")</f>
        <v>0</v>
      </c>
      <c r="J4" s="21">
        <f>IFERROR(SUMIF('Dzienne 9'!$B$7:$B$306,A4,'Dzienne 9'!$I$7:$I$306),"")</f>
        <v>0</v>
      </c>
      <c r="K4" s="15" t="str">
        <f t="shared" si="0"/>
        <v/>
      </c>
      <c r="L4" s="15" t="str">
        <f>IFERROR(AVERAGEIF('Dzienne 9'!$B$7:$B$306,A4,'Dzienne 9'!$L$7:$L$306),"")</f>
        <v/>
      </c>
      <c r="M4" s="21">
        <f>IFERROR(SUMIF('Dzienne 9'!$B$7:$B$306,A4,'Dzienne 9'!$M$7:$M$306),"")</f>
        <v>0</v>
      </c>
      <c r="N4" s="15" t="str">
        <f>IFERROR(AVERAGEIF('Dzienne 9'!$B$7:$B$306,A4,'Dzienne 9'!$O$7:$O$306),"")</f>
        <v/>
      </c>
      <c r="O4" s="15" t="str">
        <f>IFERROR(AVERAGEIF('Dzienne 9'!$B$7:$B$306,A4,'Dzienne 9'!$P$7:$P$306),"")</f>
        <v/>
      </c>
      <c r="P4" s="17" t="str">
        <f>IFERROR(AVERAGEIF('Dzienne 9'!$B$7:$B$306,A4,'Dzienne 9'!$R$7:$R$306),"")</f>
        <v/>
      </c>
      <c r="Q4" s="21" t="str">
        <f>IFERROR(AVERAGEIF('Dzienne 9'!$B$7:$B$306,A4,'Dzienne 9'!$U$7:$U$306),"")</f>
        <v/>
      </c>
      <c r="R4" s="21" t="str">
        <f>IFERROR(AVERAGEIF('Dzienne 9'!$B$7:$B$306,A4,'Dzienne 9'!$V$7:$V$306),"")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9'!$A$7:$A$306,'Dzienne 9'!$B$7:$B$306,A5),"")</f>
        <v/>
      </c>
      <c r="C5" s="20" t="str">
        <f ca="1">IFERROR(_xludf.maxifs('Dzienne 9'!$A$7:$A$306,'Dzienne 9'!$B$7:$B$306,A5),"")</f>
        <v/>
      </c>
      <c r="D5" s="21" t="str">
        <f>IFERROR(AVERAGEIF('Dzienne 9'!$B$7:$B$306,A5,'Dzienne 9'!$C$7:$C$306),"")</f>
        <v/>
      </c>
      <c r="E5" s="21" t="str">
        <f>IFERROR(AVERAGEIF('Dzienne 9'!$B$7:$B$306,A5,'Dzienne 9'!$D$7:$D$306),"")</f>
        <v/>
      </c>
      <c r="F5" s="13">
        <f>IFERROR(SUMIF('Dzienne 9'!$B$7:$B$306,A5,'Dzienne 9'!$E$7:$E$306),"")</f>
        <v>0</v>
      </c>
      <c r="G5" s="13">
        <f>IFERROR(SUMIF('Dzienne 9'!$B$7:$B$306,A5,'Dzienne 9'!$F$7:$F$306),"")</f>
        <v>0</v>
      </c>
      <c r="H5" s="15" t="str">
        <f>IFERROR(AVERAGEIF('Dzienne 9'!$B$7:$B$306,A5,'Dzienne 9'!$K$7:$K$306),"")</f>
        <v/>
      </c>
      <c r="I5" s="21">
        <f>IFERROR(SUMIF('Dzienne 9'!$B$7:$B$306,A5,'Dzienne 9'!$H$7:$H$306),"")</f>
        <v>0</v>
      </c>
      <c r="J5" s="21">
        <f>IFERROR(SUMIF('Dzienne 9'!$B$7:$B$306,A5,'Dzienne 9'!$I$7:$I$306),"")</f>
        <v>0</v>
      </c>
      <c r="K5" s="15" t="str">
        <f t="shared" si="0"/>
        <v/>
      </c>
      <c r="L5" s="15" t="str">
        <f>IFERROR(AVERAGEIF('Dzienne 9'!$B$7:$B$306,A5,'Dzienne 9'!$L$7:$L$306),"")</f>
        <v/>
      </c>
      <c r="M5" s="21">
        <f>IFERROR(SUMIF('Dzienne 9'!$B$7:$B$306,A5,'Dzienne 9'!$M$7:$M$306),"")</f>
        <v>0</v>
      </c>
      <c r="N5" s="15" t="str">
        <f>IFERROR(AVERAGEIF('Dzienne 9'!$B$7:$B$306,A5,'Dzienne 9'!$O$7:$O$306),"")</f>
        <v/>
      </c>
      <c r="O5" s="15" t="str">
        <f>IFERROR(AVERAGEIF('Dzienne 9'!$B$7:$B$306,A5,'Dzienne 9'!$P$7:$P$306),"")</f>
        <v/>
      </c>
      <c r="P5" s="17" t="str">
        <f>IFERROR(AVERAGEIF('Dzienne 9'!$B$7:$B$306,A5,'Dzienne 9'!$R$7:$R$306),"")</f>
        <v/>
      </c>
      <c r="Q5" s="21" t="str">
        <f>IFERROR(AVERAGEIF('Dzienne 9'!$B$7:$B$306,A5,'Dzienne 9'!$U$7:$U$306),"")</f>
        <v/>
      </c>
      <c r="R5" s="21" t="str">
        <f>IFERROR(AVERAGEIF('Dzienne 9'!$B$7:$B$306,A5,'Dzienne 9'!$V$7:$V$306),"")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9'!$A$7:$A$306,'Dzienne 9'!$B$7:$B$306,A6),"")</f>
        <v/>
      </c>
      <c r="C6" s="20" t="str">
        <f ca="1">IFERROR(_xludf.maxifs('Dzienne 9'!$A$7:$A$306,'Dzienne 9'!$B$7:$B$306,A6),"")</f>
        <v/>
      </c>
      <c r="D6" s="21" t="str">
        <f>IFERROR(AVERAGEIF('Dzienne 9'!$B$7:$B$306,A6,'Dzienne 9'!$C$7:$C$306),"")</f>
        <v/>
      </c>
      <c r="E6" s="21" t="str">
        <f>IFERROR(AVERAGEIF('Dzienne 9'!$B$7:$B$306,A6,'Dzienne 9'!$D$7:$D$306),"")</f>
        <v/>
      </c>
      <c r="F6" s="13">
        <f>IFERROR(SUMIF('Dzienne 9'!$B$7:$B$306,A6,'Dzienne 9'!$E$7:$E$306),"")</f>
        <v>0</v>
      </c>
      <c r="G6" s="13">
        <f>IFERROR(SUMIF('Dzienne 9'!$B$7:$B$306,A6,'Dzienne 9'!$F$7:$F$306),"")</f>
        <v>0</v>
      </c>
      <c r="H6" s="15" t="str">
        <f>IFERROR(AVERAGEIF('Dzienne 9'!$B$7:$B$306,A6,'Dzienne 9'!$K$7:$K$306),"")</f>
        <v/>
      </c>
      <c r="I6" s="21">
        <f>IFERROR(SUMIF('Dzienne 9'!$B$7:$B$306,A6,'Dzienne 9'!$H$7:$H$306),"")</f>
        <v>0</v>
      </c>
      <c r="J6" s="21">
        <f>IFERROR(SUMIF('Dzienne 9'!$B$7:$B$306,A6,'Dzienne 9'!$I$7:$I$306),"")</f>
        <v>0</v>
      </c>
      <c r="K6" s="15" t="str">
        <f t="shared" si="0"/>
        <v/>
      </c>
      <c r="L6" s="15" t="str">
        <f>IFERROR(AVERAGEIF('Dzienne 9'!$B$7:$B$306,A6,'Dzienne 9'!$L$7:$L$306),"")</f>
        <v/>
      </c>
      <c r="M6" s="21">
        <f>IFERROR(SUMIF('Dzienne 9'!$B$7:$B$306,A6,'Dzienne 9'!$M$7:$M$306),"")</f>
        <v>0</v>
      </c>
      <c r="N6" s="15" t="str">
        <f>IFERROR(AVERAGEIF('Dzienne 9'!$B$7:$B$306,A6,'Dzienne 9'!$O$7:$O$306),"")</f>
        <v/>
      </c>
      <c r="O6" s="15" t="str">
        <f>IFERROR(AVERAGEIF('Dzienne 9'!$B$7:$B$306,A6,'Dzienne 9'!$P$7:$P$306),"")</f>
        <v/>
      </c>
      <c r="P6" s="17" t="str">
        <f>IFERROR(AVERAGEIF('Dzienne 9'!$B$7:$B$306,A6,'Dzienne 9'!$R$7:$R$306),"")</f>
        <v/>
      </c>
      <c r="Q6" s="21" t="str">
        <f>IFERROR(AVERAGEIF('Dzienne 9'!$B$7:$B$306,A6,'Dzienne 9'!$U$7:$U$306),"")</f>
        <v/>
      </c>
      <c r="R6" s="21" t="str">
        <f>IFERROR(AVERAGEIF('Dzienne 9'!$B$7:$B$306,A6,'Dzienne 9'!$V$7:$V$306),"")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9'!$A$7:$A$306,'Dzienne 9'!$B$7:$B$306,A7),"")</f>
        <v/>
      </c>
      <c r="C7" s="20" t="str">
        <f ca="1">IFERROR(_xludf.maxifs('Dzienne 9'!$A$7:$A$306,'Dzienne 9'!$B$7:$B$306,A7),"")</f>
        <v/>
      </c>
      <c r="D7" s="21" t="str">
        <f>IFERROR(AVERAGEIF('Dzienne 9'!$B$7:$B$306,A7,'Dzienne 9'!$C$7:$C$306),"")</f>
        <v/>
      </c>
      <c r="E7" s="21" t="str">
        <f>IFERROR(AVERAGEIF('Dzienne 9'!$B$7:$B$306,A7,'Dzienne 9'!$D$7:$D$306),"")</f>
        <v/>
      </c>
      <c r="F7" s="13">
        <f>IFERROR(SUMIF('Dzienne 9'!$B$7:$B$306,A7,'Dzienne 9'!$E$7:$E$306),"")</f>
        <v>0</v>
      </c>
      <c r="G7" s="13">
        <f>IFERROR(SUMIF('Dzienne 9'!$B$7:$B$306,A7,'Dzienne 9'!$F$7:$F$306),"")</f>
        <v>0</v>
      </c>
      <c r="H7" s="15" t="str">
        <f>IFERROR(AVERAGEIF('Dzienne 9'!$B$7:$B$306,A7,'Dzienne 9'!$K$7:$K$306),"")</f>
        <v/>
      </c>
      <c r="I7" s="21">
        <f>IFERROR(SUMIF('Dzienne 9'!$B$7:$B$306,A7,'Dzienne 9'!$H$7:$H$306),"")</f>
        <v>0</v>
      </c>
      <c r="J7" s="21">
        <f>IFERROR(SUMIF('Dzienne 9'!$B$7:$B$306,A7,'Dzienne 9'!$I$7:$I$306),"")</f>
        <v>0</v>
      </c>
      <c r="K7" s="15" t="str">
        <f t="shared" si="0"/>
        <v/>
      </c>
      <c r="L7" s="15" t="str">
        <f>IFERROR(AVERAGEIF('Dzienne 9'!$B$7:$B$306,A7,'Dzienne 9'!$L$7:$L$306),"")</f>
        <v/>
      </c>
      <c r="M7" s="21">
        <f>IFERROR(SUMIF('Dzienne 9'!$B$7:$B$306,A7,'Dzienne 9'!$M$7:$M$306),"")</f>
        <v>0</v>
      </c>
      <c r="N7" s="15" t="str">
        <f>IFERROR(AVERAGEIF('Dzienne 9'!$B$7:$B$306,A7,'Dzienne 9'!$O$7:$O$306),"")</f>
        <v/>
      </c>
      <c r="O7" s="15" t="str">
        <f>IFERROR(AVERAGEIF('Dzienne 9'!$B$7:$B$306,A7,'Dzienne 9'!$P$7:$P$306),"")</f>
        <v/>
      </c>
      <c r="P7" s="17" t="str">
        <f>IFERROR(AVERAGEIF('Dzienne 9'!$B$7:$B$306,A7,'Dzienne 9'!$R$7:$R$306),"")</f>
        <v/>
      </c>
      <c r="Q7" s="21" t="str">
        <f>IFERROR(AVERAGEIF('Dzienne 9'!$B$7:$B$306,A7,'Dzienne 9'!$U$7:$U$306),"")</f>
        <v/>
      </c>
      <c r="R7" s="21" t="str">
        <f>IFERROR(AVERAGEIF('Dzienne 9'!$B$7:$B$306,A7,'Dzienne 9'!$V$7:$V$306),"")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9'!$A$7:$A$306,'Dzienne 9'!$B$7:$B$306,A8),"")</f>
        <v/>
      </c>
      <c r="C8" s="20" t="str">
        <f ca="1">IFERROR(_xludf.maxifs('Dzienne 9'!$A$7:$A$306,'Dzienne 9'!$B$7:$B$306,A8),"")</f>
        <v/>
      </c>
      <c r="D8" s="21" t="str">
        <f>IFERROR(AVERAGEIF('Dzienne 9'!$B$7:$B$306,A8,'Dzienne 9'!$C$7:$C$306),"")</f>
        <v/>
      </c>
      <c r="E8" s="21" t="str">
        <f>IFERROR(AVERAGEIF('Dzienne 9'!$B$7:$B$306,A8,'Dzienne 9'!$D$7:$D$306),"")</f>
        <v/>
      </c>
      <c r="F8" s="13">
        <f>IFERROR(SUMIF('Dzienne 9'!$B$7:$B$306,A8,'Dzienne 9'!$E$7:$E$306),"")</f>
        <v>0</v>
      </c>
      <c r="G8" s="13">
        <f>IFERROR(SUMIF('Dzienne 9'!$B$7:$B$306,A8,'Dzienne 9'!$F$7:$F$306),"")</f>
        <v>0</v>
      </c>
      <c r="H8" s="15" t="str">
        <f>IFERROR(AVERAGEIF('Dzienne 9'!$B$7:$B$306,A8,'Dzienne 9'!$K$7:$K$306),"")</f>
        <v/>
      </c>
      <c r="I8" s="21">
        <f>IFERROR(SUMIF('Dzienne 9'!$B$7:$B$306,A8,'Dzienne 9'!$H$7:$H$306),"")</f>
        <v>0</v>
      </c>
      <c r="J8" s="21">
        <f>IFERROR(SUMIF('Dzienne 9'!$B$7:$B$306,A8,'Dzienne 9'!$I$7:$I$306),"")</f>
        <v>0</v>
      </c>
      <c r="K8" s="15" t="str">
        <f t="shared" si="0"/>
        <v/>
      </c>
      <c r="L8" s="15" t="str">
        <f>IFERROR(AVERAGEIF('Dzienne 9'!$B$7:$B$306,A8,'Dzienne 9'!$L$7:$L$306),"")</f>
        <v/>
      </c>
      <c r="M8" s="21">
        <f>IFERROR(SUMIF('Dzienne 9'!$B$7:$B$306,A8,'Dzienne 9'!$M$7:$M$306),"")</f>
        <v>0</v>
      </c>
      <c r="N8" s="15" t="str">
        <f>IFERROR(AVERAGEIF('Dzienne 9'!$B$7:$B$306,A8,'Dzienne 9'!$O$7:$O$306),"")</f>
        <v/>
      </c>
      <c r="O8" s="15" t="str">
        <f>IFERROR(AVERAGEIF('Dzienne 9'!$B$7:$B$306,A8,'Dzienne 9'!$P$7:$P$306),"")</f>
        <v/>
      </c>
      <c r="P8" s="17" t="str">
        <f>IFERROR(AVERAGEIF('Dzienne 9'!$B$7:$B$306,A8,'Dzienne 9'!$R$7:$R$306),"")</f>
        <v/>
      </c>
      <c r="Q8" s="21" t="str">
        <f>IFERROR(AVERAGEIF('Dzienne 9'!$B$7:$B$306,A8,'Dzienne 9'!$U$7:$U$306),"")</f>
        <v/>
      </c>
      <c r="R8" s="21" t="str">
        <f>IFERROR(AVERAGEIF('Dzienne 9'!$B$7:$B$306,A8,'Dzienne 9'!$V$7:$V$306),"")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9'!$A$7:$A$306,'Dzienne 9'!$B$7:$B$306,A9),"")</f>
        <v/>
      </c>
      <c r="C9" s="20" t="str">
        <f ca="1">IFERROR(_xludf.maxifs('Dzienne 9'!$A$7:$A$306,'Dzienne 9'!$B$7:$B$306,A9),"")</f>
        <v/>
      </c>
      <c r="D9" s="21" t="str">
        <f>IFERROR(AVERAGEIF('Dzienne 9'!$B$7:$B$306,A9,'Dzienne 9'!$C$7:$C$306),"")</f>
        <v/>
      </c>
      <c r="E9" s="21" t="str">
        <f>IFERROR(AVERAGEIF('Dzienne 9'!$B$7:$B$306,A9,'Dzienne 9'!$D$7:$D$306),"")</f>
        <v/>
      </c>
      <c r="F9" s="13">
        <f>IFERROR(SUMIF('Dzienne 9'!$B$7:$B$306,A9,'Dzienne 9'!$E$7:$E$306),"")</f>
        <v>0</v>
      </c>
      <c r="G9" s="13">
        <f>IFERROR(SUMIF('Dzienne 9'!$B$7:$B$306,A9,'Dzienne 9'!$F$7:$F$306),"")</f>
        <v>0</v>
      </c>
      <c r="H9" s="15" t="str">
        <f>IFERROR(AVERAGEIF('Dzienne 9'!$B$7:$B$306,A9,'Dzienne 9'!$K$7:$K$306),"")</f>
        <v/>
      </c>
      <c r="I9" s="21">
        <f>IFERROR(SUMIF('Dzienne 9'!$B$7:$B$306,A9,'Dzienne 9'!$H$7:$H$306),"")</f>
        <v>0</v>
      </c>
      <c r="J9" s="21">
        <f>IFERROR(SUMIF('Dzienne 9'!$B$7:$B$306,A9,'Dzienne 9'!$I$7:$I$306),"")</f>
        <v>0</v>
      </c>
      <c r="K9" s="15" t="str">
        <f t="shared" si="0"/>
        <v/>
      </c>
      <c r="L9" s="15" t="str">
        <f>IFERROR(AVERAGEIF('Dzienne 9'!$B$7:$B$306,A9,'Dzienne 9'!$L$7:$L$306),"")</f>
        <v/>
      </c>
      <c r="M9" s="21">
        <f>IFERROR(SUMIF('Dzienne 9'!$B$7:$B$306,A9,'Dzienne 9'!$M$7:$M$306),"")</f>
        <v>0</v>
      </c>
      <c r="N9" s="15" t="str">
        <f>IFERROR(AVERAGEIF('Dzienne 9'!$B$7:$B$306,A9,'Dzienne 9'!$O$7:$O$306),"")</f>
        <v/>
      </c>
      <c r="O9" s="15" t="str">
        <f>IFERROR(AVERAGEIF('Dzienne 9'!$B$7:$B$306,A9,'Dzienne 9'!$P$7:$P$306),"")</f>
        <v/>
      </c>
      <c r="P9" s="17" t="str">
        <f>IFERROR(AVERAGEIF('Dzienne 9'!$B$7:$B$306,A9,'Dzienne 9'!$R$7:$R$306),"")</f>
        <v/>
      </c>
      <c r="Q9" s="21" t="str">
        <f>IFERROR(AVERAGEIF('Dzienne 9'!$B$7:$B$306,A9,'Dzienne 9'!$U$7:$U$306),"")</f>
        <v/>
      </c>
      <c r="R9" s="21" t="str">
        <f>IFERROR(AVERAGEIF('Dzienne 9'!$B$7:$B$306,A9,'Dzienne 9'!$V$7:$V$306),"")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9'!$A$7:$A$306,'Dzienne 9'!$B$7:$B$306,A10),"")</f>
        <v/>
      </c>
      <c r="C10" s="20" t="str">
        <f ca="1">IFERROR(_xludf.maxifs('Dzienne 9'!$A$7:$A$306,'Dzienne 9'!$B$7:$B$306,A10),"")</f>
        <v/>
      </c>
      <c r="D10" s="21" t="str">
        <f>IFERROR(AVERAGEIF('Dzienne 9'!$B$7:$B$306,A10,'Dzienne 9'!$C$7:$C$306),"")</f>
        <v/>
      </c>
      <c r="E10" s="21" t="str">
        <f>IFERROR(AVERAGEIF('Dzienne 9'!$B$7:$B$306,A10,'Dzienne 9'!$D$7:$D$306),"")</f>
        <v/>
      </c>
      <c r="F10" s="13">
        <f>IFERROR(SUMIF('Dzienne 9'!$B$7:$B$306,A10,'Dzienne 9'!$E$7:$E$306),"")</f>
        <v>0</v>
      </c>
      <c r="G10" s="13">
        <f>IFERROR(SUMIF('Dzienne 9'!$B$7:$B$306,A10,'Dzienne 9'!$F$7:$F$306),"")</f>
        <v>0</v>
      </c>
      <c r="H10" s="15" t="str">
        <f>IFERROR(AVERAGEIF('Dzienne 9'!$B$7:$B$306,A10,'Dzienne 9'!$K$7:$K$306),"")</f>
        <v/>
      </c>
      <c r="I10" s="21">
        <f>IFERROR(SUMIF('Dzienne 9'!$B$7:$B$306,A10,'Dzienne 9'!$H$7:$H$306),"")</f>
        <v>0</v>
      </c>
      <c r="J10" s="21">
        <f>IFERROR(SUMIF('Dzienne 9'!$B$7:$B$306,A10,'Dzienne 9'!$I$7:$I$306),"")</f>
        <v>0</v>
      </c>
      <c r="K10" s="15" t="str">
        <f t="shared" si="0"/>
        <v/>
      </c>
      <c r="L10" s="15" t="str">
        <f>IFERROR(AVERAGEIF('Dzienne 9'!$B$7:$B$306,A10,'Dzienne 9'!$L$7:$L$306),"")</f>
        <v/>
      </c>
      <c r="M10" s="21">
        <f>IFERROR(SUMIF('Dzienne 9'!$B$7:$B$306,A10,'Dzienne 9'!$M$7:$M$306),"")</f>
        <v>0</v>
      </c>
      <c r="N10" s="15" t="str">
        <f>IFERROR(AVERAGEIF('Dzienne 9'!$B$7:$B$306,A10,'Dzienne 9'!$O$7:$O$306),"")</f>
        <v/>
      </c>
      <c r="O10" s="15" t="str">
        <f>IFERROR(AVERAGEIF('Dzienne 9'!$B$7:$B$306,A10,'Dzienne 9'!$P$7:$P$306),"")</f>
        <v/>
      </c>
      <c r="P10" s="17" t="str">
        <f>IFERROR(AVERAGEIF('Dzienne 9'!$B$7:$B$306,A10,'Dzienne 9'!$R$7:$R$306),"")</f>
        <v/>
      </c>
      <c r="Q10" s="21" t="str">
        <f>IFERROR(AVERAGEIF('Dzienne 9'!$B$7:$B$306,A10,'Dzienne 9'!$U$7:$U$306),"")</f>
        <v/>
      </c>
      <c r="R10" s="21" t="str">
        <f>IFERROR(AVERAGEIF('Dzienne 9'!$B$7:$B$306,A10,'Dzienne 9'!$V$7:$V$306),"")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9'!$A$7:$A$306,'Dzienne 9'!$B$7:$B$306,A11),"")</f>
        <v/>
      </c>
      <c r="C11" s="20" t="str">
        <f ca="1">IFERROR(_xludf.maxifs('Dzienne 9'!$A$7:$A$306,'Dzienne 9'!$B$7:$B$306,A11),"")</f>
        <v/>
      </c>
      <c r="D11" s="21" t="str">
        <f>IFERROR(AVERAGEIF('Dzienne 9'!$B$7:$B$306,A11,'Dzienne 9'!$C$7:$C$306),"")</f>
        <v/>
      </c>
      <c r="E11" s="21" t="str">
        <f>IFERROR(AVERAGEIF('Dzienne 9'!$B$7:$B$306,A11,'Dzienne 9'!$D$7:$D$306),"")</f>
        <v/>
      </c>
      <c r="F11" s="13">
        <f>IFERROR(SUMIF('Dzienne 9'!$B$7:$B$306,A11,'Dzienne 9'!$E$7:$E$306),"")</f>
        <v>0</v>
      </c>
      <c r="G11" s="13">
        <f>IFERROR(SUMIF('Dzienne 9'!$B$7:$B$306,A11,'Dzienne 9'!$F$7:$F$306),"")</f>
        <v>0</v>
      </c>
      <c r="H11" s="15" t="str">
        <f>IFERROR(AVERAGEIF('Dzienne 9'!$B$7:$B$306,A11,'Dzienne 9'!$K$7:$K$306),"")</f>
        <v/>
      </c>
      <c r="I11" s="21">
        <f>IFERROR(SUMIF('Dzienne 9'!$B$7:$B$306,A11,'Dzienne 9'!$H$7:$H$306),"")</f>
        <v>0</v>
      </c>
      <c r="J11" s="21">
        <f>IFERROR(SUMIF('Dzienne 9'!$B$7:$B$306,A11,'Dzienne 9'!$I$7:$I$306),"")</f>
        <v>0</v>
      </c>
      <c r="K11" s="15" t="str">
        <f t="shared" si="0"/>
        <v/>
      </c>
      <c r="L11" s="15" t="str">
        <f>IFERROR(AVERAGEIF('Dzienne 9'!$B$7:$B$306,A11,'Dzienne 9'!$L$7:$L$306),"")</f>
        <v/>
      </c>
      <c r="M11" s="21">
        <f>IFERROR(SUMIF('Dzienne 9'!$B$7:$B$306,A11,'Dzienne 9'!$M$7:$M$306),"")</f>
        <v>0</v>
      </c>
      <c r="N11" s="15" t="str">
        <f>IFERROR(AVERAGEIF('Dzienne 9'!$B$7:$B$306,A11,'Dzienne 9'!$O$7:$O$306),"")</f>
        <v/>
      </c>
      <c r="O11" s="15" t="str">
        <f>IFERROR(AVERAGEIF('Dzienne 9'!$B$7:$B$306,A11,'Dzienne 9'!$P$7:$P$306),"")</f>
        <v/>
      </c>
      <c r="P11" s="17" t="str">
        <f>IFERROR(AVERAGEIF('Dzienne 9'!$B$7:$B$306,A11,'Dzienne 9'!$R$7:$R$306),"")</f>
        <v/>
      </c>
      <c r="Q11" s="21" t="str">
        <f>IFERROR(AVERAGEIF('Dzienne 9'!$B$7:$B$306,A11,'Dzienne 9'!$U$7:$U$306),"")</f>
        <v/>
      </c>
      <c r="R11" s="21" t="str">
        <f>IFERROR(AVERAGEIF('Dzienne 9'!$B$7:$B$306,A11,'Dzienne 9'!$V$7:$V$306),"")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9'!$A$7:$A$306,'Dzienne 9'!$B$7:$B$306,A12),"")</f>
        <v/>
      </c>
      <c r="C12" s="20" t="str">
        <f ca="1">IFERROR(_xludf.maxifs('Dzienne 9'!$A$7:$A$306,'Dzienne 9'!$B$7:$B$306,A12),"")</f>
        <v/>
      </c>
      <c r="D12" s="21" t="str">
        <f>IFERROR(AVERAGEIF('Dzienne 9'!$B$7:$B$306,A12,'Dzienne 9'!$C$7:$C$306),"")</f>
        <v/>
      </c>
      <c r="E12" s="21" t="str">
        <f>IFERROR(AVERAGEIF('Dzienne 9'!$B$7:$B$306,A12,'Dzienne 9'!$D$7:$D$306),"")</f>
        <v/>
      </c>
      <c r="F12" s="13">
        <f>IFERROR(SUMIF('Dzienne 9'!$B$7:$B$306,A12,'Dzienne 9'!$E$7:$E$306),"")</f>
        <v>0</v>
      </c>
      <c r="G12" s="13">
        <f>IFERROR(SUMIF('Dzienne 9'!$B$7:$B$306,A12,'Dzienne 9'!$F$7:$F$306),"")</f>
        <v>0</v>
      </c>
      <c r="H12" s="15" t="str">
        <f>IFERROR(AVERAGEIF('Dzienne 9'!$B$7:$B$306,A12,'Dzienne 9'!$K$7:$K$306),"")</f>
        <v/>
      </c>
      <c r="I12" s="21">
        <f>IFERROR(SUMIF('Dzienne 9'!$B$7:$B$306,A12,'Dzienne 9'!$H$7:$H$306),"")</f>
        <v>0</v>
      </c>
      <c r="J12" s="21">
        <f>IFERROR(SUMIF('Dzienne 9'!$B$7:$B$306,A12,'Dzienne 9'!$I$7:$I$306),"")</f>
        <v>0</v>
      </c>
      <c r="K12" s="15" t="str">
        <f t="shared" si="0"/>
        <v/>
      </c>
      <c r="L12" s="15" t="str">
        <f>IFERROR(AVERAGEIF('Dzienne 9'!$B$7:$B$306,A12,'Dzienne 9'!$L$7:$L$306),"")</f>
        <v/>
      </c>
      <c r="M12" s="21">
        <f>IFERROR(SUMIF('Dzienne 9'!$B$7:$B$306,A12,'Dzienne 9'!$M$7:$M$306),"")</f>
        <v>0</v>
      </c>
      <c r="N12" s="15" t="str">
        <f>IFERROR(AVERAGEIF('Dzienne 9'!$B$7:$B$306,A12,'Dzienne 9'!$O$7:$O$306),"")</f>
        <v/>
      </c>
      <c r="O12" s="15" t="str">
        <f>IFERROR(AVERAGEIF('Dzienne 9'!$B$7:$B$306,A12,'Dzienne 9'!$P$7:$P$306),"")</f>
        <v/>
      </c>
      <c r="P12" s="17" t="str">
        <f>IFERROR(AVERAGEIF('Dzienne 9'!$B$7:$B$306,A12,'Dzienne 9'!$R$7:$R$306),"")</f>
        <v/>
      </c>
      <c r="Q12" s="21" t="str">
        <f>IFERROR(AVERAGEIF('Dzienne 9'!$B$7:$B$306,A12,'Dzienne 9'!$U$7:$U$306),"")</f>
        <v/>
      </c>
      <c r="R12" s="21" t="str">
        <f>IFERROR(AVERAGEIF('Dzienne 9'!$B$7:$B$306,A12,'Dzienne 9'!$V$7:$V$306),"")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9'!$A$7:$A$306,'Dzienne 9'!$B$7:$B$306,A13),"")</f>
        <v/>
      </c>
      <c r="C13" s="20" t="str">
        <f ca="1">IFERROR(_xludf.maxifs('Dzienne 9'!$A$7:$A$306,'Dzienne 9'!$B$7:$B$306,A13),"")</f>
        <v/>
      </c>
      <c r="D13" s="21" t="str">
        <f>IFERROR(AVERAGEIF('Dzienne 9'!$B$7:$B$306,A13,'Dzienne 9'!$C$7:$C$306),"")</f>
        <v/>
      </c>
      <c r="E13" s="21" t="str">
        <f>IFERROR(AVERAGEIF('Dzienne 9'!$B$7:$B$306,A13,'Dzienne 9'!$D$7:$D$306),"")</f>
        <v/>
      </c>
      <c r="F13" s="13">
        <f>IFERROR(SUMIF('Dzienne 9'!$B$7:$B$306,A13,'Dzienne 9'!$E$7:$E$306),"")</f>
        <v>0</v>
      </c>
      <c r="G13" s="13">
        <f>IFERROR(SUMIF('Dzienne 9'!$B$7:$B$306,A13,'Dzienne 9'!$F$7:$F$306),"")</f>
        <v>0</v>
      </c>
      <c r="H13" s="15" t="str">
        <f>IFERROR(AVERAGEIF('Dzienne 9'!$B$7:$B$306,A13,'Dzienne 9'!$K$7:$K$306),"")</f>
        <v/>
      </c>
      <c r="I13" s="21">
        <f>IFERROR(SUMIF('Dzienne 9'!$B$7:$B$306,A13,'Dzienne 9'!$H$7:$H$306),"")</f>
        <v>0</v>
      </c>
      <c r="J13" s="21">
        <f>IFERROR(SUMIF('Dzienne 9'!$B$7:$B$306,A13,'Dzienne 9'!$I$7:$I$306),"")</f>
        <v>0</v>
      </c>
      <c r="K13" s="15" t="str">
        <f t="shared" si="0"/>
        <v/>
      </c>
      <c r="L13" s="15" t="str">
        <f>IFERROR(AVERAGEIF('Dzienne 9'!$B$7:$B$306,A13,'Dzienne 9'!$L$7:$L$306),"")</f>
        <v/>
      </c>
      <c r="M13" s="21">
        <f>IFERROR(SUMIF('Dzienne 9'!$B$7:$B$306,A13,'Dzienne 9'!$M$7:$M$306),"")</f>
        <v>0</v>
      </c>
      <c r="N13" s="15" t="str">
        <f>IFERROR(AVERAGEIF('Dzienne 9'!$B$7:$B$306,A13,'Dzienne 9'!$O$7:$O$306),"")</f>
        <v/>
      </c>
      <c r="O13" s="15" t="str">
        <f>IFERROR(AVERAGEIF('Dzienne 9'!$B$7:$B$306,A13,'Dzienne 9'!$P$7:$P$306),"")</f>
        <v/>
      </c>
      <c r="P13" s="17" t="str">
        <f>IFERROR(AVERAGEIF('Dzienne 9'!$B$7:$B$306,A13,'Dzienne 9'!$R$7:$R$306),"")</f>
        <v/>
      </c>
      <c r="Q13" s="21" t="str">
        <f>IFERROR(AVERAGEIF('Dzienne 9'!$B$7:$B$306,A13,'Dzienne 9'!$U$7:$U$306),"")</f>
        <v/>
      </c>
      <c r="R13" s="21" t="str">
        <f>IFERROR(AVERAGEIF('Dzienne 9'!$B$7:$B$306,A13,'Dzienne 9'!$V$7:$V$306),"")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9'!$A$7:$A$306,'Dzienne 9'!$B$7:$B$306,A14),"")</f>
        <v/>
      </c>
      <c r="C14" s="20" t="str">
        <f ca="1">IFERROR(_xludf.maxifs('Dzienne 9'!$A$7:$A$306,'Dzienne 9'!$B$7:$B$306,A14),"")</f>
        <v/>
      </c>
      <c r="D14" s="21" t="str">
        <f>IFERROR(AVERAGEIF('Dzienne 9'!$B$7:$B$306,A14,'Dzienne 9'!$C$7:$C$306),"")</f>
        <v/>
      </c>
      <c r="E14" s="21" t="str">
        <f>IFERROR(AVERAGEIF('Dzienne 9'!$B$7:$B$306,A14,'Dzienne 9'!$D$7:$D$306),"")</f>
        <v/>
      </c>
      <c r="F14" s="13">
        <f>IFERROR(SUMIF('Dzienne 9'!$B$7:$B$306,A14,'Dzienne 9'!$E$7:$E$306),"")</f>
        <v>0</v>
      </c>
      <c r="G14" s="13">
        <f>IFERROR(SUMIF('Dzienne 9'!$B$7:$B$306,A14,'Dzienne 9'!$F$7:$F$306),"")</f>
        <v>0</v>
      </c>
      <c r="H14" s="15" t="str">
        <f>IFERROR(AVERAGEIF('Dzienne 9'!$B$7:$B$306,A14,'Dzienne 9'!$K$7:$K$306),"")</f>
        <v/>
      </c>
      <c r="I14" s="21">
        <f>IFERROR(SUMIF('Dzienne 9'!$B$7:$B$306,A14,'Dzienne 9'!$H$7:$H$306),"")</f>
        <v>0</v>
      </c>
      <c r="J14" s="21">
        <f>IFERROR(SUMIF('Dzienne 9'!$B$7:$B$306,A14,'Dzienne 9'!$I$7:$I$306),"")</f>
        <v>0</v>
      </c>
      <c r="K14" s="15" t="str">
        <f t="shared" si="0"/>
        <v/>
      </c>
      <c r="L14" s="15" t="str">
        <f>IFERROR(AVERAGEIF('Dzienne 9'!$B$7:$B$306,A14,'Dzienne 9'!$L$7:$L$306),"")</f>
        <v/>
      </c>
      <c r="M14" s="21">
        <f>IFERROR(SUMIF('Dzienne 9'!$B$7:$B$306,A14,'Dzienne 9'!$M$7:$M$306),"")</f>
        <v>0</v>
      </c>
      <c r="N14" s="15" t="str">
        <f>IFERROR(AVERAGEIF('Dzienne 9'!$B$7:$B$306,A14,'Dzienne 9'!$O$7:$O$306),"")</f>
        <v/>
      </c>
      <c r="O14" s="15" t="str">
        <f>IFERROR(AVERAGEIF('Dzienne 9'!$B$7:$B$306,A14,'Dzienne 9'!$P$7:$P$306),"")</f>
        <v/>
      </c>
      <c r="P14" s="17" t="str">
        <f>IFERROR(AVERAGEIF('Dzienne 9'!$B$7:$B$306,A14,'Dzienne 9'!$R$7:$R$306),"")</f>
        <v/>
      </c>
      <c r="Q14" s="21" t="str">
        <f>IFERROR(AVERAGEIF('Dzienne 9'!$B$7:$B$306,A14,'Dzienne 9'!$U$7:$U$306),"")</f>
        <v/>
      </c>
      <c r="R14" s="21" t="str">
        <f>IFERROR(AVERAGEIF('Dzienne 9'!$B$7:$B$306,A14,'Dzienne 9'!$V$7:$V$306),"")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9'!$A$7:$A$306,'Dzienne 9'!$B$7:$B$306,A15),"")</f>
        <v/>
      </c>
      <c r="C15" s="20" t="str">
        <f ca="1">IFERROR(_xludf.maxifs('Dzienne 9'!$A$7:$A$306,'Dzienne 9'!$B$7:$B$306,A15),"")</f>
        <v/>
      </c>
      <c r="D15" s="21" t="str">
        <f>IFERROR(AVERAGEIF('Dzienne 9'!$B$7:$B$306,A15,'Dzienne 9'!$C$7:$C$306),"")</f>
        <v/>
      </c>
      <c r="E15" s="21" t="str">
        <f>IFERROR(AVERAGEIF('Dzienne 9'!$B$7:$B$306,A15,'Dzienne 9'!$D$7:$D$306),"")</f>
        <v/>
      </c>
      <c r="F15" s="13">
        <f>IFERROR(SUMIF('Dzienne 9'!$B$7:$B$306,A15,'Dzienne 9'!$E$7:$E$306),"")</f>
        <v>0</v>
      </c>
      <c r="G15" s="13">
        <f>IFERROR(SUMIF('Dzienne 9'!$B$7:$B$306,A15,'Dzienne 9'!$F$7:$F$306),"")</f>
        <v>0</v>
      </c>
      <c r="H15" s="15" t="str">
        <f>IFERROR(AVERAGEIF('Dzienne 9'!$B$7:$B$306,A15,'Dzienne 9'!$K$7:$K$306),"")</f>
        <v/>
      </c>
      <c r="I15" s="21">
        <f>IFERROR(SUMIF('Dzienne 9'!$B$7:$B$306,A15,'Dzienne 9'!$H$7:$H$306),"")</f>
        <v>0</v>
      </c>
      <c r="J15" s="21">
        <f>IFERROR(SUMIF('Dzienne 9'!$B$7:$B$306,A15,'Dzienne 9'!$I$7:$I$306),"")</f>
        <v>0</v>
      </c>
      <c r="K15" s="15" t="str">
        <f t="shared" si="0"/>
        <v/>
      </c>
      <c r="L15" s="15" t="str">
        <f>IFERROR(AVERAGEIF('Dzienne 9'!$B$7:$B$306,A15,'Dzienne 9'!$L$7:$L$306),"")</f>
        <v/>
      </c>
      <c r="M15" s="21">
        <f>IFERROR(SUMIF('Dzienne 9'!$B$7:$B$306,A15,'Dzienne 9'!$M$7:$M$306),"")</f>
        <v>0</v>
      </c>
      <c r="N15" s="15" t="str">
        <f>IFERROR(AVERAGEIF('Dzienne 9'!$B$7:$B$306,A15,'Dzienne 9'!$O$7:$O$306),"")</f>
        <v/>
      </c>
      <c r="O15" s="15" t="str">
        <f>IFERROR(AVERAGEIF('Dzienne 9'!$B$7:$B$306,A15,'Dzienne 9'!$P$7:$P$306),"")</f>
        <v/>
      </c>
      <c r="P15" s="17" t="str">
        <f>IFERROR(AVERAGEIF('Dzienne 9'!$B$7:$B$306,A15,'Dzienne 9'!$R$7:$R$306),"")</f>
        <v/>
      </c>
      <c r="Q15" s="21" t="str">
        <f>IFERROR(AVERAGEIF('Dzienne 9'!$B$7:$B$306,A15,'Dzienne 9'!$U$7:$U$306),"")</f>
        <v/>
      </c>
      <c r="R15" s="21" t="str">
        <f>IFERROR(AVERAGEIF('Dzienne 9'!$B$7:$B$306,A15,'Dzienne 9'!$V$7:$V$306),"")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9'!$A$7:$A$306,'Dzienne 9'!$B$7:$B$306,A16),"")</f>
        <v/>
      </c>
      <c r="C16" s="20" t="str">
        <f ca="1">IFERROR(_xludf.maxifs('Dzienne 9'!$A$7:$A$306,'Dzienne 9'!$B$7:$B$306,A16),"")</f>
        <v/>
      </c>
      <c r="D16" s="21" t="str">
        <f>IFERROR(AVERAGEIF('Dzienne 9'!$B$7:$B$306,A16,'Dzienne 9'!$C$7:$C$306),"")</f>
        <v/>
      </c>
      <c r="E16" s="21" t="str">
        <f>IFERROR(AVERAGEIF('Dzienne 9'!$B$7:$B$306,A16,'Dzienne 9'!$D$7:$D$306),"")</f>
        <v/>
      </c>
      <c r="F16" s="13">
        <f>IFERROR(SUMIF('Dzienne 9'!$B$7:$B$306,A16,'Dzienne 9'!$E$7:$E$306),"")</f>
        <v>0</v>
      </c>
      <c r="G16" s="13">
        <f>IFERROR(SUMIF('Dzienne 9'!$B$7:$B$306,A16,'Dzienne 9'!$F$7:$F$306),"")</f>
        <v>0</v>
      </c>
      <c r="H16" s="15" t="str">
        <f>IFERROR(AVERAGEIF('Dzienne 9'!$B$7:$B$306,A16,'Dzienne 9'!$K$7:$K$306),"")</f>
        <v/>
      </c>
      <c r="I16" s="21">
        <f>IFERROR(SUMIF('Dzienne 9'!$B$7:$B$306,A16,'Dzienne 9'!$H$7:$H$306),"")</f>
        <v>0</v>
      </c>
      <c r="J16" s="21">
        <f>IFERROR(SUMIF('Dzienne 9'!$B$7:$B$306,A16,'Dzienne 9'!$I$7:$I$306),"")</f>
        <v>0</v>
      </c>
      <c r="K16" s="15" t="str">
        <f t="shared" si="0"/>
        <v/>
      </c>
      <c r="L16" s="15" t="str">
        <f>IFERROR(AVERAGEIF('Dzienne 9'!$B$7:$B$306,A16,'Dzienne 9'!$L$7:$L$306),"")</f>
        <v/>
      </c>
      <c r="M16" s="21">
        <f>IFERROR(SUMIF('Dzienne 9'!$B$7:$B$306,A16,'Dzienne 9'!$M$7:$M$306),"")</f>
        <v>0</v>
      </c>
      <c r="N16" s="15" t="str">
        <f>IFERROR(AVERAGEIF('Dzienne 9'!$B$7:$B$306,A16,'Dzienne 9'!$O$7:$O$306),"")</f>
        <v/>
      </c>
      <c r="O16" s="15" t="str">
        <f>IFERROR(AVERAGEIF('Dzienne 9'!$B$7:$B$306,A16,'Dzienne 9'!$P$7:$P$306),"")</f>
        <v/>
      </c>
      <c r="P16" s="17" t="str">
        <f>IFERROR(AVERAGEIF('Dzienne 9'!$B$7:$B$306,A16,'Dzienne 9'!$R$7:$R$306),"")</f>
        <v/>
      </c>
      <c r="Q16" s="21" t="str">
        <f>IFERROR(AVERAGEIF('Dzienne 9'!$B$7:$B$306,A16,'Dzienne 9'!$U$7:$U$306),"")</f>
        <v/>
      </c>
      <c r="R16" s="21" t="str">
        <f>IFERROR(AVERAGEIF('Dzienne 9'!$B$7:$B$306,A16,'Dzienne 9'!$V$7:$V$306),"")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9'!$A$7:$A$306,'Dzienne 9'!$B$7:$B$306,A17),"")</f>
        <v/>
      </c>
      <c r="C17" s="20" t="str">
        <f ca="1">IFERROR(_xludf.maxifs('Dzienne 9'!$A$7:$A$306,'Dzienne 9'!$B$7:$B$306,A17),"")</f>
        <v/>
      </c>
      <c r="D17" s="21" t="str">
        <f>IFERROR(AVERAGEIF('Dzienne 9'!$B$7:$B$306,A17,'Dzienne 9'!$C$7:$C$306),"")</f>
        <v/>
      </c>
      <c r="E17" s="21" t="str">
        <f>IFERROR(AVERAGEIF('Dzienne 9'!$B$7:$B$306,A17,'Dzienne 9'!$D$7:$D$306),"")</f>
        <v/>
      </c>
      <c r="F17" s="13">
        <f>IFERROR(SUMIF('Dzienne 9'!$B$7:$B$306,A17,'Dzienne 9'!$E$7:$E$306),"")</f>
        <v>0</v>
      </c>
      <c r="G17" s="13">
        <f>IFERROR(SUMIF('Dzienne 9'!$B$7:$B$306,A17,'Dzienne 9'!$F$7:$F$306),"")</f>
        <v>0</v>
      </c>
      <c r="H17" s="15" t="str">
        <f>IFERROR(AVERAGEIF('Dzienne 9'!$B$7:$B$306,A17,'Dzienne 9'!$K$7:$K$306),"")</f>
        <v/>
      </c>
      <c r="I17" s="21">
        <f>IFERROR(SUMIF('Dzienne 9'!$B$7:$B$306,A17,'Dzienne 9'!$H$7:$H$306),"")</f>
        <v>0</v>
      </c>
      <c r="J17" s="21">
        <f>IFERROR(SUMIF('Dzienne 9'!$B$7:$B$306,A17,'Dzienne 9'!$I$7:$I$306),"")</f>
        <v>0</v>
      </c>
      <c r="K17" s="15" t="str">
        <f t="shared" si="0"/>
        <v/>
      </c>
      <c r="L17" s="15" t="str">
        <f>IFERROR(AVERAGEIF('Dzienne 9'!$B$7:$B$306,A17,'Dzienne 9'!$L$7:$L$306),"")</f>
        <v/>
      </c>
      <c r="M17" s="21">
        <f>IFERROR(SUMIF('Dzienne 9'!$B$7:$B$306,A17,'Dzienne 9'!$M$7:$M$306),"")</f>
        <v>0</v>
      </c>
      <c r="N17" s="15" t="str">
        <f>IFERROR(AVERAGEIF('Dzienne 9'!$B$7:$B$306,A17,'Dzienne 9'!$O$7:$O$306),"")</f>
        <v/>
      </c>
      <c r="O17" s="15" t="str">
        <f>IFERROR(AVERAGEIF('Dzienne 9'!$B$7:$B$306,A17,'Dzienne 9'!$P$7:$P$306),"")</f>
        <v/>
      </c>
      <c r="P17" s="17" t="str">
        <f>IFERROR(AVERAGEIF('Dzienne 9'!$B$7:$B$306,A17,'Dzienne 9'!$R$7:$R$306),"")</f>
        <v/>
      </c>
      <c r="Q17" s="21" t="str">
        <f>IFERROR(AVERAGEIF('Dzienne 9'!$B$7:$B$306,A17,'Dzienne 9'!$U$7:$U$306),"")</f>
        <v/>
      </c>
      <c r="R17" s="21" t="str">
        <f>IFERROR(AVERAGEIF('Dzienne 9'!$B$7:$B$306,A17,'Dzienne 9'!$V$7:$V$306),"")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9'!$A$7:$A$306,'Dzienne 9'!$B$7:$B$306,A18),"")</f>
        <v/>
      </c>
      <c r="C18" s="20" t="str">
        <f ca="1">IFERROR(_xludf.maxifs('Dzienne 9'!$A$7:$A$306,'Dzienne 9'!$B$7:$B$306,A18),"")</f>
        <v/>
      </c>
      <c r="D18" s="21" t="str">
        <f>IFERROR(AVERAGEIF('Dzienne 9'!$B$7:$B$306,A18,'Dzienne 9'!$C$7:$C$306),"")</f>
        <v/>
      </c>
      <c r="E18" s="21" t="str">
        <f>IFERROR(AVERAGEIF('Dzienne 9'!$B$7:$B$306,A18,'Dzienne 9'!$D$7:$D$306),"")</f>
        <v/>
      </c>
      <c r="F18" s="13">
        <f>IFERROR(SUMIF('Dzienne 9'!$B$7:$B$306,A18,'Dzienne 9'!$E$7:$E$306),"")</f>
        <v>0</v>
      </c>
      <c r="G18" s="13">
        <f>IFERROR(SUMIF('Dzienne 9'!$B$7:$B$306,A18,'Dzienne 9'!$F$7:$F$306),"")</f>
        <v>0</v>
      </c>
      <c r="H18" s="15" t="str">
        <f>IFERROR(AVERAGEIF('Dzienne 9'!$B$7:$B$306,A18,'Dzienne 9'!$K$7:$K$306),"")</f>
        <v/>
      </c>
      <c r="I18" s="21">
        <f>IFERROR(SUMIF('Dzienne 9'!$B$7:$B$306,A18,'Dzienne 9'!$H$7:$H$306),"")</f>
        <v>0</v>
      </c>
      <c r="J18" s="21">
        <f>IFERROR(SUMIF('Dzienne 9'!$B$7:$B$306,A18,'Dzienne 9'!$I$7:$I$306),"")</f>
        <v>0</v>
      </c>
      <c r="K18" s="15" t="str">
        <f t="shared" si="0"/>
        <v/>
      </c>
      <c r="L18" s="15" t="str">
        <f>IFERROR(AVERAGEIF('Dzienne 9'!$B$7:$B$306,A18,'Dzienne 9'!$L$7:$L$306),"")</f>
        <v/>
      </c>
      <c r="M18" s="21">
        <f>IFERROR(SUMIF('Dzienne 9'!$B$7:$B$306,A18,'Dzienne 9'!$M$7:$M$306),"")</f>
        <v>0</v>
      </c>
      <c r="N18" s="15" t="str">
        <f>IFERROR(AVERAGEIF('Dzienne 9'!$B$7:$B$306,A18,'Dzienne 9'!$O$7:$O$306),"")</f>
        <v/>
      </c>
      <c r="O18" s="15" t="str">
        <f>IFERROR(AVERAGEIF('Dzienne 9'!$B$7:$B$306,A18,'Dzienne 9'!$P$7:$P$306),"")</f>
        <v/>
      </c>
      <c r="P18" s="17" t="str">
        <f>IFERROR(AVERAGEIF('Dzienne 9'!$B$7:$B$306,A18,'Dzienne 9'!$R$7:$R$306),"")</f>
        <v/>
      </c>
      <c r="Q18" s="21" t="str">
        <f>IFERROR(AVERAGEIF('Dzienne 9'!$B$7:$B$306,A18,'Dzienne 9'!$U$7:$U$306),"")</f>
        <v/>
      </c>
      <c r="R18" s="21" t="str">
        <f>IFERROR(AVERAGEIF('Dzienne 9'!$B$7:$B$306,A18,'Dzienne 9'!$V$7:$V$306),"")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9'!$A$7:$A$306,'Dzienne 9'!$B$7:$B$306,A19),"")</f>
        <v/>
      </c>
      <c r="C19" s="20" t="str">
        <f ca="1">IFERROR(_xludf.maxifs('Dzienne 9'!$A$7:$A$306,'Dzienne 9'!$B$7:$B$306,A19),"")</f>
        <v/>
      </c>
      <c r="D19" s="21" t="str">
        <f>IFERROR(AVERAGEIF('Dzienne 9'!$B$7:$B$306,A19,'Dzienne 9'!$C$7:$C$306),"")</f>
        <v/>
      </c>
      <c r="E19" s="21" t="str">
        <f>IFERROR(AVERAGEIF('Dzienne 9'!$B$7:$B$306,A19,'Dzienne 9'!$D$7:$D$306),"")</f>
        <v/>
      </c>
      <c r="F19" s="13">
        <f>IFERROR(SUMIF('Dzienne 9'!$B$7:$B$306,A19,'Dzienne 9'!$E$7:$E$306),"")</f>
        <v>0</v>
      </c>
      <c r="G19" s="13">
        <f>IFERROR(SUMIF('Dzienne 9'!$B$7:$B$306,A19,'Dzienne 9'!$F$7:$F$306),"")</f>
        <v>0</v>
      </c>
      <c r="H19" s="15" t="str">
        <f>IFERROR(AVERAGEIF('Dzienne 9'!$B$7:$B$306,A19,'Dzienne 9'!$K$7:$K$306),"")</f>
        <v/>
      </c>
      <c r="I19" s="21">
        <f>IFERROR(SUMIF('Dzienne 9'!$B$7:$B$306,A19,'Dzienne 9'!$H$7:$H$306),"")</f>
        <v>0</v>
      </c>
      <c r="J19" s="21">
        <f>IFERROR(SUMIF('Dzienne 9'!$B$7:$B$306,A19,'Dzienne 9'!$I$7:$I$306),"")</f>
        <v>0</v>
      </c>
      <c r="K19" s="15" t="str">
        <f t="shared" si="0"/>
        <v/>
      </c>
      <c r="L19" s="15" t="str">
        <f>IFERROR(AVERAGEIF('Dzienne 9'!$B$7:$B$306,A19,'Dzienne 9'!$L$7:$L$306),"")</f>
        <v/>
      </c>
      <c r="M19" s="21">
        <f>IFERROR(SUMIF('Dzienne 9'!$B$7:$B$306,A19,'Dzienne 9'!$M$7:$M$306),"")</f>
        <v>0</v>
      </c>
      <c r="N19" s="15" t="str">
        <f>IFERROR(AVERAGEIF('Dzienne 9'!$B$7:$B$306,A19,'Dzienne 9'!$O$7:$O$306),"")</f>
        <v/>
      </c>
      <c r="O19" s="15" t="str">
        <f>IFERROR(AVERAGEIF('Dzienne 9'!$B$7:$B$306,A19,'Dzienne 9'!$P$7:$P$306),"")</f>
        <v/>
      </c>
      <c r="P19" s="17" t="str">
        <f>IFERROR(AVERAGEIF('Dzienne 9'!$B$7:$B$306,A19,'Dzienne 9'!$R$7:$R$306),"")</f>
        <v/>
      </c>
      <c r="Q19" s="21" t="str">
        <f>IFERROR(AVERAGEIF('Dzienne 9'!$B$7:$B$306,A19,'Dzienne 9'!$U$7:$U$306),"")</f>
        <v/>
      </c>
      <c r="R19" s="21" t="str">
        <f>IFERROR(AVERAGEIF('Dzienne 9'!$B$7:$B$306,A19,'Dzienne 9'!$V$7:$V$306),"")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9'!$A$7:$A$306,'Dzienne 9'!$B$7:$B$306,A20),"")</f>
        <v/>
      </c>
      <c r="C20" s="20" t="str">
        <f ca="1">IFERROR(_xludf.maxifs('Dzienne 9'!$A$7:$A$306,'Dzienne 9'!$B$7:$B$306,A20),"")</f>
        <v/>
      </c>
      <c r="D20" s="21" t="str">
        <f>IFERROR(AVERAGEIF('Dzienne 9'!$B$7:$B$306,A20,'Dzienne 9'!$C$7:$C$306),"")</f>
        <v/>
      </c>
      <c r="E20" s="21" t="str">
        <f>IFERROR(AVERAGEIF('Dzienne 9'!$B$7:$B$306,A20,'Dzienne 9'!$D$7:$D$306),"")</f>
        <v/>
      </c>
      <c r="F20" s="13">
        <f>IFERROR(SUMIF('Dzienne 9'!$B$7:$B$306,A20,'Dzienne 9'!$E$7:$E$306),"")</f>
        <v>0</v>
      </c>
      <c r="G20" s="13">
        <f>IFERROR(SUMIF('Dzienne 9'!$B$7:$B$306,A20,'Dzienne 9'!$F$7:$F$306),"")</f>
        <v>0</v>
      </c>
      <c r="H20" s="15" t="str">
        <f>IFERROR(AVERAGEIF('Dzienne 9'!$B$7:$B$306,A20,'Dzienne 9'!$K$7:$K$306),"")</f>
        <v/>
      </c>
      <c r="I20" s="21">
        <f>IFERROR(SUMIF('Dzienne 9'!$B$7:$B$306,A20,'Dzienne 9'!$H$7:$H$306),"")</f>
        <v>0</v>
      </c>
      <c r="J20" s="21">
        <f>IFERROR(SUMIF('Dzienne 9'!$B$7:$B$306,A20,'Dzienne 9'!$I$7:$I$306),"")</f>
        <v>0</v>
      </c>
      <c r="K20" s="15" t="str">
        <f t="shared" si="0"/>
        <v/>
      </c>
      <c r="L20" s="15" t="str">
        <f>IFERROR(AVERAGEIF('Dzienne 9'!$B$7:$B$306,A20,'Dzienne 9'!$L$7:$L$306),"")</f>
        <v/>
      </c>
      <c r="M20" s="21">
        <f>IFERROR(SUMIF('Dzienne 9'!$B$7:$B$306,A20,'Dzienne 9'!$M$7:$M$306),"")</f>
        <v>0</v>
      </c>
      <c r="N20" s="15" t="str">
        <f>IFERROR(AVERAGEIF('Dzienne 9'!$B$7:$B$306,A20,'Dzienne 9'!$O$7:$O$306),"")</f>
        <v/>
      </c>
      <c r="O20" s="15" t="str">
        <f>IFERROR(AVERAGEIF('Dzienne 9'!$B$7:$B$306,A20,'Dzienne 9'!$P$7:$P$306),"")</f>
        <v/>
      </c>
      <c r="P20" s="17" t="str">
        <f>IFERROR(AVERAGEIF('Dzienne 9'!$B$7:$B$306,A20,'Dzienne 9'!$R$7:$R$306),"")</f>
        <v/>
      </c>
      <c r="Q20" s="21" t="str">
        <f>IFERROR(AVERAGEIF('Dzienne 9'!$B$7:$B$306,A20,'Dzienne 9'!$U$7:$U$306),"")</f>
        <v/>
      </c>
      <c r="R20" s="21" t="str">
        <f>IFERROR(AVERAGEIF('Dzienne 9'!$B$7:$B$306,A20,'Dzienne 9'!$V$7:$V$306),"")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9'!$A$7:$A$306,'Dzienne 9'!$B$7:$B$306,A21),"")</f>
        <v/>
      </c>
      <c r="C21" s="20" t="str">
        <f ca="1">IFERROR(_xludf.maxifs('Dzienne 9'!$A$7:$A$306,'Dzienne 9'!$B$7:$B$306,A21),"")</f>
        <v/>
      </c>
      <c r="D21" s="21" t="str">
        <f>IFERROR(AVERAGEIF('Dzienne 9'!$B$7:$B$306,A21,'Dzienne 9'!$C$7:$C$306),"")</f>
        <v/>
      </c>
      <c r="E21" s="21" t="str">
        <f>IFERROR(AVERAGEIF('Dzienne 9'!$B$7:$B$306,A21,'Dzienne 9'!$D$7:$D$306),"")</f>
        <v/>
      </c>
      <c r="F21" s="13">
        <f>IFERROR(SUMIF('Dzienne 9'!$B$7:$B$306,A21,'Dzienne 9'!$E$7:$E$306),"")</f>
        <v>0</v>
      </c>
      <c r="G21" s="13">
        <f>IFERROR(SUMIF('Dzienne 9'!$B$7:$B$306,A21,'Dzienne 9'!$F$7:$F$306),"")</f>
        <v>0</v>
      </c>
      <c r="H21" s="15" t="str">
        <f>IFERROR(AVERAGEIF('Dzienne 9'!$B$7:$B$306,A21,'Dzienne 9'!$K$7:$K$306),"")</f>
        <v/>
      </c>
      <c r="I21" s="21">
        <f>IFERROR(SUMIF('Dzienne 9'!$B$7:$B$306,A21,'Dzienne 9'!$H$7:$H$306),"")</f>
        <v>0</v>
      </c>
      <c r="J21" s="21">
        <f>IFERROR(SUMIF('Dzienne 9'!$B$7:$B$306,A21,'Dzienne 9'!$I$7:$I$306),"")</f>
        <v>0</v>
      </c>
      <c r="K21" s="15" t="str">
        <f t="shared" si="0"/>
        <v/>
      </c>
      <c r="L21" s="15" t="str">
        <f>IFERROR(AVERAGEIF('Dzienne 9'!$B$7:$B$306,A21,'Dzienne 9'!$L$7:$L$306),"")</f>
        <v/>
      </c>
      <c r="M21" s="21">
        <f>IFERROR(SUMIF('Dzienne 9'!$B$7:$B$306,A21,'Dzienne 9'!$M$7:$M$306),"")</f>
        <v>0</v>
      </c>
      <c r="N21" s="15" t="str">
        <f>IFERROR(AVERAGEIF('Dzienne 9'!$B$7:$B$306,A21,'Dzienne 9'!$O$7:$O$306),"")</f>
        <v/>
      </c>
      <c r="O21" s="15" t="str">
        <f>IFERROR(AVERAGEIF('Dzienne 9'!$B$7:$B$306,A21,'Dzienne 9'!$P$7:$P$306),"")</f>
        <v/>
      </c>
      <c r="P21" s="17" t="str">
        <f>IFERROR(AVERAGEIF('Dzienne 9'!$B$7:$B$306,A21,'Dzienne 9'!$R$7:$R$306),"")</f>
        <v/>
      </c>
      <c r="Q21" s="21" t="str">
        <f>IFERROR(AVERAGEIF('Dzienne 9'!$B$7:$B$306,A21,'Dzienne 9'!$U$7:$U$306),"")</f>
        <v/>
      </c>
      <c r="R21" s="21" t="str">
        <f>IFERROR(AVERAGEIF('Dzienne 9'!$B$7:$B$306,A21,'Dzienne 9'!$V$7:$V$306),"")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9'!$A$7:$A$306,'Dzienne 9'!$B$7:$B$306,A22),"")</f>
        <v/>
      </c>
      <c r="C22" s="20" t="str">
        <f ca="1">IFERROR(_xludf.maxifs('Dzienne 9'!$A$7:$A$306,'Dzienne 9'!$B$7:$B$306,A22),"")</f>
        <v/>
      </c>
      <c r="D22" s="21" t="str">
        <f>IFERROR(AVERAGEIF('Dzienne 9'!$B$7:$B$306,A22,'Dzienne 9'!$C$7:$C$306),"")</f>
        <v/>
      </c>
      <c r="E22" s="21" t="str">
        <f>IFERROR(AVERAGEIF('Dzienne 9'!$B$7:$B$306,A22,'Dzienne 9'!$D$7:$D$306),"")</f>
        <v/>
      </c>
      <c r="F22" s="13">
        <f>IFERROR(SUMIF('Dzienne 9'!$B$7:$B$306,A22,'Dzienne 9'!$E$7:$E$306),"")</f>
        <v>0</v>
      </c>
      <c r="G22" s="13">
        <f>IFERROR(SUMIF('Dzienne 9'!$B$7:$B$306,A22,'Dzienne 9'!$F$7:$F$306),"")</f>
        <v>0</v>
      </c>
      <c r="H22" s="15" t="str">
        <f>IFERROR(AVERAGEIF('Dzienne 9'!$B$7:$B$306,A22,'Dzienne 9'!$K$7:$K$306),"")</f>
        <v/>
      </c>
      <c r="I22" s="21">
        <f>IFERROR(SUMIF('Dzienne 9'!$B$7:$B$306,A22,'Dzienne 9'!$H$7:$H$306),"")</f>
        <v>0</v>
      </c>
      <c r="J22" s="21">
        <f>IFERROR(SUMIF('Dzienne 9'!$B$7:$B$306,A22,'Dzienne 9'!$I$7:$I$306),"")</f>
        <v>0</v>
      </c>
      <c r="K22" s="15" t="str">
        <f t="shared" si="0"/>
        <v/>
      </c>
      <c r="L22" s="15" t="str">
        <f>IFERROR(AVERAGEIF('Dzienne 9'!$B$7:$B$306,A22,'Dzienne 9'!$L$7:$L$306),"")</f>
        <v/>
      </c>
      <c r="M22" s="21">
        <f>IFERROR(SUMIF('Dzienne 9'!$B$7:$B$306,A22,'Dzienne 9'!$M$7:$M$306),"")</f>
        <v>0</v>
      </c>
      <c r="N22" s="15" t="str">
        <f>IFERROR(AVERAGEIF('Dzienne 9'!$B$7:$B$306,A22,'Dzienne 9'!$O$7:$O$306),"")</f>
        <v/>
      </c>
      <c r="O22" s="15" t="str">
        <f>IFERROR(AVERAGEIF('Dzienne 9'!$B$7:$B$306,A22,'Dzienne 9'!$P$7:$P$306),"")</f>
        <v/>
      </c>
      <c r="P22" s="17" t="str">
        <f>IFERROR(AVERAGEIF('Dzienne 9'!$B$7:$B$306,A22,'Dzienne 9'!$R$7:$R$306),"")</f>
        <v/>
      </c>
      <c r="Q22" s="21" t="str">
        <f>IFERROR(AVERAGEIF('Dzienne 9'!$B$7:$B$306,A22,'Dzienne 9'!$U$7:$U$306),"")</f>
        <v/>
      </c>
      <c r="R22" s="21" t="str">
        <f>IFERROR(AVERAGEIF('Dzienne 9'!$B$7:$B$306,A22,'Dzienne 9'!$V$7:$V$306),"")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9'!$A$7:$A$306,'Dzienne 9'!$B$7:$B$306,A23),"")</f>
        <v/>
      </c>
      <c r="C23" s="20" t="str">
        <f ca="1">IFERROR(_xludf.maxifs('Dzienne 9'!$A$7:$A$306,'Dzienne 9'!$B$7:$B$306,A23),"")</f>
        <v/>
      </c>
      <c r="D23" s="21" t="str">
        <f>IFERROR(AVERAGEIF('Dzienne 9'!$B$7:$B$306,A23,'Dzienne 9'!$C$7:$C$306),"")</f>
        <v/>
      </c>
      <c r="E23" s="21" t="str">
        <f>IFERROR(AVERAGEIF('Dzienne 9'!$B$7:$B$306,A23,'Dzienne 9'!$D$7:$D$306),"")</f>
        <v/>
      </c>
      <c r="F23" s="13">
        <f>IFERROR(SUMIF('Dzienne 9'!$B$7:$B$306,A23,'Dzienne 9'!$E$7:$E$306),"")</f>
        <v>0</v>
      </c>
      <c r="G23" s="13">
        <f>IFERROR(SUMIF('Dzienne 9'!$B$7:$B$306,A23,'Dzienne 9'!$F$7:$F$306),"")</f>
        <v>0</v>
      </c>
      <c r="H23" s="15" t="str">
        <f>IFERROR(AVERAGEIF('Dzienne 9'!$B$7:$B$306,A23,'Dzienne 9'!$K$7:$K$306),"")</f>
        <v/>
      </c>
      <c r="I23" s="21">
        <f>IFERROR(SUMIF('Dzienne 9'!$B$7:$B$306,A23,'Dzienne 9'!$H$7:$H$306),"")</f>
        <v>0</v>
      </c>
      <c r="J23" s="21">
        <f>IFERROR(SUMIF('Dzienne 9'!$B$7:$B$306,A23,'Dzienne 9'!$I$7:$I$306),"")</f>
        <v>0</v>
      </c>
      <c r="K23" s="15" t="str">
        <f t="shared" si="0"/>
        <v/>
      </c>
      <c r="L23" s="15" t="str">
        <f>IFERROR(AVERAGEIF('Dzienne 9'!$B$7:$B$306,A23,'Dzienne 9'!$L$7:$L$306),"")</f>
        <v/>
      </c>
      <c r="M23" s="21">
        <f>IFERROR(SUMIF('Dzienne 9'!$B$7:$B$306,A23,'Dzienne 9'!$M$7:$M$306),"")</f>
        <v>0</v>
      </c>
      <c r="N23" s="15" t="str">
        <f>IFERROR(AVERAGEIF('Dzienne 9'!$B$7:$B$306,A23,'Dzienne 9'!$O$7:$O$306),"")</f>
        <v/>
      </c>
      <c r="O23" s="15" t="str">
        <f>IFERROR(AVERAGEIF('Dzienne 9'!$B$7:$B$306,A23,'Dzienne 9'!$P$7:$P$306),"")</f>
        <v/>
      </c>
      <c r="P23" s="17" t="str">
        <f>IFERROR(AVERAGEIF('Dzienne 9'!$B$7:$B$306,A23,'Dzienne 9'!$R$7:$R$306),"")</f>
        <v/>
      </c>
      <c r="Q23" s="21" t="str">
        <f>IFERROR(AVERAGEIF('Dzienne 9'!$B$7:$B$306,A23,'Dzienne 9'!$U$7:$U$306),"")</f>
        <v/>
      </c>
      <c r="R23" s="21" t="str">
        <f>IFERROR(AVERAGEIF('Dzienne 9'!$B$7:$B$306,A23,'Dzienne 9'!$V$7:$V$306),"")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9'!$A$7:$A$306,'Dzienne 9'!$B$7:$B$306,A24),"")</f>
        <v/>
      </c>
      <c r="C24" s="20" t="str">
        <f ca="1">IFERROR(_xludf.maxifs('Dzienne 9'!$A$7:$A$306,'Dzienne 9'!$B$7:$B$306,A24),"")</f>
        <v/>
      </c>
      <c r="D24" s="21" t="str">
        <f>IFERROR(AVERAGEIF('Dzienne 9'!$B$7:$B$306,A24,'Dzienne 9'!$C$7:$C$306),"")</f>
        <v/>
      </c>
      <c r="E24" s="21" t="str">
        <f>IFERROR(AVERAGEIF('Dzienne 9'!$B$7:$B$306,A24,'Dzienne 9'!$D$7:$D$306),"")</f>
        <v/>
      </c>
      <c r="F24" s="13">
        <f>IFERROR(SUMIF('Dzienne 9'!$B$7:$B$306,A24,'Dzienne 9'!$E$7:$E$306),"")</f>
        <v>0</v>
      </c>
      <c r="G24" s="13">
        <f>IFERROR(SUMIF('Dzienne 9'!$B$7:$B$306,A24,'Dzienne 9'!$F$7:$F$306),"")</f>
        <v>0</v>
      </c>
      <c r="H24" s="15" t="str">
        <f>IFERROR(AVERAGEIF('Dzienne 9'!$B$7:$B$306,A24,'Dzienne 9'!$K$7:$K$306),"")</f>
        <v/>
      </c>
      <c r="I24" s="21">
        <f>IFERROR(SUMIF('Dzienne 9'!$B$7:$B$306,A24,'Dzienne 9'!$H$7:$H$306),"")</f>
        <v>0</v>
      </c>
      <c r="J24" s="21">
        <f>IFERROR(SUMIF('Dzienne 9'!$B$7:$B$306,A24,'Dzienne 9'!$I$7:$I$306),"")</f>
        <v>0</v>
      </c>
      <c r="K24" s="15" t="str">
        <f t="shared" si="0"/>
        <v/>
      </c>
      <c r="L24" s="15" t="str">
        <f>IFERROR(AVERAGEIF('Dzienne 9'!$B$7:$B$306,A24,'Dzienne 9'!$L$7:$L$306),"")</f>
        <v/>
      </c>
      <c r="M24" s="21">
        <f>IFERROR(SUMIF('Dzienne 9'!$B$7:$B$306,A24,'Dzienne 9'!$M$7:$M$306),"")</f>
        <v>0</v>
      </c>
      <c r="N24" s="15" t="str">
        <f>IFERROR(AVERAGEIF('Dzienne 9'!$B$7:$B$306,A24,'Dzienne 9'!$O$7:$O$306),"")</f>
        <v/>
      </c>
      <c r="O24" s="15" t="str">
        <f>IFERROR(AVERAGEIF('Dzienne 9'!$B$7:$B$306,A24,'Dzienne 9'!$P$7:$P$306),"")</f>
        <v/>
      </c>
      <c r="P24" s="17" t="str">
        <f>IFERROR(AVERAGEIF('Dzienne 9'!$B$7:$B$306,A24,'Dzienne 9'!$R$7:$R$306),"")</f>
        <v/>
      </c>
      <c r="Q24" s="21" t="str">
        <f>IFERROR(AVERAGEIF('Dzienne 9'!$B$7:$B$306,A24,'Dzienne 9'!$U$7:$U$306),"")</f>
        <v/>
      </c>
      <c r="R24" s="21" t="str">
        <f>IFERROR(AVERAGEIF('Dzienne 9'!$B$7:$B$306,A24,'Dzienne 9'!$V$7:$V$306),"")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9'!$A$7:$A$306,'Dzienne 9'!$B$7:$B$306,A25),"")</f>
        <v/>
      </c>
      <c r="C25" s="20" t="str">
        <f ca="1">IFERROR(_xludf.maxifs('Dzienne 9'!$A$7:$A$306,'Dzienne 9'!$B$7:$B$306,A25),"")</f>
        <v/>
      </c>
      <c r="D25" s="21" t="str">
        <f>IFERROR(AVERAGEIF('Dzienne 9'!$B$7:$B$306,A25,'Dzienne 9'!$C$7:$C$306),"")</f>
        <v/>
      </c>
      <c r="E25" s="21" t="str">
        <f>IFERROR(AVERAGEIF('Dzienne 9'!$B$7:$B$306,A25,'Dzienne 9'!$D$7:$D$306),"")</f>
        <v/>
      </c>
      <c r="F25" s="13">
        <f>IFERROR(SUMIF('Dzienne 9'!$B$7:$B$306,A25,'Dzienne 9'!$E$7:$E$306),"")</f>
        <v>0</v>
      </c>
      <c r="G25" s="13">
        <f>IFERROR(SUMIF('Dzienne 9'!$B$7:$B$306,A25,'Dzienne 9'!$F$7:$F$306),"")</f>
        <v>0</v>
      </c>
      <c r="H25" s="15" t="str">
        <f>IFERROR(AVERAGEIF('Dzienne 9'!$B$7:$B$306,A25,'Dzienne 9'!$K$7:$K$306),"")</f>
        <v/>
      </c>
      <c r="I25" s="21">
        <f>IFERROR(SUMIF('Dzienne 9'!$B$7:$B$306,A25,'Dzienne 9'!$H$7:$H$306),"")</f>
        <v>0</v>
      </c>
      <c r="J25" s="21">
        <f>IFERROR(SUMIF('Dzienne 9'!$B$7:$B$306,A25,'Dzienne 9'!$I$7:$I$306),"")</f>
        <v>0</v>
      </c>
      <c r="K25" s="15" t="str">
        <f t="shared" si="0"/>
        <v/>
      </c>
      <c r="L25" s="15" t="str">
        <f>IFERROR(AVERAGEIF('Dzienne 9'!$B$7:$B$306,A25,'Dzienne 9'!$L$7:$L$306),"")</f>
        <v/>
      </c>
      <c r="M25" s="21">
        <f>IFERROR(SUMIF('Dzienne 9'!$B$7:$B$306,A25,'Dzienne 9'!$M$7:$M$306),"")</f>
        <v>0</v>
      </c>
      <c r="N25" s="15" t="str">
        <f>IFERROR(AVERAGEIF('Dzienne 9'!$B$7:$B$306,A25,'Dzienne 9'!$O$7:$O$306),"")</f>
        <v/>
      </c>
      <c r="O25" s="15" t="str">
        <f>IFERROR(AVERAGEIF('Dzienne 9'!$B$7:$B$306,A25,'Dzienne 9'!$P$7:$P$306),"")</f>
        <v/>
      </c>
      <c r="P25" s="17" t="str">
        <f>IFERROR(AVERAGEIF('Dzienne 9'!$B$7:$B$306,A25,'Dzienne 9'!$R$7:$R$306),"")</f>
        <v/>
      </c>
      <c r="Q25" s="21" t="str">
        <f>IFERROR(AVERAGEIF('Dzienne 9'!$B$7:$B$306,A25,'Dzienne 9'!$U$7:$U$306),"")</f>
        <v/>
      </c>
      <c r="R25" s="21" t="str">
        <f>IFERROR(AVERAGEIF('Dzienne 9'!$B$7:$B$306,A25,'Dzienne 9'!$V$7:$V$306),"")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9'!$A$7:$A$306,'Dzienne 9'!$B$7:$B$306,A26),"")</f>
        <v/>
      </c>
      <c r="C26" s="20" t="str">
        <f ca="1">IFERROR(_xludf.maxifs('Dzienne 9'!$A$7:$A$306,'Dzienne 9'!$B$7:$B$306,A26),"")</f>
        <v/>
      </c>
      <c r="D26" s="21" t="str">
        <f>IFERROR(AVERAGEIF('Dzienne 9'!$B$7:$B$306,A26,'Dzienne 9'!$C$7:$C$306),"")</f>
        <v/>
      </c>
      <c r="E26" s="21" t="str">
        <f>IFERROR(AVERAGEIF('Dzienne 9'!$B$7:$B$306,A26,'Dzienne 9'!$D$7:$D$306),"")</f>
        <v/>
      </c>
      <c r="F26" s="13">
        <f>IFERROR(SUMIF('Dzienne 9'!$B$7:$B$306,A26,'Dzienne 9'!$E$7:$E$306),"")</f>
        <v>0</v>
      </c>
      <c r="G26" s="13">
        <f>IFERROR(SUMIF('Dzienne 9'!$B$7:$B$306,A26,'Dzienne 9'!$F$7:$F$306),"")</f>
        <v>0</v>
      </c>
      <c r="H26" s="15" t="str">
        <f>IFERROR(AVERAGEIF('Dzienne 9'!$B$7:$B$306,A26,'Dzienne 9'!$K$7:$K$306),"")</f>
        <v/>
      </c>
      <c r="I26" s="21">
        <f>IFERROR(SUMIF('Dzienne 9'!$B$7:$B$306,A26,'Dzienne 9'!$H$7:$H$306),"")</f>
        <v>0</v>
      </c>
      <c r="J26" s="21">
        <f>IFERROR(SUMIF('Dzienne 9'!$B$7:$B$306,A26,'Dzienne 9'!$I$7:$I$306),"")</f>
        <v>0</v>
      </c>
      <c r="K26" s="15" t="str">
        <f t="shared" si="0"/>
        <v/>
      </c>
      <c r="L26" s="15" t="str">
        <f>IFERROR(AVERAGEIF('Dzienne 9'!$B$7:$B$306,A26,'Dzienne 9'!$L$7:$L$306),"")</f>
        <v/>
      </c>
      <c r="M26" s="21">
        <f>IFERROR(SUMIF('Dzienne 9'!$B$7:$B$306,A26,'Dzienne 9'!$M$7:$M$306),"")</f>
        <v>0</v>
      </c>
      <c r="N26" s="15" t="str">
        <f>IFERROR(AVERAGEIF('Dzienne 9'!$B$7:$B$306,A26,'Dzienne 9'!$O$7:$O$306),"")</f>
        <v/>
      </c>
      <c r="O26" s="15" t="str">
        <f>IFERROR(AVERAGEIF('Dzienne 9'!$B$7:$B$306,A26,'Dzienne 9'!$P$7:$P$306),"")</f>
        <v/>
      </c>
      <c r="P26" s="17" t="str">
        <f>IFERROR(AVERAGEIF('Dzienne 9'!$B$7:$B$306,A26,'Dzienne 9'!$R$7:$R$306),"")</f>
        <v/>
      </c>
      <c r="Q26" s="21" t="str">
        <f>IFERROR(AVERAGEIF('Dzienne 9'!$B$7:$B$306,A26,'Dzienne 9'!$U$7:$U$306),"")</f>
        <v/>
      </c>
      <c r="R26" s="21" t="str">
        <f>IFERROR(AVERAGEIF('Dzienne 9'!$B$7:$B$306,A26,'Dzienne 9'!$V$7:$V$306),"")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9'!$A$7:$A$306,'Dzienne 9'!$B$7:$B$306,A27),"")</f>
        <v/>
      </c>
      <c r="C27" s="20" t="str">
        <f ca="1">IFERROR(_xludf.maxifs('Dzienne 9'!$A$7:$A$306,'Dzienne 9'!$B$7:$B$306,A27),"")</f>
        <v/>
      </c>
      <c r="D27" s="21" t="str">
        <f>IFERROR(AVERAGEIF('Dzienne 9'!$B$7:$B$306,A27,'Dzienne 9'!$C$7:$C$306),"")</f>
        <v/>
      </c>
      <c r="E27" s="21" t="str">
        <f>IFERROR(AVERAGEIF('Dzienne 9'!$B$7:$B$306,A27,'Dzienne 9'!$D$7:$D$306),"")</f>
        <v/>
      </c>
      <c r="F27" s="13">
        <f>IFERROR(SUMIF('Dzienne 9'!$B$7:$B$306,A27,'Dzienne 9'!$E$7:$E$306),"")</f>
        <v>0</v>
      </c>
      <c r="G27" s="13">
        <f>IFERROR(SUMIF('Dzienne 9'!$B$7:$B$306,A27,'Dzienne 9'!$F$7:$F$306),"")</f>
        <v>0</v>
      </c>
      <c r="H27" s="15" t="str">
        <f>IFERROR(AVERAGEIF('Dzienne 9'!$B$7:$B$306,A27,'Dzienne 9'!$K$7:$K$306),"")</f>
        <v/>
      </c>
      <c r="I27" s="21">
        <f>IFERROR(SUMIF('Dzienne 9'!$B$7:$B$306,A27,'Dzienne 9'!$H$7:$H$306),"")</f>
        <v>0</v>
      </c>
      <c r="J27" s="21">
        <f>IFERROR(SUMIF('Dzienne 9'!$B$7:$B$306,A27,'Dzienne 9'!$I$7:$I$306),"")</f>
        <v>0</v>
      </c>
      <c r="K27" s="15" t="str">
        <f t="shared" si="0"/>
        <v/>
      </c>
      <c r="L27" s="15" t="str">
        <f>IFERROR(AVERAGEIF('Dzienne 9'!$B$7:$B$306,A27,'Dzienne 9'!$L$7:$L$306),"")</f>
        <v/>
      </c>
      <c r="M27" s="21">
        <f>IFERROR(SUMIF('Dzienne 9'!$B$7:$B$306,A27,'Dzienne 9'!$M$7:$M$306),"")</f>
        <v>0</v>
      </c>
      <c r="N27" s="15" t="str">
        <f>IFERROR(AVERAGEIF('Dzienne 9'!$B$7:$B$306,A27,'Dzienne 9'!$O$7:$O$306),"")</f>
        <v/>
      </c>
      <c r="O27" s="15" t="str">
        <f>IFERROR(AVERAGEIF('Dzienne 9'!$B$7:$B$306,A27,'Dzienne 9'!$P$7:$P$306),"")</f>
        <v/>
      </c>
      <c r="P27" s="17" t="str">
        <f>IFERROR(AVERAGEIF('Dzienne 9'!$B$7:$B$306,A27,'Dzienne 9'!$R$7:$R$306),"")</f>
        <v/>
      </c>
      <c r="Q27" s="21" t="str">
        <f>IFERROR(AVERAGEIF('Dzienne 9'!$B$7:$B$306,A27,'Dzienne 9'!$U$7:$U$306),"")</f>
        <v/>
      </c>
      <c r="R27" s="21" t="str">
        <f>IFERROR(AVERAGEIF('Dzienne 9'!$B$7:$B$306,A27,'Dzienne 9'!$V$7:$V$306),"")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9'!$A$7:$A$306,'Dzienne 9'!$B$7:$B$306,A28),"")</f>
        <v/>
      </c>
      <c r="C28" s="20" t="str">
        <f ca="1">IFERROR(_xludf.maxifs('Dzienne 9'!$A$7:$A$306,'Dzienne 9'!$B$7:$B$306,A28),"")</f>
        <v/>
      </c>
      <c r="D28" s="21" t="str">
        <f>IFERROR(AVERAGEIF('Dzienne 9'!$B$7:$B$306,A28,'Dzienne 9'!$C$7:$C$306),"")</f>
        <v/>
      </c>
      <c r="E28" s="21" t="str">
        <f>IFERROR(AVERAGEIF('Dzienne 9'!$B$7:$B$306,A28,'Dzienne 9'!$D$7:$D$306),"")</f>
        <v/>
      </c>
      <c r="F28" s="13">
        <f>IFERROR(SUMIF('Dzienne 9'!$B$7:$B$306,A28,'Dzienne 9'!$E$7:$E$306),"")</f>
        <v>0</v>
      </c>
      <c r="G28" s="13">
        <f>IFERROR(SUMIF('Dzienne 9'!$B$7:$B$306,A28,'Dzienne 9'!$F$7:$F$306),"")</f>
        <v>0</v>
      </c>
      <c r="H28" s="15" t="str">
        <f>IFERROR(AVERAGEIF('Dzienne 9'!$B$7:$B$306,A28,'Dzienne 9'!$K$7:$K$306),"")</f>
        <v/>
      </c>
      <c r="I28" s="21">
        <f>IFERROR(SUMIF('Dzienne 9'!$B$7:$B$306,A28,'Dzienne 9'!$H$7:$H$306),"")</f>
        <v>0</v>
      </c>
      <c r="J28" s="21">
        <f>IFERROR(SUMIF('Dzienne 9'!$B$7:$B$306,A28,'Dzienne 9'!$I$7:$I$306),"")</f>
        <v>0</v>
      </c>
      <c r="K28" s="15" t="str">
        <f t="shared" si="0"/>
        <v/>
      </c>
      <c r="L28" s="15" t="str">
        <f>IFERROR(AVERAGEIF('Dzienne 9'!$B$7:$B$306,A28,'Dzienne 9'!$L$7:$L$306),"")</f>
        <v/>
      </c>
      <c r="M28" s="21">
        <f>IFERROR(SUMIF('Dzienne 9'!$B$7:$B$306,A28,'Dzienne 9'!$M$7:$M$306),"")</f>
        <v>0</v>
      </c>
      <c r="N28" s="15" t="str">
        <f>IFERROR(AVERAGEIF('Dzienne 9'!$B$7:$B$306,A28,'Dzienne 9'!$O$7:$O$306),"")</f>
        <v/>
      </c>
      <c r="O28" s="15" t="str">
        <f>IFERROR(AVERAGEIF('Dzienne 9'!$B$7:$B$306,A28,'Dzienne 9'!$P$7:$P$306),"")</f>
        <v/>
      </c>
      <c r="P28" s="17" t="str">
        <f>IFERROR(AVERAGEIF('Dzienne 9'!$B$7:$B$306,A28,'Dzienne 9'!$R$7:$R$306),"")</f>
        <v/>
      </c>
      <c r="Q28" s="21" t="str">
        <f>IFERROR(AVERAGEIF('Dzienne 9'!$B$7:$B$306,A28,'Dzienne 9'!$U$7:$U$306),"")</f>
        <v/>
      </c>
      <c r="R28" s="21" t="str">
        <f>IFERROR(AVERAGEIF('Dzienne 9'!$B$7:$B$306,A28,'Dzienne 9'!$V$7:$V$306),"")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9'!$A$7:$A$306,'Dzienne 9'!$B$7:$B$306,A29),"")</f>
        <v/>
      </c>
      <c r="C29" s="20" t="str">
        <f ca="1">IFERROR(_xludf.maxifs('Dzienne 9'!$A$7:$A$306,'Dzienne 9'!$B$7:$B$306,A29),"")</f>
        <v/>
      </c>
      <c r="D29" s="21" t="str">
        <f>IFERROR(AVERAGEIF('Dzienne 9'!$B$7:$B$306,A29,'Dzienne 9'!$C$7:$C$306),"")</f>
        <v/>
      </c>
      <c r="E29" s="21" t="str">
        <f>IFERROR(AVERAGEIF('Dzienne 9'!$B$7:$B$306,A29,'Dzienne 9'!$D$7:$D$306),"")</f>
        <v/>
      </c>
      <c r="F29" s="13">
        <f>IFERROR(SUMIF('Dzienne 9'!$B$7:$B$306,A29,'Dzienne 9'!$E$7:$E$306),"")</f>
        <v>0</v>
      </c>
      <c r="G29" s="13">
        <f>IFERROR(SUMIF('Dzienne 9'!$B$7:$B$306,A29,'Dzienne 9'!$F$7:$F$306),"")</f>
        <v>0</v>
      </c>
      <c r="H29" s="15" t="str">
        <f>IFERROR(AVERAGEIF('Dzienne 9'!$B$7:$B$306,A29,'Dzienne 9'!$K$7:$K$306),"")</f>
        <v/>
      </c>
      <c r="I29" s="21">
        <f>IFERROR(SUMIF('Dzienne 9'!$B$7:$B$306,A29,'Dzienne 9'!$H$7:$H$306),"")</f>
        <v>0</v>
      </c>
      <c r="J29" s="21">
        <f>IFERROR(SUMIF('Dzienne 9'!$B$7:$B$306,A29,'Dzienne 9'!$I$7:$I$306),"")</f>
        <v>0</v>
      </c>
      <c r="K29" s="15" t="str">
        <f t="shared" si="0"/>
        <v/>
      </c>
      <c r="L29" s="15" t="str">
        <f>IFERROR(AVERAGEIF('Dzienne 9'!$B$7:$B$306,A29,'Dzienne 9'!$L$7:$L$306),"")</f>
        <v/>
      </c>
      <c r="M29" s="21">
        <f>IFERROR(SUMIF('Dzienne 9'!$B$7:$B$306,A29,'Dzienne 9'!$M$7:$M$306),"")</f>
        <v>0</v>
      </c>
      <c r="N29" s="15" t="str">
        <f>IFERROR(AVERAGEIF('Dzienne 9'!$B$7:$B$306,A29,'Dzienne 9'!$O$7:$O$306),"")</f>
        <v/>
      </c>
      <c r="O29" s="15" t="str">
        <f>IFERROR(AVERAGEIF('Dzienne 9'!$B$7:$B$306,A29,'Dzienne 9'!$P$7:$P$306),"")</f>
        <v/>
      </c>
      <c r="P29" s="17" t="str">
        <f>IFERROR(AVERAGEIF('Dzienne 9'!$B$7:$B$306,A29,'Dzienne 9'!$R$7:$R$306),"")</f>
        <v/>
      </c>
      <c r="Q29" s="21" t="str">
        <f>IFERROR(AVERAGEIF('Dzienne 9'!$B$7:$B$306,A29,'Dzienne 9'!$U$7:$U$306),"")</f>
        <v/>
      </c>
      <c r="R29" s="21" t="str">
        <f>IFERROR(AVERAGEIF('Dzienne 9'!$B$7:$B$306,A29,'Dzienne 9'!$V$7:$V$306),"")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9'!$A$7:$A$306,'Dzienne 9'!$B$7:$B$306,A30),"")</f>
        <v/>
      </c>
      <c r="C30" s="20" t="str">
        <f ca="1">IFERROR(_xludf.maxifs('Dzienne 9'!$A$7:$A$306,'Dzienne 9'!$B$7:$B$306,A30),"")</f>
        <v/>
      </c>
      <c r="D30" s="21" t="str">
        <f>IFERROR(AVERAGEIF('Dzienne 9'!$B$7:$B$306,A30,'Dzienne 9'!$C$7:$C$306),"")</f>
        <v/>
      </c>
      <c r="E30" s="21" t="str">
        <f>IFERROR(AVERAGEIF('Dzienne 9'!$B$7:$B$306,A30,'Dzienne 9'!$D$7:$D$306),"")</f>
        <v/>
      </c>
      <c r="F30" s="13">
        <f>IFERROR(SUMIF('Dzienne 9'!$B$7:$B$306,A30,'Dzienne 9'!$E$7:$E$306),"")</f>
        <v>0</v>
      </c>
      <c r="G30" s="13">
        <f>IFERROR(SUMIF('Dzienne 9'!$B$7:$B$306,A30,'Dzienne 9'!$F$7:$F$306),"")</f>
        <v>0</v>
      </c>
      <c r="H30" s="15" t="str">
        <f>IFERROR(AVERAGEIF('Dzienne 9'!$B$7:$B$306,A30,'Dzienne 9'!$K$7:$K$306),"")</f>
        <v/>
      </c>
      <c r="I30" s="21">
        <f>IFERROR(SUMIF('Dzienne 9'!$B$7:$B$306,A30,'Dzienne 9'!$H$7:$H$306),"")</f>
        <v>0</v>
      </c>
      <c r="J30" s="21">
        <f>IFERROR(SUMIF('Dzienne 9'!$B$7:$B$306,A30,'Dzienne 9'!$I$7:$I$306),"")</f>
        <v>0</v>
      </c>
      <c r="K30" s="15" t="str">
        <f t="shared" si="0"/>
        <v/>
      </c>
      <c r="L30" s="15" t="str">
        <f>IFERROR(AVERAGEIF('Dzienne 9'!$B$7:$B$306,A30,'Dzienne 9'!$L$7:$L$306),"")</f>
        <v/>
      </c>
      <c r="M30" s="21">
        <f>IFERROR(SUMIF('Dzienne 9'!$B$7:$B$306,A30,'Dzienne 9'!$M$7:$M$306),"")</f>
        <v>0</v>
      </c>
      <c r="N30" s="15" t="str">
        <f>IFERROR(AVERAGEIF('Dzienne 9'!$B$7:$B$306,A30,'Dzienne 9'!$O$7:$O$306),"")</f>
        <v/>
      </c>
      <c r="O30" s="15" t="str">
        <f>IFERROR(AVERAGEIF('Dzienne 9'!$B$7:$B$306,A30,'Dzienne 9'!$P$7:$P$306),"")</f>
        <v/>
      </c>
      <c r="P30" s="17" t="str">
        <f>IFERROR(AVERAGEIF('Dzienne 9'!$B$7:$B$306,A30,'Dzienne 9'!$R$7:$R$306),"")</f>
        <v/>
      </c>
      <c r="Q30" s="21" t="str">
        <f>IFERROR(AVERAGEIF('Dzienne 9'!$B$7:$B$306,A30,'Dzienne 9'!$U$7:$U$306),"")</f>
        <v/>
      </c>
      <c r="R30" s="21" t="str">
        <f>IFERROR(AVERAGEIF('Dzienne 9'!$B$7:$B$306,A30,'Dzienne 9'!$V$7:$V$306),"")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9'!$A$7:$A$306,'Dzienne 9'!$B$7:$B$306,A31),"")</f>
        <v/>
      </c>
      <c r="C31" s="20" t="str">
        <f ca="1">IFERROR(_xludf.maxifs('Dzienne 9'!$A$7:$A$306,'Dzienne 9'!$B$7:$B$306,A31),"")</f>
        <v/>
      </c>
      <c r="D31" s="21" t="str">
        <f>IFERROR(AVERAGEIF('Dzienne 9'!$B$7:$B$306,A31,'Dzienne 9'!$C$7:$C$306),"")</f>
        <v/>
      </c>
      <c r="E31" s="21" t="str">
        <f>IFERROR(AVERAGEIF('Dzienne 9'!$B$7:$B$306,A31,'Dzienne 9'!$D$7:$D$306),"")</f>
        <v/>
      </c>
      <c r="F31" s="13">
        <f>IFERROR(SUMIF('Dzienne 9'!$B$7:$B$306,A31,'Dzienne 9'!$E$7:$E$306),"")</f>
        <v>0</v>
      </c>
      <c r="G31" s="13">
        <f>IFERROR(SUMIF('Dzienne 9'!$B$7:$B$306,A31,'Dzienne 9'!$F$7:$F$306),"")</f>
        <v>0</v>
      </c>
      <c r="H31" s="15" t="str">
        <f>IFERROR(AVERAGEIF('Dzienne 9'!$B$7:$B$306,A31,'Dzienne 9'!$K$7:$K$306),"")</f>
        <v/>
      </c>
      <c r="I31" s="21">
        <f>IFERROR(SUMIF('Dzienne 9'!$B$7:$B$306,A31,'Dzienne 9'!$H$7:$H$306),"")</f>
        <v>0</v>
      </c>
      <c r="J31" s="21">
        <f>IFERROR(SUMIF('Dzienne 9'!$B$7:$B$306,A31,'Dzienne 9'!$I$7:$I$306),"")</f>
        <v>0</v>
      </c>
      <c r="K31" s="15" t="str">
        <f t="shared" si="0"/>
        <v/>
      </c>
      <c r="L31" s="15" t="str">
        <f>IFERROR(AVERAGEIF('Dzienne 9'!$B$7:$B$306,A31,'Dzienne 9'!$L$7:$L$306),"")</f>
        <v/>
      </c>
      <c r="M31" s="21">
        <f>IFERROR(SUMIF('Dzienne 9'!$B$7:$B$306,A31,'Dzienne 9'!$M$7:$M$306),"")</f>
        <v>0</v>
      </c>
      <c r="N31" s="15" t="str">
        <f>IFERROR(AVERAGEIF('Dzienne 9'!$B$7:$B$306,A31,'Dzienne 9'!$O$7:$O$306),"")</f>
        <v/>
      </c>
      <c r="O31" s="15" t="str">
        <f>IFERROR(AVERAGEIF('Dzienne 9'!$B$7:$B$306,A31,'Dzienne 9'!$P$7:$P$306),"")</f>
        <v/>
      </c>
      <c r="P31" s="17" t="str">
        <f>IFERROR(AVERAGEIF('Dzienne 9'!$B$7:$B$306,A31,'Dzienne 9'!$R$7:$R$306),"")</f>
        <v/>
      </c>
      <c r="Q31" s="21" t="str">
        <f>IFERROR(AVERAGEIF('Dzienne 9'!$B$7:$B$306,A31,'Dzienne 9'!$U$7:$U$306),"")</f>
        <v/>
      </c>
      <c r="R31" s="21" t="str">
        <f>IFERROR(AVERAGEIF('Dzienne 9'!$B$7:$B$306,A31,'Dzienne 9'!$V$7:$V$306),"")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9'!$A$7:$A$306,'Dzienne 9'!$B$7:$B$306,A32),"")</f>
        <v/>
      </c>
      <c r="C32" s="20" t="str">
        <f ca="1">IFERROR(_xludf.maxifs('Dzienne 9'!$A$7:$A$306,'Dzienne 9'!$B$7:$B$306,A32),"")</f>
        <v/>
      </c>
      <c r="D32" s="21" t="str">
        <f>IFERROR(AVERAGEIF('Dzienne 9'!$B$7:$B$306,A32,'Dzienne 9'!$C$7:$C$306),"")</f>
        <v/>
      </c>
      <c r="E32" s="21" t="str">
        <f>IFERROR(AVERAGEIF('Dzienne 9'!$B$7:$B$306,A32,'Dzienne 9'!$D$7:$D$306),"")</f>
        <v/>
      </c>
      <c r="F32" s="13">
        <f>IFERROR(SUMIF('Dzienne 9'!$B$7:$B$306,A32,'Dzienne 9'!$E$7:$E$306),"")</f>
        <v>0</v>
      </c>
      <c r="G32" s="13">
        <f>IFERROR(SUMIF('Dzienne 9'!$B$7:$B$306,A32,'Dzienne 9'!$F$7:$F$306),"")</f>
        <v>0</v>
      </c>
      <c r="H32" s="15" t="str">
        <f>IFERROR(AVERAGEIF('Dzienne 9'!$B$7:$B$306,A32,'Dzienne 9'!$K$7:$K$306),"")</f>
        <v/>
      </c>
      <c r="I32" s="21">
        <f>IFERROR(SUMIF('Dzienne 9'!$B$7:$B$306,A32,'Dzienne 9'!$H$7:$H$306),"")</f>
        <v>0</v>
      </c>
      <c r="J32" s="21">
        <f>IFERROR(SUMIF('Dzienne 9'!$B$7:$B$306,A32,'Dzienne 9'!$I$7:$I$306),"")</f>
        <v>0</v>
      </c>
      <c r="K32" s="15" t="str">
        <f t="shared" si="0"/>
        <v/>
      </c>
      <c r="L32" s="15" t="str">
        <f>IFERROR(AVERAGEIF('Dzienne 9'!$B$7:$B$306,A32,'Dzienne 9'!$L$7:$L$306),"")</f>
        <v/>
      </c>
      <c r="M32" s="21">
        <f>IFERROR(SUMIF('Dzienne 9'!$B$7:$B$306,A32,'Dzienne 9'!$M$7:$M$306),"")</f>
        <v>0</v>
      </c>
      <c r="N32" s="15" t="str">
        <f>IFERROR(AVERAGEIF('Dzienne 9'!$B$7:$B$306,A32,'Dzienne 9'!$O$7:$O$306),"")</f>
        <v/>
      </c>
      <c r="O32" s="15" t="str">
        <f>IFERROR(AVERAGEIF('Dzienne 9'!$B$7:$B$306,A32,'Dzienne 9'!$P$7:$P$306),"")</f>
        <v/>
      </c>
      <c r="P32" s="17" t="str">
        <f>IFERROR(AVERAGEIF('Dzienne 9'!$B$7:$B$306,A32,'Dzienne 9'!$R$7:$R$306),"")</f>
        <v/>
      </c>
      <c r="Q32" s="21" t="str">
        <f>IFERROR(AVERAGEIF('Dzienne 9'!$B$7:$B$306,A32,'Dzienne 9'!$U$7:$U$306),"")</f>
        <v/>
      </c>
      <c r="R32" s="21" t="str">
        <f>IFERROR(AVERAGEIF('Dzienne 9'!$B$7:$B$306,A32,'Dzienne 9'!$V$7:$V$306),"")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9'!$A$7:$A$306,'Dzienne 9'!$B$7:$B$306,A33),"")</f>
        <v/>
      </c>
      <c r="C33" s="20" t="str">
        <f ca="1">IFERROR(_xludf.maxifs('Dzienne 9'!$A$7:$A$306,'Dzienne 9'!$B$7:$B$306,A33),"")</f>
        <v/>
      </c>
      <c r="D33" s="21" t="str">
        <f>IFERROR(AVERAGEIF('Dzienne 9'!$B$7:$B$306,A33,'Dzienne 9'!$C$7:$C$306),"")</f>
        <v/>
      </c>
      <c r="E33" s="21" t="str">
        <f>IFERROR(AVERAGEIF('Dzienne 9'!$B$7:$B$306,A33,'Dzienne 9'!$D$7:$D$306),"")</f>
        <v/>
      </c>
      <c r="F33" s="13">
        <f>IFERROR(SUMIF('Dzienne 9'!$B$7:$B$306,A33,'Dzienne 9'!$E$7:$E$306),"")</f>
        <v>0</v>
      </c>
      <c r="G33" s="13">
        <f>IFERROR(SUMIF('Dzienne 9'!$B$7:$B$306,A33,'Dzienne 9'!$F$7:$F$306),"")</f>
        <v>0</v>
      </c>
      <c r="H33" s="15" t="str">
        <f>IFERROR(AVERAGEIF('Dzienne 9'!$B$7:$B$306,A33,'Dzienne 9'!$K$7:$K$306),"")</f>
        <v/>
      </c>
      <c r="I33" s="21">
        <f>IFERROR(SUMIF('Dzienne 9'!$B$7:$B$306,A33,'Dzienne 9'!$H$7:$H$306),"")</f>
        <v>0</v>
      </c>
      <c r="J33" s="21">
        <f>IFERROR(SUMIF('Dzienne 9'!$B$7:$B$306,A33,'Dzienne 9'!$I$7:$I$306),"")</f>
        <v>0</v>
      </c>
      <c r="K33" s="15" t="str">
        <f t="shared" si="0"/>
        <v/>
      </c>
      <c r="L33" s="15" t="str">
        <f>IFERROR(AVERAGEIF('Dzienne 9'!$B$7:$B$306,A33,'Dzienne 9'!$L$7:$L$306),"")</f>
        <v/>
      </c>
      <c r="M33" s="21">
        <f>IFERROR(SUMIF('Dzienne 9'!$B$7:$B$306,A33,'Dzienne 9'!$M$7:$M$306),"")</f>
        <v>0</v>
      </c>
      <c r="N33" s="15" t="str">
        <f>IFERROR(AVERAGEIF('Dzienne 9'!$B$7:$B$306,A33,'Dzienne 9'!$O$7:$O$306),"")</f>
        <v/>
      </c>
      <c r="O33" s="15" t="str">
        <f>IFERROR(AVERAGEIF('Dzienne 9'!$B$7:$B$306,A33,'Dzienne 9'!$P$7:$P$306),"")</f>
        <v/>
      </c>
      <c r="P33" s="17" t="str">
        <f>IFERROR(AVERAGEIF('Dzienne 9'!$B$7:$B$306,A33,'Dzienne 9'!$R$7:$R$306),"")</f>
        <v/>
      </c>
      <c r="Q33" s="21" t="str">
        <f>IFERROR(AVERAGEIF('Dzienne 9'!$B$7:$B$306,A33,'Dzienne 9'!$U$7:$U$306),"")</f>
        <v/>
      </c>
      <c r="R33" s="21" t="str">
        <f>IFERROR(AVERAGEIF('Dzienne 9'!$B$7:$B$306,A33,'Dzienne 9'!$V$7:$V$306),"")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9'!$A$7:$A$306,'Dzienne 9'!$B$7:$B$306,A34),"")</f>
        <v/>
      </c>
      <c r="C34" s="20" t="str">
        <f ca="1">IFERROR(_xludf.maxifs('Dzienne 9'!$A$7:$A$306,'Dzienne 9'!$B$7:$B$306,A34),"")</f>
        <v/>
      </c>
      <c r="D34" s="21" t="str">
        <f>IFERROR(AVERAGEIF('Dzienne 9'!$B$7:$B$306,A34,'Dzienne 9'!$C$7:$C$306),"")</f>
        <v/>
      </c>
      <c r="E34" s="21" t="str">
        <f>IFERROR(AVERAGEIF('Dzienne 9'!$B$7:$B$306,A34,'Dzienne 9'!$D$7:$D$306),"")</f>
        <v/>
      </c>
      <c r="F34" s="13">
        <f>IFERROR(SUMIF('Dzienne 9'!$B$7:$B$306,A34,'Dzienne 9'!$E$7:$E$306),"")</f>
        <v>0</v>
      </c>
      <c r="G34" s="13">
        <f>IFERROR(SUMIF('Dzienne 9'!$B$7:$B$306,A34,'Dzienne 9'!$F$7:$F$306),"")</f>
        <v>0</v>
      </c>
      <c r="H34" s="15" t="str">
        <f>IFERROR(AVERAGEIF('Dzienne 9'!$B$7:$B$306,A34,'Dzienne 9'!$K$7:$K$306),"")</f>
        <v/>
      </c>
      <c r="I34" s="21">
        <f>IFERROR(SUMIF('Dzienne 9'!$B$7:$B$306,A34,'Dzienne 9'!$H$7:$H$306),"")</f>
        <v>0</v>
      </c>
      <c r="J34" s="21">
        <f>IFERROR(SUMIF('Dzienne 9'!$B$7:$B$306,A34,'Dzienne 9'!$I$7:$I$306),"")</f>
        <v>0</v>
      </c>
      <c r="K34" s="15" t="str">
        <f t="shared" si="0"/>
        <v/>
      </c>
      <c r="L34" s="15" t="str">
        <f>IFERROR(AVERAGEIF('Dzienne 9'!$B$7:$B$306,A34,'Dzienne 9'!$L$7:$L$306),"")</f>
        <v/>
      </c>
      <c r="M34" s="21">
        <f>IFERROR(SUMIF('Dzienne 9'!$B$7:$B$306,A34,'Dzienne 9'!$M$7:$M$306),"")</f>
        <v>0</v>
      </c>
      <c r="N34" s="15" t="str">
        <f>IFERROR(AVERAGEIF('Dzienne 9'!$B$7:$B$306,A34,'Dzienne 9'!$O$7:$O$306),"")</f>
        <v/>
      </c>
      <c r="O34" s="15" t="str">
        <f>IFERROR(AVERAGEIF('Dzienne 9'!$B$7:$B$306,A34,'Dzienne 9'!$P$7:$P$306),"")</f>
        <v/>
      </c>
      <c r="P34" s="17" t="str">
        <f>IFERROR(AVERAGEIF('Dzienne 9'!$B$7:$B$306,A34,'Dzienne 9'!$R$7:$R$306),"")</f>
        <v/>
      </c>
      <c r="Q34" s="21" t="str">
        <f>IFERROR(AVERAGEIF('Dzienne 9'!$B$7:$B$306,A34,'Dzienne 9'!$U$7:$U$306),"")</f>
        <v/>
      </c>
      <c r="R34" s="21" t="str">
        <f>IFERROR(AVERAGEIF('Dzienne 9'!$B$7:$B$306,A34,'Dzienne 9'!$V$7:$V$306),"")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9'!$A$7:$A$306,'Dzienne 9'!$B$7:$B$306,A35),"")</f>
        <v/>
      </c>
      <c r="C35" s="20" t="str">
        <f ca="1">IFERROR(_xludf.maxifs('Dzienne 9'!$A$7:$A$306,'Dzienne 9'!$B$7:$B$306,A35),"")</f>
        <v/>
      </c>
      <c r="D35" s="21" t="str">
        <f>IFERROR(AVERAGEIF('Dzienne 9'!$B$7:$B$306,A35,'Dzienne 9'!$C$7:$C$306),"")</f>
        <v/>
      </c>
      <c r="E35" s="21" t="str">
        <f>IFERROR(AVERAGEIF('Dzienne 9'!$B$7:$B$306,A35,'Dzienne 9'!$D$7:$D$306),"")</f>
        <v/>
      </c>
      <c r="F35" s="13">
        <f>IFERROR(SUMIF('Dzienne 9'!$B$7:$B$306,A35,'Dzienne 9'!$E$7:$E$306),"")</f>
        <v>0</v>
      </c>
      <c r="G35" s="13">
        <f>IFERROR(SUMIF('Dzienne 9'!$B$7:$B$306,A35,'Dzienne 9'!$F$7:$F$306),"")</f>
        <v>0</v>
      </c>
      <c r="H35" s="15" t="str">
        <f>IFERROR(AVERAGEIF('Dzienne 9'!$B$7:$B$306,A35,'Dzienne 9'!$K$7:$K$306),"")</f>
        <v/>
      </c>
      <c r="I35" s="21">
        <f>IFERROR(SUMIF('Dzienne 9'!$B$7:$B$306,A35,'Dzienne 9'!$H$7:$H$306),"")</f>
        <v>0</v>
      </c>
      <c r="J35" s="21">
        <f>IFERROR(SUMIF('Dzienne 9'!$B$7:$B$306,A35,'Dzienne 9'!$I$7:$I$306),"")</f>
        <v>0</v>
      </c>
      <c r="K35" s="15" t="str">
        <f t="shared" ref="K35:K66" si="1">IF(OR(I35="",I35=0),"",J35/I35*100)</f>
        <v/>
      </c>
      <c r="L35" s="15" t="str">
        <f>IFERROR(AVERAGEIF('Dzienne 9'!$B$7:$B$306,A35,'Dzienne 9'!$L$7:$L$306),"")</f>
        <v/>
      </c>
      <c r="M35" s="21">
        <f>IFERROR(SUMIF('Dzienne 9'!$B$7:$B$306,A35,'Dzienne 9'!$M$7:$M$306),"")</f>
        <v>0</v>
      </c>
      <c r="N35" s="15" t="str">
        <f>IFERROR(AVERAGEIF('Dzienne 9'!$B$7:$B$306,A35,'Dzienne 9'!$O$7:$O$306),"")</f>
        <v/>
      </c>
      <c r="O35" s="15" t="str">
        <f>IFERROR(AVERAGEIF('Dzienne 9'!$B$7:$B$306,A35,'Dzienne 9'!$P$7:$P$306),"")</f>
        <v/>
      </c>
      <c r="P35" s="17" t="str">
        <f>IFERROR(AVERAGEIF('Dzienne 9'!$B$7:$B$306,A35,'Dzienne 9'!$R$7:$R$306),"")</f>
        <v/>
      </c>
      <c r="Q35" s="21" t="str">
        <f>IFERROR(AVERAGEIF('Dzienne 9'!$B$7:$B$306,A35,'Dzienne 9'!$U$7:$U$306),"")</f>
        <v/>
      </c>
      <c r="R35" s="21" t="str">
        <f>IFERROR(AVERAGEIF('Dzienne 9'!$B$7:$B$306,A35,'Dzienne 9'!$V$7:$V$306),"")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9'!$A$7:$A$306,'Dzienne 9'!$B$7:$B$306,A36),"")</f>
        <v/>
      </c>
      <c r="C36" s="20" t="str">
        <f ca="1">IFERROR(_xludf.maxifs('Dzienne 9'!$A$7:$A$306,'Dzienne 9'!$B$7:$B$306,A36),"")</f>
        <v/>
      </c>
      <c r="D36" s="21" t="str">
        <f>IFERROR(AVERAGEIF('Dzienne 9'!$B$7:$B$306,A36,'Dzienne 9'!$C$7:$C$306),"")</f>
        <v/>
      </c>
      <c r="E36" s="21" t="str">
        <f>IFERROR(AVERAGEIF('Dzienne 9'!$B$7:$B$306,A36,'Dzienne 9'!$D$7:$D$306),"")</f>
        <v/>
      </c>
      <c r="F36" s="13">
        <f>IFERROR(SUMIF('Dzienne 9'!$B$7:$B$306,A36,'Dzienne 9'!$E$7:$E$306),"")</f>
        <v>0</v>
      </c>
      <c r="G36" s="13">
        <f>IFERROR(SUMIF('Dzienne 9'!$B$7:$B$306,A36,'Dzienne 9'!$F$7:$F$306),"")</f>
        <v>0</v>
      </c>
      <c r="H36" s="15" t="str">
        <f>IFERROR(AVERAGEIF('Dzienne 9'!$B$7:$B$306,A36,'Dzienne 9'!$K$7:$K$306),"")</f>
        <v/>
      </c>
      <c r="I36" s="21">
        <f>IFERROR(SUMIF('Dzienne 9'!$B$7:$B$306,A36,'Dzienne 9'!$H$7:$H$306),"")</f>
        <v>0</v>
      </c>
      <c r="J36" s="21">
        <f>IFERROR(SUMIF('Dzienne 9'!$B$7:$B$306,A36,'Dzienne 9'!$I$7:$I$306),"")</f>
        <v>0</v>
      </c>
      <c r="K36" s="15" t="str">
        <f t="shared" si="1"/>
        <v/>
      </c>
      <c r="L36" s="15" t="str">
        <f>IFERROR(AVERAGEIF('Dzienne 9'!$B$7:$B$306,A36,'Dzienne 9'!$L$7:$L$306),"")</f>
        <v/>
      </c>
      <c r="M36" s="21">
        <f>IFERROR(SUMIF('Dzienne 9'!$B$7:$B$306,A36,'Dzienne 9'!$M$7:$M$306),"")</f>
        <v>0</v>
      </c>
      <c r="N36" s="15" t="str">
        <f>IFERROR(AVERAGEIF('Dzienne 9'!$B$7:$B$306,A36,'Dzienne 9'!$O$7:$O$306),"")</f>
        <v/>
      </c>
      <c r="O36" s="15" t="str">
        <f>IFERROR(AVERAGEIF('Dzienne 9'!$B$7:$B$306,A36,'Dzienne 9'!$P$7:$P$306),"")</f>
        <v/>
      </c>
      <c r="P36" s="17" t="str">
        <f>IFERROR(AVERAGEIF('Dzienne 9'!$B$7:$B$306,A36,'Dzienne 9'!$R$7:$R$306),"")</f>
        <v/>
      </c>
      <c r="Q36" s="21" t="str">
        <f>IFERROR(AVERAGEIF('Dzienne 9'!$B$7:$B$306,A36,'Dzienne 9'!$U$7:$U$306),"")</f>
        <v/>
      </c>
      <c r="R36" s="21" t="str">
        <f>IFERROR(AVERAGEIF('Dzienne 9'!$B$7:$B$306,A36,'Dzienne 9'!$V$7:$V$306),"")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9'!$A$7:$A$306,'Dzienne 9'!$B$7:$B$306,A37),"")</f>
        <v/>
      </c>
      <c r="C37" s="20" t="str">
        <f ca="1">IFERROR(_xludf.maxifs('Dzienne 9'!$A$7:$A$306,'Dzienne 9'!$B$7:$B$306,A37),"")</f>
        <v/>
      </c>
      <c r="D37" s="21" t="str">
        <f>IFERROR(AVERAGEIF('Dzienne 9'!$B$7:$B$306,A37,'Dzienne 9'!$C$7:$C$306),"")</f>
        <v/>
      </c>
      <c r="E37" s="21" t="str">
        <f>IFERROR(AVERAGEIF('Dzienne 9'!$B$7:$B$306,A37,'Dzienne 9'!$D$7:$D$306),"")</f>
        <v/>
      </c>
      <c r="F37" s="13">
        <f>IFERROR(SUMIF('Dzienne 9'!$B$7:$B$306,A37,'Dzienne 9'!$E$7:$E$306),"")</f>
        <v>0</v>
      </c>
      <c r="G37" s="13">
        <f>IFERROR(SUMIF('Dzienne 9'!$B$7:$B$306,A37,'Dzienne 9'!$F$7:$F$306),"")</f>
        <v>0</v>
      </c>
      <c r="H37" s="15" t="str">
        <f>IFERROR(AVERAGEIF('Dzienne 9'!$B$7:$B$306,A37,'Dzienne 9'!$K$7:$K$306),"")</f>
        <v/>
      </c>
      <c r="I37" s="21">
        <f>IFERROR(SUMIF('Dzienne 9'!$B$7:$B$306,A37,'Dzienne 9'!$H$7:$H$306),"")</f>
        <v>0</v>
      </c>
      <c r="J37" s="21">
        <f>IFERROR(SUMIF('Dzienne 9'!$B$7:$B$306,A37,'Dzienne 9'!$I$7:$I$306),"")</f>
        <v>0</v>
      </c>
      <c r="K37" s="15" t="str">
        <f t="shared" si="1"/>
        <v/>
      </c>
      <c r="L37" s="15" t="str">
        <f>IFERROR(AVERAGEIF('Dzienne 9'!$B$7:$B$306,A37,'Dzienne 9'!$L$7:$L$306),"")</f>
        <v/>
      </c>
      <c r="M37" s="21">
        <f>IFERROR(SUMIF('Dzienne 9'!$B$7:$B$306,A37,'Dzienne 9'!$M$7:$M$306),"")</f>
        <v>0</v>
      </c>
      <c r="N37" s="15" t="str">
        <f>IFERROR(AVERAGEIF('Dzienne 9'!$B$7:$B$306,A37,'Dzienne 9'!$O$7:$O$306),"")</f>
        <v/>
      </c>
      <c r="O37" s="15" t="str">
        <f>IFERROR(AVERAGEIF('Dzienne 9'!$B$7:$B$306,A37,'Dzienne 9'!$P$7:$P$306),"")</f>
        <v/>
      </c>
      <c r="P37" s="17" t="str">
        <f>IFERROR(AVERAGEIF('Dzienne 9'!$B$7:$B$306,A37,'Dzienne 9'!$R$7:$R$306),"")</f>
        <v/>
      </c>
      <c r="Q37" s="21" t="str">
        <f>IFERROR(AVERAGEIF('Dzienne 9'!$B$7:$B$306,A37,'Dzienne 9'!$U$7:$U$306),"")</f>
        <v/>
      </c>
      <c r="R37" s="21" t="str">
        <f>IFERROR(AVERAGEIF('Dzienne 9'!$B$7:$B$306,A37,'Dzienne 9'!$V$7:$V$306),"")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9'!$A$7:$A$306,'Dzienne 9'!$B$7:$B$306,A38),"")</f>
        <v/>
      </c>
      <c r="C38" s="20" t="str">
        <f ca="1">IFERROR(_xludf.maxifs('Dzienne 9'!$A$7:$A$306,'Dzienne 9'!$B$7:$B$306,A38),"")</f>
        <v/>
      </c>
      <c r="D38" s="21" t="str">
        <f>IFERROR(AVERAGEIF('Dzienne 9'!$B$7:$B$306,A38,'Dzienne 9'!$C$7:$C$306),"")</f>
        <v/>
      </c>
      <c r="E38" s="21" t="str">
        <f>IFERROR(AVERAGEIF('Dzienne 9'!$B$7:$B$306,A38,'Dzienne 9'!$D$7:$D$306),"")</f>
        <v/>
      </c>
      <c r="F38" s="13">
        <f>IFERROR(SUMIF('Dzienne 9'!$B$7:$B$306,A38,'Dzienne 9'!$E$7:$E$306),"")</f>
        <v>0</v>
      </c>
      <c r="G38" s="13">
        <f>IFERROR(SUMIF('Dzienne 9'!$B$7:$B$306,A38,'Dzienne 9'!$F$7:$F$306),"")</f>
        <v>0</v>
      </c>
      <c r="H38" s="15" t="str">
        <f>IFERROR(AVERAGEIF('Dzienne 9'!$B$7:$B$306,A38,'Dzienne 9'!$K$7:$K$306),"")</f>
        <v/>
      </c>
      <c r="I38" s="21">
        <f>IFERROR(SUMIF('Dzienne 9'!$B$7:$B$306,A38,'Dzienne 9'!$H$7:$H$306),"")</f>
        <v>0</v>
      </c>
      <c r="J38" s="21">
        <f>IFERROR(SUMIF('Dzienne 9'!$B$7:$B$306,A38,'Dzienne 9'!$I$7:$I$306),"")</f>
        <v>0</v>
      </c>
      <c r="K38" s="15" t="str">
        <f t="shared" si="1"/>
        <v/>
      </c>
      <c r="L38" s="15" t="str">
        <f>IFERROR(AVERAGEIF('Dzienne 9'!$B$7:$B$306,A38,'Dzienne 9'!$L$7:$L$306),"")</f>
        <v/>
      </c>
      <c r="M38" s="21">
        <f>IFERROR(SUMIF('Dzienne 9'!$B$7:$B$306,A38,'Dzienne 9'!$M$7:$M$306),"")</f>
        <v>0</v>
      </c>
      <c r="N38" s="15" t="str">
        <f>IFERROR(AVERAGEIF('Dzienne 9'!$B$7:$B$306,A38,'Dzienne 9'!$O$7:$O$306),"")</f>
        <v/>
      </c>
      <c r="O38" s="15" t="str">
        <f>IFERROR(AVERAGEIF('Dzienne 9'!$B$7:$B$306,A38,'Dzienne 9'!$P$7:$P$306),"")</f>
        <v/>
      </c>
      <c r="P38" s="17" t="str">
        <f>IFERROR(AVERAGEIF('Dzienne 9'!$B$7:$B$306,A38,'Dzienne 9'!$R$7:$R$306),"")</f>
        <v/>
      </c>
      <c r="Q38" s="21" t="str">
        <f>IFERROR(AVERAGEIF('Dzienne 9'!$B$7:$B$306,A38,'Dzienne 9'!$U$7:$U$306),"")</f>
        <v/>
      </c>
      <c r="R38" s="21" t="str">
        <f>IFERROR(AVERAGEIF('Dzienne 9'!$B$7:$B$306,A38,'Dzienne 9'!$V$7:$V$306),"")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9'!$A$7:$A$306,'Dzienne 9'!$B$7:$B$306,A39),"")</f>
        <v/>
      </c>
      <c r="C39" s="20" t="str">
        <f ca="1">IFERROR(_xludf.maxifs('Dzienne 9'!$A$7:$A$306,'Dzienne 9'!$B$7:$B$306,A39),"")</f>
        <v/>
      </c>
      <c r="D39" s="21" t="str">
        <f>IFERROR(AVERAGEIF('Dzienne 9'!$B$7:$B$306,A39,'Dzienne 9'!$C$7:$C$306),"")</f>
        <v/>
      </c>
      <c r="E39" s="21" t="str">
        <f>IFERROR(AVERAGEIF('Dzienne 9'!$B$7:$B$306,A39,'Dzienne 9'!$D$7:$D$306),"")</f>
        <v/>
      </c>
      <c r="F39" s="13">
        <f>IFERROR(SUMIF('Dzienne 9'!$B$7:$B$306,A39,'Dzienne 9'!$E$7:$E$306),"")</f>
        <v>0</v>
      </c>
      <c r="G39" s="13">
        <f>IFERROR(SUMIF('Dzienne 9'!$B$7:$B$306,A39,'Dzienne 9'!$F$7:$F$306),"")</f>
        <v>0</v>
      </c>
      <c r="H39" s="15" t="str">
        <f>IFERROR(AVERAGEIF('Dzienne 9'!$B$7:$B$306,A39,'Dzienne 9'!$K$7:$K$306),"")</f>
        <v/>
      </c>
      <c r="I39" s="21">
        <f>IFERROR(SUMIF('Dzienne 9'!$B$7:$B$306,A39,'Dzienne 9'!$H$7:$H$306),"")</f>
        <v>0</v>
      </c>
      <c r="J39" s="21">
        <f>IFERROR(SUMIF('Dzienne 9'!$B$7:$B$306,A39,'Dzienne 9'!$I$7:$I$306),"")</f>
        <v>0</v>
      </c>
      <c r="K39" s="15" t="str">
        <f t="shared" si="1"/>
        <v/>
      </c>
      <c r="L39" s="15" t="str">
        <f>IFERROR(AVERAGEIF('Dzienne 9'!$B$7:$B$306,A39,'Dzienne 9'!$L$7:$L$306),"")</f>
        <v/>
      </c>
      <c r="M39" s="21">
        <f>IFERROR(SUMIF('Dzienne 9'!$B$7:$B$306,A39,'Dzienne 9'!$M$7:$M$306),"")</f>
        <v>0</v>
      </c>
      <c r="N39" s="15" t="str">
        <f>IFERROR(AVERAGEIF('Dzienne 9'!$B$7:$B$306,A39,'Dzienne 9'!$O$7:$O$306),"")</f>
        <v/>
      </c>
      <c r="O39" s="15" t="str">
        <f>IFERROR(AVERAGEIF('Dzienne 9'!$B$7:$B$306,A39,'Dzienne 9'!$P$7:$P$306),"")</f>
        <v/>
      </c>
      <c r="P39" s="17" t="str">
        <f>IFERROR(AVERAGEIF('Dzienne 9'!$B$7:$B$306,A39,'Dzienne 9'!$R$7:$R$306),"")</f>
        <v/>
      </c>
      <c r="Q39" s="21" t="str">
        <f>IFERROR(AVERAGEIF('Dzienne 9'!$B$7:$B$306,A39,'Dzienne 9'!$U$7:$U$306),"")</f>
        <v/>
      </c>
      <c r="R39" s="21" t="str">
        <f>IFERROR(AVERAGEIF('Dzienne 9'!$B$7:$B$306,A39,'Dzienne 9'!$V$7:$V$306),"")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9'!$A$7:$A$306,'Dzienne 9'!$B$7:$B$306,A40),"")</f>
        <v/>
      </c>
      <c r="C40" s="20" t="str">
        <f ca="1">IFERROR(_xludf.maxifs('Dzienne 9'!$A$7:$A$306,'Dzienne 9'!$B$7:$B$306,A40),"")</f>
        <v/>
      </c>
      <c r="D40" s="21" t="str">
        <f>IFERROR(AVERAGEIF('Dzienne 9'!$B$7:$B$306,A40,'Dzienne 9'!$C$7:$C$306),"")</f>
        <v/>
      </c>
      <c r="E40" s="21" t="str">
        <f>IFERROR(AVERAGEIF('Dzienne 9'!$B$7:$B$306,A40,'Dzienne 9'!$D$7:$D$306),"")</f>
        <v/>
      </c>
      <c r="F40" s="13">
        <f>IFERROR(SUMIF('Dzienne 9'!$B$7:$B$306,A40,'Dzienne 9'!$E$7:$E$306),"")</f>
        <v>0</v>
      </c>
      <c r="G40" s="13">
        <f>IFERROR(SUMIF('Dzienne 9'!$B$7:$B$306,A40,'Dzienne 9'!$F$7:$F$306),"")</f>
        <v>0</v>
      </c>
      <c r="H40" s="15" t="str">
        <f>IFERROR(AVERAGEIF('Dzienne 9'!$B$7:$B$306,A40,'Dzienne 9'!$K$7:$K$306),"")</f>
        <v/>
      </c>
      <c r="I40" s="21">
        <f>IFERROR(SUMIF('Dzienne 9'!$B$7:$B$306,A40,'Dzienne 9'!$H$7:$H$306),"")</f>
        <v>0</v>
      </c>
      <c r="J40" s="21">
        <f>IFERROR(SUMIF('Dzienne 9'!$B$7:$B$306,A40,'Dzienne 9'!$I$7:$I$306),"")</f>
        <v>0</v>
      </c>
      <c r="K40" s="15" t="str">
        <f t="shared" si="1"/>
        <v/>
      </c>
      <c r="L40" s="15" t="str">
        <f>IFERROR(AVERAGEIF('Dzienne 9'!$B$7:$B$306,A40,'Dzienne 9'!$L$7:$L$306),"")</f>
        <v/>
      </c>
      <c r="M40" s="21">
        <f>IFERROR(SUMIF('Dzienne 9'!$B$7:$B$306,A40,'Dzienne 9'!$M$7:$M$306),"")</f>
        <v>0</v>
      </c>
      <c r="N40" s="15" t="str">
        <f>IFERROR(AVERAGEIF('Dzienne 9'!$B$7:$B$306,A40,'Dzienne 9'!$O$7:$O$306),"")</f>
        <v/>
      </c>
      <c r="O40" s="15" t="str">
        <f>IFERROR(AVERAGEIF('Dzienne 9'!$B$7:$B$306,A40,'Dzienne 9'!$P$7:$P$306),"")</f>
        <v/>
      </c>
      <c r="P40" s="17" t="str">
        <f>IFERROR(AVERAGEIF('Dzienne 9'!$B$7:$B$306,A40,'Dzienne 9'!$R$7:$R$306),"")</f>
        <v/>
      </c>
      <c r="Q40" s="21" t="str">
        <f>IFERROR(AVERAGEIF('Dzienne 9'!$B$7:$B$306,A40,'Dzienne 9'!$U$7:$U$306),"")</f>
        <v/>
      </c>
      <c r="R40" s="21" t="str">
        <f>IFERROR(AVERAGEIF('Dzienne 9'!$B$7:$B$306,A40,'Dzienne 9'!$V$7:$V$306),"")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9'!$A$7:$A$306,'Dzienne 9'!$B$7:$B$306,A41),"")</f>
        <v/>
      </c>
      <c r="C41" s="20" t="str">
        <f ca="1">IFERROR(_xludf.maxifs('Dzienne 9'!$A$7:$A$306,'Dzienne 9'!$B$7:$B$306,A41),"")</f>
        <v/>
      </c>
      <c r="D41" s="21" t="str">
        <f>IFERROR(AVERAGEIF('Dzienne 9'!$B$7:$B$306,A41,'Dzienne 9'!$C$7:$C$306),"")</f>
        <v/>
      </c>
      <c r="E41" s="21" t="str">
        <f>IFERROR(AVERAGEIF('Dzienne 9'!$B$7:$B$306,A41,'Dzienne 9'!$D$7:$D$306),"")</f>
        <v/>
      </c>
      <c r="F41" s="13">
        <f>IFERROR(SUMIF('Dzienne 9'!$B$7:$B$306,A41,'Dzienne 9'!$E$7:$E$306),"")</f>
        <v>0</v>
      </c>
      <c r="G41" s="13">
        <f>IFERROR(SUMIF('Dzienne 9'!$B$7:$B$306,A41,'Dzienne 9'!$F$7:$F$306),"")</f>
        <v>0</v>
      </c>
      <c r="H41" s="15" t="str">
        <f>IFERROR(AVERAGEIF('Dzienne 9'!$B$7:$B$306,A41,'Dzienne 9'!$K$7:$K$306),"")</f>
        <v/>
      </c>
      <c r="I41" s="21">
        <f>IFERROR(SUMIF('Dzienne 9'!$B$7:$B$306,A41,'Dzienne 9'!$H$7:$H$306),"")</f>
        <v>0</v>
      </c>
      <c r="J41" s="21">
        <f>IFERROR(SUMIF('Dzienne 9'!$B$7:$B$306,A41,'Dzienne 9'!$I$7:$I$306),"")</f>
        <v>0</v>
      </c>
      <c r="K41" s="15" t="str">
        <f t="shared" si="1"/>
        <v/>
      </c>
      <c r="L41" s="15" t="str">
        <f>IFERROR(AVERAGEIF('Dzienne 9'!$B$7:$B$306,A41,'Dzienne 9'!$L$7:$L$306),"")</f>
        <v/>
      </c>
      <c r="M41" s="21">
        <f>IFERROR(SUMIF('Dzienne 9'!$B$7:$B$306,A41,'Dzienne 9'!$M$7:$M$306),"")</f>
        <v>0</v>
      </c>
      <c r="N41" s="15" t="str">
        <f>IFERROR(AVERAGEIF('Dzienne 9'!$B$7:$B$306,A41,'Dzienne 9'!$O$7:$O$306),"")</f>
        <v/>
      </c>
      <c r="O41" s="15" t="str">
        <f>IFERROR(AVERAGEIF('Dzienne 9'!$B$7:$B$306,A41,'Dzienne 9'!$P$7:$P$306),"")</f>
        <v/>
      </c>
      <c r="P41" s="17" t="str">
        <f>IFERROR(AVERAGEIF('Dzienne 9'!$B$7:$B$306,A41,'Dzienne 9'!$R$7:$R$306),"")</f>
        <v/>
      </c>
      <c r="Q41" s="21" t="str">
        <f>IFERROR(AVERAGEIF('Dzienne 9'!$B$7:$B$306,A41,'Dzienne 9'!$U$7:$U$306),"")</f>
        <v/>
      </c>
      <c r="R41" s="21" t="str">
        <f>IFERROR(AVERAGEIF('Dzienne 9'!$B$7:$B$306,A41,'Dzienne 9'!$V$7:$V$306),"")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9'!$A$7:$A$306,'Dzienne 9'!$B$7:$B$306,A42),"")</f>
        <v/>
      </c>
      <c r="C42" s="20" t="str">
        <f ca="1">IFERROR(_xludf.maxifs('Dzienne 9'!$A$7:$A$306,'Dzienne 9'!$B$7:$B$306,A42),"")</f>
        <v/>
      </c>
      <c r="D42" s="21" t="str">
        <f>IFERROR(AVERAGEIF('Dzienne 9'!$B$7:$B$306,A42,'Dzienne 9'!$C$7:$C$306),"")</f>
        <v/>
      </c>
      <c r="E42" s="21" t="str">
        <f>IFERROR(AVERAGEIF('Dzienne 9'!$B$7:$B$306,A42,'Dzienne 9'!$D$7:$D$306),"")</f>
        <v/>
      </c>
      <c r="F42" s="13">
        <f>IFERROR(SUMIF('Dzienne 9'!$B$7:$B$306,A42,'Dzienne 9'!$E$7:$E$306),"")</f>
        <v>0</v>
      </c>
      <c r="G42" s="13">
        <f>IFERROR(SUMIF('Dzienne 9'!$B$7:$B$306,A42,'Dzienne 9'!$F$7:$F$306),"")</f>
        <v>0</v>
      </c>
      <c r="H42" s="15" t="str">
        <f>IFERROR(AVERAGEIF('Dzienne 9'!$B$7:$B$306,A42,'Dzienne 9'!$K$7:$K$306),"")</f>
        <v/>
      </c>
      <c r="I42" s="21">
        <f>IFERROR(SUMIF('Dzienne 9'!$B$7:$B$306,A42,'Dzienne 9'!$H$7:$H$306),"")</f>
        <v>0</v>
      </c>
      <c r="J42" s="21">
        <f>IFERROR(SUMIF('Dzienne 9'!$B$7:$B$306,A42,'Dzienne 9'!$I$7:$I$306),"")</f>
        <v>0</v>
      </c>
      <c r="K42" s="15" t="str">
        <f t="shared" si="1"/>
        <v/>
      </c>
      <c r="L42" s="15" t="str">
        <f>IFERROR(AVERAGEIF('Dzienne 9'!$B$7:$B$306,A42,'Dzienne 9'!$L$7:$L$306),"")</f>
        <v/>
      </c>
      <c r="M42" s="21">
        <f>IFERROR(SUMIF('Dzienne 9'!$B$7:$B$306,A42,'Dzienne 9'!$M$7:$M$306),"")</f>
        <v>0</v>
      </c>
      <c r="N42" s="15" t="str">
        <f>IFERROR(AVERAGEIF('Dzienne 9'!$B$7:$B$306,A42,'Dzienne 9'!$O$7:$O$306),"")</f>
        <v/>
      </c>
      <c r="O42" s="15" t="str">
        <f>IFERROR(AVERAGEIF('Dzienne 9'!$B$7:$B$306,A42,'Dzienne 9'!$P$7:$P$306),"")</f>
        <v/>
      </c>
      <c r="P42" s="17" t="str">
        <f>IFERROR(AVERAGEIF('Dzienne 9'!$B$7:$B$306,A42,'Dzienne 9'!$R$7:$R$306),"")</f>
        <v/>
      </c>
      <c r="Q42" s="21" t="str">
        <f>IFERROR(AVERAGEIF('Dzienne 9'!$B$7:$B$306,A42,'Dzienne 9'!$U$7:$U$306),"")</f>
        <v/>
      </c>
      <c r="R42" s="21" t="str">
        <f>IFERROR(AVERAGEIF('Dzienne 9'!$B$7:$B$306,A42,'Dzienne 9'!$V$7:$V$306),"")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9'!$A$7:$A$306,'Dzienne 9'!$B$7:$B$306,A43),"")</f>
        <v/>
      </c>
      <c r="C43" s="20" t="str">
        <f ca="1">IFERROR(_xludf.maxifs('Dzienne 9'!$A$7:$A$306,'Dzienne 9'!$B$7:$B$306,A43),"")</f>
        <v/>
      </c>
      <c r="D43" s="21" t="str">
        <f>IFERROR(AVERAGEIF('Dzienne 9'!$B$7:$B$306,A43,'Dzienne 9'!$C$7:$C$306),"")</f>
        <v/>
      </c>
      <c r="E43" s="21" t="str">
        <f>IFERROR(AVERAGEIF('Dzienne 9'!$B$7:$B$306,A43,'Dzienne 9'!$D$7:$D$306),"")</f>
        <v/>
      </c>
      <c r="F43" s="13">
        <f>IFERROR(SUMIF('Dzienne 9'!$B$7:$B$306,A43,'Dzienne 9'!$E$7:$E$306),"")</f>
        <v>0</v>
      </c>
      <c r="G43" s="13">
        <f>IFERROR(SUMIF('Dzienne 9'!$B$7:$B$306,A43,'Dzienne 9'!$F$7:$F$306),"")</f>
        <v>0</v>
      </c>
      <c r="H43" s="15" t="str">
        <f>IFERROR(AVERAGEIF('Dzienne 9'!$B$7:$B$306,A43,'Dzienne 9'!$K$7:$K$306),"")</f>
        <v/>
      </c>
      <c r="I43" s="21">
        <f>IFERROR(SUMIF('Dzienne 9'!$B$7:$B$306,A43,'Dzienne 9'!$H$7:$H$306),"")</f>
        <v>0</v>
      </c>
      <c r="J43" s="21">
        <f>IFERROR(SUMIF('Dzienne 9'!$B$7:$B$306,A43,'Dzienne 9'!$I$7:$I$306),"")</f>
        <v>0</v>
      </c>
      <c r="K43" s="15" t="str">
        <f t="shared" si="1"/>
        <v/>
      </c>
      <c r="L43" s="15" t="str">
        <f>IFERROR(AVERAGEIF('Dzienne 9'!$B$7:$B$306,A43,'Dzienne 9'!$L$7:$L$306),"")</f>
        <v/>
      </c>
      <c r="M43" s="21">
        <f>IFERROR(SUMIF('Dzienne 9'!$B$7:$B$306,A43,'Dzienne 9'!$M$7:$M$306),"")</f>
        <v>0</v>
      </c>
      <c r="N43" s="15" t="str">
        <f>IFERROR(AVERAGEIF('Dzienne 9'!$B$7:$B$306,A43,'Dzienne 9'!$O$7:$O$306),"")</f>
        <v/>
      </c>
      <c r="O43" s="15" t="str">
        <f>IFERROR(AVERAGEIF('Dzienne 9'!$B$7:$B$306,A43,'Dzienne 9'!$P$7:$P$306),"")</f>
        <v/>
      </c>
      <c r="P43" s="17" t="str">
        <f>IFERROR(AVERAGEIF('Dzienne 9'!$B$7:$B$306,A43,'Dzienne 9'!$R$7:$R$306),"")</f>
        <v/>
      </c>
      <c r="Q43" s="21" t="str">
        <f>IFERROR(AVERAGEIF('Dzienne 9'!$B$7:$B$306,A43,'Dzienne 9'!$U$7:$U$306),"")</f>
        <v/>
      </c>
      <c r="R43" s="21" t="str">
        <f>IFERROR(AVERAGEIF('Dzienne 9'!$B$7:$B$306,A43,'Dzienne 9'!$V$7:$V$306),"")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9'!$A$7:$A$306,'Dzienne 9'!$B$7:$B$306,A44),"")</f>
        <v/>
      </c>
      <c r="C44" s="20" t="str">
        <f ca="1">IFERROR(_xludf.maxifs('Dzienne 9'!$A$7:$A$306,'Dzienne 9'!$B$7:$B$306,A44),"")</f>
        <v/>
      </c>
      <c r="D44" s="21" t="str">
        <f>IFERROR(AVERAGEIF('Dzienne 9'!$B$7:$B$306,A44,'Dzienne 9'!$C$7:$C$306),"")</f>
        <v/>
      </c>
      <c r="E44" s="21" t="str">
        <f>IFERROR(AVERAGEIF('Dzienne 9'!$B$7:$B$306,A44,'Dzienne 9'!$D$7:$D$306),"")</f>
        <v/>
      </c>
      <c r="F44" s="13">
        <f>IFERROR(SUMIF('Dzienne 9'!$B$7:$B$306,A44,'Dzienne 9'!$E$7:$E$306),"")</f>
        <v>0</v>
      </c>
      <c r="G44" s="13">
        <f>IFERROR(SUMIF('Dzienne 9'!$B$7:$B$306,A44,'Dzienne 9'!$F$7:$F$306),"")</f>
        <v>0</v>
      </c>
      <c r="H44" s="15" t="str">
        <f>IFERROR(AVERAGEIF('Dzienne 9'!$B$7:$B$306,A44,'Dzienne 9'!$K$7:$K$306),"")</f>
        <v/>
      </c>
      <c r="I44" s="21">
        <f>IFERROR(SUMIF('Dzienne 9'!$B$7:$B$306,A44,'Dzienne 9'!$H$7:$H$306),"")</f>
        <v>0</v>
      </c>
      <c r="J44" s="21">
        <f>IFERROR(SUMIF('Dzienne 9'!$B$7:$B$306,A44,'Dzienne 9'!$I$7:$I$306),"")</f>
        <v>0</v>
      </c>
      <c r="K44" s="15" t="str">
        <f t="shared" si="1"/>
        <v/>
      </c>
      <c r="L44" s="15" t="str">
        <f>IFERROR(AVERAGEIF('Dzienne 9'!$B$7:$B$306,A44,'Dzienne 9'!$L$7:$L$306),"")</f>
        <v/>
      </c>
      <c r="M44" s="21">
        <f>IFERROR(SUMIF('Dzienne 9'!$B$7:$B$306,A44,'Dzienne 9'!$M$7:$M$306),"")</f>
        <v>0</v>
      </c>
      <c r="N44" s="15" t="str">
        <f>IFERROR(AVERAGEIF('Dzienne 9'!$B$7:$B$306,A44,'Dzienne 9'!$O$7:$O$306),"")</f>
        <v/>
      </c>
      <c r="O44" s="15" t="str">
        <f>IFERROR(AVERAGEIF('Dzienne 9'!$B$7:$B$306,A44,'Dzienne 9'!$P$7:$P$306),"")</f>
        <v/>
      </c>
      <c r="P44" s="17" t="str">
        <f>IFERROR(AVERAGEIF('Dzienne 9'!$B$7:$B$306,A44,'Dzienne 9'!$R$7:$R$306),"")</f>
        <v/>
      </c>
      <c r="Q44" s="21" t="str">
        <f>IFERROR(AVERAGEIF('Dzienne 9'!$B$7:$B$306,A44,'Dzienne 9'!$U$7:$U$306),"")</f>
        <v/>
      </c>
      <c r="R44" s="21" t="str">
        <f>IFERROR(AVERAGEIF('Dzienne 9'!$B$7:$B$306,A44,'Dzienne 9'!$V$7:$V$306),"")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9'!$A$7:$A$306,'Dzienne 9'!$B$7:$B$306,A45),"")</f>
        <v/>
      </c>
      <c r="C45" s="20" t="str">
        <f ca="1">IFERROR(_xludf.maxifs('Dzienne 9'!$A$7:$A$306,'Dzienne 9'!$B$7:$B$306,A45),"")</f>
        <v/>
      </c>
      <c r="D45" s="21" t="str">
        <f>IFERROR(AVERAGEIF('Dzienne 9'!$B$7:$B$306,A45,'Dzienne 9'!$C$7:$C$306),"")</f>
        <v/>
      </c>
      <c r="E45" s="21" t="str">
        <f>IFERROR(AVERAGEIF('Dzienne 9'!$B$7:$B$306,A45,'Dzienne 9'!$D$7:$D$306),"")</f>
        <v/>
      </c>
      <c r="F45" s="13">
        <f>IFERROR(SUMIF('Dzienne 9'!$B$7:$B$306,A45,'Dzienne 9'!$E$7:$E$306),"")</f>
        <v>0</v>
      </c>
      <c r="G45" s="13">
        <f>IFERROR(SUMIF('Dzienne 9'!$B$7:$B$306,A45,'Dzienne 9'!$F$7:$F$306),"")</f>
        <v>0</v>
      </c>
      <c r="H45" s="15" t="str">
        <f>IFERROR(AVERAGEIF('Dzienne 9'!$B$7:$B$306,A45,'Dzienne 9'!$K$7:$K$306),"")</f>
        <v/>
      </c>
      <c r="I45" s="21">
        <f>IFERROR(SUMIF('Dzienne 9'!$B$7:$B$306,A45,'Dzienne 9'!$H$7:$H$306),"")</f>
        <v>0</v>
      </c>
      <c r="J45" s="21">
        <f>IFERROR(SUMIF('Dzienne 9'!$B$7:$B$306,A45,'Dzienne 9'!$I$7:$I$306),"")</f>
        <v>0</v>
      </c>
      <c r="K45" s="15" t="str">
        <f t="shared" si="1"/>
        <v/>
      </c>
      <c r="L45" s="15" t="str">
        <f>IFERROR(AVERAGEIF('Dzienne 9'!$B$7:$B$306,A45,'Dzienne 9'!$L$7:$L$306),"")</f>
        <v/>
      </c>
      <c r="M45" s="21">
        <f>IFERROR(SUMIF('Dzienne 9'!$B$7:$B$306,A45,'Dzienne 9'!$M$7:$M$306),"")</f>
        <v>0</v>
      </c>
      <c r="N45" s="15" t="str">
        <f>IFERROR(AVERAGEIF('Dzienne 9'!$B$7:$B$306,A45,'Dzienne 9'!$O$7:$O$306),"")</f>
        <v/>
      </c>
      <c r="O45" s="15" t="str">
        <f>IFERROR(AVERAGEIF('Dzienne 9'!$B$7:$B$306,A45,'Dzienne 9'!$P$7:$P$306),"")</f>
        <v/>
      </c>
      <c r="P45" s="17" t="str">
        <f>IFERROR(AVERAGEIF('Dzienne 9'!$B$7:$B$306,A45,'Dzienne 9'!$R$7:$R$306),"")</f>
        <v/>
      </c>
      <c r="Q45" s="21" t="str">
        <f>IFERROR(AVERAGEIF('Dzienne 9'!$B$7:$B$306,A45,'Dzienne 9'!$U$7:$U$306),"")</f>
        <v/>
      </c>
      <c r="R45" s="21" t="str">
        <f>IFERROR(AVERAGEIF('Dzienne 9'!$B$7:$B$306,A45,'Dzienne 9'!$V$7:$V$306),"")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9'!$A$7:$A$306,'Dzienne 9'!$B$7:$B$306,A46),"")</f>
        <v/>
      </c>
      <c r="C46" s="20" t="str">
        <f ca="1">IFERROR(_xludf.maxifs('Dzienne 9'!$A$7:$A$306,'Dzienne 9'!$B$7:$B$306,A46),"")</f>
        <v/>
      </c>
      <c r="D46" s="21" t="str">
        <f>IFERROR(AVERAGEIF('Dzienne 9'!$B$7:$B$306,A46,'Dzienne 9'!$C$7:$C$306),"")</f>
        <v/>
      </c>
      <c r="E46" s="21" t="str">
        <f>IFERROR(AVERAGEIF('Dzienne 9'!$B$7:$B$306,A46,'Dzienne 9'!$D$7:$D$306),"")</f>
        <v/>
      </c>
      <c r="F46" s="13">
        <f>IFERROR(SUMIF('Dzienne 9'!$B$7:$B$306,A46,'Dzienne 9'!$E$7:$E$306),"")</f>
        <v>0</v>
      </c>
      <c r="G46" s="13">
        <f>IFERROR(SUMIF('Dzienne 9'!$B$7:$B$306,A46,'Dzienne 9'!$F$7:$F$306),"")</f>
        <v>0</v>
      </c>
      <c r="H46" s="15" t="str">
        <f>IFERROR(AVERAGEIF('Dzienne 9'!$B$7:$B$306,A46,'Dzienne 9'!$K$7:$K$306),"")</f>
        <v/>
      </c>
      <c r="I46" s="21">
        <f>IFERROR(SUMIF('Dzienne 9'!$B$7:$B$306,A46,'Dzienne 9'!$H$7:$H$306),"")</f>
        <v>0</v>
      </c>
      <c r="J46" s="21">
        <f>IFERROR(SUMIF('Dzienne 9'!$B$7:$B$306,A46,'Dzienne 9'!$I$7:$I$306),"")</f>
        <v>0</v>
      </c>
      <c r="K46" s="15" t="str">
        <f t="shared" si="1"/>
        <v/>
      </c>
      <c r="L46" s="15" t="str">
        <f>IFERROR(AVERAGEIF('Dzienne 9'!$B$7:$B$306,A46,'Dzienne 9'!$L$7:$L$306),"")</f>
        <v/>
      </c>
      <c r="M46" s="21">
        <f>IFERROR(SUMIF('Dzienne 9'!$B$7:$B$306,A46,'Dzienne 9'!$M$7:$M$306),"")</f>
        <v>0</v>
      </c>
      <c r="N46" s="15" t="str">
        <f>IFERROR(AVERAGEIF('Dzienne 9'!$B$7:$B$306,A46,'Dzienne 9'!$O$7:$O$306),"")</f>
        <v/>
      </c>
      <c r="O46" s="15" t="str">
        <f>IFERROR(AVERAGEIF('Dzienne 9'!$B$7:$B$306,A46,'Dzienne 9'!$P$7:$P$306),"")</f>
        <v/>
      </c>
      <c r="P46" s="17" t="str">
        <f>IFERROR(AVERAGEIF('Dzienne 9'!$B$7:$B$306,A46,'Dzienne 9'!$R$7:$R$306),"")</f>
        <v/>
      </c>
      <c r="Q46" s="21" t="str">
        <f>IFERROR(AVERAGEIF('Dzienne 9'!$B$7:$B$306,A46,'Dzienne 9'!$U$7:$U$306),"")</f>
        <v/>
      </c>
      <c r="R46" s="21" t="str">
        <f>IFERROR(AVERAGEIF('Dzienne 9'!$B$7:$B$306,A46,'Dzienne 9'!$V$7:$V$306),"")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9'!$A$7:$A$306,'Dzienne 9'!$B$7:$B$306,A47),"")</f>
        <v/>
      </c>
      <c r="C47" s="20" t="str">
        <f ca="1">IFERROR(_xludf.maxifs('Dzienne 9'!$A$7:$A$306,'Dzienne 9'!$B$7:$B$306,A47),"")</f>
        <v/>
      </c>
      <c r="D47" s="21" t="str">
        <f>IFERROR(AVERAGEIF('Dzienne 9'!$B$7:$B$306,A47,'Dzienne 9'!$C$7:$C$306),"")</f>
        <v/>
      </c>
      <c r="E47" s="21" t="str">
        <f>IFERROR(AVERAGEIF('Dzienne 9'!$B$7:$B$306,A47,'Dzienne 9'!$D$7:$D$306),"")</f>
        <v/>
      </c>
      <c r="F47" s="13">
        <f>IFERROR(SUMIF('Dzienne 9'!$B$7:$B$306,A47,'Dzienne 9'!$E$7:$E$306),"")</f>
        <v>0</v>
      </c>
      <c r="G47" s="13">
        <f>IFERROR(SUMIF('Dzienne 9'!$B$7:$B$306,A47,'Dzienne 9'!$F$7:$F$306),"")</f>
        <v>0</v>
      </c>
      <c r="H47" s="15" t="str">
        <f>IFERROR(AVERAGEIF('Dzienne 9'!$B$7:$B$306,A47,'Dzienne 9'!$K$7:$K$306),"")</f>
        <v/>
      </c>
      <c r="I47" s="21">
        <f>IFERROR(SUMIF('Dzienne 9'!$B$7:$B$306,A47,'Dzienne 9'!$H$7:$H$306),"")</f>
        <v>0</v>
      </c>
      <c r="J47" s="21">
        <f>IFERROR(SUMIF('Dzienne 9'!$B$7:$B$306,A47,'Dzienne 9'!$I$7:$I$306),"")</f>
        <v>0</v>
      </c>
      <c r="K47" s="15" t="str">
        <f t="shared" si="1"/>
        <v/>
      </c>
      <c r="L47" s="15" t="str">
        <f>IFERROR(AVERAGEIF('Dzienne 9'!$B$7:$B$306,A47,'Dzienne 9'!$L$7:$L$306),"")</f>
        <v/>
      </c>
      <c r="M47" s="21">
        <f>IFERROR(SUMIF('Dzienne 9'!$B$7:$B$306,A47,'Dzienne 9'!$M$7:$M$306),"")</f>
        <v>0</v>
      </c>
      <c r="N47" s="15" t="str">
        <f>IFERROR(AVERAGEIF('Dzienne 9'!$B$7:$B$306,A47,'Dzienne 9'!$O$7:$O$306),"")</f>
        <v/>
      </c>
      <c r="O47" s="15" t="str">
        <f>IFERROR(AVERAGEIF('Dzienne 9'!$B$7:$B$306,A47,'Dzienne 9'!$P$7:$P$306),"")</f>
        <v/>
      </c>
      <c r="P47" s="17" t="str">
        <f>IFERROR(AVERAGEIF('Dzienne 9'!$B$7:$B$306,A47,'Dzienne 9'!$R$7:$R$306),"")</f>
        <v/>
      </c>
      <c r="Q47" s="21" t="str">
        <f>IFERROR(AVERAGEIF('Dzienne 9'!$B$7:$B$306,A47,'Dzienne 9'!$U$7:$U$306),"")</f>
        <v/>
      </c>
      <c r="R47" s="21" t="str">
        <f>IFERROR(AVERAGEIF('Dzienne 9'!$B$7:$B$306,A47,'Dzienne 9'!$V$7:$V$306),"")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9'!$A$7:$A$306,'Dzienne 9'!$B$7:$B$306,A48),"")</f>
        <v/>
      </c>
      <c r="C48" s="20" t="str">
        <f ca="1">IFERROR(_xludf.maxifs('Dzienne 9'!$A$7:$A$306,'Dzienne 9'!$B$7:$B$306,A48),"")</f>
        <v/>
      </c>
      <c r="D48" s="21" t="str">
        <f>IFERROR(AVERAGEIF('Dzienne 9'!$B$7:$B$306,A48,'Dzienne 9'!$C$7:$C$306),"")</f>
        <v/>
      </c>
      <c r="E48" s="21" t="str">
        <f>IFERROR(AVERAGEIF('Dzienne 9'!$B$7:$B$306,A48,'Dzienne 9'!$D$7:$D$306),"")</f>
        <v/>
      </c>
      <c r="F48" s="13">
        <f>IFERROR(SUMIF('Dzienne 9'!$B$7:$B$306,A48,'Dzienne 9'!$E$7:$E$306),"")</f>
        <v>0</v>
      </c>
      <c r="G48" s="13">
        <f>IFERROR(SUMIF('Dzienne 9'!$B$7:$B$306,A48,'Dzienne 9'!$F$7:$F$306),"")</f>
        <v>0</v>
      </c>
      <c r="H48" s="15" t="str">
        <f>IFERROR(AVERAGEIF('Dzienne 9'!$B$7:$B$306,A48,'Dzienne 9'!$K$7:$K$306),"")</f>
        <v/>
      </c>
      <c r="I48" s="21">
        <f>IFERROR(SUMIF('Dzienne 9'!$B$7:$B$306,A48,'Dzienne 9'!$H$7:$H$306),"")</f>
        <v>0</v>
      </c>
      <c r="J48" s="21">
        <f>IFERROR(SUMIF('Dzienne 9'!$B$7:$B$306,A48,'Dzienne 9'!$I$7:$I$306),"")</f>
        <v>0</v>
      </c>
      <c r="K48" s="15" t="str">
        <f t="shared" si="1"/>
        <v/>
      </c>
      <c r="L48" s="15" t="str">
        <f>IFERROR(AVERAGEIF('Dzienne 9'!$B$7:$B$306,A48,'Dzienne 9'!$L$7:$L$306),"")</f>
        <v/>
      </c>
      <c r="M48" s="21">
        <f>IFERROR(SUMIF('Dzienne 9'!$B$7:$B$306,A48,'Dzienne 9'!$M$7:$M$306),"")</f>
        <v>0</v>
      </c>
      <c r="N48" s="15" t="str">
        <f>IFERROR(AVERAGEIF('Dzienne 9'!$B$7:$B$306,A48,'Dzienne 9'!$O$7:$O$306),"")</f>
        <v/>
      </c>
      <c r="O48" s="15" t="str">
        <f>IFERROR(AVERAGEIF('Dzienne 9'!$B$7:$B$306,A48,'Dzienne 9'!$P$7:$P$306),"")</f>
        <v/>
      </c>
      <c r="P48" s="17" t="str">
        <f>IFERROR(AVERAGEIF('Dzienne 9'!$B$7:$B$306,A48,'Dzienne 9'!$R$7:$R$306),"")</f>
        <v/>
      </c>
      <c r="Q48" s="21" t="str">
        <f>IFERROR(AVERAGEIF('Dzienne 9'!$B$7:$B$306,A48,'Dzienne 9'!$U$7:$U$306),"")</f>
        <v/>
      </c>
      <c r="R48" s="21" t="str">
        <f>IFERROR(AVERAGEIF('Dzienne 9'!$B$7:$B$306,A48,'Dzienne 9'!$V$7:$V$306),"")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9'!$A$7:$A$306,'Dzienne 9'!$B$7:$B$306,A49),"")</f>
        <v/>
      </c>
      <c r="C49" s="20" t="str">
        <f ca="1">IFERROR(_xludf.maxifs('Dzienne 9'!$A$7:$A$306,'Dzienne 9'!$B$7:$B$306,A49),"")</f>
        <v/>
      </c>
      <c r="D49" s="21" t="str">
        <f>IFERROR(AVERAGEIF('Dzienne 9'!$B$7:$B$306,A49,'Dzienne 9'!$C$7:$C$306),"")</f>
        <v/>
      </c>
      <c r="E49" s="21" t="str">
        <f>IFERROR(AVERAGEIF('Dzienne 9'!$B$7:$B$306,A49,'Dzienne 9'!$D$7:$D$306),"")</f>
        <v/>
      </c>
      <c r="F49" s="13">
        <f>IFERROR(SUMIF('Dzienne 9'!$B$7:$B$306,A49,'Dzienne 9'!$E$7:$E$306),"")</f>
        <v>0</v>
      </c>
      <c r="G49" s="13">
        <f>IFERROR(SUMIF('Dzienne 9'!$B$7:$B$306,A49,'Dzienne 9'!$F$7:$F$306),"")</f>
        <v>0</v>
      </c>
      <c r="H49" s="15" t="str">
        <f>IFERROR(AVERAGEIF('Dzienne 9'!$B$7:$B$306,A49,'Dzienne 9'!$K$7:$K$306),"")</f>
        <v/>
      </c>
      <c r="I49" s="21">
        <f>IFERROR(SUMIF('Dzienne 9'!$B$7:$B$306,A49,'Dzienne 9'!$H$7:$H$306),"")</f>
        <v>0</v>
      </c>
      <c r="J49" s="21">
        <f>IFERROR(SUMIF('Dzienne 9'!$B$7:$B$306,A49,'Dzienne 9'!$I$7:$I$306),"")</f>
        <v>0</v>
      </c>
      <c r="K49" s="15" t="str">
        <f t="shared" si="1"/>
        <v/>
      </c>
      <c r="L49" s="15" t="str">
        <f>IFERROR(AVERAGEIF('Dzienne 9'!$B$7:$B$306,A49,'Dzienne 9'!$L$7:$L$306),"")</f>
        <v/>
      </c>
      <c r="M49" s="21">
        <f>IFERROR(SUMIF('Dzienne 9'!$B$7:$B$306,A49,'Dzienne 9'!$M$7:$M$306),"")</f>
        <v>0</v>
      </c>
      <c r="N49" s="15" t="str">
        <f>IFERROR(AVERAGEIF('Dzienne 9'!$B$7:$B$306,A49,'Dzienne 9'!$O$7:$O$306),"")</f>
        <v/>
      </c>
      <c r="O49" s="15" t="str">
        <f>IFERROR(AVERAGEIF('Dzienne 9'!$B$7:$B$306,A49,'Dzienne 9'!$P$7:$P$306),"")</f>
        <v/>
      </c>
      <c r="P49" s="17" t="str">
        <f>IFERROR(AVERAGEIF('Dzienne 9'!$B$7:$B$306,A49,'Dzienne 9'!$R$7:$R$306),"")</f>
        <v/>
      </c>
      <c r="Q49" s="21" t="str">
        <f>IFERROR(AVERAGEIF('Dzienne 9'!$B$7:$B$306,A49,'Dzienne 9'!$U$7:$U$306),"")</f>
        <v/>
      </c>
      <c r="R49" s="21" t="str">
        <f>IFERROR(AVERAGEIF('Dzienne 9'!$B$7:$B$306,A49,'Dzienne 9'!$V$7:$V$306),"")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9'!$A$7:$A$306,'Dzienne 9'!$B$7:$B$306,A50),"")</f>
        <v/>
      </c>
      <c r="C50" s="20" t="str">
        <f ca="1">IFERROR(_xludf.maxifs('Dzienne 9'!$A$7:$A$306,'Dzienne 9'!$B$7:$B$306,A50),"")</f>
        <v/>
      </c>
      <c r="D50" s="21" t="str">
        <f>IFERROR(AVERAGEIF('Dzienne 9'!$B$7:$B$306,A50,'Dzienne 9'!$C$7:$C$306),"")</f>
        <v/>
      </c>
      <c r="E50" s="21" t="str">
        <f>IFERROR(AVERAGEIF('Dzienne 9'!$B$7:$B$306,A50,'Dzienne 9'!$D$7:$D$306),"")</f>
        <v/>
      </c>
      <c r="F50" s="13">
        <f>IFERROR(SUMIF('Dzienne 9'!$B$7:$B$306,A50,'Dzienne 9'!$E$7:$E$306),"")</f>
        <v>0</v>
      </c>
      <c r="G50" s="13">
        <f>IFERROR(SUMIF('Dzienne 9'!$B$7:$B$306,A50,'Dzienne 9'!$F$7:$F$306),"")</f>
        <v>0</v>
      </c>
      <c r="H50" s="15" t="str">
        <f>IFERROR(AVERAGEIF('Dzienne 9'!$B$7:$B$306,A50,'Dzienne 9'!$K$7:$K$306),"")</f>
        <v/>
      </c>
      <c r="I50" s="21">
        <f>IFERROR(SUMIF('Dzienne 9'!$B$7:$B$306,A50,'Dzienne 9'!$H$7:$H$306),"")</f>
        <v>0</v>
      </c>
      <c r="J50" s="21">
        <f>IFERROR(SUMIF('Dzienne 9'!$B$7:$B$306,A50,'Dzienne 9'!$I$7:$I$306),"")</f>
        <v>0</v>
      </c>
      <c r="K50" s="15" t="str">
        <f t="shared" si="1"/>
        <v/>
      </c>
      <c r="L50" s="15" t="str">
        <f>IFERROR(AVERAGEIF('Dzienne 9'!$B$7:$B$306,A50,'Dzienne 9'!$L$7:$L$306),"")</f>
        <v/>
      </c>
      <c r="M50" s="21">
        <f>IFERROR(SUMIF('Dzienne 9'!$B$7:$B$306,A50,'Dzienne 9'!$M$7:$M$306),"")</f>
        <v>0</v>
      </c>
      <c r="N50" s="15" t="str">
        <f>IFERROR(AVERAGEIF('Dzienne 9'!$B$7:$B$306,A50,'Dzienne 9'!$O$7:$O$306),"")</f>
        <v/>
      </c>
      <c r="O50" s="15" t="str">
        <f>IFERROR(AVERAGEIF('Dzienne 9'!$B$7:$B$306,A50,'Dzienne 9'!$P$7:$P$306),"")</f>
        <v/>
      </c>
      <c r="P50" s="17" t="str">
        <f>IFERROR(AVERAGEIF('Dzienne 9'!$B$7:$B$306,A50,'Dzienne 9'!$R$7:$R$306),"")</f>
        <v/>
      </c>
      <c r="Q50" s="21" t="str">
        <f>IFERROR(AVERAGEIF('Dzienne 9'!$B$7:$B$306,A50,'Dzienne 9'!$U$7:$U$306),"")</f>
        <v/>
      </c>
      <c r="R50" s="21" t="str">
        <f>IFERROR(AVERAGEIF('Dzienne 9'!$B$7:$B$306,A50,'Dzienne 9'!$V$7:$V$306),"")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9'!$A$7:$A$306,'Dzienne 9'!$B$7:$B$306,A51),"")</f>
        <v/>
      </c>
      <c r="C51" s="20" t="str">
        <f ca="1">IFERROR(_xludf.maxifs('Dzienne 9'!$A$7:$A$306,'Dzienne 9'!$B$7:$B$306,A51),"")</f>
        <v/>
      </c>
      <c r="D51" s="21" t="str">
        <f>IFERROR(AVERAGEIF('Dzienne 9'!$B$7:$B$306,A51,'Dzienne 9'!$C$7:$C$306),"")</f>
        <v/>
      </c>
      <c r="E51" s="21" t="str">
        <f>IFERROR(AVERAGEIF('Dzienne 9'!$B$7:$B$306,A51,'Dzienne 9'!$D$7:$D$306),"")</f>
        <v/>
      </c>
      <c r="F51" s="13">
        <f>IFERROR(SUMIF('Dzienne 9'!$B$7:$B$306,A51,'Dzienne 9'!$E$7:$E$306),"")</f>
        <v>0</v>
      </c>
      <c r="G51" s="13">
        <f>IFERROR(SUMIF('Dzienne 9'!$B$7:$B$306,A51,'Dzienne 9'!$F$7:$F$306),"")</f>
        <v>0</v>
      </c>
      <c r="H51" s="15" t="str">
        <f>IFERROR(AVERAGEIF('Dzienne 9'!$B$7:$B$306,A51,'Dzienne 9'!$K$7:$K$306),"")</f>
        <v/>
      </c>
      <c r="I51" s="21">
        <f>IFERROR(SUMIF('Dzienne 9'!$B$7:$B$306,A51,'Dzienne 9'!$H$7:$H$306),"")</f>
        <v>0</v>
      </c>
      <c r="J51" s="21">
        <f>IFERROR(SUMIF('Dzienne 9'!$B$7:$B$306,A51,'Dzienne 9'!$I$7:$I$306),"")</f>
        <v>0</v>
      </c>
      <c r="K51" s="15" t="str">
        <f t="shared" si="1"/>
        <v/>
      </c>
      <c r="L51" s="15" t="str">
        <f>IFERROR(AVERAGEIF('Dzienne 9'!$B$7:$B$306,A51,'Dzienne 9'!$L$7:$L$306),"")</f>
        <v/>
      </c>
      <c r="M51" s="21">
        <f>IFERROR(SUMIF('Dzienne 9'!$B$7:$B$306,A51,'Dzienne 9'!$M$7:$M$306),"")</f>
        <v>0</v>
      </c>
      <c r="N51" s="15" t="str">
        <f>IFERROR(AVERAGEIF('Dzienne 9'!$B$7:$B$306,A51,'Dzienne 9'!$O$7:$O$306),"")</f>
        <v/>
      </c>
      <c r="O51" s="15" t="str">
        <f>IFERROR(AVERAGEIF('Dzienne 9'!$B$7:$B$306,A51,'Dzienne 9'!$P$7:$P$306),"")</f>
        <v/>
      </c>
      <c r="P51" s="17" t="str">
        <f>IFERROR(AVERAGEIF('Dzienne 9'!$B$7:$B$306,A51,'Dzienne 9'!$R$7:$R$306),"")</f>
        <v/>
      </c>
      <c r="Q51" s="21" t="str">
        <f>IFERROR(AVERAGEIF('Dzienne 9'!$B$7:$B$306,A51,'Dzienne 9'!$U$7:$U$306),"")</f>
        <v/>
      </c>
      <c r="R51" s="21" t="str">
        <f>IFERROR(AVERAGEIF('Dzienne 9'!$B$7:$B$306,A51,'Dzienne 9'!$V$7:$V$306),"")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9'!$A$7:$A$306,'Dzienne 9'!$B$7:$B$306,A52),"")</f>
        <v/>
      </c>
      <c r="C52" s="20" t="str">
        <f ca="1">IFERROR(_xludf.maxifs('Dzienne 9'!$A$7:$A$306,'Dzienne 9'!$B$7:$B$306,A52),"")</f>
        <v/>
      </c>
      <c r="D52" s="21" t="str">
        <f>IFERROR(AVERAGEIF('Dzienne 9'!$B$7:$B$306,A52,'Dzienne 9'!$C$7:$C$306),"")</f>
        <v/>
      </c>
      <c r="E52" s="21" t="str">
        <f>IFERROR(AVERAGEIF('Dzienne 9'!$B$7:$B$306,A52,'Dzienne 9'!$D$7:$D$306),"")</f>
        <v/>
      </c>
      <c r="F52" s="13">
        <f>IFERROR(SUMIF('Dzienne 9'!$B$7:$B$306,A52,'Dzienne 9'!$E$7:$E$306),"")</f>
        <v>0</v>
      </c>
      <c r="G52" s="13">
        <f>IFERROR(SUMIF('Dzienne 9'!$B$7:$B$306,A52,'Dzienne 9'!$F$7:$F$306),"")</f>
        <v>0</v>
      </c>
      <c r="H52" s="15" t="str">
        <f>IFERROR(AVERAGEIF('Dzienne 9'!$B$7:$B$306,A52,'Dzienne 9'!$K$7:$K$306),"")</f>
        <v/>
      </c>
      <c r="I52" s="21">
        <f>IFERROR(SUMIF('Dzienne 9'!$B$7:$B$306,A52,'Dzienne 9'!$H$7:$H$306),"")</f>
        <v>0</v>
      </c>
      <c r="J52" s="21">
        <f>IFERROR(SUMIF('Dzienne 9'!$B$7:$B$306,A52,'Dzienne 9'!$I$7:$I$306),"")</f>
        <v>0</v>
      </c>
      <c r="K52" s="15" t="str">
        <f t="shared" si="1"/>
        <v/>
      </c>
      <c r="L52" s="15" t="str">
        <f>IFERROR(AVERAGEIF('Dzienne 9'!$B$7:$B$306,A52,'Dzienne 9'!$L$7:$L$306),"")</f>
        <v/>
      </c>
      <c r="M52" s="21">
        <f>IFERROR(SUMIF('Dzienne 9'!$B$7:$B$306,A52,'Dzienne 9'!$M$7:$M$306),"")</f>
        <v>0</v>
      </c>
      <c r="N52" s="15" t="str">
        <f>IFERROR(AVERAGEIF('Dzienne 9'!$B$7:$B$306,A52,'Dzienne 9'!$O$7:$O$306),"")</f>
        <v/>
      </c>
      <c r="O52" s="15" t="str">
        <f>IFERROR(AVERAGEIF('Dzienne 9'!$B$7:$B$306,A52,'Dzienne 9'!$P$7:$P$306),"")</f>
        <v/>
      </c>
      <c r="P52" s="17" t="str">
        <f>IFERROR(AVERAGEIF('Dzienne 9'!$B$7:$B$306,A52,'Dzienne 9'!$R$7:$R$306),"")</f>
        <v/>
      </c>
      <c r="Q52" s="21" t="str">
        <f>IFERROR(AVERAGEIF('Dzienne 9'!$B$7:$B$306,A52,'Dzienne 9'!$U$7:$U$306),"")</f>
        <v/>
      </c>
      <c r="R52" s="21" t="str">
        <f>IFERROR(AVERAGEIF('Dzienne 9'!$B$7:$B$306,A52,'Dzienne 9'!$V$7:$V$306),"")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9'!$A$7:$A$306,'Dzienne 9'!$B$7:$B$306,A53),"")</f>
        <v/>
      </c>
      <c r="C53" s="20" t="str">
        <f ca="1">IFERROR(_xludf.maxifs('Dzienne 9'!$A$7:$A$306,'Dzienne 9'!$B$7:$B$306,A53),"")</f>
        <v/>
      </c>
      <c r="D53" s="21" t="str">
        <f>IFERROR(AVERAGEIF('Dzienne 9'!$B$7:$B$306,A53,'Dzienne 9'!$C$7:$C$306),"")</f>
        <v/>
      </c>
      <c r="E53" s="21" t="str">
        <f>IFERROR(AVERAGEIF('Dzienne 9'!$B$7:$B$306,A53,'Dzienne 9'!$D$7:$D$306),"")</f>
        <v/>
      </c>
      <c r="F53" s="13">
        <f>IFERROR(SUMIF('Dzienne 9'!$B$7:$B$306,A53,'Dzienne 9'!$E$7:$E$306),"")</f>
        <v>0</v>
      </c>
      <c r="G53" s="13">
        <f>IFERROR(SUMIF('Dzienne 9'!$B$7:$B$306,A53,'Dzienne 9'!$F$7:$F$306),"")</f>
        <v>0</v>
      </c>
      <c r="H53" s="15" t="str">
        <f>IFERROR(AVERAGEIF('Dzienne 9'!$B$7:$B$306,A53,'Dzienne 9'!$K$7:$K$306),"")</f>
        <v/>
      </c>
      <c r="I53" s="21">
        <f>IFERROR(SUMIF('Dzienne 9'!$B$7:$B$306,A53,'Dzienne 9'!$H$7:$H$306),"")</f>
        <v>0</v>
      </c>
      <c r="J53" s="21">
        <f>IFERROR(SUMIF('Dzienne 9'!$B$7:$B$306,A53,'Dzienne 9'!$I$7:$I$306),"")</f>
        <v>0</v>
      </c>
      <c r="K53" s="15" t="str">
        <f t="shared" si="1"/>
        <v/>
      </c>
      <c r="L53" s="15" t="str">
        <f>IFERROR(AVERAGEIF('Dzienne 9'!$B$7:$B$306,A53,'Dzienne 9'!$L$7:$L$306),"")</f>
        <v/>
      </c>
      <c r="M53" s="21">
        <f>IFERROR(SUMIF('Dzienne 9'!$B$7:$B$306,A53,'Dzienne 9'!$M$7:$M$306),"")</f>
        <v>0</v>
      </c>
      <c r="N53" s="15" t="str">
        <f>IFERROR(AVERAGEIF('Dzienne 9'!$B$7:$B$306,A53,'Dzienne 9'!$O$7:$O$306),"")</f>
        <v/>
      </c>
      <c r="O53" s="15" t="str">
        <f>IFERROR(AVERAGEIF('Dzienne 9'!$B$7:$B$306,A53,'Dzienne 9'!$P$7:$P$306),"")</f>
        <v/>
      </c>
      <c r="P53" s="17" t="str">
        <f>IFERROR(AVERAGEIF('Dzienne 9'!$B$7:$B$306,A53,'Dzienne 9'!$R$7:$R$306),"")</f>
        <v/>
      </c>
      <c r="Q53" s="21" t="str">
        <f>IFERROR(AVERAGEIF('Dzienne 9'!$B$7:$B$306,A53,'Dzienne 9'!$U$7:$U$306),"")</f>
        <v/>
      </c>
      <c r="R53" s="21" t="str">
        <f>IFERROR(AVERAGEIF('Dzienne 9'!$B$7:$B$306,A53,'Dzienne 9'!$V$7:$V$306),"")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9'!$A$7:$A$306,'Dzienne 9'!$B$7:$B$306,A54),"")</f>
        <v/>
      </c>
      <c r="C54" s="20" t="str">
        <f ca="1">IFERROR(_xludf.maxifs('Dzienne 9'!$A$7:$A$306,'Dzienne 9'!$B$7:$B$306,A54),"")</f>
        <v/>
      </c>
      <c r="D54" s="21" t="str">
        <f>IFERROR(AVERAGEIF('Dzienne 9'!$B$7:$B$306,A54,'Dzienne 9'!$C$7:$C$306),"")</f>
        <v/>
      </c>
      <c r="E54" s="21" t="str">
        <f>IFERROR(AVERAGEIF('Dzienne 9'!$B$7:$B$306,A54,'Dzienne 9'!$D$7:$D$306),"")</f>
        <v/>
      </c>
      <c r="F54" s="13">
        <f>IFERROR(SUMIF('Dzienne 9'!$B$7:$B$306,A54,'Dzienne 9'!$E$7:$E$306),"")</f>
        <v>0</v>
      </c>
      <c r="G54" s="13">
        <f>IFERROR(SUMIF('Dzienne 9'!$B$7:$B$306,A54,'Dzienne 9'!$F$7:$F$306),"")</f>
        <v>0</v>
      </c>
      <c r="H54" s="15" t="str">
        <f>IFERROR(AVERAGEIF('Dzienne 9'!$B$7:$B$306,A54,'Dzienne 9'!$K$7:$K$306),"")</f>
        <v/>
      </c>
      <c r="I54" s="21">
        <f>IFERROR(SUMIF('Dzienne 9'!$B$7:$B$306,A54,'Dzienne 9'!$H$7:$H$306),"")</f>
        <v>0</v>
      </c>
      <c r="J54" s="21">
        <f>IFERROR(SUMIF('Dzienne 9'!$B$7:$B$306,A54,'Dzienne 9'!$I$7:$I$306),"")</f>
        <v>0</v>
      </c>
      <c r="K54" s="15" t="str">
        <f t="shared" si="1"/>
        <v/>
      </c>
      <c r="L54" s="15" t="str">
        <f>IFERROR(AVERAGEIF('Dzienne 9'!$B$7:$B$306,A54,'Dzienne 9'!$L$7:$L$306),"")</f>
        <v/>
      </c>
      <c r="M54" s="21">
        <f>IFERROR(SUMIF('Dzienne 9'!$B$7:$B$306,A54,'Dzienne 9'!$M$7:$M$306),"")</f>
        <v>0</v>
      </c>
      <c r="N54" s="15" t="str">
        <f>IFERROR(AVERAGEIF('Dzienne 9'!$B$7:$B$306,A54,'Dzienne 9'!$O$7:$O$306),"")</f>
        <v/>
      </c>
      <c r="O54" s="15" t="str">
        <f>IFERROR(AVERAGEIF('Dzienne 9'!$B$7:$B$306,A54,'Dzienne 9'!$P$7:$P$306),"")</f>
        <v/>
      </c>
      <c r="P54" s="17" t="str">
        <f>IFERROR(AVERAGEIF('Dzienne 9'!$B$7:$B$306,A54,'Dzienne 9'!$R$7:$R$306),"")</f>
        <v/>
      </c>
      <c r="Q54" s="21" t="str">
        <f>IFERROR(AVERAGEIF('Dzienne 9'!$B$7:$B$306,A54,'Dzienne 9'!$U$7:$U$306),"")</f>
        <v/>
      </c>
      <c r="R54" s="21" t="str">
        <f>IFERROR(AVERAGEIF('Dzienne 9'!$B$7:$B$306,A54,'Dzienne 9'!$V$7:$V$306),"")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9'!$A$7:$A$306,'Dzienne 9'!$B$7:$B$306,A55),"")</f>
        <v/>
      </c>
      <c r="C55" s="20" t="str">
        <f ca="1">IFERROR(_xludf.maxifs('Dzienne 9'!$A$7:$A$306,'Dzienne 9'!$B$7:$B$306,A55),"")</f>
        <v/>
      </c>
      <c r="D55" s="21" t="str">
        <f>IFERROR(AVERAGEIF('Dzienne 9'!$B$7:$B$306,A55,'Dzienne 9'!$C$7:$C$306),"")</f>
        <v/>
      </c>
      <c r="E55" s="21" t="str">
        <f>IFERROR(AVERAGEIF('Dzienne 9'!$B$7:$B$306,A55,'Dzienne 9'!$D$7:$D$306),"")</f>
        <v/>
      </c>
      <c r="F55" s="13">
        <f>IFERROR(SUMIF('Dzienne 9'!$B$7:$B$306,A55,'Dzienne 9'!$E$7:$E$306),"")</f>
        <v>0</v>
      </c>
      <c r="G55" s="13">
        <f>IFERROR(SUMIF('Dzienne 9'!$B$7:$B$306,A55,'Dzienne 9'!$F$7:$F$306),"")</f>
        <v>0</v>
      </c>
      <c r="H55" s="15" t="str">
        <f>IFERROR(AVERAGEIF('Dzienne 9'!$B$7:$B$306,A55,'Dzienne 9'!$K$7:$K$306),"")</f>
        <v/>
      </c>
      <c r="I55" s="21">
        <f>IFERROR(SUMIF('Dzienne 9'!$B$7:$B$306,A55,'Dzienne 9'!$H$7:$H$306),"")</f>
        <v>0</v>
      </c>
      <c r="J55" s="21">
        <f>IFERROR(SUMIF('Dzienne 9'!$B$7:$B$306,A55,'Dzienne 9'!$I$7:$I$306),"")</f>
        <v>0</v>
      </c>
      <c r="K55" s="15" t="str">
        <f t="shared" si="1"/>
        <v/>
      </c>
      <c r="L55" s="15" t="str">
        <f>IFERROR(AVERAGEIF('Dzienne 9'!$B$7:$B$306,A55,'Dzienne 9'!$L$7:$L$306),"")</f>
        <v/>
      </c>
      <c r="M55" s="21">
        <f>IFERROR(SUMIF('Dzienne 9'!$B$7:$B$306,A55,'Dzienne 9'!$M$7:$M$306),"")</f>
        <v>0</v>
      </c>
      <c r="N55" s="15" t="str">
        <f>IFERROR(AVERAGEIF('Dzienne 9'!$B$7:$B$306,A55,'Dzienne 9'!$O$7:$O$306),"")</f>
        <v/>
      </c>
      <c r="O55" s="15" t="str">
        <f>IFERROR(AVERAGEIF('Dzienne 9'!$B$7:$B$306,A55,'Dzienne 9'!$P$7:$P$306),"")</f>
        <v/>
      </c>
      <c r="P55" s="17" t="str">
        <f>IFERROR(AVERAGEIF('Dzienne 9'!$B$7:$B$306,A55,'Dzienne 9'!$R$7:$R$306),"")</f>
        <v/>
      </c>
      <c r="Q55" s="21" t="str">
        <f>IFERROR(AVERAGEIF('Dzienne 9'!$B$7:$B$306,A55,'Dzienne 9'!$U$7:$U$306),"")</f>
        <v/>
      </c>
      <c r="R55" s="21" t="str">
        <f>IFERROR(AVERAGEIF('Dzienne 9'!$B$7:$B$306,A55,'Dzienne 9'!$V$7:$V$306),"")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9'!$A$7:$A$306,'Dzienne 9'!$B$7:$B$306,A56),"")</f>
        <v/>
      </c>
      <c r="C56" s="20" t="str">
        <f ca="1">IFERROR(_xludf.maxifs('Dzienne 9'!$A$7:$A$306,'Dzienne 9'!$B$7:$B$306,A56),"")</f>
        <v/>
      </c>
      <c r="D56" s="21" t="str">
        <f>IFERROR(AVERAGEIF('Dzienne 9'!$B$7:$B$306,A56,'Dzienne 9'!$C$7:$C$306),"")</f>
        <v/>
      </c>
      <c r="E56" s="21" t="str">
        <f>IFERROR(AVERAGEIF('Dzienne 9'!$B$7:$B$306,A56,'Dzienne 9'!$D$7:$D$306),"")</f>
        <v/>
      </c>
      <c r="F56" s="13">
        <f>IFERROR(SUMIF('Dzienne 9'!$B$7:$B$306,A56,'Dzienne 9'!$E$7:$E$306),"")</f>
        <v>0</v>
      </c>
      <c r="G56" s="13">
        <f>IFERROR(SUMIF('Dzienne 9'!$B$7:$B$306,A56,'Dzienne 9'!$F$7:$F$306),"")</f>
        <v>0</v>
      </c>
      <c r="H56" s="15" t="str">
        <f>IFERROR(AVERAGEIF('Dzienne 9'!$B$7:$B$306,A56,'Dzienne 9'!$K$7:$K$306),"")</f>
        <v/>
      </c>
      <c r="I56" s="21">
        <f>IFERROR(SUMIF('Dzienne 9'!$B$7:$B$306,A56,'Dzienne 9'!$H$7:$H$306),"")</f>
        <v>0</v>
      </c>
      <c r="J56" s="21">
        <f>IFERROR(SUMIF('Dzienne 9'!$B$7:$B$306,A56,'Dzienne 9'!$I$7:$I$306),"")</f>
        <v>0</v>
      </c>
      <c r="K56" s="15" t="str">
        <f t="shared" si="1"/>
        <v/>
      </c>
      <c r="L56" s="15" t="str">
        <f>IFERROR(AVERAGEIF('Dzienne 9'!$B$7:$B$306,A56,'Dzienne 9'!$L$7:$L$306),"")</f>
        <v/>
      </c>
      <c r="M56" s="21">
        <f>IFERROR(SUMIF('Dzienne 9'!$B$7:$B$306,A56,'Dzienne 9'!$M$7:$M$306),"")</f>
        <v>0</v>
      </c>
      <c r="N56" s="15" t="str">
        <f>IFERROR(AVERAGEIF('Dzienne 9'!$B$7:$B$306,A56,'Dzienne 9'!$O$7:$O$306),"")</f>
        <v/>
      </c>
      <c r="O56" s="15" t="str">
        <f>IFERROR(AVERAGEIF('Dzienne 9'!$B$7:$B$306,A56,'Dzienne 9'!$P$7:$P$306),"")</f>
        <v/>
      </c>
      <c r="P56" s="17" t="str">
        <f>IFERROR(AVERAGEIF('Dzienne 9'!$B$7:$B$306,A56,'Dzienne 9'!$R$7:$R$306),"")</f>
        <v/>
      </c>
      <c r="Q56" s="21" t="str">
        <f>IFERROR(AVERAGEIF('Dzienne 9'!$B$7:$B$306,A56,'Dzienne 9'!$U$7:$U$306),"")</f>
        <v/>
      </c>
      <c r="R56" s="21" t="str">
        <f>IFERROR(AVERAGEIF('Dzienne 9'!$B$7:$B$306,A56,'Dzienne 9'!$V$7:$V$306),"")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9'!$A$7:$A$306,'Dzienne 9'!$B$7:$B$306,A57),"")</f>
        <v/>
      </c>
      <c r="C57" s="20" t="str">
        <f ca="1">IFERROR(_xludf.maxifs('Dzienne 9'!$A$7:$A$306,'Dzienne 9'!$B$7:$B$306,A57),"")</f>
        <v/>
      </c>
      <c r="D57" s="21" t="str">
        <f>IFERROR(AVERAGEIF('Dzienne 9'!$B$7:$B$306,A57,'Dzienne 9'!$C$7:$C$306),"")</f>
        <v/>
      </c>
      <c r="E57" s="21" t="str">
        <f>IFERROR(AVERAGEIF('Dzienne 9'!$B$7:$B$306,A57,'Dzienne 9'!$D$7:$D$306),"")</f>
        <v/>
      </c>
      <c r="F57" s="13">
        <f>IFERROR(SUMIF('Dzienne 9'!$B$7:$B$306,A57,'Dzienne 9'!$E$7:$E$306),"")</f>
        <v>0</v>
      </c>
      <c r="G57" s="13">
        <f>IFERROR(SUMIF('Dzienne 9'!$B$7:$B$306,A57,'Dzienne 9'!$F$7:$F$306),"")</f>
        <v>0</v>
      </c>
      <c r="H57" s="15" t="str">
        <f>IFERROR(AVERAGEIF('Dzienne 9'!$B$7:$B$306,A57,'Dzienne 9'!$K$7:$K$306),"")</f>
        <v/>
      </c>
      <c r="I57" s="21">
        <f>IFERROR(SUMIF('Dzienne 9'!$B$7:$B$306,A57,'Dzienne 9'!$H$7:$H$306),"")</f>
        <v>0</v>
      </c>
      <c r="J57" s="21">
        <f>IFERROR(SUMIF('Dzienne 9'!$B$7:$B$306,A57,'Dzienne 9'!$I$7:$I$306),"")</f>
        <v>0</v>
      </c>
      <c r="K57" s="15" t="str">
        <f t="shared" si="1"/>
        <v/>
      </c>
      <c r="L57" s="15" t="str">
        <f>IFERROR(AVERAGEIF('Dzienne 9'!$B$7:$B$306,A57,'Dzienne 9'!$L$7:$L$306),"")</f>
        <v/>
      </c>
      <c r="M57" s="21">
        <f>IFERROR(SUMIF('Dzienne 9'!$B$7:$B$306,A57,'Dzienne 9'!$M$7:$M$306),"")</f>
        <v>0</v>
      </c>
      <c r="N57" s="15" t="str">
        <f>IFERROR(AVERAGEIF('Dzienne 9'!$B$7:$B$306,A57,'Dzienne 9'!$O$7:$O$306),"")</f>
        <v/>
      </c>
      <c r="O57" s="15" t="str">
        <f>IFERROR(AVERAGEIF('Dzienne 9'!$B$7:$B$306,A57,'Dzienne 9'!$P$7:$P$306),"")</f>
        <v/>
      </c>
      <c r="P57" s="17" t="str">
        <f>IFERROR(AVERAGEIF('Dzienne 9'!$B$7:$B$306,A57,'Dzienne 9'!$R$7:$R$306),"")</f>
        <v/>
      </c>
      <c r="Q57" s="21" t="str">
        <f>IFERROR(AVERAGEIF('Dzienne 9'!$B$7:$B$306,A57,'Dzienne 9'!$U$7:$U$306),"")</f>
        <v/>
      </c>
      <c r="R57" s="21" t="str">
        <f>IFERROR(AVERAGEIF('Dzienne 9'!$B$7:$B$306,A57,'Dzienne 9'!$V$7:$V$306),"")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9'!$A$7:$A$306,'Dzienne 9'!$B$7:$B$306,A58),"")</f>
        <v/>
      </c>
      <c r="C58" s="20" t="str">
        <f ca="1">IFERROR(_xludf.maxifs('Dzienne 9'!$A$7:$A$306,'Dzienne 9'!$B$7:$B$306,A58),"")</f>
        <v/>
      </c>
      <c r="D58" s="21" t="str">
        <f>IFERROR(AVERAGEIF('Dzienne 9'!$B$7:$B$306,A58,'Dzienne 9'!$C$7:$C$306),"")</f>
        <v/>
      </c>
      <c r="E58" s="21" t="str">
        <f>IFERROR(AVERAGEIF('Dzienne 9'!$B$7:$B$306,A58,'Dzienne 9'!$D$7:$D$306),"")</f>
        <v/>
      </c>
      <c r="F58" s="13">
        <f>IFERROR(SUMIF('Dzienne 9'!$B$7:$B$306,A58,'Dzienne 9'!$E$7:$E$306),"")</f>
        <v>0</v>
      </c>
      <c r="G58" s="13">
        <f>IFERROR(SUMIF('Dzienne 9'!$B$7:$B$306,A58,'Dzienne 9'!$F$7:$F$306),"")</f>
        <v>0</v>
      </c>
      <c r="H58" s="15" t="str">
        <f>IFERROR(AVERAGEIF('Dzienne 9'!$B$7:$B$306,A58,'Dzienne 9'!$K$7:$K$306),"")</f>
        <v/>
      </c>
      <c r="I58" s="21">
        <f>IFERROR(SUMIF('Dzienne 9'!$B$7:$B$306,A58,'Dzienne 9'!$H$7:$H$306),"")</f>
        <v>0</v>
      </c>
      <c r="J58" s="21">
        <f>IFERROR(SUMIF('Dzienne 9'!$B$7:$B$306,A58,'Dzienne 9'!$I$7:$I$306),"")</f>
        <v>0</v>
      </c>
      <c r="K58" s="15" t="str">
        <f t="shared" si="1"/>
        <v/>
      </c>
      <c r="L58" s="15" t="str">
        <f>IFERROR(AVERAGEIF('Dzienne 9'!$B$7:$B$306,A58,'Dzienne 9'!$L$7:$L$306),"")</f>
        <v/>
      </c>
      <c r="M58" s="21">
        <f>IFERROR(SUMIF('Dzienne 9'!$B$7:$B$306,A58,'Dzienne 9'!$M$7:$M$306),"")</f>
        <v>0</v>
      </c>
      <c r="N58" s="15" t="str">
        <f>IFERROR(AVERAGEIF('Dzienne 9'!$B$7:$B$306,A58,'Dzienne 9'!$O$7:$O$306),"")</f>
        <v/>
      </c>
      <c r="O58" s="15" t="str">
        <f>IFERROR(AVERAGEIF('Dzienne 9'!$B$7:$B$306,A58,'Dzienne 9'!$P$7:$P$306),"")</f>
        <v/>
      </c>
      <c r="P58" s="17" t="str">
        <f>IFERROR(AVERAGEIF('Dzienne 9'!$B$7:$B$306,A58,'Dzienne 9'!$R$7:$R$306),"")</f>
        <v/>
      </c>
      <c r="Q58" s="21" t="str">
        <f>IFERROR(AVERAGEIF('Dzienne 9'!$B$7:$B$306,A58,'Dzienne 9'!$U$7:$U$306),"")</f>
        <v/>
      </c>
      <c r="R58" s="21" t="str">
        <f>IFERROR(AVERAGEIF('Dzienne 9'!$B$7:$B$306,A58,'Dzienne 9'!$V$7:$V$306),"")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9'!$A$7:$A$306,'Dzienne 9'!$B$7:$B$306,A59),"")</f>
        <v/>
      </c>
      <c r="C59" s="20" t="str">
        <f ca="1">IFERROR(_xludf.maxifs('Dzienne 9'!$A$7:$A$306,'Dzienne 9'!$B$7:$B$306,A59),"")</f>
        <v/>
      </c>
      <c r="D59" s="21" t="str">
        <f>IFERROR(AVERAGEIF('Dzienne 9'!$B$7:$B$306,A59,'Dzienne 9'!$C$7:$C$306),"")</f>
        <v/>
      </c>
      <c r="E59" s="21" t="str">
        <f>IFERROR(AVERAGEIF('Dzienne 9'!$B$7:$B$306,A59,'Dzienne 9'!$D$7:$D$306),"")</f>
        <v/>
      </c>
      <c r="F59" s="13">
        <f>IFERROR(SUMIF('Dzienne 9'!$B$7:$B$306,A59,'Dzienne 9'!$E$7:$E$306),"")</f>
        <v>0</v>
      </c>
      <c r="G59" s="13">
        <f>IFERROR(SUMIF('Dzienne 9'!$B$7:$B$306,A59,'Dzienne 9'!$F$7:$F$306),"")</f>
        <v>0</v>
      </c>
      <c r="H59" s="15" t="str">
        <f>IFERROR(AVERAGEIF('Dzienne 9'!$B$7:$B$306,A59,'Dzienne 9'!$K$7:$K$306),"")</f>
        <v/>
      </c>
      <c r="I59" s="21">
        <f>IFERROR(SUMIF('Dzienne 9'!$B$7:$B$306,A59,'Dzienne 9'!$H$7:$H$306),"")</f>
        <v>0</v>
      </c>
      <c r="J59" s="21">
        <f>IFERROR(SUMIF('Dzienne 9'!$B$7:$B$306,A59,'Dzienne 9'!$I$7:$I$306),"")</f>
        <v>0</v>
      </c>
      <c r="K59" s="15" t="str">
        <f t="shared" si="1"/>
        <v/>
      </c>
      <c r="L59" s="15" t="str">
        <f>IFERROR(AVERAGEIF('Dzienne 9'!$B$7:$B$306,A59,'Dzienne 9'!$L$7:$L$306),"")</f>
        <v/>
      </c>
      <c r="M59" s="21">
        <f>IFERROR(SUMIF('Dzienne 9'!$B$7:$B$306,A59,'Dzienne 9'!$M$7:$M$306),"")</f>
        <v>0</v>
      </c>
      <c r="N59" s="15" t="str">
        <f>IFERROR(AVERAGEIF('Dzienne 9'!$B$7:$B$306,A59,'Dzienne 9'!$O$7:$O$306),"")</f>
        <v/>
      </c>
      <c r="O59" s="15" t="str">
        <f>IFERROR(AVERAGEIF('Dzienne 9'!$B$7:$B$306,A59,'Dzienne 9'!$P$7:$P$306),"")</f>
        <v/>
      </c>
      <c r="P59" s="17" t="str">
        <f>IFERROR(AVERAGEIF('Dzienne 9'!$B$7:$B$306,A59,'Dzienne 9'!$R$7:$R$306),"")</f>
        <v/>
      </c>
      <c r="Q59" s="21" t="str">
        <f>IFERROR(AVERAGEIF('Dzienne 9'!$B$7:$B$306,A59,'Dzienne 9'!$U$7:$U$306),"")</f>
        <v/>
      </c>
      <c r="R59" s="21" t="str">
        <f>IFERROR(AVERAGEIF('Dzienne 9'!$B$7:$B$306,A59,'Dzienne 9'!$V$7:$V$306),"")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9'!$A$7:$A$306,'Dzienne 9'!$B$7:$B$306,A60),"")</f>
        <v/>
      </c>
      <c r="C60" s="20" t="str">
        <f ca="1">IFERROR(_xludf.maxifs('Dzienne 9'!$A$7:$A$306,'Dzienne 9'!$B$7:$B$306,A60),"")</f>
        <v/>
      </c>
      <c r="D60" s="21" t="str">
        <f>IFERROR(AVERAGEIF('Dzienne 9'!$B$7:$B$306,A60,'Dzienne 9'!$C$7:$C$306),"")</f>
        <v/>
      </c>
      <c r="E60" s="21" t="str">
        <f>IFERROR(AVERAGEIF('Dzienne 9'!$B$7:$B$306,A60,'Dzienne 9'!$D$7:$D$306),"")</f>
        <v/>
      </c>
      <c r="F60" s="13">
        <f>IFERROR(SUMIF('Dzienne 9'!$B$7:$B$306,A60,'Dzienne 9'!$E$7:$E$306),"")</f>
        <v>0</v>
      </c>
      <c r="G60" s="13">
        <f>IFERROR(SUMIF('Dzienne 9'!$B$7:$B$306,A60,'Dzienne 9'!$F$7:$F$306),"")</f>
        <v>0</v>
      </c>
      <c r="H60" s="15" t="str">
        <f>IFERROR(AVERAGEIF('Dzienne 9'!$B$7:$B$306,A60,'Dzienne 9'!$K$7:$K$306),"")</f>
        <v/>
      </c>
      <c r="I60" s="21">
        <f>IFERROR(SUMIF('Dzienne 9'!$B$7:$B$306,A60,'Dzienne 9'!$H$7:$H$306),"")</f>
        <v>0</v>
      </c>
      <c r="J60" s="21">
        <f>IFERROR(SUMIF('Dzienne 9'!$B$7:$B$306,A60,'Dzienne 9'!$I$7:$I$306),"")</f>
        <v>0</v>
      </c>
      <c r="K60" s="15" t="str">
        <f t="shared" si="1"/>
        <v/>
      </c>
      <c r="L60" s="15" t="str">
        <f>IFERROR(AVERAGEIF('Dzienne 9'!$B$7:$B$306,A60,'Dzienne 9'!$L$7:$L$306),"")</f>
        <v/>
      </c>
      <c r="M60" s="21">
        <f>IFERROR(SUMIF('Dzienne 9'!$B$7:$B$306,A60,'Dzienne 9'!$M$7:$M$306),"")</f>
        <v>0</v>
      </c>
      <c r="N60" s="15" t="str">
        <f>IFERROR(AVERAGEIF('Dzienne 9'!$B$7:$B$306,A60,'Dzienne 9'!$O$7:$O$306),"")</f>
        <v/>
      </c>
      <c r="O60" s="15" t="str">
        <f>IFERROR(AVERAGEIF('Dzienne 9'!$B$7:$B$306,A60,'Dzienne 9'!$P$7:$P$306),"")</f>
        <v/>
      </c>
      <c r="P60" s="17" t="str">
        <f>IFERROR(AVERAGEIF('Dzienne 9'!$B$7:$B$306,A60,'Dzienne 9'!$R$7:$R$306),"")</f>
        <v/>
      </c>
      <c r="Q60" s="21" t="str">
        <f>IFERROR(AVERAGEIF('Dzienne 9'!$B$7:$B$306,A60,'Dzienne 9'!$U$7:$U$306),"")</f>
        <v/>
      </c>
      <c r="R60" s="21" t="str">
        <f>IFERROR(AVERAGEIF('Dzienne 9'!$B$7:$B$306,A60,'Dzienne 9'!$V$7:$V$306),"")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9'!$A$7:$A$306,'Dzienne 9'!$B$7:$B$306,A61),"")</f>
        <v/>
      </c>
      <c r="C61" s="20" t="str">
        <f ca="1">IFERROR(_xludf.maxifs('Dzienne 9'!$A$7:$A$306,'Dzienne 9'!$B$7:$B$306,A61),"")</f>
        <v/>
      </c>
      <c r="D61" s="21" t="str">
        <f>IFERROR(AVERAGEIF('Dzienne 9'!$B$7:$B$306,A61,'Dzienne 9'!$C$7:$C$306),"")</f>
        <v/>
      </c>
      <c r="E61" s="21" t="str">
        <f>IFERROR(AVERAGEIF('Dzienne 9'!$B$7:$B$306,A61,'Dzienne 9'!$D$7:$D$306),"")</f>
        <v/>
      </c>
      <c r="F61" s="13">
        <f>IFERROR(SUMIF('Dzienne 9'!$B$7:$B$306,A61,'Dzienne 9'!$E$7:$E$306),"")</f>
        <v>0</v>
      </c>
      <c r="G61" s="13">
        <f>IFERROR(SUMIF('Dzienne 9'!$B$7:$B$306,A61,'Dzienne 9'!$F$7:$F$306),"")</f>
        <v>0</v>
      </c>
      <c r="H61" s="15" t="str">
        <f>IFERROR(AVERAGEIF('Dzienne 9'!$B$7:$B$306,A61,'Dzienne 9'!$K$7:$K$306),"")</f>
        <v/>
      </c>
      <c r="I61" s="21">
        <f>IFERROR(SUMIF('Dzienne 9'!$B$7:$B$306,A61,'Dzienne 9'!$H$7:$H$306),"")</f>
        <v>0</v>
      </c>
      <c r="J61" s="21">
        <f>IFERROR(SUMIF('Dzienne 9'!$B$7:$B$306,A61,'Dzienne 9'!$I$7:$I$306),"")</f>
        <v>0</v>
      </c>
      <c r="K61" s="15" t="str">
        <f t="shared" si="1"/>
        <v/>
      </c>
      <c r="L61" s="15" t="str">
        <f>IFERROR(AVERAGEIF('Dzienne 9'!$B$7:$B$306,A61,'Dzienne 9'!$L$7:$L$306),"")</f>
        <v/>
      </c>
      <c r="M61" s="21">
        <f>IFERROR(SUMIF('Dzienne 9'!$B$7:$B$306,A61,'Dzienne 9'!$M$7:$M$306),"")</f>
        <v>0</v>
      </c>
      <c r="N61" s="15" t="str">
        <f>IFERROR(AVERAGEIF('Dzienne 9'!$B$7:$B$306,A61,'Dzienne 9'!$O$7:$O$306),"")</f>
        <v/>
      </c>
      <c r="O61" s="15" t="str">
        <f>IFERROR(AVERAGEIF('Dzienne 9'!$B$7:$B$306,A61,'Dzienne 9'!$P$7:$P$306),"")</f>
        <v/>
      </c>
      <c r="P61" s="17" t="str">
        <f>IFERROR(AVERAGEIF('Dzienne 9'!$B$7:$B$306,A61,'Dzienne 9'!$R$7:$R$306),"")</f>
        <v/>
      </c>
      <c r="Q61" s="21" t="str">
        <f>IFERROR(AVERAGEIF('Dzienne 9'!$B$7:$B$306,A61,'Dzienne 9'!$U$7:$U$306),"")</f>
        <v/>
      </c>
      <c r="R61" s="21" t="str">
        <f>IFERROR(AVERAGEIF('Dzienne 9'!$B$7:$B$306,A61,'Dzienne 9'!$V$7:$V$306),"")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9'!$A$7:$A$306,'Dzienne 9'!$B$7:$B$306,A62),"")</f>
        <v/>
      </c>
      <c r="C62" s="20" t="str">
        <f ca="1">IFERROR(_xludf.maxifs('Dzienne 9'!$A$7:$A$306,'Dzienne 9'!$B$7:$B$306,A62),"")</f>
        <v/>
      </c>
      <c r="D62" s="21" t="str">
        <f>IFERROR(AVERAGEIF('Dzienne 9'!$B$7:$B$306,A62,'Dzienne 9'!$C$7:$C$306),"")</f>
        <v/>
      </c>
      <c r="E62" s="21" t="str">
        <f>IFERROR(AVERAGEIF('Dzienne 9'!$B$7:$B$306,A62,'Dzienne 9'!$D$7:$D$306),"")</f>
        <v/>
      </c>
      <c r="F62" s="13">
        <f>IFERROR(SUMIF('Dzienne 9'!$B$7:$B$306,A62,'Dzienne 9'!$E$7:$E$306),"")</f>
        <v>0</v>
      </c>
      <c r="G62" s="13">
        <f>IFERROR(SUMIF('Dzienne 9'!$B$7:$B$306,A62,'Dzienne 9'!$F$7:$F$306),"")</f>
        <v>0</v>
      </c>
      <c r="H62" s="15" t="str">
        <f>IFERROR(AVERAGEIF('Dzienne 9'!$B$7:$B$306,A62,'Dzienne 9'!$K$7:$K$306),"")</f>
        <v/>
      </c>
      <c r="I62" s="21">
        <f>IFERROR(SUMIF('Dzienne 9'!$B$7:$B$306,A62,'Dzienne 9'!$H$7:$H$306),"")</f>
        <v>0</v>
      </c>
      <c r="J62" s="21">
        <f>IFERROR(SUMIF('Dzienne 9'!$B$7:$B$306,A62,'Dzienne 9'!$I$7:$I$306),"")</f>
        <v>0</v>
      </c>
      <c r="K62" s="15" t="str">
        <f t="shared" si="1"/>
        <v/>
      </c>
      <c r="L62" s="15" t="str">
        <f>IFERROR(AVERAGEIF('Dzienne 9'!$B$7:$B$306,A62,'Dzienne 9'!$L$7:$L$306),"")</f>
        <v/>
      </c>
      <c r="M62" s="21">
        <f>IFERROR(SUMIF('Dzienne 9'!$B$7:$B$306,A62,'Dzienne 9'!$M$7:$M$306),"")</f>
        <v>0</v>
      </c>
      <c r="N62" s="15" t="str">
        <f>IFERROR(AVERAGEIF('Dzienne 9'!$B$7:$B$306,A62,'Dzienne 9'!$O$7:$O$306),"")</f>
        <v/>
      </c>
      <c r="O62" s="15" t="str">
        <f>IFERROR(AVERAGEIF('Dzienne 9'!$B$7:$B$306,A62,'Dzienne 9'!$P$7:$P$306),"")</f>
        <v/>
      </c>
      <c r="P62" s="17" t="str">
        <f>IFERROR(AVERAGEIF('Dzienne 9'!$B$7:$B$306,A62,'Dzienne 9'!$R$7:$R$306),"")</f>
        <v/>
      </c>
      <c r="Q62" s="21" t="str">
        <f>IFERROR(AVERAGEIF('Dzienne 9'!$B$7:$B$306,A62,'Dzienne 9'!$U$7:$U$306),"")</f>
        <v/>
      </c>
      <c r="R62" s="21" t="str">
        <f>IFERROR(AVERAGEIF('Dzienne 9'!$B$7:$B$306,A62,'Dzienne 9'!$V$7:$V$306),"")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9'!$A$7:$A$306,'Dzienne 9'!$B$7:$B$306,A63),"")</f>
        <v/>
      </c>
      <c r="C63" s="20" t="str">
        <f ca="1">IFERROR(_xludf.maxifs('Dzienne 9'!$A$7:$A$306,'Dzienne 9'!$B$7:$B$306,A63),"")</f>
        <v/>
      </c>
      <c r="D63" s="21" t="str">
        <f>IFERROR(AVERAGEIF('Dzienne 9'!$B$7:$B$306,A63,'Dzienne 9'!$C$7:$C$306),"")</f>
        <v/>
      </c>
      <c r="E63" s="21" t="str">
        <f>IFERROR(AVERAGEIF('Dzienne 9'!$B$7:$B$306,A63,'Dzienne 9'!$D$7:$D$306),"")</f>
        <v/>
      </c>
      <c r="F63" s="13">
        <f>IFERROR(SUMIF('Dzienne 9'!$B$7:$B$306,A63,'Dzienne 9'!$E$7:$E$306),"")</f>
        <v>0</v>
      </c>
      <c r="G63" s="13">
        <f>IFERROR(SUMIF('Dzienne 9'!$B$7:$B$306,A63,'Dzienne 9'!$F$7:$F$306),"")</f>
        <v>0</v>
      </c>
      <c r="H63" s="15" t="str">
        <f>IFERROR(AVERAGEIF('Dzienne 9'!$B$7:$B$306,A63,'Dzienne 9'!$K$7:$K$306),"")</f>
        <v/>
      </c>
      <c r="I63" s="21">
        <f>IFERROR(SUMIF('Dzienne 9'!$B$7:$B$306,A63,'Dzienne 9'!$H$7:$H$306),"")</f>
        <v>0</v>
      </c>
      <c r="J63" s="21">
        <f>IFERROR(SUMIF('Dzienne 9'!$B$7:$B$306,A63,'Dzienne 9'!$I$7:$I$306),"")</f>
        <v>0</v>
      </c>
      <c r="K63" s="15" t="str">
        <f t="shared" si="1"/>
        <v/>
      </c>
      <c r="L63" s="15" t="str">
        <f>IFERROR(AVERAGEIF('Dzienne 9'!$B$7:$B$306,A63,'Dzienne 9'!$L$7:$L$306),"")</f>
        <v/>
      </c>
      <c r="M63" s="21">
        <f>IFERROR(SUMIF('Dzienne 9'!$B$7:$B$306,A63,'Dzienne 9'!$M$7:$M$306),"")</f>
        <v>0</v>
      </c>
      <c r="N63" s="15" t="str">
        <f>IFERROR(AVERAGEIF('Dzienne 9'!$B$7:$B$306,A63,'Dzienne 9'!$O$7:$O$306),"")</f>
        <v/>
      </c>
      <c r="O63" s="15" t="str">
        <f>IFERROR(AVERAGEIF('Dzienne 9'!$B$7:$B$306,A63,'Dzienne 9'!$P$7:$P$306),"")</f>
        <v/>
      </c>
      <c r="P63" s="17" t="str">
        <f>IFERROR(AVERAGEIF('Dzienne 9'!$B$7:$B$306,A63,'Dzienne 9'!$R$7:$R$306),"")</f>
        <v/>
      </c>
      <c r="Q63" s="21" t="str">
        <f>IFERROR(AVERAGEIF('Dzienne 9'!$B$7:$B$306,A63,'Dzienne 9'!$U$7:$U$306),"")</f>
        <v/>
      </c>
      <c r="R63" s="21" t="str">
        <f>IFERROR(AVERAGEIF('Dzienne 9'!$B$7:$B$306,A63,'Dzienne 9'!$V$7:$V$306),"")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9'!$A$7:$A$306,'Dzienne 9'!$B$7:$B$306,A64),"")</f>
        <v/>
      </c>
      <c r="C64" s="20" t="str">
        <f ca="1">IFERROR(_xludf.maxifs('Dzienne 9'!$A$7:$A$306,'Dzienne 9'!$B$7:$B$306,A64),"")</f>
        <v/>
      </c>
      <c r="D64" s="21" t="str">
        <f>IFERROR(AVERAGEIF('Dzienne 9'!$B$7:$B$306,A64,'Dzienne 9'!$C$7:$C$306),"")</f>
        <v/>
      </c>
      <c r="E64" s="21" t="str">
        <f>IFERROR(AVERAGEIF('Dzienne 9'!$B$7:$B$306,A64,'Dzienne 9'!$D$7:$D$306),"")</f>
        <v/>
      </c>
      <c r="F64" s="13">
        <f>IFERROR(SUMIF('Dzienne 9'!$B$7:$B$306,A64,'Dzienne 9'!$E$7:$E$306),"")</f>
        <v>0</v>
      </c>
      <c r="G64" s="13">
        <f>IFERROR(SUMIF('Dzienne 9'!$B$7:$B$306,A64,'Dzienne 9'!$F$7:$F$306),"")</f>
        <v>0</v>
      </c>
      <c r="H64" s="15" t="str">
        <f>IFERROR(AVERAGEIF('Dzienne 9'!$B$7:$B$306,A64,'Dzienne 9'!$K$7:$K$306),"")</f>
        <v/>
      </c>
      <c r="I64" s="21">
        <f>IFERROR(SUMIF('Dzienne 9'!$B$7:$B$306,A64,'Dzienne 9'!$H$7:$H$306),"")</f>
        <v>0</v>
      </c>
      <c r="J64" s="21">
        <f>IFERROR(SUMIF('Dzienne 9'!$B$7:$B$306,A64,'Dzienne 9'!$I$7:$I$306),"")</f>
        <v>0</v>
      </c>
      <c r="K64" s="15" t="str">
        <f t="shared" si="1"/>
        <v/>
      </c>
      <c r="L64" s="15" t="str">
        <f>IFERROR(AVERAGEIF('Dzienne 9'!$B$7:$B$306,A64,'Dzienne 9'!$L$7:$L$306),"")</f>
        <v/>
      </c>
      <c r="M64" s="21">
        <f>IFERROR(SUMIF('Dzienne 9'!$B$7:$B$306,A64,'Dzienne 9'!$M$7:$M$306),"")</f>
        <v>0</v>
      </c>
      <c r="N64" s="15" t="str">
        <f>IFERROR(AVERAGEIF('Dzienne 9'!$B$7:$B$306,A64,'Dzienne 9'!$O$7:$O$306),"")</f>
        <v/>
      </c>
      <c r="O64" s="15" t="str">
        <f>IFERROR(AVERAGEIF('Dzienne 9'!$B$7:$B$306,A64,'Dzienne 9'!$P$7:$P$306),"")</f>
        <v/>
      </c>
      <c r="P64" s="17" t="str">
        <f>IFERROR(AVERAGEIF('Dzienne 9'!$B$7:$B$306,A64,'Dzienne 9'!$R$7:$R$306),"")</f>
        <v/>
      </c>
      <c r="Q64" s="21" t="str">
        <f>IFERROR(AVERAGEIF('Dzienne 9'!$B$7:$B$306,A64,'Dzienne 9'!$U$7:$U$306),"")</f>
        <v/>
      </c>
      <c r="R64" s="21" t="str">
        <f>IFERROR(AVERAGEIF('Dzienne 9'!$B$7:$B$306,A64,'Dzienne 9'!$V$7:$V$306),"")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9'!$A$7:$A$306,'Dzienne 9'!$B$7:$B$306,A65),"")</f>
        <v/>
      </c>
      <c r="C65" s="20" t="str">
        <f ca="1">IFERROR(_xludf.maxifs('Dzienne 9'!$A$7:$A$306,'Dzienne 9'!$B$7:$B$306,A65),"")</f>
        <v/>
      </c>
      <c r="D65" s="21" t="str">
        <f>IFERROR(AVERAGEIF('Dzienne 9'!$B$7:$B$306,A65,'Dzienne 9'!$C$7:$C$306),"")</f>
        <v/>
      </c>
      <c r="E65" s="21" t="str">
        <f>IFERROR(AVERAGEIF('Dzienne 9'!$B$7:$B$306,A65,'Dzienne 9'!$D$7:$D$306),"")</f>
        <v/>
      </c>
      <c r="F65" s="13">
        <f>IFERROR(SUMIF('Dzienne 9'!$B$7:$B$306,A65,'Dzienne 9'!$E$7:$E$306),"")</f>
        <v>0</v>
      </c>
      <c r="G65" s="13">
        <f>IFERROR(SUMIF('Dzienne 9'!$B$7:$B$306,A65,'Dzienne 9'!$F$7:$F$306),"")</f>
        <v>0</v>
      </c>
      <c r="H65" s="15" t="str">
        <f>IFERROR(AVERAGEIF('Dzienne 9'!$B$7:$B$306,A65,'Dzienne 9'!$K$7:$K$306),"")</f>
        <v/>
      </c>
      <c r="I65" s="21">
        <f>IFERROR(SUMIF('Dzienne 9'!$B$7:$B$306,A65,'Dzienne 9'!$H$7:$H$306),"")</f>
        <v>0</v>
      </c>
      <c r="J65" s="21">
        <f>IFERROR(SUMIF('Dzienne 9'!$B$7:$B$306,A65,'Dzienne 9'!$I$7:$I$306),"")</f>
        <v>0</v>
      </c>
      <c r="K65" s="15" t="str">
        <f t="shared" si="1"/>
        <v/>
      </c>
      <c r="L65" s="15" t="str">
        <f>IFERROR(AVERAGEIF('Dzienne 9'!$B$7:$B$306,A65,'Dzienne 9'!$L$7:$L$306),"")</f>
        <v/>
      </c>
      <c r="M65" s="21">
        <f>IFERROR(SUMIF('Dzienne 9'!$B$7:$B$306,A65,'Dzienne 9'!$M$7:$M$306),"")</f>
        <v>0</v>
      </c>
      <c r="N65" s="15" t="str">
        <f>IFERROR(AVERAGEIF('Dzienne 9'!$B$7:$B$306,A65,'Dzienne 9'!$O$7:$O$306),"")</f>
        <v/>
      </c>
      <c r="O65" s="15" t="str">
        <f>IFERROR(AVERAGEIF('Dzienne 9'!$B$7:$B$306,A65,'Dzienne 9'!$P$7:$P$306),"")</f>
        <v/>
      </c>
      <c r="P65" s="17" t="str">
        <f>IFERROR(AVERAGEIF('Dzienne 9'!$B$7:$B$306,A65,'Dzienne 9'!$R$7:$R$306),"")</f>
        <v/>
      </c>
      <c r="Q65" s="21" t="str">
        <f>IFERROR(AVERAGEIF('Dzienne 9'!$B$7:$B$306,A65,'Dzienne 9'!$U$7:$U$306),"")</f>
        <v/>
      </c>
      <c r="R65" s="21" t="str">
        <f>IFERROR(AVERAGEIF('Dzienne 9'!$B$7:$B$306,A65,'Dzienne 9'!$V$7:$V$306),"")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9'!$A$7:$A$306,'Dzienne 9'!$B$7:$B$306,A66),"")</f>
        <v/>
      </c>
      <c r="C66" s="20" t="str">
        <f ca="1">IFERROR(_xludf.maxifs('Dzienne 9'!$A$7:$A$306,'Dzienne 9'!$B$7:$B$306,A66),"")</f>
        <v/>
      </c>
      <c r="D66" s="21" t="str">
        <f>IFERROR(AVERAGEIF('Dzienne 9'!$B$7:$B$306,A66,'Dzienne 9'!$C$7:$C$306),"")</f>
        <v/>
      </c>
      <c r="E66" s="21" t="str">
        <f>IFERROR(AVERAGEIF('Dzienne 9'!$B$7:$B$306,A66,'Dzienne 9'!$D$7:$D$306),"")</f>
        <v/>
      </c>
      <c r="F66" s="13">
        <f>IFERROR(SUMIF('Dzienne 9'!$B$7:$B$306,A66,'Dzienne 9'!$E$7:$E$306),"")</f>
        <v>0</v>
      </c>
      <c r="G66" s="13">
        <f>IFERROR(SUMIF('Dzienne 9'!$B$7:$B$306,A66,'Dzienne 9'!$F$7:$F$306),"")</f>
        <v>0</v>
      </c>
      <c r="H66" s="15" t="str">
        <f>IFERROR(AVERAGEIF('Dzienne 9'!$B$7:$B$306,A66,'Dzienne 9'!$K$7:$K$306),"")</f>
        <v/>
      </c>
      <c r="I66" s="21">
        <f>IFERROR(SUMIF('Dzienne 9'!$B$7:$B$306,A66,'Dzienne 9'!$H$7:$H$306),"")</f>
        <v>0</v>
      </c>
      <c r="J66" s="21">
        <f>IFERROR(SUMIF('Dzienne 9'!$B$7:$B$306,A66,'Dzienne 9'!$I$7:$I$306),"")</f>
        <v>0</v>
      </c>
      <c r="K66" s="15" t="str">
        <f t="shared" si="1"/>
        <v/>
      </c>
      <c r="L66" s="15" t="str">
        <f>IFERROR(AVERAGEIF('Dzienne 9'!$B$7:$B$306,A66,'Dzienne 9'!$L$7:$L$306),"")</f>
        <v/>
      </c>
      <c r="M66" s="21">
        <f>IFERROR(SUMIF('Dzienne 9'!$B$7:$B$306,A66,'Dzienne 9'!$M$7:$M$306),"")</f>
        <v>0</v>
      </c>
      <c r="N66" s="15" t="str">
        <f>IFERROR(AVERAGEIF('Dzienne 9'!$B$7:$B$306,A66,'Dzienne 9'!$O$7:$O$306),"")</f>
        <v/>
      </c>
      <c r="O66" s="15" t="str">
        <f>IFERROR(AVERAGEIF('Dzienne 9'!$B$7:$B$306,A66,'Dzienne 9'!$P$7:$P$306),"")</f>
        <v/>
      </c>
      <c r="P66" s="17" t="str">
        <f>IFERROR(AVERAGEIF('Dzienne 9'!$B$7:$B$306,A66,'Dzienne 9'!$R$7:$R$306),"")</f>
        <v/>
      </c>
      <c r="Q66" s="21" t="str">
        <f>IFERROR(AVERAGEIF('Dzienne 9'!$B$7:$B$306,A66,'Dzienne 9'!$U$7:$U$306),"")</f>
        <v/>
      </c>
      <c r="R66" s="21" t="str">
        <f>IFERROR(AVERAGEIF('Dzienne 9'!$B$7:$B$306,A66,'Dzienne 9'!$V$7:$V$306),"")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9'!$A$7:$A$306,'Dzienne 9'!$B$7:$B$306,A67),"")</f>
        <v/>
      </c>
      <c r="C67" s="20" t="str">
        <f ca="1">IFERROR(_xludf.maxifs('Dzienne 9'!$A$7:$A$306,'Dzienne 9'!$B$7:$B$306,A67),"")</f>
        <v/>
      </c>
      <c r="D67" s="21" t="str">
        <f>IFERROR(AVERAGEIF('Dzienne 9'!$B$7:$B$306,A67,'Dzienne 9'!$C$7:$C$306),"")</f>
        <v/>
      </c>
      <c r="E67" s="21" t="str">
        <f>IFERROR(AVERAGEIF('Dzienne 9'!$B$7:$B$306,A67,'Dzienne 9'!$D$7:$D$306),"")</f>
        <v/>
      </c>
      <c r="F67" s="13">
        <f>IFERROR(SUMIF('Dzienne 9'!$B$7:$B$306,A67,'Dzienne 9'!$E$7:$E$306),"")</f>
        <v>0</v>
      </c>
      <c r="G67" s="13">
        <f>IFERROR(SUMIF('Dzienne 9'!$B$7:$B$306,A67,'Dzienne 9'!$F$7:$F$306),"")</f>
        <v>0</v>
      </c>
      <c r="H67" s="15" t="str">
        <f>IFERROR(AVERAGEIF('Dzienne 9'!$B$7:$B$306,A67,'Dzienne 9'!$K$7:$K$306),"")</f>
        <v/>
      </c>
      <c r="I67" s="21">
        <f>IFERROR(SUMIF('Dzienne 9'!$B$7:$B$306,A67,'Dzienne 9'!$H$7:$H$306),"")</f>
        <v>0</v>
      </c>
      <c r="J67" s="21">
        <f>IFERROR(SUMIF('Dzienne 9'!$B$7:$B$306,A67,'Dzienne 9'!$I$7:$I$306),"")</f>
        <v>0</v>
      </c>
      <c r="K67" s="15" t="str">
        <f t="shared" ref="K67:K72" si="2">IF(OR(I67="",I67=0),"",J67/I67*100)</f>
        <v/>
      </c>
      <c r="L67" s="15" t="str">
        <f>IFERROR(AVERAGEIF('Dzienne 9'!$B$7:$B$306,A67,'Dzienne 9'!$L$7:$L$306),"")</f>
        <v/>
      </c>
      <c r="M67" s="21">
        <f>IFERROR(SUMIF('Dzienne 9'!$B$7:$B$306,A67,'Dzienne 9'!$M$7:$M$306),"")</f>
        <v>0</v>
      </c>
      <c r="N67" s="15" t="str">
        <f>IFERROR(AVERAGEIF('Dzienne 9'!$B$7:$B$306,A67,'Dzienne 9'!$O$7:$O$306),"")</f>
        <v/>
      </c>
      <c r="O67" s="15" t="str">
        <f>IFERROR(AVERAGEIF('Dzienne 9'!$B$7:$B$306,A67,'Dzienne 9'!$P$7:$P$306),"")</f>
        <v/>
      </c>
      <c r="P67" s="17" t="str">
        <f>IFERROR(AVERAGEIF('Dzienne 9'!$B$7:$B$306,A67,'Dzienne 9'!$R$7:$R$306),"")</f>
        <v/>
      </c>
      <c r="Q67" s="21" t="str">
        <f>IFERROR(AVERAGEIF('Dzienne 9'!$B$7:$B$306,A67,'Dzienne 9'!$U$7:$U$306),"")</f>
        <v/>
      </c>
      <c r="R67" s="21" t="str">
        <f>IFERROR(AVERAGEIF('Dzienne 9'!$B$7:$B$306,A67,'Dzienne 9'!$V$7:$V$306),"")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9'!$A$7:$A$306,'Dzienne 9'!$B$7:$B$306,A68),"")</f>
        <v/>
      </c>
      <c r="C68" s="20" t="str">
        <f ca="1">IFERROR(_xludf.maxifs('Dzienne 9'!$A$7:$A$306,'Dzienne 9'!$B$7:$B$306,A68),"")</f>
        <v/>
      </c>
      <c r="D68" s="21" t="str">
        <f>IFERROR(AVERAGEIF('Dzienne 9'!$B$7:$B$306,A68,'Dzienne 9'!$C$7:$C$306),"")</f>
        <v/>
      </c>
      <c r="E68" s="21" t="str">
        <f>IFERROR(AVERAGEIF('Dzienne 9'!$B$7:$B$306,A68,'Dzienne 9'!$D$7:$D$306),"")</f>
        <v/>
      </c>
      <c r="F68" s="13">
        <f>IFERROR(SUMIF('Dzienne 9'!$B$7:$B$306,A68,'Dzienne 9'!$E$7:$E$306),"")</f>
        <v>0</v>
      </c>
      <c r="G68" s="13">
        <f>IFERROR(SUMIF('Dzienne 9'!$B$7:$B$306,A68,'Dzienne 9'!$F$7:$F$306),"")</f>
        <v>0</v>
      </c>
      <c r="H68" s="15" t="str">
        <f>IFERROR(AVERAGEIF('Dzienne 9'!$B$7:$B$306,A68,'Dzienne 9'!$K$7:$K$306),"")</f>
        <v/>
      </c>
      <c r="I68" s="21">
        <f>IFERROR(SUMIF('Dzienne 9'!$B$7:$B$306,A68,'Dzienne 9'!$H$7:$H$306),"")</f>
        <v>0</v>
      </c>
      <c r="J68" s="21">
        <f>IFERROR(SUMIF('Dzienne 9'!$B$7:$B$306,A68,'Dzienne 9'!$I$7:$I$306),"")</f>
        <v>0</v>
      </c>
      <c r="K68" s="15" t="str">
        <f t="shared" si="2"/>
        <v/>
      </c>
      <c r="L68" s="15" t="str">
        <f>IFERROR(AVERAGEIF('Dzienne 9'!$B$7:$B$306,A68,'Dzienne 9'!$L$7:$L$306),"")</f>
        <v/>
      </c>
      <c r="M68" s="21">
        <f>IFERROR(SUMIF('Dzienne 9'!$B$7:$B$306,A68,'Dzienne 9'!$M$7:$M$306),"")</f>
        <v>0</v>
      </c>
      <c r="N68" s="15" t="str">
        <f>IFERROR(AVERAGEIF('Dzienne 9'!$B$7:$B$306,A68,'Dzienne 9'!$O$7:$O$306),"")</f>
        <v/>
      </c>
      <c r="O68" s="15" t="str">
        <f>IFERROR(AVERAGEIF('Dzienne 9'!$B$7:$B$306,A68,'Dzienne 9'!$P$7:$P$306),"")</f>
        <v/>
      </c>
      <c r="P68" s="17" t="str">
        <f>IFERROR(AVERAGEIF('Dzienne 9'!$B$7:$B$306,A68,'Dzienne 9'!$R$7:$R$306),"")</f>
        <v/>
      </c>
      <c r="Q68" s="21" t="str">
        <f>IFERROR(AVERAGEIF('Dzienne 9'!$B$7:$B$306,A68,'Dzienne 9'!$U$7:$U$306),"")</f>
        <v/>
      </c>
      <c r="R68" s="21" t="str">
        <f>IFERROR(AVERAGEIF('Dzienne 9'!$B$7:$B$306,A68,'Dzienne 9'!$V$7:$V$306),"")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9'!$A$7:$A$306,'Dzienne 9'!$B$7:$B$306,A69),"")</f>
        <v/>
      </c>
      <c r="C69" s="20" t="str">
        <f ca="1">IFERROR(_xludf.maxifs('Dzienne 9'!$A$7:$A$306,'Dzienne 9'!$B$7:$B$306,A69),"")</f>
        <v/>
      </c>
      <c r="D69" s="21" t="str">
        <f>IFERROR(AVERAGEIF('Dzienne 9'!$B$7:$B$306,A69,'Dzienne 9'!$C$7:$C$306),"")</f>
        <v/>
      </c>
      <c r="E69" s="21" t="str">
        <f>IFERROR(AVERAGEIF('Dzienne 9'!$B$7:$B$306,A69,'Dzienne 9'!$D$7:$D$306),"")</f>
        <v/>
      </c>
      <c r="F69" s="13">
        <f>IFERROR(SUMIF('Dzienne 9'!$B$7:$B$306,A69,'Dzienne 9'!$E$7:$E$306),"")</f>
        <v>0</v>
      </c>
      <c r="G69" s="13">
        <f>IFERROR(SUMIF('Dzienne 9'!$B$7:$B$306,A69,'Dzienne 9'!$F$7:$F$306),"")</f>
        <v>0</v>
      </c>
      <c r="H69" s="15" t="str">
        <f>IFERROR(AVERAGEIF('Dzienne 9'!$B$7:$B$306,A69,'Dzienne 9'!$K$7:$K$306),"")</f>
        <v/>
      </c>
      <c r="I69" s="21">
        <f>IFERROR(SUMIF('Dzienne 9'!$B$7:$B$306,A69,'Dzienne 9'!$H$7:$H$306),"")</f>
        <v>0</v>
      </c>
      <c r="J69" s="21">
        <f>IFERROR(SUMIF('Dzienne 9'!$B$7:$B$306,A69,'Dzienne 9'!$I$7:$I$306),"")</f>
        <v>0</v>
      </c>
      <c r="K69" s="15" t="str">
        <f t="shared" si="2"/>
        <v/>
      </c>
      <c r="L69" s="15" t="str">
        <f>IFERROR(AVERAGEIF('Dzienne 9'!$B$7:$B$306,A69,'Dzienne 9'!$L$7:$L$306),"")</f>
        <v/>
      </c>
      <c r="M69" s="21">
        <f>IFERROR(SUMIF('Dzienne 9'!$B$7:$B$306,A69,'Dzienne 9'!$M$7:$M$306),"")</f>
        <v>0</v>
      </c>
      <c r="N69" s="15" t="str">
        <f>IFERROR(AVERAGEIF('Dzienne 9'!$B$7:$B$306,A69,'Dzienne 9'!$O$7:$O$306),"")</f>
        <v/>
      </c>
      <c r="O69" s="15" t="str">
        <f>IFERROR(AVERAGEIF('Dzienne 9'!$B$7:$B$306,A69,'Dzienne 9'!$P$7:$P$306),"")</f>
        <v/>
      </c>
      <c r="P69" s="17" t="str">
        <f>IFERROR(AVERAGEIF('Dzienne 9'!$B$7:$B$306,A69,'Dzienne 9'!$R$7:$R$306),"")</f>
        <v/>
      </c>
      <c r="Q69" s="21" t="str">
        <f>IFERROR(AVERAGEIF('Dzienne 9'!$B$7:$B$306,A69,'Dzienne 9'!$U$7:$U$306),"")</f>
        <v/>
      </c>
      <c r="R69" s="21" t="str">
        <f>IFERROR(AVERAGEIF('Dzienne 9'!$B$7:$B$306,A69,'Dzienne 9'!$V$7:$V$306),"")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9'!$A$7:$A$306,'Dzienne 9'!$B$7:$B$306,A70),"")</f>
        <v/>
      </c>
      <c r="C70" s="20" t="str">
        <f ca="1">IFERROR(_xludf.maxifs('Dzienne 9'!$A$7:$A$306,'Dzienne 9'!$B$7:$B$306,A70),"")</f>
        <v/>
      </c>
      <c r="D70" s="21" t="str">
        <f>IFERROR(AVERAGEIF('Dzienne 9'!$B$7:$B$306,A70,'Dzienne 9'!$C$7:$C$306),"")</f>
        <v/>
      </c>
      <c r="E70" s="21" t="str">
        <f>IFERROR(AVERAGEIF('Dzienne 9'!$B$7:$B$306,A70,'Dzienne 9'!$D$7:$D$306),"")</f>
        <v/>
      </c>
      <c r="F70" s="13">
        <f>IFERROR(SUMIF('Dzienne 9'!$B$7:$B$306,A70,'Dzienne 9'!$E$7:$E$306),"")</f>
        <v>0</v>
      </c>
      <c r="G70" s="13">
        <f>IFERROR(SUMIF('Dzienne 9'!$B$7:$B$306,A70,'Dzienne 9'!$F$7:$F$306),"")</f>
        <v>0</v>
      </c>
      <c r="H70" s="15" t="str">
        <f>IFERROR(AVERAGEIF('Dzienne 9'!$B$7:$B$306,A70,'Dzienne 9'!$K$7:$K$306),"")</f>
        <v/>
      </c>
      <c r="I70" s="21">
        <f>IFERROR(SUMIF('Dzienne 9'!$B$7:$B$306,A70,'Dzienne 9'!$H$7:$H$306),"")</f>
        <v>0</v>
      </c>
      <c r="J70" s="21">
        <f>IFERROR(SUMIF('Dzienne 9'!$B$7:$B$306,A70,'Dzienne 9'!$I$7:$I$306),"")</f>
        <v>0</v>
      </c>
      <c r="K70" s="15" t="str">
        <f t="shared" si="2"/>
        <v/>
      </c>
      <c r="L70" s="15" t="str">
        <f>IFERROR(AVERAGEIF('Dzienne 9'!$B$7:$B$306,A70,'Dzienne 9'!$L$7:$L$306),"")</f>
        <v/>
      </c>
      <c r="M70" s="21">
        <f>IFERROR(SUMIF('Dzienne 9'!$B$7:$B$306,A70,'Dzienne 9'!$M$7:$M$306),"")</f>
        <v>0</v>
      </c>
      <c r="N70" s="15" t="str">
        <f>IFERROR(AVERAGEIF('Dzienne 9'!$B$7:$B$306,A70,'Dzienne 9'!$O$7:$O$306),"")</f>
        <v/>
      </c>
      <c r="O70" s="15" t="str">
        <f>IFERROR(AVERAGEIF('Dzienne 9'!$B$7:$B$306,A70,'Dzienne 9'!$P$7:$P$306),"")</f>
        <v/>
      </c>
      <c r="P70" s="17" t="str">
        <f>IFERROR(AVERAGEIF('Dzienne 9'!$B$7:$B$306,A70,'Dzienne 9'!$R$7:$R$306),"")</f>
        <v/>
      </c>
      <c r="Q70" s="21" t="str">
        <f>IFERROR(AVERAGEIF('Dzienne 9'!$B$7:$B$306,A70,'Dzienne 9'!$U$7:$U$306),"")</f>
        <v/>
      </c>
      <c r="R70" s="21" t="str">
        <f>IFERROR(AVERAGEIF('Dzienne 9'!$B$7:$B$306,A70,'Dzienne 9'!$V$7:$V$306),"")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9'!$A$7:$A$306,'Dzienne 9'!$B$7:$B$306,A71),"")</f>
        <v/>
      </c>
      <c r="C71" s="20" t="str">
        <f ca="1">IFERROR(_xludf.maxifs('Dzienne 9'!$A$7:$A$306,'Dzienne 9'!$B$7:$B$306,A71),"")</f>
        <v/>
      </c>
      <c r="D71" s="21" t="str">
        <f>IFERROR(AVERAGEIF('Dzienne 9'!$B$7:$B$306,A71,'Dzienne 9'!$C$7:$C$306),"")</f>
        <v/>
      </c>
      <c r="E71" s="21" t="str">
        <f>IFERROR(AVERAGEIF('Dzienne 9'!$B$7:$B$306,A71,'Dzienne 9'!$D$7:$D$306),"")</f>
        <v/>
      </c>
      <c r="F71" s="13">
        <f>IFERROR(SUMIF('Dzienne 9'!$B$7:$B$306,A71,'Dzienne 9'!$E$7:$E$306),"")</f>
        <v>0</v>
      </c>
      <c r="G71" s="13">
        <f>IFERROR(SUMIF('Dzienne 9'!$B$7:$B$306,A71,'Dzienne 9'!$F$7:$F$306),"")</f>
        <v>0</v>
      </c>
      <c r="H71" s="15" t="str">
        <f>IFERROR(AVERAGEIF('Dzienne 9'!$B$7:$B$306,A71,'Dzienne 9'!$K$7:$K$306),"")</f>
        <v/>
      </c>
      <c r="I71" s="21">
        <f>IFERROR(SUMIF('Dzienne 9'!$B$7:$B$306,A71,'Dzienne 9'!$H$7:$H$306),"")</f>
        <v>0</v>
      </c>
      <c r="J71" s="21">
        <f>IFERROR(SUMIF('Dzienne 9'!$B$7:$B$306,A71,'Dzienne 9'!$I$7:$I$306),"")</f>
        <v>0</v>
      </c>
      <c r="K71" s="15" t="str">
        <f t="shared" si="2"/>
        <v/>
      </c>
      <c r="L71" s="15" t="str">
        <f>IFERROR(AVERAGEIF('Dzienne 9'!$B$7:$B$306,A71,'Dzienne 9'!$L$7:$L$306),"")</f>
        <v/>
      </c>
      <c r="M71" s="21">
        <f>IFERROR(SUMIF('Dzienne 9'!$B$7:$B$306,A71,'Dzienne 9'!$M$7:$M$306),"")</f>
        <v>0</v>
      </c>
      <c r="N71" s="15" t="str">
        <f>IFERROR(AVERAGEIF('Dzienne 9'!$B$7:$B$306,A71,'Dzienne 9'!$O$7:$O$306),"")</f>
        <v/>
      </c>
      <c r="O71" s="15" t="str">
        <f>IFERROR(AVERAGEIF('Dzienne 9'!$B$7:$B$306,A71,'Dzienne 9'!$P$7:$P$306),"")</f>
        <v/>
      </c>
      <c r="P71" s="17" t="str">
        <f>IFERROR(AVERAGEIF('Dzienne 9'!$B$7:$B$306,A71,'Dzienne 9'!$R$7:$R$306),"")</f>
        <v/>
      </c>
      <c r="Q71" s="21" t="str">
        <f>IFERROR(AVERAGEIF('Dzienne 9'!$B$7:$B$306,A71,'Dzienne 9'!$U$7:$U$306),"")</f>
        <v/>
      </c>
      <c r="R71" s="21" t="str">
        <f>IFERROR(AVERAGEIF('Dzienne 9'!$B$7:$B$306,A71,'Dzienne 9'!$V$7:$V$306),"")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9'!$A$7:$A$306,'Dzienne 9'!$B$7:$B$306,A72),"")</f>
        <v/>
      </c>
      <c r="C72" s="20" t="str">
        <f ca="1">IFERROR(_xludf.maxifs('Dzienne 9'!$A$7:$A$306,'Dzienne 9'!$B$7:$B$306,A72),"")</f>
        <v/>
      </c>
      <c r="D72" s="21" t="str">
        <f>IFERROR(AVERAGEIF('Dzienne 9'!$B$7:$B$306,A72,'Dzienne 9'!$C$7:$C$306),"")</f>
        <v/>
      </c>
      <c r="E72" s="21" t="str">
        <f>IFERROR(AVERAGEIF('Dzienne 9'!$B$7:$B$306,A72,'Dzienne 9'!$D$7:$D$306),"")</f>
        <v/>
      </c>
      <c r="F72" s="13">
        <f>IFERROR(SUMIF('Dzienne 9'!$B$7:$B$306,A72,'Dzienne 9'!$E$7:$E$306),"")</f>
        <v>0</v>
      </c>
      <c r="G72" s="13">
        <f>IFERROR(SUMIF('Dzienne 9'!$B$7:$B$306,A72,'Dzienne 9'!$F$7:$F$306),"")</f>
        <v>0</v>
      </c>
      <c r="H72" s="15" t="str">
        <f>IFERROR(AVERAGEIF('Dzienne 9'!$B$7:$B$306,A72,'Dzienne 9'!$K$7:$K$306),"")</f>
        <v/>
      </c>
      <c r="I72" s="21">
        <f>IFERROR(SUMIF('Dzienne 9'!$B$7:$B$306,A72,'Dzienne 9'!$H$7:$H$306),"")</f>
        <v>0</v>
      </c>
      <c r="J72" s="21">
        <f>IFERROR(SUMIF('Dzienne 9'!$B$7:$B$306,A72,'Dzienne 9'!$I$7:$I$306),"")</f>
        <v>0</v>
      </c>
      <c r="K72" s="15" t="str">
        <f t="shared" si="2"/>
        <v/>
      </c>
      <c r="L72" s="15" t="str">
        <f>IFERROR(AVERAGEIF('Dzienne 9'!$B$7:$B$306,A72,'Dzienne 9'!$L$7:$L$306),"")</f>
        <v/>
      </c>
      <c r="M72" s="21">
        <f>IFERROR(SUMIF('Dzienne 9'!$B$7:$B$306,A72,'Dzienne 9'!$M$7:$M$306),"")</f>
        <v>0</v>
      </c>
      <c r="N72" s="15" t="str">
        <f>IFERROR(AVERAGEIF('Dzienne 9'!$B$7:$B$306,A72,'Dzienne 9'!$O$7:$O$306),"")</f>
        <v/>
      </c>
      <c r="O72" s="15" t="str">
        <f>IFERROR(AVERAGEIF('Dzienne 9'!$B$7:$B$306,A72,'Dzienne 9'!$P$7:$P$306),"")</f>
        <v/>
      </c>
      <c r="P72" s="17" t="str">
        <f>IFERROR(AVERAGEIF('Dzienne 9'!$B$7:$B$306,A72,'Dzienne 9'!$R$7:$R$306),"")</f>
        <v/>
      </c>
      <c r="Q72" s="21" t="str">
        <f>IFERROR(AVERAGEIF('Dzienne 9'!$B$7:$B$306,A72,'Dzienne 9'!$U$7:$U$306),"")</f>
        <v/>
      </c>
      <c r="R72" s="21" t="str">
        <f>IFERROR(AVERAGEIF('Dzienne 9'!$B$7:$B$306,A72,'Dzienne 9'!$V$7:$V$306),"")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72"/>
  <sheetViews>
    <sheetView zoomScaleNormal="100" workbookViewId="0">
      <pane xSplit="1" ySplit="2" topLeftCell="B107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10'!$A$7:$A$306,'Dzienne 10'!$B$7:$B$306,A3),"")</f>
        <v/>
      </c>
      <c r="C3" s="20" t="str">
        <f ca="1">IFERROR(_xludf.maxifs('Dzienne 10'!$A$7:$A$306,'Dzienne 10'!$B$7:$B$306,A3),"")</f>
        <v/>
      </c>
      <c r="D3" s="21" t="str">
        <f>IFERROR(AVERAGEIF('Dzienne 10'!$B$7:$B$306,A3,'Dzienne 10'!$C$7:$C$306),"")</f>
        <v/>
      </c>
      <c r="E3" s="21" t="str">
        <f>IFERROR(AVERAGEIF('Dzienne 10'!$B$7:$B$306,A3,'Dzienne 10'!$D$7:$D$306),"")</f>
        <v/>
      </c>
      <c r="F3" s="13">
        <f>IFERROR(SUMIF('Dzienne 10'!$B$7:$B$306,A3,'Dzienne 10'!$E$7:$E$306),"")</f>
        <v>0</v>
      </c>
      <c r="G3" s="13">
        <f>IFERROR(SUMIF('Dzienne 10'!$B$7:$B$306,A3,'Dzienne 10'!$F$7:$F$306),"")</f>
        <v>0</v>
      </c>
      <c r="H3" s="15" t="str">
        <f>IFERROR(AVERAGEIF('Dzienne 10'!$B$7:$B$306,A3,'Dzienne 10'!$K$7:$K$306),"")</f>
        <v/>
      </c>
      <c r="I3" s="21">
        <f>IFERROR(SUMIF('Dzienne 10'!$B$7:$B$306,A3,'Dzienne 10'!$H$7:$H$306),"")</f>
        <v>0</v>
      </c>
      <c r="J3" s="21">
        <f>IFERROR(SUMIF('Dzienne 10'!$B$7:$B$306,A3,'Dzienne 10'!$I$7:$I$306),"")</f>
        <v>0</v>
      </c>
      <c r="K3" s="15" t="str">
        <f t="shared" ref="K3:K34" si="0">IF(OR(I3="",I3=0),"",J3/I3*100)</f>
        <v/>
      </c>
      <c r="L3" s="15" t="str">
        <f>IFERROR(AVERAGEIF('Dzienne 10'!$B$7:$B$306,A3,'Dzienne 10'!$L$7:$L$306),"")</f>
        <v/>
      </c>
      <c r="M3" s="21">
        <f>IFERROR(SUMIF('Dzienne 10'!$B$7:$B$306,A3,'Dzienne 10'!$M$7:$M$306),"")</f>
        <v>0</v>
      </c>
      <c r="N3" s="15" t="str">
        <f>IFERROR(AVERAGEIF('Dzienne 10'!$B$7:$B$306,A3,'Dzienne 10'!$O$7:$O$306),"")</f>
        <v/>
      </c>
      <c r="O3" s="15" t="str">
        <f>IFERROR(AVERAGEIF('Dzienne 10'!$B$7:$B$306,A3,'Dzienne 10'!$P$7:$P$306),"")</f>
        <v/>
      </c>
      <c r="P3" s="17" t="str">
        <f>IFERROR(AVERAGEIF('Dzienne 10'!$B$7:$B$306,A3,'Dzienne 10'!$R$7:$R$306),"")</f>
        <v/>
      </c>
      <c r="Q3" s="21" t="str">
        <f>IFERROR(AVERAGEIF('Dzienne 10'!$B$7:$B$306,A3,'Dzienne 10'!$U$7:$U$306),"")</f>
        <v/>
      </c>
      <c r="R3" s="21" t="str">
        <f>IFERROR(AVERAGEIF('Dzienne 10'!$B$7:$B$306,A3,'Dzienne 10'!$V$7:$V$306),"")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10'!$A$7:$A$306,'Dzienne 10'!$B$7:$B$306,A4),"")</f>
        <v/>
      </c>
      <c r="C4" s="20" t="str">
        <f ca="1">IFERROR(_xludf.maxifs('Dzienne 10'!$A$7:$A$306,'Dzienne 10'!$B$7:$B$306,A4),"")</f>
        <v/>
      </c>
      <c r="D4" s="21" t="str">
        <f>IFERROR(AVERAGEIF('Dzienne 10'!$B$7:$B$306,A4,'Dzienne 10'!$C$7:$C$306),"")</f>
        <v/>
      </c>
      <c r="E4" s="21" t="str">
        <f>IFERROR(AVERAGEIF('Dzienne 10'!$B$7:$B$306,A4,'Dzienne 10'!$D$7:$D$306),"")</f>
        <v/>
      </c>
      <c r="F4" s="13">
        <f>IFERROR(SUMIF('Dzienne 10'!$B$7:$B$306,A4,'Dzienne 10'!$E$7:$E$306),"")</f>
        <v>0</v>
      </c>
      <c r="G4" s="13">
        <f>IFERROR(SUMIF('Dzienne 10'!$B$7:$B$306,A4,'Dzienne 10'!$F$7:$F$306),"")</f>
        <v>0</v>
      </c>
      <c r="H4" s="15" t="str">
        <f>IFERROR(AVERAGEIF('Dzienne 10'!$B$7:$B$306,A4,'Dzienne 10'!$K$7:$K$306),"")</f>
        <v/>
      </c>
      <c r="I4" s="21">
        <f>IFERROR(SUMIF('Dzienne 10'!$B$7:$B$306,A4,'Dzienne 10'!$H$7:$H$306),"")</f>
        <v>0</v>
      </c>
      <c r="J4" s="21">
        <f>IFERROR(SUMIF('Dzienne 10'!$B$7:$B$306,A4,'Dzienne 10'!$I$7:$I$306),"")</f>
        <v>0</v>
      </c>
      <c r="K4" s="15" t="str">
        <f t="shared" si="0"/>
        <v/>
      </c>
      <c r="L4" s="15" t="str">
        <f>IFERROR(AVERAGEIF('Dzienne 10'!$B$7:$B$306,A4,'Dzienne 10'!$L$7:$L$306),"")</f>
        <v/>
      </c>
      <c r="M4" s="21">
        <f>IFERROR(SUMIF('Dzienne 10'!$B$7:$B$306,A4,'Dzienne 10'!$M$7:$M$306),"")</f>
        <v>0</v>
      </c>
      <c r="N4" s="15" t="str">
        <f>IFERROR(AVERAGEIF('Dzienne 10'!$B$7:$B$306,A4,'Dzienne 10'!$O$7:$O$306),"")</f>
        <v/>
      </c>
      <c r="O4" s="15" t="str">
        <f>IFERROR(AVERAGEIF('Dzienne 10'!$B$7:$B$306,A4,'Dzienne 10'!$P$7:$P$306),"")</f>
        <v/>
      </c>
      <c r="P4" s="17" t="str">
        <f>IFERROR(AVERAGEIF('Dzienne 10'!$B$7:$B$306,A4,'Dzienne 10'!$R$7:$R$306),"")</f>
        <v/>
      </c>
      <c r="Q4" s="21" t="str">
        <f>IFERROR(AVERAGEIF('Dzienne 10'!$B$7:$B$306,A4,'Dzienne 10'!$U$7:$U$306),"")</f>
        <v/>
      </c>
      <c r="R4" s="21" t="str">
        <f>IFERROR(AVERAGEIF('Dzienne 10'!$B$7:$B$306,A4,'Dzienne 10'!$V$7:$V$306),"")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10'!$A$7:$A$306,'Dzienne 10'!$B$7:$B$306,A5),"")</f>
        <v/>
      </c>
      <c r="C5" s="20" t="str">
        <f ca="1">IFERROR(_xludf.maxifs('Dzienne 10'!$A$7:$A$306,'Dzienne 10'!$B$7:$B$306,A5),"")</f>
        <v/>
      </c>
      <c r="D5" s="21" t="str">
        <f>IFERROR(AVERAGEIF('Dzienne 10'!$B$7:$B$306,A5,'Dzienne 10'!$C$7:$C$306),"")</f>
        <v/>
      </c>
      <c r="E5" s="21" t="str">
        <f>IFERROR(AVERAGEIF('Dzienne 10'!$B$7:$B$306,A5,'Dzienne 10'!$D$7:$D$306),"")</f>
        <v/>
      </c>
      <c r="F5" s="13">
        <f>IFERROR(SUMIF('Dzienne 10'!$B$7:$B$306,A5,'Dzienne 10'!$E$7:$E$306),"")</f>
        <v>0</v>
      </c>
      <c r="G5" s="13">
        <f>IFERROR(SUMIF('Dzienne 10'!$B$7:$B$306,A5,'Dzienne 10'!$F$7:$F$306),"")</f>
        <v>0</v>
      </c>
      <c r="H5" s="15" t="str">
        <f>IFERROR(AVERAGEIF('Dzienne 10'!$B$7:$B$306,A5,'Dzienne 10'!$K$7:$K$306),"")</f>
        <v/>
      </c>
      <c r="I5" s="21">
        <f>IFERROR(SUMIF('Dzienne 10'!$B$7:$B$306,A5,'Dzienne 10'!$H$7:$H$306),"")</f>
        <v>0</v>
      </c>
      <c r="J5" s="21">
        <f>IFERROR(SUMIF('Dzienne 10'!$B$7:$B$306,A5,'Dzienne 10'!$I$7:$I$306),"")</f>
        <v>0</v>
      </c>
      <c r="K5" s="15" t="str">
        <f t="shared" si="0"/>
        <v/>
      </c>
      <c r="L5" s="15" t="str">
        <f>IFERROR(AVERAGEIF('Dzienne 10'!$B$7:$B$306,A5,'Dzienne 10'!$L$7:$L$306),"")</f>
        <v/>
      </c>
      <c r="M5" s="21">
        <f>IFERROR(SUMIF('Dzienne 10'!$B$7:$B$306,A5,'Dzienne 10'!$M$7:$M$306),"")</f>
        <v>0</v>
      </c>
      <c r="N5" s="15" t="str">
        <f>IFERROR(AVERAGEIF('Dzienne 10'!$B$7:$B$306,A5,'Dzienne 10'!$O$7:$O$306),"")</f>
        <v/>
      </c>
      <c r="O5" s="15" t="str">
        <f>IFERROR(AVERAGEIF('Dzienne 10'!$B$7:$B$306,A5,'Dzienne 10'!$P$7:$P$306),"")</f>
        <v/>
      </c>
      <c r="P5" s="17" t="str">
        <f>IFERROR(AVERAGEIF('Dzienne 10'!$B$7:$B$306,A5,'Dzienne 10'!$R$7:$R$306),"")</f>
        <v/>
      </c>
      <c r="Q5" s="21" t="str">
        <f>IFERROR(AVERAGEIF('Dzienne 10'!$B$7:$B$306,A5,'Dzienne 10'!$U$7:$U$306),"")</f>
        <v/>
      </c>
      <c r="R5" s="21" t="str">
        <f>IFERROR(AVERAGEIF('Dzienne 10'!$B$7:$B$306,A5,'Dzienne 10'!$V$7:$V$306),"")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10'!$A$7:$A$306,'Dzienne 10'!$B$7:$B$306,A6),"")</f>
        <v/>
      </c>
      <c r="C6" s="20" t="str">
        <f ca="1">IFERROR(_xludf.maxifs('Dzienne 10'!$A$7:$A$306,'Dzienne 10'!$B$7:$B$306,A6),"")</f>
        <v/>
      </c>
      <c r="D6" s="21" t="str">
        <f>IFERROR(AVERAGEIF('Dzienne 10'!$B$7:$B$306,A6,'Dzienne 10'!$C$7:$C$306),"")</f>
        <v/>
      </c>
      <c r="E6" s="21" t="str">
        <f>IFERROR(AVERAGEIF('Dzienne 10'!$B$7:$B$306,A6,'Dzienne 10'!$D$7:$D$306),"")</f>
        <v/>
      </c>
      <c r="F6" s="13">
        <f>IFERROR(SUMIF('Dzienne 10'!$B$7:$B$306,A6,'Dzienne 10'!$E$7:$E$306),"")</f>
        <v>0</v>
      </c>
      <c r="G6" s="13">
        <f>IFERROR(SUMIF('Dzienne 10'!$B$7:$B$306,A6,'Dzienne 10'!$F$7:$F$306),"")</f>
        <v>0</v>
      </c>
      <c r="H6" s="15" t="str">
        <f>IFERROR(AVERAGEIF('Dzienne 10'!$B$7:$B$306,A6,'Dzienne 10'!$K$7:$K$306),"")</f>
        <v/>
      </c>
      <c r="I6" s="21">
        <f>IFERROR(SUMIF('Dzienne 10'!$B$7:$B$306,A6,'Dzienne 10'!$H$7:$H$306),"")</f>
        <v>0</v>
      </c>
      <c r="J6" s="21">
        <f>IFERROR(SUMIF('Dzienne 10'!$B$7:$B$306,A6,'Dzienne 10'!$I$7:$I$306),"")</f>
        <v>0</v>
      </c>
      <c r="K6" s="15" t="str">
        <f t="shared" si="0"/>
        <v/>
      </c>
      <c r="L6" s="15" t="str">
        <f>IFERROR(AVERAGEIF('Dzienne 10'!$B$7:$B$306,A6,'Dzienne 10'!$L$7:$L$306),"")</f>
        <v/>
      </c>
      <c r="M6" s="21">
        <f>IFERROR(SUMIF('Dzienne 10'!$B$7:$B$306,A6,'Dzienne 10'!$M$7:$M$306),"")</f>
        <v>0</v>
      </c>
      <c r="N6" s="15" t="str">
        <f>IFERROR(AVERAGEIF('Dzienne 10'!$B$7:$B$306,A6,'Dzienne 10'!$O$7:$O$306),"")</f>
        <v/>
      </c>
      <c r="O6" s="15" t="str">
        <f>IFERROR(AVERAGEIF('Dzienne 10'!$B$7:$B$306,A6,'Dzienne 10'!$P$7:$P$306),"")</f>
        <v/>
      </c>
      <c r="P6" s="17" t="str">
        <f>IFERROR(AVERAGEIF('Dzienne 10'!$B$7:$B$306,A6,'Dzienne 10'!$R$7:$R$306),"")</f>
        <v/>
      </c>
      <c r="Q6" s="21" t="str">
        <f>IFERROR(AVERAGEIF('Dzienne 10'!$B$7:$B$306,A6,'Dzienne 10'!$U$7:$U$306),"")</f>
        <v/>
      </c>
      <c r="R6" s="21" t="str">
        <f>IFERROR(AVERAGEIF('Dzienne 10'!$B$7:$B$306,A6,'Dzienne 10'!$V$7:$V$306),"")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10'!$A$7:$A$306,'Dzienne 10'!$B$7:$B$306,A7),"")</f>
        <v/>
      </c>
      <c r="C7" s="20" t="str">
        <f ca="1">IFERROR(_xludf.maxifs('Dzienne 10'!$A$7:$A$306,'Dzienne 10'!$B$7:$B$306,A7),"")</f>
        <v/>
      </c>
      <c r="D7" s="21" t="str">
        <f>IFERROR(AVERAGEIF('Dzienne 10'!$B$7:$B$306,A7,'Dzienne 10'!$C$7:$C$306),"")</f>
        <v/>
      </c>
      <c r="E7" s="21" t="str">
        <f>IFERROR(AVERAGEIF('Dzienne 10'!$B$7:$B$306,A7,'Dzienne 10'!$D$7:$D$306),"")</f>
        <v/>
      </c>
      <c r="F7" s="13">
        <f>IFERROR(SUMIF('Dzienne 10'!$B$7:$B$306,A7,'Dzienne 10'!$E$7:$E$306),"")</f>
        <v>0</v>
      </c>
      <c r="G7" s="13">
        <f>IFERROR(SUMIF('Dzienne 10'!$B$7:$B$306,A7,'Dzienne 10'!$F$7:$F$306),"")</f>
        <v>0</v>
      </c>
      <c r="H7" s="15" t="str">
        <f>IFERROR(AVERAGEIF('Dzienne 10'!$B$7:$B$306,A7,'Dzienne 10'!$K$7:$K$306),"")</f>
        <v/>
      </c>
      <c r="I7" s="21">
        <f>IFERROR(SUMIF('Dzienne 10'!$B$7:$B$306,A7,'Dzienne 10'!$H$7:$H$306),"")</f>
        <v>0</v>
      </c>
      <c r="J7" s="21">
        <f>IFERROR(SUMIF('Dzienne 10'!$B$7:$B$306,A7,'Dzienne 10'!$I$7:$I$306),"")</f>
        <v>0</v>
      </c>
      <c r="K7" s="15" t="str">
        <f t="shared" si="0"/>
        <v/>
      </c>
      <c r="L7" s="15" t="str">
        <f>IFERROR(AVERAGEIF('Dzienne 10'!$B$7:$B$306,A7,'Dzienne 10'!$L$7:$L$306),"")</f>
        <v/>
      </c>
      <c r="M7" s="21">
        <f>IFERROR(SUMIF('Dzienne 10'!$B$7:$B$306,A7,'Dzienne 10'!$M$7:$M$306),"")</f>
        <v>0</v>
      </c>
      <c r="N7" s="15" t="str">
        <f>IFERROR(AVERAGEIF('Dzienne 10'!$B$7:$B$306,A7,'Dzienne 10'!$O$7:$O$306),"")</f>
        <v/>
      </c>
      <c r="O7" s="15" t="str">
        <f>IFERROR(AVERAGEIF('Dzienne 10'!$B$7:$B$306,A7,'Dzienne 10'!$P$7:$P$306),"")</f>
        <v/>
      </c>
      <c r="P7" s="17" t="str">
        <f>IFERROR(AVERAGEIF('Dzienne 10'!$B$7:$B$306,A7,'Dzienne 10'!$R$7:$R$306),"")</f>
        <v/>
      </c>
      <c r="Q7" s="21" t="str">
        <f>IFERROR(AVERAGEIF('Dzienne 10'!$B$7:$B$306,A7,'Dzienne 10'!$U$7:$U$306),"")</f>
        <v/>
      </c>
      <c r="R7" s="21" t="str">
        <f>IFERROR(AVERAGEIF('Dzienne 10'!$B$7:$B$306,A7,'Dzienne 10'!$V$7:$V$306),"")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10'!$A$7:$A$306,'Dzienne 10'!$B$7:$B$306,A8),"")</f>
        <v/>
      </c>
      <c r="C8" s="20" t="str">
        <f ca="1">IFERROR(_xludf.maxifs('Dzienne 10'!$A$7:$A$306,'Dzienne 10'!$B$7:$B$306,A8),"")</f>
        <v/>
      </c>
      <c r="D8" s="21" t="str">
        <f>IFERROR(AVERAGEIF('Dzienne 10'!$B$7:$B$306,A8,'Dzienne 10'!$C$7:$C$306),"")</f>
        <v/>
      </c>
      <c r="E8" s="21" t="str">
        <f>IFERROR(AVERAGEIF('Dzienne 10'!$B$7:$B$306,A8,'Dzienne 10'!$D$7:$D$306),"")</f>
        <v/>
      </c>
      <c r="F8" s="13">
        <f>IFERROR(SUMIF('Dzienne 10'!$B$7:$B$306,A8,'Dzienne 10'!$E$7:$E$306),"")</f>
        <v>0</v>
      </c>
      <c r="G8" s="13">
        <f>IFERROR(SUMIF('Dzienne 10'!$B$7:$B$306,A8,'Dzienne 10'!$F$7:$F$306),"")</f>
        <v>0</v>
      </c>
      <c r="H8" s="15" t="str">
        <f>IFERROR(AVERAGEIF('Dzienne 10'!$B$7:$B$306,A8,'Dzienne 10'!$K$7:$K$306),"")</f>
        <v/>
      </c>
      <c r="I8" s="21">
        <f>IFERROR(SUMIF('Dzienne 10'!$B$7:$B$306,A8,'Dzienne 10'!$H$7:$H$306),"")</f>
        <v>0</v>
      </c>
      <c r="J8" s="21">
        <f>IFERROR(SUMIF('Dzienne 10'!$B$7:$B$306,A8,'Dzienne 10'!$I$7:$I$306),"")</f>
        <v>0</v>
      </c>
      <c r="K8" s="15" t="str">
        <f t="shared" si="0"/>
        <v/>
      </c>
      <c r="L8" s="15" t="str">
        <f>IFERROR(AVERAGEIF('Dzienne 10'!$B$7:$B$306,A8,'Dzienne 10'!$L$7:$L$306),"")</f>
        <v/>
      </c>
      <c r="M8" s="21">
        <f>IFERROR(SUMIF('Dzienne 10'!$B$7:$B$306,A8,'Dzienne 10'!$M$7:$M$306),"")</f>
        <v>0</v>
      </c>
      <c r="N8" s="15" t="str">
        <f>IFERROR(AVERAGEIF('Dzienne 10'!$B$7:$B$306,A8,'Dzienne 10'!$O$7:$O$306),"")</f>
        <v/>
      </c>
      <c r="O8" s="15" t="str">
        <f>IFERROR(AVERAGEIF('Dzienne 10'!$B$7:$B$306,A8,'Dzienne 10'!$P$7:$P$306),"")</f>
        <v/>
      </c>
      <c r="P8" s="17" t="str">
        <f>IFERROR(AVERAGEIF('Dzienne 10'!$B$7:$B$306,A8,'Dzienne 10'!$R$7:$R$306),"")</f>
        <v/>
      </c>
      <c r="Q8" s="21" t="str">
        <f>IFERROR(AVERAGEIF('Dzienne 10'!$B$7:$B$306,A8,'Dzienne 10'!$U$7:$U$306),"")</f>
        <v/>
      </c>
      <c r="R8" s="21" t="str">
        <f>IFERROR(AVERAGEIF('Dzienne 10'!$B$7:$B$306,A8,'Dzienne 10'!$V$7:$V$306),"")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10'!$A$7:$A$306,'Dzienne 10'!$B$7:$B$306,A9),"")</f>
        <v/>
      </c>
      <c r="C9" s="20" t="str">
        <f ca="1">IFERROR(_xludf.maxifs('Dzienne 10'!$A$7:$A$306,'Dzienne 10'!$B$7:$B$306,A9),"")</f>
        <v/>
      </c>
      <c r="D9" s="21" t="str">
        <f>IFERROR(AVERAGEIF('Dzienne 10'!$B$7:$B$306,A9,'Dzienne 10'!$C$7:$C$306),"")</f>
        <v/>
      </c>
      <c r="E9" s="21" t="str">
        <f>IFERROR(AVERAGEIF('Dzienne 10'!$B$7:$B$306,A9,'Dzienne 10'!$D$7:$D$306),"")</f>
        <v/>
      </c>
      <c r="F9" s="13">
        <f>IFERROR(SUMIF('Dzienne 10'!$B$7:$B$306,A9,'Dzienne 10'!$E$7:$E$306),"")</f>
        <v>0</v>
      </c>
      <c r="G9" s="13">
        <f>IFERROR(SUMIF('Dzienne 10'!$B$7:$B$306,A9,'Dzienne 10'!$F$7:$F$306),"")</f>
        <v>0</v>
      </c>
      <c r="H9" s="15" t="str">
        <f>IFERROR(AVERAGEIF('Dzienne 10'!$B$7:$B$306,A9,'Dzienne 10'!$K$7:$K$306),"")</f>
        <v/>
      </c>
      <c r="I9" s="21">
        <f>IFERROR(SUMIF('Dzienne 10'!$B$7:$B$306,A9,'Dzienne 10'!$H$7:$H$306),"")</f>
        <v>0</v>
      </c>
      <c r="J9" s="21">
        <f>IFERROR(SUMIF('Dzienne 10'!$B$7:$B$306,A9,'Dzienne 10'!$I$7:$I$306),"")</f>
        <v>0</v>
      </c>
      <c r="K9" s="15" t="str">
        <f t="shared" si="0"/>
        <v/>
      </c>
      <c r="L9" s="15" t="str">
        <f>IFERROR(AVERAGEIF('Dzienne 10'!$B$7:$B$306,A9,'Dzienne 10'!$L$7:$L$306),"")</f>
        <v/>
      </c>
      <c r="M9" s="21">
        <f>IFERROR(SUMIF('Dzienne 10'!$B$7:$B$306,A9,'Dzienne 10'!$M$7:$M$306),"")</f>
        <v>0</v>
      </c>
      <c r="N9" s="15" t="str">
        <f>IFERROR(AVERAGEIF('Dzienne 10'!$B$7:$B$306,A9,'Dzienne 10'!$O$7:$O$306),"")</f>
        <v/>
      </c>
      <c r="O9" s="15" t="str">
        <f>IFERROR(AVERAGEIF('Dzienne 10'!$B$7:$B$306,A9,'Dzienne 10'!$P$7:$P$306),"")</f>
        <v/>
      </c>
      <c r="P9" s="17" t="str">
        <f>IFERROR(AVERAGEIF('Dzienne 10'!$B$7:$B$306,A9,'Dzienne 10'!$R$7:$R$306),"")</f>
        <v/>
      </c>
      <c r="Q9" s="21" t="str">
        <f>IFERROR(AVERAGEIF('Dzienne 10'!$B$7:$B$306,A9,'Dzienne 10'!$U$7:$U$306),"")</f>
        <v/>
      </c>
      <c r="R9" s="21" t="str">
        <f>IFERROR(AVERAGEIF('Dzienne 10'!$B$7:$B$306,A9,'Dzienne 10'!$V$7:$V$306),"")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10'!$A$7:$A$306,'Dzienne 10'!$B$7:$B$306,A10),"")</f>
        <v/>
      </c>
      <c r="C10" s="20" t="str">
        <f ca="1">IFERROR(_xludf.maxifs('Dzienne 10'!$A$7:$A$306,'Dzienne 10'!$B$7:$B$306,A10),"")</f>
        <v/>
      </c>
      <c r="D10" s="21" t="str">
        <f>IFERROR(AVERAGEIF('Dzienne 10'!$B$7:$B$306,A10,'Dzienne 10'!$C$7:$C$306),"")</f>
        <v/>
      </c>
      <c r="E10" s="21" t="str">
        <f>IFERROR(AVERAGEIF('Dzienne 10'!$B$7:$B$306,A10,'Dzienne 10'!$D$7:$D$306),"")</f>
        <v/>
      </c>
      <c r="F10" s="13">
        <f>IFERROR(SUMIF('Dzienne 10'!$B$7:$B$306,A10,'Dzienne 10'!$E$7:$E$306),"")</f>
        <v>0</v>
      </c>
      <c r="G10" s="13">
        <f>IFERROR(SUMIF('Dzienne 10'!$B$7:$B$306,A10,'Dzienne 10'!$F$7:$F$306),"")</f>
        <v>0</v>
      </c>
      <c r="H10" s="15" t="str">
        <f>IFERROR(AVERAGEIF('Dzienne 10'!$B$7:$B$306,A10,'Dzienne 10'!$K$7:$K$306),"")</f>
        <v/>
      </c>
      <c r="I10" s="21">
        <f>IFERROR(SUMIF('Dzienne 10'!$B$7:$B$306,A10,'Dzienne 10'!$H$7:$H$306),"")</f>
        <v>0</v>
      </c>
      <c r="J10" s="21">
        <f>IFERROR(SUMIF('Dzienne 10'!$B$7:$B$306,A10,'Dzienne 10'!$I$7:$I$306),"")</f>
        <v>0</v>
      </c>
      <c r="K10" s="15" t="str">
        <f t="shared" si="0"/>
        <v/>
      </c>
      <c r="L10" s="15" t="str">
        <f>IFERROR(AVERAGEIF('Dzienne 10'!$B$7:$B$306,A10,'Dzienne 10'!$L$7:$L$306),"")</f>
        <v/>
      </c>
      <c r="M10" s="21">
        <f>IFERROR(SUMIF('Dzienne 10'!$B$7:$B$306,A10,'Dzienne 10'!$M$7:$M$306),"")</f>
        <v>0</v>
      </c>
      <c r="N10" s="15" t="str">
        <f>IFERROR(AVERAGEIF('Dzienne 10'!$B$7:$B$306,A10,'Dzienne 10'!$O$7:$O$306),"")</f>
        <v/>
      </c>
      <c r="O10" s="15" t="str">
        <f>IFERROR(AVERAGEIF('Dzienne 10'!$B$7:$B$306,A10,'Dzienne 10'!$P$7:$P$306),"")</f>
        <v/>
      </c>
      <c r="P10" s="17" t="str">
        <f>IFERROR(AVERAGEIF('Dzienne 10'!$B$7:$B$306,A10,'Dzienne 10'!$R$7:$R$306),"")</f>
        <v/>
      </c>
      <c r="Q10" s="21" t="str">
        <f>IFERROR(AVERAGEIF('Dzienne 10'!$B$7:$B$306,A10,'Dzienne 10'!$U$7:$U$306),"")</f>
        <v/>
      </c>
      <c r="R10" s="21" t="str">
        <f>IFERROR(AVERAGEIF('Dzienne 10'!$B$7:$B$306,A10,'Dzienne 10'!$V$7:$V$306),"")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10'!$A$7:$A$306,'Dzienne 10'!$B$7:$B$306,A11),"")</f>
        <v/>
      </c>
      <c r="C11" s="20" t="str">
        <f ca="1">IFERROR(_xludf.maxifs('Dzienne 10'!$A$7:$A$306,'Dzienne 10'!$B$7:$B$306,A11),"")</f>
        <v/>
      </c>
      <c r="D11" s="21" t="str">
        <f>IFERROR(AVERAGEIF('Dzienne 10'!$B$7:$B$306,A11,'Dzienne 10'!$C$7:$C$306),"")</f>
        <v/>
      </c>
      <c r="E11" s="21" t="str">
        <f>IFERROR(AVERAGEIF('Dzienne 10'!$B$7:$B$306,A11,'Dzienne 10'!$D$7:$D$306),"")</f>
        <v/>
      </c>
      <c r="F11" s="13">
        <f>IFERROR(SUMIF('Dzienne 10'!$B$7:$B$306,A11,'Dzienne 10'!$E$7:$E$306),"")</f>
        <v>0</v>
      </c>
      <c r="G11" s="13">
        <f>IFERROR(SUMIF('Dzienne 10'!$B$7:$B$306,A11,'Dzienne 10'!$F$7:$F$306),"")</f>
        <v>0</v>
      </c>
      <c r="H11" s="15" t="str">
        <f>IFERROR(AVERAGEIF('Dzienne 10'!$B$7:$B$306,A11,'Dzienne 10'!$K$7:$K$306),"")</f>
        <v/>
      </c>
      <c r="I11" s="21">
        <f>IFERROR(SUMIF('Dzienne 10'!$B$7:$B$306,A11,'Dzienne 10'!$H$7:$H$306),"")</f>
        <v>0</v>
      </c>
      <c r="J11" s="21">
        <f>IFERROR(SUMIF('Dzienne 10'!$B$7:$B$306,A11,'Dzienne 10'!$I$7:$I$306),"")</f>
        <v>0</v>
      </c>
      <c r="K11" s="15" t="str">
        <f t="shared" si="0"/>
        <v/>
      </c>
      <c r="L11" s="15" t="str">
        <f>IFERROR(AVERAGEIF('Dzienne 10'!$B$7:$B$306,A11,'Dzienne 10'!$L$7:$L$306),"")</f>
        <v/>
      </c>
      <c r="M11" s="21">
        <f>IFERROR(SUMIF('Dzienne 10'!$B$7:$B$306,A11,'Dzienne 10'!$M$7:$M$306),"")</f>
        <v>0</v>
      </c>
      <c r="N11" s="15" t="str">
        <f>IFERROR(AVERAGEIF('Dzienne 10'!$B$7:$B$306,A11,'Dzienne 10'!$O$7:$O$306),"")</f>
        <v/>
      </c>
      <c r="O11" s="15" t="str">
        <f>IFERROR(AVERAGEIF('Dzienne 10'!$B$7:$B$306,A11,'Dzienne 10'!$P$7:$P$306),"")</f>
        <v/>
      </c>
      <c r="P11" s="17" t="str">
        <f>IFERROR(AVERAGEIF('Dzienne 10'!$B$7:$B$306,A11,'Dzienne 10'!$R$7:$R$306),"")</f>
        <v/>
      </c>
      <c r="Q11" s="21" t="str">
        <f>IFERROR(AVERAGEIF('Dzienne 10'!$B$7:$B$306,A11,'Dzienne 10'!$U$7:$U$306),"")</f>
        <v/>
      </c>
      <c r="R11" s="21" t="str">
        <f>IFERROR(AVERAGEIF('Dzienne 10'!$B$7:$B$306,A11,'Dzienne 10'!$V$7:$V$306),"")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10'!$A$7:$A$306,'Dzienne 10'!$B$7:$B$306,A12),"")</f>
        <v/>
      </c>
      <c r="C12" s="20" t="str">
        <f ca="1">IFERROR(_xludf.maxifs('Dzienne 10'!$A$7:$A$306,'Dzienne 10'!$B$7:$B$306,A12),"")</f>
        <v/>
      </c>
      <c r="D12" s="21" t="str">
        <f>IFERROR(AVERAGEIF('Dzienne 10'!$B$7:$B$306,A12,'Dzienne 10'!$C$7:$C$306),"")</f>
        <v/>
      </c>
      <c r="E12" s="21" t="str">
        <f>IFERROR(AVERAGEIF('Dzienne 10'!$B$7:$B$306,A12,'Dzienne 10'!$D$7:$D$306),"")</f>
        <v/>
      </c>
      <c r="F12" s="13">
        <f>IFERROR(SUMIF('Dzienne 10'!$B$7:$B$306,A12,'Dzienne 10'!$E$7:$E$306),"")</f>
        <v>0</v>
      </c>
      <c r="G12" s="13">
        <f>IFERROR(SUMIF('Dzienne 10'!$B$7:$B$306,A12,'Dzienne 10'!$F$7:$F$306),"")</f>
        <v>0</v>
      </c>
      <c r="H12" s="15" t="str">
        <f>IFERROR(AVERAGEIF('Dzienne 10'!$B$7:$B$306,A12,'Dzienne 10'!$K$7:$K$306),"")</f>
        <v/>
      </c>
      <c r="I12" s="21">
        <f>IFERROR(SUMIF('Dzienne 10'!$B$7:$B$306,A12,'Dzienne 10'!$H$7:$H$306),"")</f>
        <v>0</v>
      </c>
      <c r="J12" s="21">
        <f>IFERROR(SUMIF('Dzienne 10'!$B$7:$B$306,A12,'Dzienne 10'!$I$7:$I$306),"")</f>
        <v>0</v>
      </c>
      <c r="K12" s="15" t="str">
        <f t="shared" si="0"/>
        <v/>
      </c>
      <c r="L12" s="15" t="str">
        <f>IFERROR(AVERAGEIF('Dzienne 10'!$B$7:$B$306,A12,'Dzienne 10'!$L$7:$L$306),"")</f>
        <v/>
      </c>
      <c r="M12" s="21">
        <f>IFERROR(SUMIF('Dzienne 10'!$B$7:$B$306,A12,'Dzienne 10'!$M$7:$M$306),"")</f>
        <v>0</v>
      </c>
      <c r="N12" s="15" t="str">
        <f>IFERROR(AVERAGEIF('Dzienne 10'!$B$7:$B$306,A12,'Dzienne 10'!$O$7:$O$306),"")</f>
        <v/>
      </c>
      <c r="O12" s="15" t="str">
        <f>IFERROR(AVERAGEIF('Dzienne 10'!$B$7:$B$306,A12,'Dzienne 10'!$P$7:$P$306),"")</f>
        <v/>
      </c>
      <c r="P12" s="17" t="str">
        <f>IFERROR(AVERAGEIF('Dzienne 10'!$B$7:$B$306,A12,'Dzienne 10'!$R$7:$R$306),"")</f>
        <v/>
      </c>
      <c r="Q12" s="21" t="str">
        <f>IFERROR(AVERAGEIF('Dzienne 10'!$B$7:$B$306,A12,'Dzienne 10'!$U$7:$U$306),"")</f>
        <v/>
      </c>
      <c r="R12" s="21" t="str">
        <f>IFERROR(AVERAGEIF('Dzienne 10'!$B$7:$B$306,A12,'Dzienne 10'!$V$7:$V$306),"")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10'!$A$7:$A$306,'Dzienne 10'!$B$7:$B$306,A13),"")</f>
        <v/>
      </c>
      <c r="C13" s="20" t="str">
        <f ca="1">IFERROR(_xludf.maxifs('Dzienne 10'!$A$7:$A$306,'Dzienne 10'!$B$7:$B$306,A13),"")</f>
        <v/>
      </c>
      <c r="D13" s="21" t="str">
        <f>IFERROR(AVERAGEIF('Dzienne 10'!$B$7:$B$306,A13,'Dzienne 10'!$C$7:$C$306),"")</f>
        <v/>
      </c>
      <c r="E13" s="21" t="str">
        <f>IFERROR(AVERAGEIF('Dzienne 10'!$B$7:$B$306,A13,'Dzienne 10'!$D$7:$D$306),"")</f>
        <v/>
      </c>
      <c r="F13" s="13">
        <f>IFERROR(SUMIF('Dzienne 10'!$B$7:$B$306,A13,'Dzienne 10'!$E$7:$E$306),"")</f>
        <v>0</v>
      </c>
      <c r="G13" s="13">
        <f>IFERROR(SUMIF('Dzienne 10'!$B$7:$B$306,A13,'Dzienne 10'!$F$7:$F$306),"")</f>
        <v>0</v>
      </c>
      <c r="H13" s="15" t="str">
        <f>IFERROR(AVERAGEIF('Dzienne 10'!$B$7:$B$306,A13,'Dzienne 10'!$K$7:$K$306),"")</f>
        <v/>
      </c>
      <c r="I13" s="21">
        <f>IFERROR(SUMIF('Dzienne 10'!$B$7:$B$306,A13,'Dzienne 10'!$H$7:$H$306),"")</f>
        <v>0</v>
      </c>
      <c r="J13" s="21">
        <f>IFERROR(SUMIF('Dzienne 10'!$B$7:$B$306,A13,'Dzienne 10'!$I$7:$I$306),"")</f>
        <v>0</v>
      </c>
      <c r="K13" s="15" t="str">
        <f t="shared" si="0"/>
        <v/>
      </c>
      <c r="L13" s="15" t="str">
        <f>IFERROR(AVERAGEIF('Dzienne 10'!$B$7:$B$306,A13,'Dzienne 10'!$L$7:$L$306),"")</f>
        <v/>
      </c>
      <c r="M13" s="21">
        <f>IFERROR(SUMIF('Dzienne 10'!$B$7:$B$306,A13,'Dzienne 10'!$M$7:$M$306),"")</f>
        <v>0</v>
      </c>
      <c r="N13" s="15" t="str">
        <f>IFERROR(AVERAGEIF('Dzienne 10'!$B$7:$B$306,A13,'Dzienne 10'!$O$7:$O$306),"")</f>
        <v/>
      </c>
      <c r="O13" s="15" t="str">
        <f>IFERROR(AVERAGEIF('Dzienne 10'!$B$7:$B$306,A13,'Dzienne 10'!$P$7:$P$306),"")</f>
        <v/>
      </c>
      <c r="P13" s="17" t="str">
        <f>IFERROR(AVERAGEIF('Dzienne 10'!$B$7:$B$306,A13,'Dzienne 10'!$R$7:$R$306),"")</f>
        <v/>
      </c>
      <c r="Q13" s="21" t="str">
        <f>IFERROR(AVERAGEIF('Dzienne 10'!$B$7:$B$306,A13,'Dzienne 10'!$U$7:$U$306),"")</f>
        <v/>
      </c>
      <c r="R13" s="21" t="str">
        <f>IFERROR(AVERAGEIF('Dzienne 10'!$B$7:$B$306,A13,'Dzienne 10'!$V$7:$V$306),"")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10'!$A$7:$A$306,'Dzienne 10'!$B$7:$B$306,A14),"")</f>
        <v/>
      </c>
      <c r="C14" s="20" t="str">
        <f ca="1">IFERROR(_xludf.maxifs('Dzienne 10'!$A$7:$A$306,'Dzienne 10'!$B$7:$B$306,A14),"")</f>
        <v/>
      </c>
      <c r="D14" s="21" t="str">
        <f>IFERROR(AVERAGEIF('Dzienne 10'!$B$7:$B$306,A14,'Dzienne 10'!$C$7:$C$306),"")</f>
        <v/>
      </c>
      <c r="E14" s="21" t="str">
        <f>IFERROR(AVERAGEIF('Dzienne 10'!$B$7:$B$306,A14,'Dzienne 10'!$D$7:$D$306),"")</f>
        <v/>
      </c>
      <c r="F14" s="13">
        <f>IFERROR(SUMIF('Dzienne 10'!$B$7:$B$306,A14,'Dzienne 10'!$E$7:$E$306),"")</f>
        <v>0</v>
      </c>
      <c r="G14" s="13">
        <f>IFERROR(SUMIF('Dzienne 10'!$B$7:$B$306,A14,'Dzienne 10'!$F$7:$F$306),"")</f>
        <v>0</v>
      </c>
      <c r="H14" s="15" t="str">
        <f>IFERROR(AVERAGEIF('Dzienne 10'!$B$7:$B$306,A14,'Dzienne 10'!$K$7:$K$306),"")</f>
        <v/>
      </c>
      <c r="I14" s="21">
        <f>IFERROR(SUMIF('Dzienne 10'!$B$7:$B$306,A14,'Dzienne 10'!$H$7:$H$306),"")</f>
        <v>0</v>
      </c>
      <c r="J14" s="21">
        <f>IFERROR(SUMIF('Dzienne 10'!$B$7:$B$306,A14,'Dzienne 10'!$I$7:$I$306),"")</f>
        <v>0</v>
      </c>
      <c r="K14" s="15" t="str">
        <f t="shared" si="0"/>
        <v/>
      </c>
      <c r="L14" s="15" t="str">
        <f>IFERROR(AVERAGEIF('Dzienne 10'!$B$7:$B$306,A14,'Dzienne 10'!$L$7:$L$306),"")</f>
        <v/>
      </c>
      <c r="M14" s="21">
        <f>IFERROR(SUMIF('Dzienne 10'!$B$7:$B$306,A14,'Dzienne 10'!$M$7:$M$306),"")</f>
        <v>0</v>
      </c>
      <c r="N14" s="15" t="str">
        <f>IFERROR(AVERAGEIF('Dzienne 10'!$B$7:$B$306,A14,'Dzienne 10'!$O$7:$O$306),"")</f>
        <v/>
      </c>
      <c r="O14" s="15" t="str">
        <f>IFERROR(AVERAGEIF('Dzienne 10'!$B$7:$B$306,A14,'Dzienne 10'!$P$7:$P$306),"")</f>
        <v/>
      </c>
      <c r="P14" s="17" t="str">
        <f>IFERROR(AVERAGEIF('Dzienne 10'!$B$7:$B$306,A14,'Dzienne 10'!$R$7:$R$306),"")</f>
        <v/>
      </c>
      <c r="Q14" s="21" t="str">
        <f>IFERROR(AVERAGEIF('Dzienne 10'!$B$7:$B$306,A14,'Dzienne 10'!$U$7:$U$306),"")</f>
        <v/>
      </c>
      <c r="R14" s="21" t="str">
        <f>IFERROR(AVERAGEIF('Dzienne 10'!$B$7:$B$306,A14,'Dzienne 10'!$V$7:$V$306),"")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10'!$A$7:$A$306,'Dzienne 10'!$B$7:$B$306,A15),"")</f>
        <v/>
      </c>
      <c r="C15" s="20" t="str">
        <f ca="1">IFERROR(_xludf.maxifs('Dzienne 10'!$A$7:$A$306,'Dzienne 10'!$B$7:$B$306,A15),"")</f>
        <v/>
      </c>
      <c r="D15" s="21" t="str">
        <f>IFERROR(AVERAGEIF('Dzienne 10'!$B$7:$B$306,A15,'Dzienne 10'!$C$7:$C$306),"")</f>
        <v/>
      </c>
      <c r="E15" s="21" t="str">
        <f>IFERROR(AVERAGEIF('Dzienne 10'!$B$7:$B$306,A15,'Dzienne 10'!$D$7:$D$306),"")</f>
        <v/>
      </c>
      <c r="F15" s="13">
        <f>IFERROR(SUMIF('Dzienne 10'!$B$7:$B$306,A15,'Dzienne 10'!$E$7:$E$306),"")</f>
        <v>0</v>
      </c>
      <c r="G15" s="13">
        <f>IFERROR(SUMIF('Dzienne 10'!$B$7:$B$306,A15,'Dzienne 10'!$F$7:$F$306),"")</f>
        <v>0</v>
      </c>
      <c r="H15" s="15" t="str">
        <f>IFERROR(AVERAGEIF('Dzienne 10'!$B$7:$B$306,A15,'Dzienne 10'!$K$7:$K$306),"")</f>
        <v/>
      </c>
      <c r="I15" s="21">
        <f>IFERROR(SUMIF('Dzienne 10'!$B$7:$B$306,A15,'Dzienne 10'!$H$7:$H$306),"")</f>
        <v>0</v>
      </c>
      <c r="J15" s="21">
        <f>IFERROR(SUMIF('Dzienne 10'!$B$7:$B$306,A15,'Dzienne 10'!$I$7:$I$306),"")</f>
        <v>0</v>
      </c>
      <c r="K15" s="15" t="str">
        <f t="shared" si="0"/>
        <v/>
      </c>
      <c r="L15" s="15" t="str">
        <f>IFERROR(AVERAGEIF('Dzienne 10'!$B$7:$B$306,A15,'Dzienne 10'!$L$7:$L$306),"")</f>
        <v/>
      </c>
      <c r="M15" s="21">
        <f>IFERROR(SUMIF('Dzienne 10'!$B$7:$B$306,A15,'Dzienne 10'!$M$7:$M$306),"")</f>
        <v>0</v>
      </c>
      <c r="N15" s="15" t="str">
        <f>IFERROR(AVERAGEIF('Dzienne 10'!$B$7:$B$306,A15,'Dzienne 10'!$O$7:$O$306),"")</f>
        <v/>
      </c>
      <c r="O15" s="15" t="str">
        <f>IFERROR(AVERAGEIF('Dzienne 10'!$B$7:$B$306,A15,'Dzienne 10'!$P$7:$P$306),"")</f>
        <v/>
      </c>
      <c r="P15" s="17" t="str">
        <f>IFERROR(AVERAGEIF('Dzienne 10'!$B$7:$B$306,A15,'Dzienne 10'!$R$7:$R$306),"")</f>
        <v/>
      </c>
      <c r="Q15" s="21" t="str">
        <f>IFERROR(AVERAGEIF('Dzienne 10'!$B$7:$B$306,A15,'Dzienne 10'!$U$7:$U$306),"")</f>
        <v/>
      </c>
      <c r="R15" s="21" t="str">
        <f>IFERROR(AVERAGEIF('Dzienne 10'!$B$7:$B$306,A15,'Dzienne 10'!$V$7:$V$306),"")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10'!$A$7:$A$306,'Dzienne 10'!$B$7:$B$306,A16),"")</f>
        <v/>
      </c>
      <c r="C16" s="20" t="str">
        <f ca="1">IFERROR(_xludf.maxifs('Dzienne 10'!$A$7:$A$306,'Dzienne 10'!$B$7:$B$306,A16),"")</f>
        <v/>
      </c>
      <c r="D16" s="21" t="str">
        <f>IFERROR(AVERAGEIF('Dzienne 10'!$B$7:$B$306,A16,'Dzienne 10'!$C$7:$C$306),"")</f>
        <v/>
      </c>
      <c r="E16" s="21" t="str">
        <f>IFERROR(AVERAGEIF('Dzienne 10'!$B$7:$B$306,A16,'Dzienne 10'!$D$7:$D$306),"")</f>
        <v/>
      </c>
      <c r="F16" s="13">
        <f>IFERROR(SUMIF('Dzienne 10'!$B$7:$B$306,A16,'Dzienne 10'!$E$7:$E$306),"")</f>
        <v>0</v>
      </c>
      <c r="G16" s="13">
        <f>IFERROR(SUMIF('Dzienne 10'!$B$7:$B$306,A16,'Dzienne 10'!$F$7:$F$306),"")</f>
        <v>0</v>
      </c>
      <c r="H16" s="15" t="str">
        <f>IFERROR(AVERAGEIF('Dzienne 10'!$B$7:$B$306,A16,'Dzienne 10'!$K$7:$K$306),"")</f>
        <v/>
      </c>
      <c r="I16" s="21">
        <f>IFERROR(SUMIF('Dzienne 10'!$B$7:$B$306,A16,'Dzienne 10'!$H$7:$H$306),"")</f>
        <v>0</v>
      </c>
      <c r="J16" s="21">
        <f>IFERROR(SUMIF('Dzienne 10'!$B$7:$B$306,A16,'Dzienne 10'!$I$7:$I$306),"")</f>
        <v>0</v>
      </c>
      <c r="K16" s="15" t="str">
        <f t="shared" si="0"/>
        <v/>
      </c>
      <c r="L16" s="15" t="str">
        <f>IFERROR(AVERAGEIF('Dzienne 10'!$B$7:$B$306,A16,'Dzienne 10'!$L$7:$L$306),"")</f>
        <v/>
      </c>
      <c r="M16" s="21">
        <f>IFERROR(SUMIF('Dzienne 10'!$B$7:$B$306,A16,'Dzienne 10'!$M$7:$M$306),"")</f>
        <v>0</v>
      </c>
      <c r="N16" s="15" t="str">
        <f>IFERROR(AVERAGEIF('Dzienne 10'!$B$7:$B$306,A16,'Dzienne 10'!$O$7:$O$306),"")</f>
        <v/>
      </c>
      <c r="O16" s="15" t="str">
        <f>IFERROR(AVERAGEIF('Dzienne 10'!$B$7:$B$306,A16,'Dzienne 10'!$P$7:$P$306),"")</f>
        <v/>
      </c>
      <c r="P16" s="17" t="str">
        <f>IFERROR(AVERAGEIF('Dzienne 10'!$B$7:$B$306,A16,'Dzienne 10'!$R$7:$R$306),"")</f>
        <v/>
      </c>
      <c r="Q16" s="21" t="str">
        <f>IFERROR(AVERAGEIF('Dzienne 10'!$B$7:$B$306,A16,'Dzienne 10'!$U$7:$U$306),"")</f>
        <v/>
      </c>
      <c r="R16" s="21" t="str">
        <f>IFERROR(AVERAGEIF('Dzienne 10'!$B$7:$B$306,A16,'Dzienne 10'!$V$7:$V$306),"")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10'!$A$7:$A$306,'Dzienne 10'!$B$7:$B$306,A17),"")</f>
        <v/>
      </c>
      <c r="C17" s="20" t="str">
        <f ca="1">IFERROR(_xludf.maxifs('Dzienne 10'!$A$7:$A$306,'Dzienne 10'!$B$7:$B$306,A17),"")</f>
        <v/>
      </c>
      <c r="D17" s="21" t="str">
        <f>IFERROR(AVERAGEIF('Dzienne 10'!$B$7:$B$306,A17,'Dzienne 10'!$C$7:$C$306),"")</f>
        <v/>
      </c>
      <c r="E17" s="21" t="str">
        <f>IFERROR(AVERAGEIF('Dzienne 10'!$B$7:$B$306,A17,'Dzienne 10'!$D$7:$D$306),"")</f>
        <v/>
      </c>
      <c r="F17" s="13">
        <f>IFERROR(SUMIF('Dzienne 10'!$B$7:$B$306,A17,'Dzienne 10'!$E$7:$E$306),"")</f>
        <v>0</v>
      </c>
      <c r="G17" s="13">
        <f>IFERROR(SUMIF('Dzienne 10'!$B$7:$B$306,A17,'Dzienne 10'!$F$7:$F$306),"")</f>
        <v>0</v>
      </c>
      <c r="H17" s="15" t="str">
        <f>IFERROR(AVERAGEIF('Dzienne 10'!$B$7:$B$306,A17,'Dzienne 10'!$K$7:$K$306),"")</f>
        <v/>
      </c>
      <c r="I17" s="21">
        <f>IFERROR(SUMIF('Dzienne 10'!$B$7:$B$306,A17,'Dzienne 10'!$H$7:$H$306),"")</f>
        <v>0</v>
      </c>
      <c r="J17" s="21">
        <f>IFERROR(SUMIF('Dzienne 10'!$B$7:$B$306,A17,'Dzienne 10'!$I$7:$I$306),"")</f>
        <v>0</v>
      </c>
      <c r="K17" s="15" t="str">
        <f t="shared" si="0"/>
        <v/>
      </c>
      <c r="L17" s="15" t="str">
        <f>IFERROR(AVERAGEIF('Dzienne 10'!$B$7:$B$306,A17,'Dzienne 10'!$L$7:$L$306),"")</f>
        <v/>
      </c>
      <c r="M17" s="21">
        <f>IFERROR(SUMIF('Dzienne 10'!$B$7:$B$306,A17,'Dzienne 10'!$M$7:$M$306),"")</f>
        <v>0</v>
      </c>
      <c r="N17" s="15" t="str">
        <f>IFERROR(AVERAGEIF('Dzienne 10'!$B$7:$B$306,A17,'Dzienne 10'!$O$7:$O$306),"")</f>
        <v/>
      </c>
      <c r="O17" s="15" t="str">
        <f>IFERROR(AVERAGEIF('Dzienne 10'!$B$7:$B$306,A17,'Dzienne 10'!$P$7:$P$306),"")</f>
        <v/>
      </c>
      <c r="P17" s="17" t="str">
        <f>IFERROR(AVERAGEIF('Dzienne 10'!$B$7:$B$306,A17,'Dzienne 10'!$R$7:$R$306),"")</f>
        <v/>
      </c>
      <c r="Q17" s="21" t="str">
        <f>IFERROR(AVERAGEIF('Dzienne 10'!$B$7:$B$306,A17,'Dzienne 10'!$U$7:$U$306),"")</f>
        <v/>
      </c>
      <c r="R17" s="21" t="str">
        <f>IFERROR(AVERAGEIF('Dzienne 10'!$B$7:$B$306,A17,'Dzienne 10'!$V$7:$V$306),"")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10'!$A$7:$A$306,'Dzienne 10'!$B$7:$B$306,A18),"")</f>
        <v/>
      </c>
      <c r="C18" s="20" t="str">
        <f ca="1">IFERROR(_xludf.maxifs('Dzienne 10'!$A$7:$A$306,'Dzienne 10'!$B$7:$B$306,A18),"")</f>
        <v/>
      </c>
      <c r="D18" s="21" t="str">
        <f>IFERROR(AVERAGEIF('Dzienne 10'!$B$7:$B$306,A18,'Dzienne 10'!$C$7:$C$306),"")</f>
        <v/>
      </c>
      <c r="E18" s="21" t="str">
        <f>IFERROR(AVERAGEIF('Dzienne 10'!$B$7:$B$306,A18,'Dzienne 10'!$D$7:$D$306),"")</f>
        <v/>
      </c>
      <c r="F18" s="13">
        <f>IFERROR(SUMIF('Dzienne 10'!$B$7:$B$306,A18,'Dzienne 10'!$E$7:$E$306),"")</f>
        <v>0</v>
      </c>
      <c r="G18" s="13">
        <f>IFERROR(SUMIF('Dzienne 10'!$B$7:$B$306,A18,'Dzienne 10'!$F$7:$F$306),"")</f>
        <v>0</v>
      </c>
      <c r="H18" s="15" t="str">
        <f>IFERROR(AVERAGEIF('Dzienne 10'!$B$7:$B$306,A18,'Dzienne 10'!$K$7:$K$306),"")</f>
        <v/>
      </c>
      <c r="I18" s="21">
        <f>IFERROR(SUMIF('Dzienne 10'!$B$7:$B$306,A18,'Dzienne 10'!$H$7:$H$306),"")</f>
        <v>0</v>
      </c>
      <c r="J18" s="21">
        <f>IFERROR(SUMIF('Dzienne 10'!$B$7:$B$306,A18,'Dzienne 10'!$I$7:$I$306),"")</f>
        <v>0</v>
      </c>
      <c r="K18" s="15" t="str">
        <f t="shared" si="0"/>
        <v/>
      </c>
      <c r="L18" s="15" t="str">
        <f>IFERROR(AVERAGEIF('Dzienne 10'!$B$7:$B$306,A18,'Dzienne 10'!$L$7:$L$306),"")</f>
        <v/>
      </c>
      <c r="M18" s="21">
        <f>IFERROR(SUMIF('Dzienne 10'!$B$7:$B$306,A18,'Dzienne 10'!$M$7:$M$306),"")</f>
        <v>0</v>
      </c>
      <c r="N18" s="15" t="str">
        <f>IFERROR(AVERAGEIF('Dzienne 10'!$B$7:$B$306,A18,'Dzienne 10'!$O$7:$O$306),"")</f>
        <v/>
      </c>
      <c r="O18" s="15" t="str">
        <f>IFERROR(AVERAGEIF('Dzienne 10'!$B$7:$B$306,A18,'Dzienne 10'!$P$7:$P$306),"")</f>
        <v/>
      </c>
      <c r="P18" s="17" t="str">
        <f>IFERROR(AVERAGEIF('Dzienne 10'!$B$7:$B$306,A18,'Dzienne 10'!$R$7:$R$306),"")</f>
        <v/>
      </c>
      <c r="Q18" s="21" t="str">
        <f>IFERROR(AVERAGEIF('Dzienne 10'!$B$7:$B$306,A18,'Dzienne 10'!$U$7:$U$306),"")</f>
        <v/>
      </c>
      <c r="R18" s="21" t="str">
        <f>IFERROR(AVERAGEIF('Dzienne 10'!$B$7:$B$306,A18,'Dzienne 10'!$V$7:$V$306),"")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10'!$A$7:$A$306,'Dzienne 10'!$B$7:$B$306,A19),"")</f>
        <v/>
      </c>
      <c r="C19" s="20" t="str">
        <f ca="1">IFERROR(_xludf.maxifs('Dzienne 10'!$A$7:$A$306,'Dzienne 10'!$B$7:$B$306,A19),"")</f>
        <v/>
      </c>
      <c r="D19" s="21" t="str">
        <f>IFERROR(AVERAGEIF('Dzienne 10'!$B$7:$B$306,A19,'Dzienne 10'!$C$7:$C$306),"")</f>
        <v/>
      </c>
      <c r="E19" s="21" t="str">
        <f>IFERROR(AVERAGEIF('Dzienne 10'!$B$7:$B$306,A19,'Dzienne 10'!$D$7:$D$306),"")</f>
        <v/>
      </c>
      <c r="F19" s="13">
        <f>IFERROR(SUMIF('Dzienne 10'!$B$7:$B$306,A19,'Dzienne 10'!$E$7:$E$306),"")</f>
        <v>0</v>
      </c>
      <c r="G19" s="13">
        <f>IFERROR(SUMIF('Dzienne 10'!$B$7:$B$306,A19,'Dzienne 10'!$F$7:$F$306),"")</f>
        <v>0</v>
      </c>
      <c r="H19" s="15" t="str">
        <f>IFERROR(AVERAGEIF('Dzienne 10'!$B$7:$B$306,A19,'Dzienne 10'!$K$7:$K$306),"")</f>
        <v/>
      </c>
      <c r="I19" s="21">
        <f>IFERROR(SUMIF('Dzienne 10'!$B$7:$B$306,A19,'Dzienne 10'!$H$7:$H$306),"")</f>
        <v>0</v>
      </c>
      <c r="J19" s="21">
        <f>IFERROR(SUMIF('Dzienne 10'!$B$7:$B$306,A19,'Dzienne 10'!$I$7:$I$306),"")</f>
        <v>0</v>
      </c>
      <c r="K19" s="15" t="str">
        <f t="shared" si="0"/>
        <v/>
      </c>
      <c r="L19" s="15" t="str">
        <f>IFERROR(AVERAGEIF('Dzienne 10'!$B$7:$B$306,A19,'Dzienne 10'!$L$7:$L$306),"")</f>
        <v/>
      </c>
      <c r="M19" s="21">
        <f>IFERROR(SUMIF('Dzienne 10'!$B$7:$B$306,A19,'Dzienne 10'!$M$7:$M$306),"")</f>
        <v>0</v>
      </c>
      <c r="N19" s="15" t="str">
        <f>IFERROR(AVERAGEIF('Dzienne 10'!$B$7:$B$306,A19,'Dzienne 10'!$O$7:$O$306),"")</f>
        <v/>
      </c>
      <c r="O19" s="15" t="str">
        <f>IFERROR(AVERAGEIF('Dzienne 10'!$B$7:$B$306,A19,'Dzienne 10'!$P$7:$P$306),"")</f>
        <v/>
      </c>
      <c r="P19" s="17" t="str">
        <f>IFERROR(AVERAGEIF('Dzienne 10'!$B$7:$B$306,A19,'Dzienne 10'!$R$7:$R$306),"")</f>
        <v/>
      </c>
      <c r="Q19" s="21" t="str">
        <f>IFERROR(AVERAGEIF('Dzienne 10'!$B$7:$B$306,A19,'Dzienne 10'!$U$7:$U$306),"")</f>
        <v/>
      </c>
      <c r="R19" s="21" t="str">
        <f>IFERROR(AVERAGEIF('Dzienne 10'!$B$7:$B$306,A19,'Dzienne 10'!$V$7:$V$306),"")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10'!$A$7:$A$306,'Dzienne 10'!$B$7:$B$306,A20),"")</f>
        <v/>
      </c>
      <c r="C20" s="20" t="str">
        <f ca="1">IFERROR(_xludf.maxifs('Dzienne 10'!$A$7:$A$306,'Dzienne 10'!$B$7:$B$306,A20),"")</f>
        <v/>
      </c>
      <c r="D20" s="21" t="str">
        <f>IFERROR(AVERAGEIF('Dzienne 10'!$B$7:$B$306,A20,'Dzienne 10'!$C$7:$C$306),"")</f>
        <v/>
      </c>
      <c r="E20" s="21" t="str">
        <f>IFERROR(AVERAGEIF('Dzienne 10'!$B$7:$B$306,A20,'Dzienne 10'!$D$7:$D$306),"")</f>
        <v/>
      </c>
      <c r="F20" s="13">
        <f>IFERROR(SUMIF('Dzienne 10'!$B$7:$B$306,A20,'Dzienne 10'!$E$7:$E$306),"")</f>
        <v>0</v>
      </c>
      <c r="G20" s="13">
        <f>IFERROR(SUMIF('Dzienne 10'!$B$7:$B$306,A20,'Dzienne 10'!$F$7:$F$306),"")</f>
        <v>0</v>
      </c>
      <c r="H20" s="15" t="str">
        <f>IFERROR(AVERAGEIF('Dzienne 10'!$B$7:$B$306,A20,'Dzienne 10'!$K$7:$K$306),"")</f>
        <v/>
      </c>
      <c r="I20" s="21">
        <f>IFERROR(SUMIF('Dzienne 10'!$B$7:$B$306,A20,'Dzienne 10'!$H$7:$H$306),"")</f>
        <v>0</v>
      </c>
      <c r="J20" s="21">
        <f>IFERROR(SUMIF('Dzienne 10'!$B$7:$B$306,A20,'Dzienne 10'!$I$7:$I$306),"")</f>
        <v>0</v>
      </c>
      <c r="K20" s="15" t="str">
        <f t="shared" si="0"/>
        <v/>
      </c>
      <c r="L20" s="15" t="str">
        <f>IFERROR(AVERAGEIF('Dzienne 10'!$B$7:$B$306,A20,'Dzienne 10'!$L$7:$L$306),"")</f>
        <v/>
      </c>
      <c r="M20" s="21">
        <f>IFERROR(SUMIF('Dzienne 10'!$B$7:$B$306,A20,'Dzienne 10'!$M$7:$M$306),"")</f>
        <v>0</v>
      </c>
      <c r="N20" s="15" t="str">
        <f>IFERROR(AVERAGEIF('Dzienne 10'!$B$7:$B$306,A20,'Dzienne 10'!$O$7:$O$306),"")</f>
        <v/>
      </c>
      <c r="O20" s="15" t="str">
        <f>IFERROR(AVERAGEIF('Dzienne 10'!$B$7:$B$306,A20,'Dzienne 10'!$P$7:$P$306),"")</f>
        <v/>
      </c>
      <c r="P20" s="17" t="str">
        <f>IFERROR(AVERAGEIF('Dzienne 10'!$B$7:$B$306,A20,'Dzienne 10'!$R$7:$R$306),"")</f>
        <v/>
      </c>
      <c r="Q20" s="21" t="str">
        <f>IFERROR(AVERAGEIF('Dzienne 10'!$B$7:$B$306,A20,'Dzienne 10'!$U$7:$U$306),"")</f>
        <v/>
      </c>
      <c r="R20" s="21" t="str">
        <f>IFERROR(AVERAGEIF('Dzienne 10'!$B$7:$B$306,A20,'Dzienne 10'!$V$7:$V$306),"")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10'!$A$7:$A$306,'Dzienne 10'!$B$7:$B$306,A21),"")</f>
        <v/>
      </c>
      <c r="C21" s="20" t="str">
        <f ca="1">IFERROR(_xludf.maxifs('Dzienne 10'!$A$7:$A$306,'Dzienne 10'!$B$7:$B$306,A21),"")</f>
        <v/>
      </c>
      <c r="D21" s="21" t="str">
        <f>IFERROR(AVERAGEIF('Dzienne 10'!$B$7:$B$306,A21,'Dzienne 10'!$C$7:$C$306),"")</f>
        <v/>
      </c>
      <c r="E21" s="21" t="str">
        <f>IFERROR(AVERAGEIF('Dzienne 10'!$B$7:$B$306,A21,'Dzienne 10'!$D$7:$D$306),"")</f>
        <v/>
      </c>
      <c r="F21" s="13">
        <f>IFERROR(SUMIF('Dzienne 10'!$B$7:$B$306,A21,'Dzienne 10'!$E$7:$E$306),"")</f>
        <v>0</v>
      </c>
      <c r="G21" s="13">
        <f>IFERROR(SUMIF('Dzienne 10'!$B$7:$B$306,A21,'Dzienne 10'!$F$7:$F$306),"")</f>
        <v>0</v>
      </c>
      <c r="H21" s="15" t="str">
        <f>IFERROR(AVERAGEIF('Dzienne 10'!$B$7:$B$306,A21,'Dzienne 10'!$K$7:$K$306),"")</f>
        <v/>
      </c>
      <c r="I21" s="21">
        <f>IFERROR(SUMIF('Dzienne 10'!$B$7:$B$306,A21,'Dzienne 10'!$H$7:$H$306),"")</f>
        <v>0</v>
      </c>
      <c r="J21" s="21">
        <f>IFERROR(SUMIF('Dzienne 10'!$B$7:$B$306,A21,'Dzienne 10'!$I$7:$I$306),"")</f>
        <v>0</v>
      </c>
      <c r="K21" s="15" t="str">
        <f t="shared" si="0"/>
        <v/>
      </c>
      <c r="L21" s="15" t="str">
        <f>IFERROR(AVERAGEIF('Dzienne 10'!$B$7:$B$306,A21,'Dzienne 10'!$L$7:$L$306),"")</f>
        <v/>
      </c>
      <c r="M21" s="21">
        <f>IFERROR(SUMIF('Dzienne 10'!$B$7:$B$306,A21,'Dzienne 10'!$M$7:$M$306),"")</f>
        <v>0</v>
      </c>
      <c r="N21" s="15" t="str">
        <f>IFERROR(AVERAGEIF('Dzienne 10'!$B$7:$B$306,A21,'Dzienne 10'!$O$7:$O$306),"")</f>
        <v/>
      </c>
      <c r="O21" s="15" t="str">
        <f>IFERROR(AVERAGEIF('Dzienne 10'!$B$7:$B$306,A21,'Dzienne 10'!$P$7:$P$306),"")</f>
        <v/>
      </c>
      <c r="P21" s="17" t="str">
        <f>IFERROR(AVERAGEIF('Dzienne 10'!$B$7:$B$306,A21,'Dzienne 10'!$R$7:$R$306),"")</f>
        <v/>
      </c>
      <c r="Q21" s="21" t="str">
        <f>IFERROR(AVERAGEIF('Dzienne 10'!$B$7:$B$306,A21,'Dzienne 10'!$U$7:$U$306),"")</f>
        <v/>
      </c>
      <c r="R21" s="21" t="str">
        <f>IFERROR(AVERAGEIF('Dzienne 10'!$B$7:$B$306,A21,'Dzienne 10'!$V$7:$V$306),"")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10'!$A$7:$A$306,'Dzienne 10'!$B$7:$B$306,A22),"")</f>
        <v/>
      </c>
      <c r="C22" s="20" t="str">
        <f ca="1">IFERROR(_xludf.maxifs('Dzienne 10'!$A$7:$A$306,'Dzienne 10'!$B$7:$B$306,A22),"")</f>
        <v/>
      </c>
      <c r="D22" s="21" t="str">
        <f>IFERROR(AVERAGEIF('Dzienne 10'!$B$7:$B$306,A22,'Dzienne 10'!$C$7:$C$306),"")</f>
        <v/>
      </c>
      <c r="E22" s="21" t="str">
        <f>IFERROR(AVERAGEIF('Dzienne 10'!$B$7:$B$306,A22,'Dzienne 10'!$D$7:$D$306),"")</f>
        <v/>
      </c>
      <c r="F22" s="13">
        <f>IFERROR(SUMIF('Dzienne 10'!$B$7:$B$306,A22,'Dzienne 10'!$E$7:$E$306),"")</f>
        <v>0</v>
      </c>
      <c r="G22" s="13">
        <f>IFERROR(SUMIF('Dzienne 10'!$B$7:$B$306,A22,'Dzienne 10'!$F$7:$F$306),"")</f>
        <v>0</v>
      </c>
      <c r="H22" s="15" t="str">
        <f>IFERROR(AVERAGEIF('Dzienne 10'!$B$7:$B$306,A22,'Dzienne 10'!$K$7:$K$306),"")</f>
        <v/>
      </c>
      <c r="I22" s="21">
        <f>IFERROR(SUMIF('Dzienne 10'!$B$7:$B$306,A22,'Dzienne 10'!$H$7:$H$306),"")</f>
        <v>0</v>
      </c>
      <c r="J22" s="21">
        <f>IFERROR(SUMIF('Dzienne 10'!$B$7:$B$306,A22,'Dzienne 10'!$I$7:$I$306),"")</f>
        <v>0</v>
      </c>
      <c r="K22" s="15" t="str">
        <f t="shared" si="0"/>
        <v/>
      </c>
      <c r="L22" s="15" t="str">
        <f>IFERROR(AVERAGEIF('Dzienne 10'!$B$7:$B$306,A22,'Dzienne 10'!$L$7:$L$306),"")</f>
        <v/>
      </c>
      <c r="M22" s="21">
        <f>IFERROR(SUMIF('Dzienne 10'!$B$7:$B$306,A22,'Dzienne 10'!$M$7:$M$306),"")</f>
        <v>0</v>
      </c>
      <c r="N22" s="15" t="str">
        <f>IFERROR(AVERAGEIF('Dzienne 10'!$B$7:$B$306,A22,'Dzienne 10'!$O$7:$O$306),"")</f>
        <v/>
      </c>
      <c r="O22" s="15" t="str">
        <f>IFERROR(AVERAGEIF('Dzienne 10'!$B$7:$B$306,A22,'Dzienne 10'!$P$7:$P$306),"")</f>
        <v/>
      </c>
      <c r="P22" s="17" t="str">
        <f>IFERROR(AVERAGEIF('Dzienne 10'!$B$7:$B$306,A22,'Dzienne 10'!$R$7:$R$306),"")</f>
        <v/>
      </c>
      <c r="Q22" s="21" t="str">
        <f>IFERROR(AVERAGEIF('Dzienne 10'!$B$7:$B$306,A22,'Dzienne 10'!$U$7:$U$306),"")</f>
        <v/>
      </c>
      <c r="R22" s="21" t="str">
        <f>IFERROR(AVERAGEIF('Dzienne 10'!$B$7:$B$306,A22,'Dzienne 10'!$V$7:$V$306),"")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10'!$A$7:$A$306,'Dzienne 10'!$B$7:$B$306,A23),"")</f>
        <v/>
      </c>
      <c r="C23" s="20" t="str">
        <f ca="1">IFERROR(_xludf.maxifs('Dzienne 10'!$A$7:$A$306,'Dzienne 10'!$B$7:$B$306,A23),"")</f>
        <v/>
      </c>
      <c r="D23" s="21" t="str">
        <f>IFERROR(AVERAGEIF('Dzienne 10'!$B$7:$B$306,A23,'Dzienne 10'!$C$7:$C$306),"")</f>
        <v/>
      </c>
      <c r="E23" s="21" t="str">
        <f>IFERROR(AVERAGEIF('Dzienne 10'!$B$7:$B$306,A23,'Dzienne 10'!$D$7:$D$306),"")</f>
        <v/>
      </c>
      <c r="F23" s="13">
        <f>IFERROR(SUMIF('Dzienne 10'!$B$7:$B$306,A23,'Dzienne 10'!$E$7:$E$306),"")</f>
        <v>0</v>
      </c>
      <c r="G23" s="13">
        <f>IFERROR(SUMIF('Dzienne 10'!$B$7:$B$306,A23,'Dzienne 10'!$F$7:$F$306),"")</f>
        <v>0</v>
      </c>
      <c r="H23" s="15" t="str">
        <f>IFERROR(AVERAGEIF('Dzienne 10'!$B$7:$B$306,A23,'Dzienne 10'!$K$7:$K$306),"")</f>
        <v/>
      </c>
      <c r="I23" s="21">
        <f>IFERROR(SUMIF('Dzienne 10'!$B$7:$B$306,A23,'Dzienne 10'!$H$7:$H$306),"")</f>
        <v>0</v>
      </c>
      <c r="J23" s="21">
        <f>IFERROR(SUMIF('Dzienne 10'!$B$7:$B$306,A23,'Dzienne 10'!$I$7:$I$306),"")</f>
        <v>0</v>
      </c>
      <c r="K23" s="15" t="str">
        <f t="shared" si="0"/>
        <v/>
      </c>
      <c r="L23" s="15" t="str">
        <f>IFERROR(AVERAGEIF('Dzienne 10'!$B$7:$B$306,A23,'Dzienne 10'!$L$7:$L$306),"")</f>
        <v/>
      </c>
      <c r="M23" s="21">
        <f>IFERROR(SUMIF('Dzienne 10'!$B$7:$B$306,A23,'Dzienne 10'!$M$7:$M$306),"")</f>
        <v>0</v>
      </c>
      <c r="N23" s="15" t="str">
        <f>IFERROR(AVERAGEIF('Dzienne 10'!$B$7:$B$306,A23,'Dzienne 10'!$O$7:$O$306),"")</f>
        <v/>
      </c>
      <c r="O23" s="15" t="str">
        <f>IFERROR(AVERAGEIF('Dzienne 10'!$B$7:$B$306,A23,'Dzienne 10'!$P$7:$P$306),"")</f>
        <v/>
      </c>
      <c r="P23" s="17" t="str">
        <f>IFERROR(AVERAGEIF('Dzienne 10'!$B$7:$B$306,A23,'Dzienne 10'!$R$7:$R$306),"")</f>
        <v/>
      </c>
      <c r="Q23" s="21" t="str">
        <f>IFERROR(AVERAGEIF('Dzienne 10'!$B$7:$B$306,A23,'Dzienne 10'!$U$7:$U$306),"")</f>
        <v/>
      </c>
      <c r="R23" s="21" t="str">
        <f>IFERROR(AVERAGEIF('Dzienne 10'!$B$7:$B$306,A23,'Dzienne 10'!$V$7:$V$306),"")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10'!$A$7:$A$306,'Dzienne 10'!$B$7:$B$306,A24),"")</f>
        <v/>
      </c>
      <c r="C24" s="20" t="str">
        <f ca="1">IFERROR(_xludf.maxifs('Dzienne 10'!$A$7:$A$306,'Dzienne 10'!$B$7:$B$306,A24),"")</f>
        <v/>
      </c>
      <c r="D24" s="21" t="str">
        <f>IFERROR(AVERAGEIF('Dzienne 10'!$B$7:$B$306,A24,'Dzienne 10'!$C$7:$C$306),"")</f>
        <v/>
      </c>
      <c r="E24" s="21" t="str">
        <f>IFERROR(AVERAGEIF('Dzienne 10'!$B$7:$B$306,A24,'Dzienne 10'!$D$7:$D$306),"")</f>
        <v/>
      </c>
      <c r="F24" s="13">
        <f>IFERROR(SUMIF('Dzienne 10'!$B$7:$B$306,A24,'Dzienne 10'!$E$7:$E$306),"")</f>
        <v>0</v>
      </c>
      <c r="G24" s="13">
        <f>IFERROR(SUMIF('Dzienne 10'!$B$7:$B$306,A24,'Dzienne 10'!$F$7:$F$306),"")</f>
        <v>0</v>
      </c>
      <c r="H24" s="15" t="str">
        <f>IFERROR(AVERAGEIF('Dzienne 10'!$B$7:$B$306,A24,'Dzienne 10'!$K$7:$K$306),"")</f>
        <v/>
      </c>
      <c r="I24" s="21">
        <f>IFERROR(SUMIF('Dzienne 10'!$B$7:$B$306,A24,'Dzienne 10'!$H$7:$H$306),"")</f>
        <v>0</v>
      </c>
      <c r="J24" s="21">
        <f>IFERROR(SUMIF('Dzienne 10'!$B$7:$B$306,A24,'Dzienne 10'!$I$7:$I$306),"")</f>
        <v>0</v>
      </c>
      <c r="K24" s="15" t="str">
        <f t="shared" si="0"/>
        <v/>
      </c>
      <c r="L24" s="15" t="str">
        <f>IFERROR(AVERAGEIF('Dzienne 10'!$B$7:$B$306,A24,'Dzienne 10'!$L$7:$L$306),"")</f>
        <v/>
      </c>
      <c r="M24" s="21">
        <f>IFERROR(SUMIF('Dzienne 10'!$B$7:$B$306,A24,'Dzienne 10'!$M$7:$M$306),"")</f>
        <v>0</v>
      </c>
      <c r="N24" s="15" t="str">
        <f>IFERROR(AVERAGEIF('Dzienne 10'!$B$7:$B$306,A24,'Dzienne 10'!$O$7:$O$306),"")</f>
        <v/>
      </c>
      <c r="O24" s="15" t="str">
        <f>IFERROR(AVERAGEIF('Dzienne 10'!$B$7:$B$306,A24,'Dzienne 10'!$P$7:$P$306),"")</f>
        <v/>
      </c>
      <c r="P24" s="17" t="str">
        <f>IFERROR(AVERAGEIF('Dzienne 10'!$B$7:$B$306,A24,'Dzienne 10'!$R$7:$R$306),"")</f>
        <v/>
      </c>
      <c r="Q24" s="21" t="str">
        <f>IFERROR(AVERAGEIF('Dzienne 10'!$B$7:$B$306,A24,'Dzienne 10'!$U$7:$U$306),"")</f>
        <v/>
      </c>
      <c r="R24" s="21" t="str">
        <f>IFERROR(AVERAGEIF('Dzienne 10'!$B$7:$B$306,A24,'Dzienne 10'!$V$7:$V$306),"")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10'!$A$7:$A$306,'Dzienne 10'!$B$7:$B$306,A25),"")</f>
        <v/>
      </c>
      <c r="C25" s="20" t="str">
        <f ca="1">IFERROR(_xludf.maxifs('Dzienne 10'!$A$7:$A$306,'Dzienne 10'!$B$7:$B$306,A25),"")</f>
        <v/>
      </c>
      <c r="D25" s="21" t="str">
        <f>IFERROR(AVERAGEIF('Dzienne 10'!$B$7:$B$306,A25,'Dzienne 10'!$C$7:$C$306),"")</f>
        <v/>
      </c>
      <c r="E25" s="21" t="str">
        <f>IFERROR(AVERAGEIF('Dzienne 10'!$B$7:$B$306,A25,'Dzienne 10'!$D$7:$D$306),"")</f>
        <v/>
      </c>
      <c r="F25" s="13">
        <f>IFERROR(SUMIF('Dzienne 10'!$B$7:$B$306,A25,'Dzienne 10'!$E$7:$E$306),"")</f>
        <v>0</v>
      </c>
      <c r="G25" s="13">
        <f>IFERROR(SUMIF('Dzienne 10'!$B$7:$B$306,A25,'Dzienne 10'!$F$7:$F$306),"")</f>
        <v>0</v>
      </c>
      <c r="H25" s="15" t="str">
        <f>IFERROR(AVERAGEIF('Dzienne 10'!$B$7:$B$306,A25,'Dzienne 10'!$K$7:$K$306),"")</f>
        <v/>
      </c>
      <c r="I25" s="21">
        <f>IFERROR(SUMIF('Dzienne 10'!$B$7:$B$306,A25,'Dzienne 10'!$H$7:$H$306),"")</f>
        <v>0</v>
      </c>
      <c r="J25" s="21">
        <f>IFERROR(SUMIF('Dzienne 10'!$B$7:$B$306,A25,'Dzienne 10'!$I$7:$I$306),"")</f>
        <v>0</v>
      </c>
      <c r="K25" s="15" t="str">
        <f t="shared" si="0"/>
        <v/>
      </c>
      <c r="L25" s="15" t="str">
        <f>IFERROR(AVERAGEIF('Dzienne 10'!$B$7:$B$306,A25,'Dzienne 10'!$L$7:$L$306),"")</f>
        <v/>
      </c>
      <c r="M25" s="21">
        <f>IFERROR(SUMIF('Dzienne 10'!$B$7:$B$306,A25,'Dzienne 10'!$M$7:$M$306),"")</f>
        <v>0</v>
      </c>
      <c r="N25" s="15" t="str">
        <f>IFERROR(AVERAGEIF('Dzienne 10'!$B$7:$B$306,A25,'Dzienne 10'!$O$7:$O$306),"")</f>
        <v/>
      </c>
      <c r="O25" s="15" t="str">
        <f>IFERROR(AVERAGEIF('Dzienne 10'!$B$7:$B$306,A25,'Dzienne 10'!$P$7:$P$306),"")</f>
        <v/>
      </c>
      <c r="P25" s="17" t="str">
        <f>IFERROR(AVERAGEIF('Dzienne 10'!$B$7:$B$306,A25,'Dzienne 10'!$R$7:$R$306),"")</f>
        <v/>
      </c>
      <c r="Q25" s="21" t="str">
        <f>IFERROR(AVERAGEIF('Dzienne 10'!$B$7:$B$306,A25,'Dzienne 10'!$U$7:$U$306),"")</f>
        <v/>
      </c>
      <c r="R25" s="21" t="str">
        <f>IFERROR(AVERAGEIF('Dzienne 10'!$B$7:$B$306,A25,'Dzienne 10'!$V$7:$V$306),"")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10'!$A$7:$A$306,'Dzienne 10'!$B$7:$B$306,A26),"")</f>
        <v/>
      </c>
      <c r="C26" s="20" t="str">
        <f ca="1">IFERROR(_xludf.maxifs('Dzienne 10'!$A$7:$A$306,'Dzienne 10'!$B$7:$B$306,A26),"")</f>
        <v/>
      </c>
      <c r="D26" s="21" t="str">
        <f>IFERROR(AVERAGEIF('Dzienne 10'!$B$7:$B$306,A26,'Dzienne 10'!$C$7:$C$306),"")</f>
        <v/>
      </c>
      <c r="E26" s="21" t="str">
        <f>IFERROR(AVERAGEIF('Dzienne 10'!$B$7:$B$306,A26,'Dzienne 10'!$D$7:$D$306),"")</f>
        <v/>
      </c>
      <c r="F26" s="13">
        <f>IFERROR(SUMIF('Dzienne 10'!$B$7:$B$306,A26,'Dzienne 10'!$E$7:$E$306),"")</f>
        <v>0</v>
      </c>
      <c r="G26" s="13">
        <f>IFERROR(SUMIF('Dzienne 10'!$B$7:$B$306,A26,'Dzienne 10'!$F$7:$F$306),"")</f>
        <v>0</v>
      </c>
      <c r="H26" s="15" t="str">
        <f>IFERROR(AVERAGEIF('Dzienne 10'!$B$7:$B$306,A26,'Dzienne 10'!$K$7:$K$306),"")</f>
        <v/>
      </c>
      <c r="I26" s="21">
        <f>IFERROR(SUMIF('Dzienne 10'!$B$7:$B$306,A26,'Dzienne 10'!$H$7:$H$306),"")</f>
        <v>0</v>
      </c>
      <c r="J26" s="21">
        <f>IFERROR(SUMIF('Dzienne 10'!$B$7:$B$306,A26,'Dzienne 10'!$I$7:$I$306),"")</f>
        <v>0</v>
      </c>
      <c r="K26" s="15" t="str">
        <f t="shared" si="0"/>
        <v/>
      </c>
      <c r="L26" s="15" t="str">
        <f>IFERROR(AVERAGEIF('Dzienne 10'!$B$7:$B$306,A26,'Dzienne 10'!$L$7:$L$306),"")</f>
        <v/>
      </c>
      <c r="M26" s="21">
        <f>IFERROR(SUMIF('Dzienne 10'!$B$7:$B$306,A26,'Dzienne 10'!$M$7:$M$306),"")</f>
        <v>0</v>
      </c>
      <c r="N26" s="15" t="str">
        <f>IFERROR(AVERAGEIF('Dzienne 10'!$B$7:$B$306,A26,'Dzienne 10'!$O$7:$O$306),"")</f>
        <v/>
      </c>
      <c r="O26" s="15" t="str">
        <f>IFERROR(AVERAGEIF('Dzienne 10'!$B$7:$B$306,A26,'Dzienne 10'!$P$7:$P$306),"")</f>
        <v/>
      </c>
      <c r="P26" s="17" t="str">
        <f>IFERROR(AVERAGEIF('Dzienne 10'!$B$7:$B$306,A26,'Dzienne 10'!$R$7:$R$306),"")</f>
        <v/>
      </c>
      <c r="Q26" s="21" t="str">
        <f>IFERROR(AVERAGEIF('Dzienne 10'!$B$7:$B$306,A26,'Dzienne 10'!$U$7:$U$306),"")</f>
        <v/>
      </c>
      <c r="R26" s="21" t="str">
        <f>IFERROR(AVERAGEIF('Dzienne 10'!$B$7:$B$306,A26,'Dzienne 10'!$V$7:$V$306),"")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10'!$A$7:$A$306,'Dzienne 10'!$B$7:$B$306,A27),"")</f>
        <v/>
      </c>
      <c r="C27" s="20" t="str">
        <f ca="1">IFERROR(_xludf.maxifs('Dzienne 10'!$A$7:$A$306,'Dzienne 10'!$B$7:$B$306,A27),"")</f>
        <v/>
      </c>
      <c r="D27" s="21" t="str">
        <f>IFERROR(AVERAGEIF('Dzienne 10'!$B$7:$B$306,A27,'Dzienne 10'!$C$7:$C$306),"")</f>
        <v/>
      </c>
      <c r="E27" s="21" t="str">
        <f>IFERROR(AVERAGEIF('Dzienne 10'!$B$7:$B$306,A27,'Dzienne 10'!$D$7:$D$306),"")</f>
        <v/>
      </c>
      <c r="F27" s="13">
        <f>IFERROR(SUMIF('Dzienne 10'!$B$7:$B$306,A27,'Dzienne 10'!$E$7:$E$306),"")</f>
        <v>0</v>
      </c>
      <c r="G27" s="13">
        <f>IFERROR(SUMIF('Dzienne 10'!$B$7:$B$306,A27,'Dzienne 10'!$F$7:$F$306),"")</f>
        <v>0</v>
      </c>
      <c r="H27" s="15" t="str">
        <f>IFERROR(AVERAGEIF('Dzienne 10'!$B$7:$B$306,A27,'Dzienne 10'!$K$7:$K$306),"")</f>
        <v/>
      </c>
      <c r="I27" s="21">
        <f>IFERROR(SUMIF('Dzienne 10'!$B$7:$B$306,A27,'Dzienne 10'!$H$7:$H$306),"")</f>
        <v>0</v>
      </c>
      <c r="J27" s="21">
        <f>IFERROR(SUMIF('Dzienne 10'!$B$7:$B$306,A27,'Dzienne 10'!$I$7:$I$306),"")</f>
        <v>0</v>
      </c>
      <c r="K27" s="15" t="str">
        <f t="shared" si="0"/>
        <v/>
      </c>
      <c r="L27" s="15" t="str">
        <f>IFERROR(AVERAGEIF('Dzienne 10'!$B$7:$B$306,A27,'Dzienne 10'!$L$7:$L$306),"")</f>
        <v/>
      </c>
      <c r="M27" s="21">
        <f>IFERROR(SUMIF('Dzienne 10'!$B$7:$B$306,A27,'Dzienne 10'!$M$7:$M$306),"")</f>
        <v>0</v>
      </c>
      <c r="N27" s="15" t="str">
        <f>IFERROR(AVERAGEIF('Dzienne 10'!$B$7:$B$306,A27,'Dzienne 10'!$O$7:$O$306),"")</f>
        <v/>
      </c>
      <c r="O27" s="15" t="str">
        <f>IFERROR(AVERAGEIF('Dzienne 10'!$B$7:$B$306,A27,'Dzienne 10'!$P$7:$P$306),"")</f>
        <v/>
      </c>
      <c r="P27" s="17" t="str">
        <f>IFERROR(AVERAGEIF('Dzienne 10'!$B$7:$B$306,A27,'Dzienne 10'!$R$7:$R$306),"")</f>
        <v/>
      </c>
      <c r="Q27" s="21" t="str">
        <f>IFERROR(AVERAGEIF('Dzienne 10'!$B$7:$B$306,A27,'Dzienne 10'!$U$7:$U$306),"")</f>
        <v/>
      </c>
      <c r="R27" s="21" t="str">
        <f>IFERROR(AVERAGEIF('Dzienne 10'!$B$7:$B$306,A27,'Dzienne 10'!$V$7:$V$306),"")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10'!$A$7:$A$306,'Dzienne 10'!$B$7:$B$306,A28),"")</f>
        <v/>
      </c>
      <c r="C28" s="20" t="str">
        <f ca="1">IFERROR(_xludf.maxifs('Dzienne 10'!$A$7:$A$306,'Dzienne 10'!$B$7:$B$306,A28),"")</f>
        <v/>
      </c>
      <c r="D28" s="21" t="str">
        <f>IFERROR(AVERAGEIF('Dzienne 10'!$B$7:$B$306,A28,'Dzienne 10'!$C$7:$C$306),"")</f>
        <v/>
      </c>
      <c r="E28" s="21" t="str">
        <f>IFERROR(AVERAGEIF('Dzienne 10'!$B$7:$B$306,A28,'Dzienne 10'!$D$7:$D$306),"")</f>
        <v/>
      </c>
      <c r="F28" s="13">
        <f>IFERROR(SUMIF('Dzienne 10'!$B$7:$B$306,A28,'Dzienne 10'!$E$7:$E$306),"")</f>
        <v>0</v>
      </c>
      <c r="G28" s="13">
        <f>IFERROR(SUMIF('Dzienne 10'!$B$7:$B$306,A28,'Dzienne 10'!$F$7:$F$306),"")</f>
        <v>0</v>
      </c>
      <c r="H28" s="15" t="str">
        <f>IFERROR(AVERAGEIF('Dzienne 10'!$B$7:$B$306,A28,'Dzienne 10'!$K$7:$K$306),"")</f>
        <v/>
      </c>
      <c r="I28" s="21">
        <f>IFERROR(SUMIF('Dzienne 10'!$B$7:$B$306,A28,'Dzienne 10'!$H$7:$H$306),"")</f>
        <v>0</v>
      </c>
      <c r="J28" s="21">
        <f>IFERROR(SUMIF('Dzienne 10'!$B$7:$B$306,A28,'Dzienne 10'!$I$7:$I$306),"")</f>
        <v>0</v>
      </c>
      <c r="K28" s="15" t="str">
        <f t="shared" si="0"/>
        <v/>
      </c>
      <c r="L28" s="15" t="str">
        <f>IFERROR(AVERAGEIF('Dzienne 10'!$B$7:$B$306,A28,'Dzienne 10'!$L$7:$L$306),"")</f>
        <v/>
      </c>
      <c r="M28" s="21">
        <f>IFERROR(SUMIF('Dzienne 10'!$B$7:$B$306,A28,'Dzienne 10'!$M$7:$M$306),"")</f>
        <v>0</v>
      </c>
      <c r="N28" s="15" t="str">
        <f>IFERROR(AVERAGEIF('Dzienne 10'!$B$7:$B$306,A28,'Dzienne 10'!$O$7:$O$306),"")</f>
        <v/>
      </c>
      <c r="O28" s="15" t="str">
        <f>IFERROR(AVERAGEIF('Dzienne 10'!$B$7:$B$306,A28,'Dzienne 10'!$P$7:$P$306),"")</f>
        <v/>
      </c>
      <c r="P28" s="17" t="str">
        <f>IFERROR(AVERAGEIF('Dzienne 10'!$B$7:$B$306,A28,'Dzienne 10'!$R$7:$R$306),"")</f>
        <v/>
      </c>
      <c r="Q28" s="21" t="str">
        <f>IFERROR(AVERAGEIF('Dzienne 10'!$B$7:$B$306,A28,'Dzienne 10'!$U$7:$U$306),"")</f>
        <v/>
      </c>
      <c r="R28" s="21" t="str">
        <f>IFERROR(AVERAGEIF('Dzienne 10'!$B$7:$B$306,A28,'Dzienne 10'!$V$7:$V$306),"")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10'!$A$7:$A$306,'Dzienne 10'!$B$7:$B$306,A29),"")</f>
        <v/>
      </c>
      <c r="C29" s="20" t="str">
        <f ca="1">IFERROR(_xludf.maxifs('Dzienne 10'!$A$7:$A$306,'Dzienne 10'!$B$7:$B$306,A29),"")</f>
        <v/>
      </c>
      <c r="D29" s="21" t="str">
        <f>IFERROR(AVERAGEIF('Dzienne 10'!$B$7:$B$306,A29,'Dzienne 10'!$C$7:$C$306),"")</f>
        <v/>
      </c>
      <c r="E29" s="21" t="str">
        <f>IFERROR(AVERAGEIF('Dzienne 10'!$B$7:$B$306,A29,'Dzienne 10'!$D$7:$D$306),"")</f>
        <v/>
      </c>
      <c r="F29" s="13">
        <f>IFERROR(SUMIF('Dzienne 10'!$B$7:$B$306,A29,'Dzienne 10'!$E$7:$E$306),"")</f>
        <v>0</v>
      </c>
      <c r="G29" s="13">
        <f>IFERROR(SUMIF('Dzienne 10'!$B$7:$B$306,A29,'Dzienne 10'!$F$7:$F$306),"")</f>
        <v>0</v>
      </c>
      <c r="H29" s="15" t="str">
        <f>IFERROR(AVERAGEIF('Dzienne 10'!$B$7:$B$306,A29,'Dzienne 10'!$K$7:$K$306),"")</f>
        <v/>
      </c>
      <c r="I29" s="21">
        <f>IFERROR(SUMIF('Dzienne 10'!$B$7:$B$306,A29,'Dzienne 10'!$H$7:$H$306),"")</f>
        <v>0</v>
      </c>
      <c r="J29" s="21">
        <f>IFERROR(SUMIF('Dzienne 10'!$B$7:$B$306,A29,'Dzienne 10'!$I$7:$I$306),"")</f>
        <v>0</v>
      </c>
      <c r="K29" s="15" t="str">
        <f t="shared" si="0"/>
        <v/>
      </c>
      <c r="L29" s="15" t="str">
        <f>IFERROR(AVERAGEIF('Dzienne 10'!$B$7:$B$306,A29,'Dzienne 10'!$L$7:$L$306),"")</f>
        <v/>
      </c>
      <c r="M29" s="21">
        <f>IFERROR(SUMIF('Dzienne 10'!$B$7:$B$306,A29,'Dzienne 10'!$M$7:$M$306),"")</f>
        <v>0</v>
      </c>
      <c r="N29" s="15" t="str">
        <f>IFERROR(AVERAGEIF('Dzienne 10'!$B$7:$B$306,A29,'Dzienne 10'!$O$7:$O$306),"")</f>
        <v/>
      </c>
      <c r="O29" s="15" t="str">
        <f>IFERROR(AVERAGEIF('Dzienne 10'!$B$7:$B$306,A29,'Dzienne 10'!$P$7:$P$306),"")</f>
        <v/>
      </c>
      <c r="P29" s="17" t="str">
        <f>IFERROR(AVERAGEIF('Dzienne 10'!$B$7:$B$306,A29,'Dzienne 10'!$R$7:$R$306),"")</f>
        <v/>
      </c>
      <c r="Q29" s="21" t="str">
        <f>IFERROR(AVERAGEIF('Dzienne 10'!$B$7:$B$306,A29,'Dzienne 10'!$U$7:$U$306),"")</f>
        <v/>
      </c>
      <c r="R29" s="21" t="str">
        <f>IFERROR(AVERAGEIF('Dzienne 10'!$B$7:$B$306,A29,'Dzienne 10'!$V$7:$V$306),"")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10'!$A$7:$A$306,'Dzienne 10'!$B$7:$B$306,A30),"")</f>
        <v/>
      </c>
      <c r="C30" s="20" t="str">
        <f ca="1">IFERROR(_xludf.maxifs('Dzienne 10'!$A$7:$A$306,'Dzienne 10'!$B$7:$B$306,A30),"")</f>
        <v/>
      </c>
      <c r="D30" s="21" t="str">
        <f>IFERROR(AVERAGEIF('Dzienne 10'!$B$7:$B$306,A30,'Dzienne 10'!$C$7:$C$306),"")</f>
        <v/>
      </c>
      <c r="E30" s="21" t="str">
        <f>IFERROR(AVERAGEIF('Dzienne 10'!$B$7:$B$306,A30,'Dzienne 10'!$D$7:$D$306),"")</f>
        <v/>
      </c>
      <c r="F30" s="13">
        <f>IFERROR(SUMIF('Dzienne 10'!$B$7:$B$306,A30,'Dzienne 10'!$E$7:$E$306),"")</f>
        <v>0</v>
      </c>
      <c r="G30" s="13">
        <f>IFERROR(SUMIF('Dzienne 10'!$B$7:$B$306,A30,'Dzienne 10'!$F$7:$F$306),"")</f>
        <v>0</v>
      </c>
      <c r="H30" s="15" t="str">
        <f>IFERROR(AVERAGEIF('Dzienne 10'!$B$7:$B$306,A30,'Dzienne 10'!$K$7:$K$306),"")</f>
        <v/>
      </c>
      <c r="I30" s="21">
        <f>IFERROR(SUMIF('Dzienne 10'!$B$7:$B$306,A30,'Dzienne 10'!$H$7:$H$306),"")</f>
        <v>0</v>
      </c>
      <c r="J30" s="21">
        <f>IFERROR(SUMIF('Dzienne 10'!$B$7:$B$306,A30,'Dzienne 10'!$I$7:$I$306),"")</f>
        <v>0</v>
      </c>
      <c r="K30" s="15" t="str">
        <f t="shared" si="0"/>
        <v/>
      </c>
      <c r="L30" s="15" t="str">
        <f>IFERROR(AVERAGEIF('Dzienne 10'!$B$7:$B$306,A30,'Dzienne 10'!$L$7:$L$306),"")</f>
        <v/>
      </c>
      <c r="M30" s="21">
        <f>IFERROR(SUMIF('Dzienne 10'!$B$7:$B$306,A30,'Dzienne 10'!$M$7:$M$306),"")</f>
        <v>0</v>
      </c>
      <c r="N30" s="15" t="str">
        <f>IFERROR(AVERAGEIF('Dzienne 10'!$B$7:$B$306,A30,'Dzienne 10'!$O$7:$O$306),"")</f>
        <v/>
      </c>
      <c r="O30" s="15" t="str">
        <f>IFERROR(AVERAGEIF('Dzienne 10'!$B$7:$B$306,A30,'Dzienne 10'!$P$7:$P$306),"")</f>
        <v/>
      </c>
      <c r="P30" s="17" t="str">
        <f>IFERROR(AVERAGEIF('Dzienne 10'!$B$7:$B$306,A30,'Dzienne 10'!$R$7:$R$306),"")</f>
        <v/>
      </c>
      <c r="Q30" s="21" t="str">
        <f>IFERROR(AVERAGEIF('Dzienne 10'!$B$7:$B$306,A30,'Dzienne 10'!$U$7:$U$306),"")</f>
        <v/>
      </c>
      <c r="R30" s="21" t="str">
        <f>IFERROR(AVERAGEIF('Dzienne 10'!$B$7:$B$306,A30,'Dzienne 10'!$V$7:$V$306),"")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10'!$A$7:$A$306,'Dzienne 10'!$B$7:$B$306,A31),"")</f>
        <v/>
      </c>
      <c r="C31" s="20" t="str">
        <f ca="1">IFERROR(_xludf.maxifs('Dzienne 10'!$A$7:$A$306,'Dzienne 10'!$B$7:$B$306,A31),"")</f>
        <v/>
      </c>
      <c r="D31" s="21" t="str">
        <f>IFERROR(AVERAGEIF('Dzienne 10'!$B$7:$B$306,A31,'Dzienne 10'!$C$7:$C$306),"")</f>
        <v/>
      </c>
      <c r="E31" s="21" t="str">
        <f>IFERROR(AVERAGEIF('Dzienne 10'!$B$7:$B$306,A31,'Dzienne 10'!$D$7:$D$306),"")</f>
        <v/>
      </c>
      <c r="F31" s="13">
        <f>IFERROR(SUMIF('Dzienne 10'!$B$7:$B$306,A31,'Dzienne 10'!$E$7:$E$306),"")</f>
        <v>0</v>
      </c>
      <c r="G31" s="13">
        <f>IFERROR(SUMIF('Dzienne 10'!$B$7:$B$306,A31,'Dzienne 10'!$F$7:$F$306),"")</f>
        <v>0</v>
      </c>
      <c r="H31" s="15" t="str">
        <f>IFERROR(AVERAGEIF('Dzienne 10'!$B$7:$B$306,A31,'Dzienne 10'!$K$7:$K$306),"")</f>
        <v/>
      </c>
      <c r="I31" s="21">
        <f>IFERROR(SUMIF('Dzienne 10'!$B$7:$B$306,A31,'Dzienne 10'!$H$7:$H$306),"")</f>
        <v>0</v>
      </c>
      <c r="J31" s="21">
        <f>IFERROR(SUMIF('Dzienne 10'!$B$7:$B$306,A31,'Dzienne 10'!$I$7:$I$306),"")</f>
        <v>0</v>
      </c>
      <c r="K31" s="15" t="str">
        <f t="shared" si="0"/>
        <v/>
      </c>
      <c r="L31" s="15" t="str">
        <f>IFERROR(AVERAGEIF('Dzienne 10'!$B$7:$B$306,A31,'Dzienne 10'!$L$7:$L$306),"")</f>
        <v/>
      </c>
      <c r="M31" s="21">
        <f>IFERROR(SUMIF('Dzienne 10'!$B$7:$B$306,A31,'Dzienne 10'!$M$7:$M$306),"")</f>
        <v>0</v>
      </c>
      <c r="N31" s="15" t="str">
        <f>IFERROR(AVERAGEIF('Dzienne 10'!$B$7:$B$306,A31,'Dzienne 10'!$O$7:$O$306),"")</f>
        <v/>
      </c>
      <c r="O31" s="15" t="str">
        <f>IFERROR(AVERAGEIF('Dzienne 10'!$B$7:$B$306,A31,'Dzienne 10'!$P$7:$P$306),"")</f>
        <v/>
      </c>
      <c r="P31" s="17" t="str">
        <f>IFERROR(AVERAGEIF('Dzienne 10'!$B$7:$B$306,A31,'Dzienne 10'!$R$7:$R$306),"")</f>
        <v/>
      </c>
      <c r="Q31" s="21" t="str">
        <f>IFERROR(AVERAGEIF('Dzienne 10'!$B$7:$B$306,A31,'Dzienne 10'!$U$7:$U$306),"")</f>
        <v/>
      </c>
      <c r="R31" s="21" t="str">
        <f>IFERROR(AVERAGEIF('Dzienne 10'!$B$7:$B$306,A31,'Dzienne 10'!$V$7:$V$306),"")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10'!$A$7:$A$306,'Dzienne 10'!$B$7:$B$306,A32),"")</f>
        <v/>
      </c>
      <c r="C32" s="20" t="str">
        <f ca="1">IFERROR(_xludf.maxifs('Dzienne 10'!$A$7:$A$306,'Dzienne 10'!$B$7:$B$306,A32),"")</f>
        <v/>
      </c>
      <c r="D32" s="21" t="str">
        <f>IFERROR(AVERAGEIF('Dzienne 10'!$B$7:$B$306,A32,'Dzienne 10'!$C$7:$C$306),"")</f>
        <v/>
      </c>
      <c r="E32" s="21" t="str">
        <f>IFERROR(AVERAGEIF('Dzienne 10'!$B$7:$B$306,A32,'Dzienne 10'!$D$7:$D$306),"")</f>
        <v/>
      </c>
      <c r="F32" s="13">
        <f>IFERROR(SUMIF('Dzienne 10'!$B$7:$B$306,A32,'Dzienne 10'!$E$7:$E$306),"")</f>
        <v>0</v>
      </c>
      <c r="G32" s="13">
        <f>IFERROR(SUMIF('Dzienne 10'!$B$7:$B$306,A32,'Dzienne 10'!$F$7:$F$306),"")</f>
        <v>0</v>
      </c>
      <c r="H32" s="15" t="str">
        <f>IFERROR(AVERAGEIF('Dzienne 10'!$B$7:$B$306,A32,'Dzienne 10'!$K$7:$K$306),"")</f>
        <v/>
      </c>
      <c r="I32" s="21">
        <f>IFERROR(SUMIF('Dzienne 10'!$B$7:$B$306,A32,'Dzienne 10'!$H$7:$H$306),"")</f>
        <v>0</v>
      </c>
      <c r="J32" s="21">
        <f>IFERROR(SUMIF('Dzienne 10'!$B$7:$B$306,A32,'Dzienne 10'!$I$7:$I$306),"")</f>
        <v>0</v>
      </c>
      <c r="K32" s="15" t="str">
        <f t="shared" si="0"/>
        <v/>
      </c>
      <c r="L32" s="15" t="str">
        <f>IFERROR(AVERAGEIF('Dzienne 10'!$B$7:$B$306,A32,'Dzienne 10'!$L$7:$L$306),"")</f>
        <v/>
      </c>
      <c r="M32" s="21">
        <f>IFERROR(SUMIF('Dzienne 10'!$B$7:$B$306,A32,'Dzienne 10'!$M$7:$M$306),"")</f>
        <v>0</v>
      </c>
      <c r="N32" s="15" t="str">
        <f>IFERROR(AVERAGEIF('Dzienne 10'!$B$7:$B$306,A32,'Dzienne 10'!$O$7:$O$306),"")</f>
        <v/>
      </c>
      <c r="O32" s="15" t="str">
        <f>IFERROR(AVERAGEIF('Dzienne 10'!$B$7:$B$306,A32,'Dzienne 10'!$P$7:$P$306),"")</f>
        <v/>
      </c>
      <c r="P32" s="17" t="str">
        <f>IFERROR(AVERAGEIF('Dzienne 10'!$B$7:$B$306,A32,'Dzienne 10'!$R$7:$R$306),"")</f>
        <v/>
      </c>
      <c r="Q32" s="21" t="str">
        <f>IFERROR(AVERAGEIF('Dzienne 10'!$B$7:$B$306,A32,'Dzienne 10'!$U$7:$U$306),"")</f>
        <v/>
      </c>
      <c r="R32" s="21" t="str">
        <f>IFERROR(AVERAGEIF('Dzienne 10'!$B$7:$B$306,A32,'Dzienne 10'!$V$7:$V$306),"")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10'!$A$7:$A$306,'Dzienne 10'!$B$7:$B$306,A33),"")</f>
        <v/>
      </c>
      <c r="C33" s="20" t="str">
        <f ca="1">IFERROR(_xludf.maxifs('Dzienne 10'!$A$7:$A$306,'Dzienne 10'!$B$7:$B$306,A33),"")</f>
        <v/>
      </c>
      <c r="D33" s="21" t="str">
        <f>IFERROR(AVERAGEIF('Dzienne 10'!$B$7:$B$306,A33,'Dzienne 10'!$C$7:$C$306),"")</f>
        <v/>
      </c>
      <c r="E33" s="21" t="str">
        <f>IFERROR(AVERAGEIF('Dzienne 10'!$B$7:$B$306,A33,'Dzienne 10'!$D$7:$D$306),"")</f>
        <v/>
      </c>
      <c r="F33" s="13">
        <f>IFERROR(SUMIF('Dzienne 10'!$B$7:$B$306,A33,'Dzienne 10'!$E$7:$E$306),"")</f>
        <v>0</v>
      </c>
      <c r="G33" s="13">
        <f>IFERROR(SUMIF('Dzienne 10'!$B$7:$B$306,A33,'Dzienne 10'!$F$7:$F$306),"")</f>
        <v>0</v>
      </c>
      <c r="H33" s="15" t="str">
        <f>IFERROR(AVERAGEIF('Dzienne 10'!$B$7:$B$306,A33,'Dzienne 10'!$K$7:$K$306),"")</f>
        <v/>
      </c>
      <c r="I33" s="21">
        <f>IFERROR(SUMIF('Dzienne 10'!$B$7:$B$306,A33,'Dzienne 10'!$H$7:$H$306),"")</f>
        <v>0</v>
      </c>
      <c r="J33" s="21">
        <f>IFERROR(SUMIF('Dzienne 10'!$B$7:$B$306,A33,'Dzienne 10'!$I$7:$I$306),"")</f>
        <v>0</v>
      </c>
      <c r="K33" s="15" t="str">
        <f t="shared" si="0"/>
        <v/>
      </c>
      <c r="L33" s="15" t="str">
        <f>IFERROR(AVERAGEIF('Dzienne 10'!$B$7:$B$306,A33,'Dzienne 10'!$L$7:$L$306),"")</f>
        <v/>
      </c>
      <c r="M33" s="21">
        <f>IFERROR(SUMIF('Dzienne 10'!$B$7:$B$306,A33,'Dzienne 10'!$M$7:$M$306),"")</f>
        <v>0</v>
      </c>
      <c r="N33" s="15" t="str">
        <f>IFERROR(AVERAGEIF('Dzienne 10'!$B$7:$B$306,A33,'Dzienne 10'!$O$7:$O$306),"")</f>
        <v/>
      </c>
      <c r="O33" s="15" t="str">
        <f>IFERROR(AVERAGEIF('Dzienne 10'!$B$7:$B$306,A33,'Dzienne 10'!$P$7:$P$306),"")</f>
        <v/>
      </c>
      <c r="P33" s="17" t="str">
        <f>IFERROR(AVERAGEIF('Dzienne 10'!$B$7:$B$306,A33,'Dzienne 10'!$R$7:$R$306),"")</f>
        <v/>
      </c>
      <c r="Q33" s="21" t="str">
        <f>IFERROR(AVERAGEIF('Dzienne 10'!$B$7:$B$306,A33,'Dzienne 10'!$U$7:$U$306),"")</f>
        <v/>
      </c>
      <c r="R33" s="21" t="str">
        <f>IFERROR(AVERAGEIF('Dzienne 10'!$B$7:$B$306,A33,'Dzienne 10'!$V$7:$V$306),"")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10'!$A$7:$A$306,'Dzienne 10'!$B$7:$B$306,A34),"")</f>
        <v/>
      </c>
      <c r="C34" s="20" t="str">
        <f ca="1">IFERROR(_xludf.maxifs('Dzienne 10'!$A$7:$A$306,'Dzienne 10'!$B$7:$B$306,A34),"")</f>
        <v/>
      </c>
      <c r="D34" s="21" t="str">
        <f>IFERROR(AVERAGEIF('Dzienne 10'!$B$7:$B$306,A34,'Dzienne 10'!$C$7:$C$306),"")</f>
        <v/>
      </c>
      <c r="E34" s="21" t="str">
        <f>IFERROR(AVERAGEIF('Dzienne 10'!$B$7:$B$306,A34,'Dzienne 10'!$D$7:$D$306),"")</f>
        <v/>
      </c>
      <c r="F34" s="13">
        <f>IFERROR(SUMIF('Dzienne 10'!$B$7:$B$306,A34,'Dzienne 10'!$E$7:$E$306),"")</f>
        <v>0</v>
      </c>
      <c r="G34" s="13">
        <f>IFERROR(SUMIF('Dzienne 10'!$B$7:$B$306,A34,'Dzienne 10'!$F$7:$F$306),"")</f>
        <v>0</v>
      </c>
      <c r="H34" s="15" t="str">
        <f>IFERROR(AVERAGEIF('Dzienne 10'!$B$7:$B$306,A34,'Dzienne 10'!$K$7:$K$306),"")</f>
        <v/>
      </c>
      <c r="I34" s="21">
        <f>IFERROR(SUMIF('Dzienne 10'!$B$7:$B$306,A34,'Dzienne 10'!$H$7:$H$306),"")</f>
        <v>0</v>
      </c>
      <c r="J34" s="21">
        <f>IFERROR(SUMIF('Dzienne 10'!$B$7:$B$306,A34,'Dzienne 10'!$I$7:$I$306),"")</f>
        <v>0</v>
      </c>
      <c r="K34" s="15" t="str">
        <f t="shared" si="0"/>
        <v/>
      </c>
      <c r="L34" s="15" t="str">
        <f>IFERROR(AVERAGEIF('Dzienne 10'!$B$7:$B$306,A34,'Dzienne 10'!$L$7:$L$306),"")</f>
        <v/>
      </c>
      <c r="M34" s="21">
        <f>IFERROR(SUMIF('Dzienne 10'!$B$7:$B$306,A34,'Dzienne 10'!$M$7:$M$306),"")</f>
        <v>0</v>
      </c>
      <c r="N34" s="15" t="str">
        <f>IFERROR(AVERAGEIF('Dzienne 10'!$B$7:$B$306,A34,'Dzienne 10'!$O$7:$O$306),"")</f>
        <v/>
      </c>
      <c r="O34" s="15" t="str">
        <f>IFERROR(AVERAGEIF('Dzienne 10'!$B$7:$B$306,A34,'Dzienne 10'!$P$7:$P$306),"")</f>
        <v/>
      </c>
      <c r="P34" s="17" t="str">
        <f>IFERROR(AVERAGEIF('Dzienne 10'!$B$7:$B$306,A34,'Dzienne 10'!$R$7:$R$306),"")</f>
        <v/>
      </c>
      <c r="Q34" s="21" t="str">
        <f>IFERROR(AVERAGEIF('Dzienne 10'!$B$7:$B$306,A34,'Dzienne 10'!$U$7:$U$306),"")</f>
        <v/>
      </c>
      <c r="R34" s="21" t="str">
        <f>IFERROR(AVERAGEIF('Dzienne 10'!$B$7:$B$306,A34,'Dzienne 10'!$V$7:$V$306),"")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10'!$A$7:$A$306,'Dzienne 10'!$B$7:$B$306,A35),"")</f>
        <v/>
      </c>
      <c r="C35" s="20" t="str">
        <f ca="1">IFERROR(_xludf.maxifs('Dzienne 10'!$A$7:$A$306,'Dzienne 10'!$B$7:$B$306,A35),"")</f>
        <v/>
      </c>
      <c r="D35" s="21" t="str">
        <f>IFERROR(AVERAGEIF('Dzienne 10'!$B$7:$B$306,A35,'Dzienne 10'!$C$7:$C$306),"")</f>
        <v/>
      </c>
      <c r="E35" s="21" t="str">
        <f>IFERROR(AVERAGEIF('Dzienne 10'!$B$7:$B$306,A35,'Dzienne 10'!$D$7:$D$306),"")</f>
        <v/>
      </c>
      <c r="F35" s="13">
        <f>IFERROR(SUMIF('Dzienne 10'!$B$7:$B$306,A35,'Dzienne 10'!$E$7:$E$306),"")</f>
        <v>0</v>
      </c>
      <c r="G35" s="13">
        <f>IFERROR(SUMIF('Dzienne 10'!$B$7:$B$306,A35,'Dzienne 10'!$F$7:$F$306),"")</f>
        <v>0</v>
      </c>
      <c r="H35" s="15" t="str">
        <f>IFERROR(AVERAGEIF('Dzienne 10'!$B$7:$B$306,A35,'Dzienne 10'!$K$7:$K$306),"")</f>
        <v/>
      </c>
      <c r="I35" s="21">
        <f>IFERROR(SUMIF('Dzienne 10'!$B$7:$B$306,A35,'Dzienne 10'!$H$7:$H$306),"")</f>
        <v>0</v>
      </c>
      <c r="J35" s="21">
        <f>IFERROR(SUMIF('Dzienne 10'!$B$7:$B$306,A35,'Dzienne 10'!$I$7:$I$306),"")</f>
        <v>0</v>
      </c>
      <c r="K35" s="15" t="str">
        <f t="shared" ref="K35:K66" si="1">IF(OR(I35="",I35=0),"",J35/I35*100)</f>
        <v/>
      </c>
      <c r="L35" s="15" t="str">
        <f>IFERROR(AVERAGEIF('Dzienne 10'!$B$7:$B$306,A35,'Dzienne 10'!$L$7:$L$306),"")</f>
        <v/>
      </c>
      <c r="M35" s="21">
        <f>IFERROR(SUMIF('Dzienne 10'!$B$7:$B$306,A35,'Dzienne 10'!$M$7:$M$306),"")</f>
        <v>0</v>
      </c>
      <c r="N35" s="15" t="str">
        <f>IFERROR(AVERAGEIF('Dzienne 10'!$B$7:$B$306,A35,'Dzienne 10'!$O$7:$O$306),"")</f>
        <v/>
      </c>
      <c r="O35" s="15" t="str">
        <f>IFERROR(AVERAGEIF('Dzienne 10'!$B$7:$B$306,A35,'Dzienne 10'!$P$7:$P$306),"")</f>
        <v/>
      </c>
      <c r="P35" s="17" t="str">
        <f>IFERROR(AVERAGEIF('Dzienne 10'!$B$7:$B$306,A35,'Dzienne 10'!$R$7:$R$306),"")</f>
        <v/>
      </c>
      <c r="Q35" s="21" t="str">
        <f>IFERROR(AVERAGEIF('Dzienne 10'!$B$7:$B$306,A35,'Dzienne 10'!$U$7:$U$306),"")</f>
        <v/>
      </c>
      <c r="R35" s="21" t="str">
        <f>IFERROR(AVERAGEIF('Dzienne 10'!$B$7:$B$306,A35,'Dzienne 10'!$V$7:$V$306),"")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10'!$A$7:$A$306,'Dzienne 10'!$B$7:$B$306,A36),"")</f>
        <v/>
      </c>
      <c r="C36" s="20" t="str">
        <f ca="1">IFERROR(_xludf.maxifs('Dzienne 10'!$A$7:$A$306,'Dzienne 10'!$B$7:$B$306,A36),"")</f>
        <v/>
      </c>
      <c r="D36" s="21" t="str">
        <f>IFERROR(AVERAGEIF('Dzienne 10'!$B$7:$B$306,A36,'Dzienne 10'!$C$7:$C$306),"")</f>
        <v/>
      </c>
      <c r="E36" s="21" t="str">
        <f>IFERROR(AVERAGEIF('Dzienne 10'!$B$7:$B$306,A36,'Dzienne 10'!$D$7:$D$306),"")</f>
        <v/>
      </c>
      <c r="F36" s="13">
        <f>IFERROR(SUMIF('Dzienne 10'!$B$7:$B$306,A36,'Dzienne 10'!$E$7:$E$306),"")</f>
        <v>0</v>
      </c>
      <c r="G36" s="13">
        <f>IFERROR(SUMIF('Dzienne 10'!$B$7:$B$306,A36,'Dzienne 10'!$F$7:$F$306),"")</f>
        <v>0</v>
      </c>
      <c r="H36" s="15" t="str">
        <f>IFERROR(AVERAGEIF('Dzienne 10'!$B$7:$B$306,A36,'Dzienne 10'!$K$7:$K$306),"")</f>
        <v/>
      </c>
      <c r="I36" s="21">
        <f>IFERROR(SUMIF('Dzienne 10'!$B$7:$B$306,A36,'Dzienne 10'!$H$7:$H$306),"")</f>
        <v>0</v>
      </c>
      <c r="J36" s="21">
        <f>IFERROR(SUMIF('Dzienne 10'!$B$7:$B$306,A36,'Dzienne 10'!$I$7:$I$306),"")</f>
        <v>0</v>
      </c>
      <c r="K36" s="15" t="str">
        <f t="shared" si="1"/>
        <v/>
      </c>
      <c r="L36" s="15" t="str">
        <f>IFERROR(AVERAGEIF('Dzienne 10'!$B$7:$B$306,A36,'Dzienne 10'!$L$7:$L$306),"")</f>
        <v/>
      </c>
      <c r="M36" s="21">
        <f>IFERROR(SUMIF('Dzienne 10'!$B$7:$B$306,A36,'Dzienne 10'!$M$7:$M$306),"")</f>
        <v>0</v>
      </c>
      <c r="N36" s="15" t="str">
        <f>IFERROR(AVERAGEIF('Dzienne 10'!$B$7:$B$306,A36,'Dzienne 10'!$O$7:$O$306),"")</f>
        <v/>
      </c>
      <c r="O36" s="15" t="str">
        <f>IFERROR(AVERAGEIF('Dzienne 10'!$B$7:$B$306,A36,'Dzienne 10'!$P$7:$P$306),"")</f>
        <v/>
      </c>
      <c r="P36" s="17" t="str">
        <f>IFERROR(AVERAGEIF('Dzienne 10'!$B$7:$B$306,A36,'Dzienne 10'!$R$7:$R$306),"")</f>
        <v/>
      </c>
      <c r="Q36" s="21" t="str">
        <f>IFERROR(AVERAGEIF('Dzienne 10'!$B$7:$B$306,A36,'Dzienne 10'!$U$7:$U$306),"")</f>
        <v/>
      </c>
      <c r="R36" s="21" t="str">
        <f>IFERROR(AVERAGEIF('Dzienne 10'!$B$7:$B$306,A36,'Dzienne 10'!$V$7:$V$306),"")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10'!$A$7:$A$306,'Dzienne 10'!$B$7:$B$306,A37),"")</f>
        <v/>
      </c>
      <c r="C37" s="20" t="str">
        <f ca="1">IFERROR(_xludf.maxifs('Dzienne 10'!$A$7:$A$306,'Dzienne 10'!$B$7:$B$306,A37),"")</f>
        <v/>
      </c>
      <c r="D37" s="21" t="str">
        <f>IFERROR(AVERAGEIF('Dzienne 10'!$B$7:$B$306,A37,'Dzienne 10'!$C$7:$C$306),"")</f>
        <v/>
      </c>
      <c r="E37" s="21" t="str">
        <f>IFERROR(AVERAGEIF('Dzienne 10'!$B$7:$B$306,A37,'Dzienne 10'!$D$7:$D$306),"")</f>
        <v/>
      </c>
      <c r="F37" s="13">
        <f>IFERROR(SUMIF('Dzienne 10'!$B$7:$B$306,A37,'Dzienne 10'!$E$7:$E$306),"")</f>
        <v>0</v>
      </c>
      <c r="G37" s="13">
        <f>IFERROR(SUMIF('Dzienne 10'!$B$7:$B$306,A37,'Dzienne 10'!$F$7:$F$306),"")</f>
        <v>0</v>
      </c>
      <c r="H37" s="15" t="str">
        <f>IFERROR(AVERAGEIF('Dzienne 10'!$B$7:$B$306,A37,'Dzienne 10'!$K$7:$K$306),"")</f>
        <v/>
      </c>
      <c r="I37" s="21">
        <f>IFERROR(SUMIF('Dzienne 10'!$B$7:$B$306,A37,'Dzienne 10'!$H$7:$H$306),"")</f>
        <v>0</v>
      </c>
      <c r="J37" s="21">
        <f>IFERROR(SUMIF('Dzienne 10'!$B$7:$B$306,A37,'Dzienne 10'!$I$7:$I$306),"")</f>
        <v>0</v>
      </c>
      <c r="K37" s="15" t="str">
        <f t="shared" si="1"/>
        <v/>
      </c>
      <c r="L37" s="15" t="str">
        <f>IFERROR(AVERAGEIF('Dzienne 10'!$B$7:$B$306,A37,'Dzienne 10'!$L$7:$L$306),"")</f>
        <v/>
      </c>
      <c r="M37" s="21">
        <f>IFERROR(SUMIF('Dzienne 10'!$B$7:$B$306,A37,'Dzienne 10'!$M$7:$M$306),"")</f>
        <v>0</v>
      </c>
      <c r="N37" s="15" t="str">
        <f>IFERROR(AVERAGEIF('Dzienne 10'!$B$7:$B$306,A37,'Dzienne 10'!$O$7:$O$306),"")</f>
        <v/>
      </c>
      <c r="O37" s="15" t="str">
        <f>IFERROR(AVERAGEIF('Dzienne 10'!$B$7:$B$306,A37,'Dzienne 10'!$P$7:$P$306),"")</f>
        <v/>
      </c>
      <c r="P37" s="17" t="str">
        <f>IFERROR(AVERAGEIF('Dzienne 10'!$B$7:$B$306,A37,'Dzienne 10'!$R$7:$R$306),"")</f>
        <v/>
      </c>
      <c r="Q37" s="21" t="str">
        <f>IFERROR(AVERAGEIF('Dzienne 10'!$B$7:$B$306,A37,'Dzienne 10'!$U$7:$U$306),"")</f>
        <v/>
      </c>
      <c r="R37" s="21" t="str">
        <f>IFERROR(AVERAGEIF('Dzienne 10'!$B$7:$B$306,A37,'Dzienne 10'!$V$7:$V$306),"")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10'!$A$7:$A$306,'Dzienne 10'!$B$7:$B$306,A38),"")</f>
        <v/>
      </c>
      <c r="C38" s="20" t="str">
        <f ca="1">IFERROR(_xludf.maxifs('Dzienne 10'!$A$7:$A$306,'Dzienne 10'!$B$7:$B$306,A38),"")</f>
        <v/>
      </c>
      <c r="D38" s="21" t="str">
        <f>IFERROR(AVERAGEIF('Dzienne 10'!$B$7:$B$306,A38,'Dzienne 10'!$C$7:$C$306),"")</f>
        <v/>
      </c>
      <c r="E38" s="21" t="str">
        <f>IFERROR(AVERAGEIF('Dzienne 10'!$B$7:$B$306,A38,'Dzienne 10'!$D$7:$D$306),"")</f>
        <v/>
      </c>
      <c r="F38" s="13">
        <f>IFERROR(SUMIF('Dzienne 10'!$B$7:$B$306,A38,'Dzienne 10'!$E$7:$E$306),"")</f>
        <v>0</v>
      </c>
      <c r="G38" s="13">
        <f>IFERROR(SUMIF('Dzienne 10'!$B$7:$B$306,A38,'Dzienne 10'!$F$7:$F$306),"")</f>
        <v>0</v>
      </c>
      <c r="H38" s="15" t="str">
        <f>IFERROR(AVERAGEIF('Dzienne 10'!$B$7:$B$306,A38,'Dzienne 10'!$K$7:$K$306),"")</f>
        <v/>
      </c>
      <c r="I38" s="21">
        <f>IFERROR(SUMIF('Dzienne 10'!$B$7:$B$306,A38,'Dzienne 10'!$H$7:$H$306),"")</f>
        <v>0</v>
      </c>
      <c r="J38" s="21">
        <f>IFERROR(SUMIF('Dzienne 10'!$B$7:$B$306,A38,'Dzienne 10'!$I$7:$I$306),"")</f>
        <v>0</v>
      </c>
      <c r="K38" s="15" t="str">
        <f t="shared" si="1"/>
        <v/>
      </c>
      <c r="L38" s="15" t="str">
        <f>IFERROR(AVERAGEIF('Dzienne 10'!$B$7:$B$306,A38,'Dzienne 10'!$L$7:$L$306),"")</f>
        <v/>
      </c>
      <c r="M38" s="21">
        <f>IFERROR(SUMIF('Dzienne 10'!$B$7:$B$306,A38,'Dzienne 10'!$M$7:$M$306),"")</f>
        <v>0</v>
      </c>
      <c r="N38" s="15" t="str">
        <f>IFERROR(AVERAGEIF('Dzienne 10'!$B$7:$B$306,A38,'Dzienne 10'!$O$7:$O$306),"")</f>
        <v/>
      </c>
      <c r="O38" s="15" t="str">
        <f>IFERROR(AVERAGEIF('Dzienne 10'!$B$7:$B$306,A38,'Dzienne 10'!$P$7:$P$306),"")</f>
        <v/>
      </c>
      <c r="P38" s="17" t="str">
        <f>IFERROR(AVERAGEIF('Dzienne 10'!$B$7:$B$306,A38,'Dzienne 10'!$R$7:$R$306),"")</f>
        <v/>
      </c>
      <c r="Q38" s="21" t="str">
        <f>IFERROR(AVERAGEIF('Dzienne 10'!$B$7:$B$306,A38,'Dzienne 10'!$U$7:$U$306),"")</f>
        <v/>
      </c>
      <c r="R38" s="21" t="str">
        <f>IFERROR(AVERAGEIF('Dzienne 10'!$B$7:$B$306,A38,'Dzienne 10'!$V$7:$V$306),"")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10'!$A$7:$A$306,'Dzienne 10'!$B$7:$B$306,A39),"")</f>
        <v/>
      </c>
      <c r="C39" s="20" t="str">
        <f ca="1">IFERROR(_xludf.maxifs('Dzienne 10'!$A$7:$A$306,'Dzienne 10'!$B$7:$B$306,A39),"")</f>
        <v/>
      </c>
      <c r="D39" s="21" t="str">
        <f>IFERROR(AVERAGEIF('Dzienne 10'!$B$7:$B$306,A39,'Dzienne 10'!$C$7:$C$306),"")</f>
        <v/>
      </c>
      <c r="E39" s="21" t="str">
        <f>IFERROR(AVERAGEIF('Dzienne 10'!$B$7:$B$306,A39,'Dzienne 10'!$D$7:$D$306),"")</f>
        <v/>
      </c>
      <c r="F39" s="13">
        <f>IFERROR(SUMIF('Dzienne 10'!$B$7:$B$306,A39,'Dzienne 10'!$E$7:$E$306),"")</f>
        <v>0</v>
      </c>
      <c r="G39" s="13">
        <f>IFERROR(SUMIF('Dzienne 10'!$B$7:$B$306,A39,'Dzienne 10'!$F$7:$F$306),"")</f>
        <v>0</v>
      </c>
      <c r="H39" s="15" t="str">
        <f>IFERROR(AVERAGEIF('Dzienne 10'!$B$7:$B$306,A39,'Dzienne 10'!$K$7:$K$306),"")</f>
        <v/>
      </c>
      <c r="I39" s="21">
        <f>IFERROR(SUMIF('Dzienne 10'!$B$7:$B$306,A39,'Dzienne 10'!$H$7:$H$306),"")</f>
        <v>0</v>
      </c>
      <c r="J39" s="21">
        <f>IFERROR(SUMIF('Dzienne 10'!$B$7:$B$306,A39,'Dzienne 10'!$I$7:$I$306),"")</f>
        <v>0</v>
      </c>
      <c r="K39" s="15" t="str">
        <f t="shared" si="1"/>
        <v/>
      </c>
      <c r="L39" s="15" t="str">
        <f>IFERROR(AVERAGEIF('Dzienne 10'!$B$7:$B$306,A39,'Dzienne 10'!$L$7:$L$306),"")</f>
        <v/>
      </c>
      <c r="M39" s="21">
        <f>IFERROR(SUMIF('Dzienne 10'!$B$7:$B$306,A39,'Dzienne 10'!$M$7:$M$306),"")</f>
        <v>0</v>
      </c>
      <c r="N39" s="15" t="str">
        <f>IFERROR(AVERAGEIF('Dzienne 10'!$B$7:$B$306,A39,'Dzienne 10'!$O$7:$O$306),"")</f>
        <v/>
      </c>
      <c r="O39" s="15" t="str">
        <f>IFERROR(AVERAGEIF('Dzienne 10'!$B$7:$B$306,A39,'Dzienne 10'!$P$7:$P$306),"")</f>
        <v/>
      </c>
      <c r="P39" s="17" t="str">
        <f>IFERROR(AVERAGEIF('Dzienne 10'!$B$7:$B$306,A39,'Dzienne 10'!$R$7:$R$306),"")</f>
        <v/>
      </c>
      <c r="Q39" s="21" t="str">
        <f>IFERROR(AVERAGEIF('Dzienne 10'!$B$7:$B$306,A39,'Dzienne 10'!$U$7:$U$306),"")</f>
        <v/>
      </c>
      <c r="R39" s="21" t="str">
        <f>IFERROR(AVERAGEIF('Dzienne 10'!$B$7:$B$306,A39,'Dzienne 10'!$V$7:$V$306),"")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10'!$A$7:$A$306,'Dzienne 10'!$B$7:$B$306,A40),"")</f>
        <v/>
      </c>
      <c r="C40" s="20" t="str">
        <f ca="1">IFERROR(_xludf.maxifs('Dzienne 10'!$A$7:$A$306,'Dzienne 10'!$B$7:$B$306,A40),"")</f>
        <v/>
      </c>
      <c r="D40" s="21" t="str">
        <f>IFERROR(AVERAGEIF('Dzienne 10'!$B$7:$B$306,A40,'Dzienne 10'!$C$7:$C$306),"")</f>
        <v/>
      </c>
      <c r="E40" s="21" t="str">
        <f>IFERROR(AVERAGEIF('Dzienne 10'!$B$7:$B$306,A40,'Dzienne 10'!$D$7:$D$306),"")</f>
        <v/>
      </c>
      <c r="F40" s="13">
        <f>IFERROR(SUMIF('Dzienne 10'!$B$7:$B$306,A40,'Dzienne 10'!$E$7:$E$306),"")</f>
        <v>0</v>
      </c>
      <c r="G40" s="13">
        <f>IFERROR(SUMIF('Dzienne 10'!$B$7:$B$306,A40,'Dzienne 10'!$F$7:$F$306),"")</f>
        <v>0</v>
      </c>
      <c r="H40" s="15" t="str">
        <f>IFERROR(AVERAGEIF('Dzienne 10'!$B$7:$B$306,A40,'Dzienne 10'!$K$7:$K$306),"")</f>
        <v/>
      </c>
      <c r="I40" s="21">
        <f>IFERROR(SUMIF('Dzienne 10'!$B$7:$B$306,A40,'Dzienne 10'!$H$7:$H$306),"")</f>
        <v>0</v>
      </c>
      <c r="J40" s="21">
        <f>IFERROR(SUMIF('Dzienne 10'!$B$7:$B$306,A40,'Dzienne 10'!$I$7:$I$306),"")</f>
        <v>0</v>
      </c>
      <c r="K40" s="15" t="str">
        <f t="shared" si="1"/>
        <v/>
      </c>
      <c r="L40" s="15" t="str">
        <f>IFERROR(AVERAGEIF('Dzienne 10'!$B$7:$B$306,A40,'Dzienne 10'!$L$7:$L$306),"")</f>
        <v/>
      </c>
      <c r="M40" s="21">
        <f>IFERROR(SUMIF('Dzienne 10'!$B$7:$B$306,A40,'Dzienne 10'!$M$7:$M$306),"")</f>
        <v>0</v>
      </c>
      <c r="N40" s="15" t="str">
        <f>IFERROR(AVERAGEIF('Dzienne 10'!$B$7:$B$306,A40,'Dzienne 10'!$O$7:$O$306),"")</f>
        <v/>
      </c>
      <c r="O40" s="15" t="str">
        <f>IFERROR(AVERAGEIF('Dzienne 10'!$B$7:$B$306,A40,'Dzienne 10'!$P$7:$P$306),"")</f>
        <v/>
      </c>
      <c r="P40" s="17" t="str">
        <f>IFERROR(AVERAGEIF('Dzienne 10'!$B$7:$B$306,A40,'Dzienne 10'!$R$7:$R$306),"")</f>
        <v/>
      </c>
      <c r="Q40" s="21" t="str">
        <f>IFERROR(AVERAGEIF('Dzienne 10'!$B$7:$B$306,A40,'Dzienne 10'!$U$7:$U$306),"")</f>
        <v/>
      </c>
      <c r="R40" s="21" t="str">
        <f>IFERROR(AVERAGEIF('Dzienne 10'!$B$7:$B$306,A40,'Dzienne 10'!$V$7:$V$306),"")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10'!$A$7:$A$306,'Dzienne 10'!$B$7:$B$306,A41),"")</f>
        <v/>
      </c>
      <c r="C41" s="20" t="str">
        <f ca="1">IFERROR(_xludf.maxifs('Dzienne 10'!$A$7:$A$306,'Dzienne 10'!$B$7:$B$306,A41),"")</f>
        <v/>
      </c>
      <c r="D41" s="21" t="str">
        <f>IFERROR(AVERAGEIF('Dzienne 10'!$B$7:$B$306,A41,'Dzienne 10'!$C$7:$C$306),"")</f>
        <v/>
      </c>
      <c r="E41" s="21" t="str">
        <f>IFERROR(AVERAGEIF('Dzienne 10'!$B$7:$B$306,A41,'Dzienne 10'!$D$7:$D$306),"")</f>
        <v/>
      </c>
      <c r="F41" s="13">
        <f>IFERROR(SUMIF('Dzienne 10'!$B$7:$B$306,A41,'Dzienne 10'!$E$7:$E$306),"")</f>
        <v>0</v>
      </c>
      <c r="G41" s="13">
        <f>IFERROR(SUMIF('Dzienne 10'!$B$7:$B$306,A41,'Dzienne 10'!$F$7:$F$306),"")</f>
        <v>0</v>
      </c>
      <c r="H41" s="15" t="str">
        <f>IFERROR(AVERAGEIF('Dzienne 10'!$B$7:$B$306,A41,'Dzienne 10'!$K$7:$K$306),"")</f>
        <v/>
      </c>
      <c r="I41" s="21">
        <f>IFERROR(SUMIF('Dzienne 10'!$B$7:$B$306,A41,'Dzienne 10'!$H$7:$H$306),"")</f>
        <v>0</v>
      </c>
      <c r="J41" s="21">
        <f>IFERROR(SUMIF('Dzienne 10'!$B$7:$B$306,A41,'Dzienne 10'!$I$7:$I$306),"")</f>
        <v>0</v>
      </c>
      <c r="K41" s="15" t="str">
        <f t="shared" si="1"/>
        <v/>
      </c>
      <c r="L41" s="15" t="str">
        <f>IFERROR(AVERAGEIF('Dzienne 10'!$B$7:$B$306,A41,'Dzienne 10'!$L$7:$L$306),"")</f>
        <v/>
      </c>
      <c r="M41" s="21">
        <f>IFERROR(SUMIF('Dzienne 10'!$B$7:$B$306,A41,'Dzienne 10'!$M$7:$M$306),"")</f>
        <v>0</v>
      </c>
      <c r="N41" s="15" t="str">
        <f>IFERROR(AVERAGEIF('Dzienne 10'!$B$7:$B$306,A41,'Dzienne 10'!$O$7:$O$306),"")</f>
        <v/>
      </c>
      <c r="O41" s="15" t="str">
        <f>IFERROR(AVERAGEIF('Dzienne 10'!$B$7:$B$306,A41,'Dzienne 10'!$P$7:$P$306),"")</f>
        <v/>
      </c>
      <c r="P41" s="17" t="str">
        <f>IFERROR(AVERAGEIF('Dzienne 10'!$B$7:$B$306,A41,'Dzienne 10'!$R$7:$R$306),"")</f>
        <v/>
      </c>
      <c r="Q41" s="21" t="str">
        <f>IFERROR(AVERAGEIF('Dzienne 10'!$B$7:$B$306,A41,'Dzienne 10'!$U$7:$U$306),"")</f>
        <v/>
      </c>
      <c r="R41" s="21" t="str">
        <f>IFERROR(AVERAGEIF('Dzienne 10'!$B$7:$B$306,A41,'Dzienne 10'!$V$7:$V$306),"")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10'!$A$7:$A$306,'Dzienne 10'!$B$7:$B$306,A42),"")</f>
        <v/>
      </c>
      <c r="C42" s="20" t="str">
        <f ca="1">IFERROR(_xludf.maxifs('Dzienne 10'!$A$7:$A$306,'Dzienne 10'!$B$7:$B$306,A42),"")</f>
        <v/>
      </c>
      <c r="D42" s="21" t="str">
        <f>IFERROR(AVERAGEIF('Dzienne 10'!$B$7:$B$306,A42,'Dzienne 10'!$C$7:$C$306),"")</f>
        <v/>
      </c>
      <c r="E42" s="21" t="str">
        <f>IFERROR(AVERAGEIF('Dzienne 10'!$B$7:$B$306,A42,'Dzienne 10'!$D$7:$D$306),"")</f>
        <v/>
      </c>
      <c r="F42" s="13">
        <f>IFERROR(SUMIF('Dzienne 10'!$B$7:$B$306,A42,'Dzienne 10'!$E$7:$E$306),"")</f>
        <v>0</v>
      </c>
      <c r="G42" s="13">
        <f>IFERROR(SUMIF('Dzienne 10'!$B$7:$B$306,A42,'Dzienne 10'!$F$7:$F$306),"")</f>
        <v>0</v>
      </c>
      <c r="H42" s="15" t="str">
        <f>IFERROR(AVERAGEIF('Dzienne 10'!$B$7:$B$306,A42,'Dzienne 10'!$K$7:$K$306),"")</f>
        <v/>
      </c>
      <c r="I42" s="21">
        <f>IFERROR(SUMIF('Dzienne 10'!$B$7:$B$306,A42,'Dzienne 10'!$H$7:$H$306),"")</f>
        <v>0</v>
      </c>
      <c r="J42" s="21">
        <f>IFERROR(SUMIF('Dzienne 10'!$B$7:$B$306,A42,'Dzienne 10'!$I$7:$I$306),"")</f>
        <v>0</v>
      </c>
      <c r="K42" s="15" t="str">
        <f t="shared" si="1"/>
        <v/>
      </c>
      <c r="L42" s="15" t="str">
        <f>IFERROR(AVERAGEIF('Dzienne 10'!$B$7:$B$306,A42,'Dzienne 10'!$L$7:$L$306),"")</f>
        <v/>
      </c>
      <c r="M42" s="21">
        <f>IFERROR(SUMIF('Dzienne 10'!$B$7:$B$306,A42,'Dzienne 10'!$M$7:$M$306),"")</f>
        <v>0</v>
      </c>
      <c r="N42" s="15" t="str">
        <f>IFERROR(AVERAGEIF('Dzienne 10'!$B$7:$B$306,A42,'Dzienne 10'!$O$7:$O$306),"")</f>
        <v/>
      </c>
      <c r="O42" s="15" t="str">
        <f>IFERROR(AVERAGEIF('Dzienne 10'!$B$7:$B$306,A42,'Dzienne 10'!$P$7:$P$306),"")</f>
        <v/>
      </c>
      <c r="P42" s="17" t="str">
        <f>IFERROR(AVERAGEIF('Dzienne 10'!$B$7:$B$306,A42,'Dzienne 10'!$R$7:$R$306),"")</f>
        <v/>
      </c>
      <c r="Q42" s="21" t="str">
        <f>IFERROR(AVERAGEIF('Dzienne 10'!$B$7:$B$306,A42,'Dzienne 10'!$U$7:$U$306),"")</f>
        <v/>
      </c>
      <c r="R42" s="21" t="str">
        <f>IFERROR(AVERAGEIF('Dzienne 10'!$B$7:$B$306,A42,'Dzienne 10'!$V$7:$V$306),"")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10'!$A$7:$A$306,'Dzienne 10'!$B$7:$B$306,A43),"")</f>
        <v/>
      </c>
      <c r="C43" s="20" t="str">
        <f ca="1">IFERROR(_xludf.maxifs('Dzienne 10'!$A$7:$A$306,'Dzienne 10'!$B$7:$B$306,A43),"")</f>
        <v/>
      </c>
      <c r="D43" s="21" t="str">
        <f>IFERROR(AVERAGEIF('Dzienne 10'!$B$7:$B$306,A43,'Dzienne 10'!$C$7:$C$306),"")</f>
        <v/>
      </c>
      <c r="E43" s="21" t="str">
        <f>IFERROR(AVERAGEIF('Dzienne 10'!$B$7:$B$306,A43,'Dzienne 10'!$D$7:$D$306),"")</f>
        <v/>
      </c>
      <c r="F43" s="13">
        <f>IFERROR(SUMIF('Dzienne 10'!$B$7:$B$306,A43,'Dzienne 10'!$E$7:$E$306),"")</f>
        <v>0</v>
      </c>
      <c r="G43" s="13">
        <f>IFERROR(SUMIF('Dzienne 10'!$B$7:$B$306,A43,'Dzienne 10'!$F$7:$F$306),"")</f>
        <v>0</v>
      </c>
      <c r="H43" s="15" t="str">
        <f>IFERROR(AVERAGEIF('Dzienne 10'!$B$7:$B$306,A43,'Dzienne 10'!$K$7:$K$306),"")</f>
        <v/>
      </c>
      <c r="I43" s="21">
        <f>IFERROR(SUMIF('Dzienne 10'!$B$7:$B$306,A43,'Dzienne 10'!$H$7:$H$306),"")</f>
        <v>0</v>
      </c>
      <c r="J43" s="21">
        <f>IFERROR(SUMIF('Dzienne 10'!$B$7:$B$306,A43,'Dzienne 10'!$I$7:$I$306),"")</f>
        <v>0</v>
      </c>
      <c r="K43" s="15" t="str">
        <f t="shared" si="1"/>
        <v/>
      </c>
      <c r="L43" s="15" t="str">
        <f>IFERROR(AVERAGEIF('Dzienne 10'!$B$7:$B$306,A43,'Dzienne 10'!$L$7:$L$306),"")</f>
        <v/>
      </c>
      <c r="M43" s="21">
        <f>IFERROR(SUMIF('Dzienne 10'!$B$7:$B$306,A43,'Dzienne 10'!$M$7:$M$306),"")</f>
        <v>0</v>
      </c>
      <c r="N43" s="15" t="str">
        <f>IFERROR(AVERAGEIF('Dzienne 10'!$B$7:$B$306,A43,'Dzienne 10'!$O$7:$O$306),"")</f>
        <v/>
      </c>
      <c r="O43" s="15" t="str">
        <f>IFERROR(AVERAGEIF('Dzienne 10'!$B$7:$B$306,A43,'Dzienne 10'!$P$7:$P$306),"")</f>
        <v/>
      </c>
      <c r="P43" s="17" t="str">
        <f>IFERROR(AVERAGEIF('Dzienne 10'!$B$7:$B$306,A43,'Dzienne 10'!$R$7:$R$306),"")</f>
        <v/>
      </c>
      <c r="Q43" s="21" t="str">
        <f>IFERROR(AVERAGEIF('Dzienne 10'!$B$7:$B$306,A43,'Dzienne 10'!$U$7:$U$306),"")</f>
        <v/>
      </c>
      <c r="R43" s="21" t="str">
        <f>IFERROR(AVERAGEIF('Dzienne 10'!$B$7:$B$306,A43,'Dzienne 10'!$V$7:$V$306),"")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10'!$A$7:$A$306,'Dzienne 10'!$B$7:$B$306,A44),"")</f>
        <v/>
      </c>
      <c r="C44" s="20" t="str">
        <f ca="1">IFERROR(_xludf.maxifs('Dzienne 10'!$A$7:$A$306,'Dzienne 10'!$B$7:$B$306,A44),"")</f>
        <v/>
      </c>
      <c r="D44" s="21" t="str">
        <f>IFERROR(AVERAGEIF('Dzienne 10'!$B$7:$B$306,A44,'Dzienne 10'!$C$7:$C$306),"")</f>
        <v/>
      </c>
      <c r="E44" s="21" t="str">
        <f>IFERROR(AVERAGEIF('Dzienne 10'!$B$7:$B$306,A44,'Dzienne 10'!$D$7:$D$306),"")</f>
        <v/>
      </c>
      <c r="F44" s="13">
        <f>IFERROR(SUMIF('Dzienne 10'!$B$7:$B$306,A44,'Dzienne 10'!$E$7:$E$306),"")</f>
        <v>0</v>
      </c>
      <c r="G44" s="13">
        <f>IFERROR(SUMIF('Dzienne 10'!$B$7:$B$306,A44,'Dzienne 10'!$F$7:$F$306),"")</f>
        <v>0</v>
      </c>
      <c r="H44" s="15" t="str">
        <f>IFERROR(AVERAGEIF('Dzienne 10'!$B$7:$B$306,A44,'Dzienne 10'!$K$7:$K$306),"")</f>
        <v/>
      </c>
      <c r="I44" s="21">
        <f>IFERROR(SUMIF('Dzienne 10'!$B$7:$B$306,A44,'Dzienne 10'!$H$7:$H$306),"")</f>
        <v>0</v>
      </c>
      <c r="J44" s="21">
        <f>IFERROR(SUMIF('Dzienne 10'!$B$7:$B$306,A44,'Dzienne 10'!$I$7:$I$306),"")</f>
        <v>0</v>
      </c>
      <c r="K44" s="15" t="str">
        <f t="shared" si="1"/>
        <v/>
      </c>
      <c r="L44" s="15" t="str">
        <f>IFERROR(AVERAGEIF('Dzienne 10'!$B$7:$B$306,A44,'Dzienne 10'!$L$7:$L$306),"")</f>
        <v/>
      </c>
      <c r="M44" s="21">
        <f>IFERROR(SUMIF('Dzienne 10'!$B$7:$B$306,A44,'Dzienne 10'!$M$7:$M$306),"")</f>
        <v>0</v>
      </c>
      <c r="N44" s="15" t="str">
        <f>IFERROR(AVERAGEIF('Dzienne 10'!$B$7:$B$306,A44,'Dzienne 10'!$O$7:$O$306),"")</f>
        <v/>
      </c>
      <c r="O44" s="15" t="str">
        <f>IFERROR(AVERAGEIF('Dzienne 10'!$B$7:$B$306,A44,'Dzienne 10'!$P$7:$P$306),"")</f>
        <v/>
      </c>
      <c r="P44" s="17" t="str">
        <f>IFERROR(AVERAGEIF('Dzienne 10'!$B$7:$B$306,A44,'Dzienne 10'!$R$7:$R$306),"")</f>
        <v/>
      </c>
      <c r="Q44" s="21" t="str">
        <f>IFERROR(AVERAGEIF('Dzienne 10'!$B$7:$B$306,A44,'Dzienne 10'!$U$7:$U$306),"")</f>
        <v/>
      </c>
      <c r="R44" s="21" t="str">
        <f>IFERROR(AVERAGEIF('Dzienne 10'!$B$7:$B$306,A44,'Dzienne 10'!$V$7:$V$306),"")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10'!$A$7:$A$306,'Dzienne 10'!$B$7:$B$306,A45),"")</f>
        <v/>
      </c>
      <c r="C45" s="20" t="str">
        <f ca="1">IFERROR(_xludf.maxifs('Dzienne 10'!$A$7:$A$306,'Dzienne 10'!$B$7:$B$306,A45),"")</f>
        <v/>
      </c>
      <c r="D45" s="21" t="str">
        <f>IFERROR(AVERAGEIF('Dzienne 10'!$B$7:$B$306,A45,'Dzienne 10'!$C$7:$C$306),"")</f>
        <v/>
      </c>
      <c r="E45" s="21" t="str">
        <f>IFERROR(AVERAGEIF('Dzienne 10'!$B$7:$B$306,A45,'Dzienne 10'!$D$7:$D$306),"")</f>
        <v/>
      </c>
      <c r="F45" s="13">
        <f>IFERROR(SUMIF('Dzienne 10'!$B$7:$B$306,A45,'Dzienne 10'!$E$7:$E$306),"")</f>
        <v>0</v>
      </c>
      <c r="G45" s="13">
        <f>IFERROR(SUMIF('Dzienne 10'!$B$7:$B$306,A45,'Dzienne 10'!$F$7:$F$306),"")</f>
        <v>0</v>
      </c>
      <c r="H45" s="15" t="str">
        <f>IFERROR(AVERAGEIF('Dzienne 10'!$B$7:$B$306,A45,'Dzienne 10'!$K$7:$K$306),"")</f>
        <v/>
      </c>
      <c r="I45" s="21">
        <f>IFERROR(SUMIF('Dzienne 10'!$B$7:$B$306,A45,'Dzienne 10'!$H$7:$H$306),"")</f>
        <v>0</v>
      </c>
      <c r="J45" s="21">
        <f>IFERROR(SUMIF('Dzienne 10'!$B$7:$B$306,A45,'Dzienne 10'!$I$7:$I$306),"")</f>
        <v>0</v>
      </c>
      <c r="K45" s="15" t="str">
        <f t="shared" si="1"/>
        <v/>
      </c>
      <c r="L45" s="15" t="str">
        <f>IFERROR(AVERAGEIF('Dzienne 10'!$B$7:$B$306,A45,'Dzienne 10'!$L$7:$L$306),"")</f>
        <v/>
      </c>
      <c r="M45" s="21">
        <f>IFERROR(SUMIF('Dzienne 10'!$B$7:$B$306,A45,'Dzienne 10'!$M$7:$M$306),"")</f>
        <v>0</v>
      </c>
      <c r="N45" s="15" t="str">
        <f>IFERROR(AVERAGEIF('Dzienne 10'!$B$7:$B$306,A45,'Dzienne 10'!$O$7:$O$306),"")</f>
        <v/>
      </c>
      <c r="O45" s="15" t="str">
        <f>IFERROR(AVERAGEIF('Dzienne 10'!$B$7:$B$306,A45,'Dzienne 10'!$P$7:$P$306),"")</f>
        <v/>
      </c>
      <c r="P45" s="17" t="str">
        <f>IFERROR(AVERAGEIF('Dzienne 10'!$B$7:$B$306,A45,'Dzienne 10'!$R$7:$R$306),"")</f>
        <v/>
      </c>
      <c r="Q45" s="21" t="str">
        <f>IFERROR(AVERAGEIF('Dzienne 10'!$B$7:$B$306,A45,'Dzienne 10'!$U$7:$U$306),"")</f>
        <v/>
      </c>
      <c r="R45" s="21" t="str">
        <f>IFERROR(AVERAGEIF('Dzienne 10'!$B$7:$B$306,A45,'Dzienne 10'!$V$7:$V$306),"")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10'!$A$7:$A$306,'Dzienne 10'!$B$7:$B$306,A46),"")</f>
        <v/>
      </c>
      <c r="C46" s="20" t="str">
        <f ca="1">IFERROR(_xludf.maxifs('Dzienne 10'!$A$7:$A$306,'Dzienne 10'!$B$7:$B$306,A46),"")</f>
        <v/>
      </c>
      <c r="D46" s="21" t="str">
        <f>IFERROR(AVERAGEIF('Dzienne 10'!$B$7:$B$306,A46,'Dzienne 10'!$C$7:$C$306),"")</f>
        <v/>
      </c>
      <c r="E46" s="21" t="str">
        <f>IFERROR(AVERAGEIF('Dzienne 10'!$B$7:$B$306,A46,'Dzienne 10'!$D$7:$D$306),"")</f>
        <v/>
      </c>
      <c r="F46" s="13">
        <f>IFERROR(SUMIF('Dzienne 10'!$B$7:$B$306,A46,'Dzienne 10'!$E$7:$E$306),"")</f>
        <v>0</v>
      </c>
      <c r="G46" s="13">
        <f>IFERROR(SUMIF('Dzienne 10'!$B$7:$B$306,A46,'Dzienne 10'!$F$7:$F$306),"")</f>
        <v>0</v>
      </c>
      <c r="H46" s="15" t="str">
        <f>IFERROR(AVERAGEIF('Dzienne 10'!$B$7:$B$306,A46,'Dzienne 10'!$K$7:$K$306),"")</f>
        <v/>
      </c>
      <c r="I46" s="21">
        <f>IFERROR(SUMIF('Dzienne 10'!$B$7:$B$306,A46,'Dzienne 10'!$H$7:$H$306),"")</f>
        <v>0</v>
      </c>
      <c r="J46" s="21">
        <f>IFERROR(SUMIF('Dzienne 10'!$B$7:$B$306,A46,'Dzienne 10'!$I$7:$I$306),"")</f>
        <v>0</v>
      </c>
      <c r="K46" s="15" t="str">
        <f t="shared" si="1"/>
        <v/>
      </c>
      <c r="L46" s="15" t="str">
        <f>IFERROR(AVERAGEIF('Dzienne 10'!$B$7:$B$306,A46,'Dzienne 10'!$L$7:$L$306),"")</f>
        <v/>
      </c>
      <c r="M46" s="21">
        <f>IFERROR(SUMIF('Dzienne 10'!$B$7:$B$306,A46,'Dzienne 10'!$M$7:$M$306),"")</f>
        <v>0</v>
      </c>
      <c r="N46" s="15" t="str">
        <f>IFERROR(AVERAGEIF('Dzienne 10'!$B$7:$B$306,A46,'Dzienne 10'!$O$7:$O$306),"")</f>
        <v/>
      </c>
      <c r="O46" s="15" t="str">
        <f>IFERROR(AVERAGEIF('Dzienne 10'!$B$7:$B$306,A46,'Dzienne 10'!$P$7:$P$306),"")</f>
        <v/>
      </c>
      <c r="P46" s="17" t="str">
        <f>IFERROR(AVERAGEIF('Dzienne 10'!$B$7:$B$306,A46,'Dzienne 10'!$R$7:$R$306),"")</f>
        <v/>
      </c>
      <c r="Q46" s="21" t="str">
        <f>IFERROR(AVERAGEIF('Dzienne 10'!$B$7:$B$306,A46,'Dzienne 10'!$U$7:$U$306),"")</f>
        <v/>
      </c>
      <c r="R46" s="21" t="str">
        <f>IFERROR(AVERAGEIF('Dzienne 10'!$B$7:$B$306,A46,'Dzienne 10'!$V$7:$V$306),"")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10'!$A$7:$A$306,'Dzienne 10'!$B$7:$B$306,A47),"")</f>
        <v/>
      </c>
      <c r="C47" s="20" t="str">
        <f ca="1">IFERROR(_xludf.maxifs('Dzienne 10'!$A$7:$A$306,'Dzienne 10'!$B$7:$B$306,A47),"")</f>
        <v/>
      </c>
      <c r="D47" s="21" t="str">
        <f>IFERROR(AVERAGEIF('Dzienne 10'!$B$7:$B$306,A47,'Dzienne 10'!$C$7:$C$306),"")</f>
        <v/>
      </c>
      <c r="E47" s="21" t="str">
        <f>IFERROR(AVERAGEIF('Dzienne 10'!$B$7:$B$306,A47,'Dzienne 10'!$D$7:$D$306),"")</f>
        <v/>
      </c>
      <c r="F47" s="13">
        <f>IFERROR(SUMIF('Dzienne 10'!$B$7:$B$306,A47,'Dzienne 10'!$E$7:$E$306),"")</f>
        <v>0</v>
      </c>
      <c r="G47" s="13">
        <f>IFERROR(SUMIF('Dzienne 10'!$B$7:$B$306,A47,'Dzienne 10'!$F$7:$F$306),"")</f>
        <v>0</v>
      </c>
      <c r="H47" s="15" t="str">
        <f>IFERROR(AVERAGEIF('Dzienne 10'!$B$7:$B$306,A47,'Dzienne 10'!$K$7:$K$306),"")</f>
        <v/>
      </c>
      <c r="I47" s="21">
        <f>IFERROR(SUMIF('Dzienne 10'!$B$7:$B$306,A47,'Dzienne 10'!$H$7:$H$306),"")</f>
        <v>0</v>
      </c>
      <c r="J47" s="21">
        <f>IFERROR(SUMIF('Dzienne 10'!$B$7:$B$306,A47,'Dzienne 10'!$I$7:$I$306),"")</f>
        <v>0</v>
      </c>
      <c r="K47" s="15" t="str">
        <f t="shared" si="1"/>
        <v/>
      </c>
      <c r="L47" s="15" t="str">
        <f>IFERROR(AVERAGEIF('Dzienne 10'!$B$7:$B$306,A47,'Dzienne 10'!$L$7:$L$306),"")</f>
        <v/>
      </c>
      <c r="M47" s="21">
        <f>IFERROR(SUMIF('Dzienne 10'!$B$7:$B$306,A47,'Dzienne 10'!$M$7:$M$306),"")</f>
        <v>0</v>
      </c>
      <c r="N47" s="15" t="str">
        <f>IFERROR(AVERAGEIF('Dzienne 10'!$B$7:$B$306,A47,'Dzienne 10'!$O$7:$O$306),"")</f>
        <v/>
      </c>
      <c r="O47" s="15" t="str">
        <f>IFERROR(AVERAGEIF('Dzienne 10'!$B$7:$B$306,A47,'Dzienne 10'!$P$7:$P$306),"")</f>
        <v/>
      </c>
      <c r="P47" s="17" t="str">
        <f>IFERROR(AVERAGEIF('Dzienne 10'!$B$7:$B$306,A47,'Dzienne 10'!$R$7:$R$306),"")</f>
        <v/>
      </c>
      <c r="Q47" s="21" t="str">
        <f>IFERROR(AVERAGEIF('Dzienne 10'!$B$7:$B$306,A47,'Dzienne 10'!$U$7:$U$306),"")</f>
        <v/>
      </c>
      <c r="R47" s="21" t="str">
        <f>IFERROR(AVERAGEIF('Dzienne 10'!$B$7:$B$306,A47,'Dzienne 10'!$V$7:$V$306),"")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10'!$A$7:$A$306,'Dzienne 10'!$B$7:$B$306,A48),"")</f>
        <v/>
      </c>
      <c r="C48" s="20" t="str">
        <f ca="1">IFERROR(_xludf.maxifs('Dzienne 10'!$A$7:$A$306,'Dzienne 10'!$B$7:$B$306,A48),"")</f>
        <v/>
      </c>
      <c r="D48" s="21" t="str">
        <f>IFERROR(AVERAGEIF('Dzienne 10'!$B$7:$B$306,A48,'Dzienne 10'!$C$7:$C$306),"")</f>
        <v/>
      </c>
      <c r="E48" s="21" t="str">
        <f>IFERROR(AVERAGEIF('Dzienne 10'!$B$7:$B$306,A48,'Dzienne 10'!$D$7:$D$306),"")</f>
        <v/>
      </c>
      <c r="F48" s="13">
        <f>IFERROR(SUMIF('Dzienne 10'!$B$7:$B$306,A48,'Dzienne 10'!$E$7:$E$306),"")</f>
        <v>0</v>
      </c>
      <c r="G48" s="13">
        <f>IFERROR(SUMIF('Dzienne 10'!$B$7:$B$306,A48,'Dzienne 10'!$F$7:$F$306),"")</f>
        <v>0</v>
      </c>
      <c r="H48" s="15" t="str">
        <f>IFERROR(AVERAGEIF('Dzienne 10'!$B$7:$B$306,A48,'Dzienne 10'!$K$7:$K$306),"")</f>
        <v/>
      </c>
      <c r="I48" s="21">
        <f>IFERROR(SUMIF('Dzienne 10'!$B$7:$B$306,A48,'Dzienne 10'!$H$7:$H$306),"")</f>
        <v>0</v>
      </c>
      <c r="J48" s="21">
        <f>IFERROR(SUMIF('Dzienne 10'!$B$7:$B$306,A48,'Dzienne 10'!$I$7:$I$306),"")</f>
        <v>0</v>
      </c>
      <c r="K48" s="15" t="str">
        <f t="shared" si="1"/>
        <v/>
      </c>
      <c r="L48" s="15" t="str">
        <f>IFERROR(AVERAGEIF('Dzienne 10'!$B$7:$B$306,A48,'Dzienne 10'!$L$7:$L$306),"")</f>
        <v/>
      </c>
      <c r="M48" s="21">
        <f>IFERROR(SUMIF('Dzienne 10'!$B$7:$B$306,A48,'Dzienne 10'!$M$7:$M$306),"")</f>
        <v>0</v>
      </c>
      <c r="N48" s="15" t="str">
        <f>IFERROR(AVERAGEIF('Dzienne 10'!$B$7:$B$306,A48,'Dzienne 10'!$O$7:$O$306),"")</f>
        <v/>
      </c>
      <c r="O48" s="15" t="str">
        <f>IFERROR(AVERAGEIF('Dzienne 10'!$B$7:$B$306,A48,'Dzienne 10'!$P$7:$P$306),"")</f>
        <v/>
      </c>
      <c r="P48" s="17" t="str">
        <f>IFERROR(AVERAGEIF('Dzienne 10'!$B$7:$B$306,A48,'Dzienne 10'!$R$7:$R$306),"")</f>
        <v/>
      </c>
      <c r="Q48" s="21" t="str">
        <f>IFERROR(AVERAGEIF('Dzienne 10'!$B$7:$B$306,A48,'Dzienne 10'!$U$7:$U$306),"")</f>
        <v/>
      </c>
      <c r="R48" s="21" t="str">
        <f>IFERROR(AVERAGEIF('Dzienne 10'!$B$7:$B$306,A48,'Dzienne 10'!$V$7:$V$306),"")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10'!$A$7:$A$306,'Dzienne 10'!$B$7:$B$306,A49),"")</f>
        <v/>
      </c>
      <c r="C49" s="20" t="str">
        <f ca="1">IFERROR(_xludf.maxifs('Dzienne 10'!$A$7:$A$306,'Dzienne 10'!$B$7:$B$306,A49),"")</f>
        <v/>
      </c>
      <c r="D49" s="21" t="str">
        <f>IFERROR(AVERAGEIF('Dzienne 10'!$B$7:$B$306,A49,'Dzienne 10'!$C$7:$C$306),"")</f>
        <v/>
      </c>
      <c r="E49" s="21" t="str">
        <f>IFERROR(AVERAGEIF('Dzienne 10'!$B$7:$B$306,A49,'Dzienne 10'!$D$7:$D$306),"")</f>
        <v/>
      </c>
      <c r="F49" s="13">
        <f>IFERROR(SUMIF('Dzienne 10'!$B$7:$B$306,A49,'Dzienne 10'!$E$7:$E$306),"")</f>
        <v>0</v>
      </c>
      <c r="G49" s="13">
        <f>IFERROR(SUMIF('Dzienne 10'!$B$7:$B$306,A49,'Dzienne 10'!$F$7:$F$306),"")</f>
        <v>0</v>
      </c>
      <c r="H49" s="15" t="str">
        <f>IFERROR(AVERAGEIF('Dzienne 10'!$B$7:$B$306,A49,'Dzienne 10'!$K$7:$K$306),"")</f>
        <v/>
      </c>
      <c r="I49" s="21">
        <f>IFERROR(SUMIF('Dzienne 10'!$B$7:$B$306,A49,'Dzienne 10'!$H$7:$H$306),"")</f>
        <v>0</v>
      </c>
      <c r="J49" s="21">
        <f>IFERROR(SUMIF('Dzienne 10'!$B$7:$B$306,A49,'Dzienne 10'!$I$7:$I$306),"")</f>
        <v>0</v>
      </c>
      <c r="K49" s="15" t="str">
        <f t="shared" si="1"/>
        <v/>
      </c>
      <c r="L49" s="15" t="str">
        <f>IFERROR(AVERAGEIF('Dzienne 10'!$B$7:$B$306,A49,'Dzienne 10'!$L$7:$L$306),"")</f>
        <v/>
      </c>
      <c r="M49" s="21">
        <f>IFERROR(SUMIF('Dzienne 10'!$B$7:$B$306,A49,'Dzienne 10'!$M$7:$M$306),"")</f>
        <v>0</v>
      </c>
      <c r="N49" s="15" t="str">
        <f>IFERROR(AVERAGEIF('Dzienne 10'!$B$7:$B$306,A49,'Dzienne 10'!$O$7:$O$306),"")</f>
        <v/>
      </c>
      <c r="O49" s="15" t="str">
        <f>IFERROR(AVERAGEIF('Dzienne 10'!$B$7:$B$306,A49,'Dzienne 10'!$P$7:$P$306),"")</f>
        <v/>
      </c>
      <c r="P49" s="17" t="str">
        <f>IFERROR(AVERAGEIF('Dzienne 10'!$B$7:$B$306,A49,'Dzienne 10'!$R$7:$R$306),"")</f>
        <v/>
      </c>
      <c r="Q49" s="21" t="str">
        <f>IFERROR(AVERAGEIF('Dzienne 10'!$B$7:$B$306,A49,'Dzienne 10'!$U$7:$U$306),"")</f>
        <v/>
      </c>
      <c r="R49" s="21" t="str">
        <f>IFERROR(AVERAGEIF('Dzienne 10'!$B$7:$B$306,A49,'Dzienne 10'!$V$7:$V$306),"")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10'!$A$7:$A$306,'Dzienne 10'!$B$7:$B$306,A50),"")</f>
        <v/>
      </c>
      <c r="C50" s="20" t="str">
        <f ca="1">IFERROR(_xludf.maxifs('Dzienne 10'!$A$7:$A$306,'Dzienne 10'!$B$7:$B$306,A50),"")</f>
        <v/>
      </c>
      <c r="D50" s="21" t="str">
        <f>IFERROR(AVERAGEIF('Dzienne 10'!$B$7:$B$306,A50,'Dzienne 10'!$C$7:$C$306),"")</f>
        <v/>
      </c>
      <c r="E50" s="21" t="str">
        <f>IFERROR(AVERAGEIF('Dzienne 10'!$B$7:$B$306,A50,'Dzienne 10'!$D$7:$D$306),"")</f>
        <v/>
      </c>
      <c r="F50" s="13">
        <f>IFERROR(SUMIF('Dzienne 10'!$B$7:$B$306,A50,'Dzienne 10'!$E$7:$E$306),"")</f>
        <v>0</v>
      </c>
      <c r="G50" s="13">
        <f>IFERROR(SUMIF('Dzienne 10'!$B$7:$B$306,A50,'Dzienne 10'!$F$7:$F$306),"")</f>
        <v>0</v>
      </c>
      <c r="H50" s="15" t="str">
        <f>IFERROR(AVERAGEIF('Dzienne 10'!$B$7:$B$306,A50,'Dzienne 10'!$K$7:$K$306),"")</f>
        <v/>
      </c>
      <c r="I50" s="21">
        <f>IFERROR(SUMIF('Dzienne 10'!$B$7:$B$306,A50,'Dzienne 10'!$H$7:$H$306),"")</f>
        <v>0</v>
      </c>
      <c r="J50" s="21">
        <f>IFERROR(SUMIF('Dzienne 10'!$B$7:$B$306,A50,'Dzienne 10'!$I$7:$I$306),"")</f>
        <v>0</v>
      </c>
      <c r="K50" s="15" t="str">
        <f t="shared" si="1"/>
        <v/>
      </c>
      <c r="L50" s="15" t="str">
        <f>IFERROR(AVERAGEIF('Dzienne 10'!$B$7:$B$306,A50,'Dzienne 10'!$L$7:$L$306),"")</f>
        <v/>
      </c>
      <c r="M50" s="21">
        <f>IFERROR(SUMIF('Dzienne 10'!$B$7:$B$306,A50,'Dzienne 10'!$M$7:$M$306),"")</f>
        <v>0</v>
      </c>
      <c r="N50" s="15" t="str">
        <f>IFERROR(AVERAGEIF('Dzienne 10'!$B$7:$B$306,A50,'Dzienne 10'!$O$7:$O$306),"")</f>
        <v/>
      </c>
      <c r="O50" s="15" t="str">
        <f>IFERROR(AVERAGEIF('Dzienne 10'!$B$7:$B$306,A50,'Dzienne 10'!$P$7:$P$306),"")</f>
        <v/>
      </c>
      <c r="P50" s="17" t="str">
        <f>IFERROR(AVERAGEIF('Dzienne 10'!$B$7:$B$306,A50,'Dzienne 10'!$R$7:$R$306),"")</f>
        <v/>
      </c>
      <c r="Q50" s="21" t="str">
        <f>IFERROR(AVERAGEIF('Dzienne 10'!$B$7:$B$306,A50,'Dzienne 10'!$U$7:$U$306),"")</f>
        <v/>
      </c>
      <c r="R50" s="21" t="str">
        <f>IFERROR(AVERAGEIF('Dzienne 10'!$B$7:$B$306,A50,'Dzienne 10'!$V$7:$V$306),"")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10'!$A$7:$A$306,'Dzienne 10'!$B$7:$B$306,A51),"")</f>
        <v/>
      </c>
      <c r="C51" s="20" t="str">
        <f ca="1">IFERROR(_xludf.maxifs('Dzienne 10'!$A$7:$A$306,'Dzienne 10'!$B$7:$B$306,A51),"")</f>
        <v/>
      </c>
      <c r="D51" s="21" t="str">
        <f>IFERROR(AVERAGEIF('Dzienne 10'!$B$7:$B$306,A51,'Dzienne 10'!$C$7:$C$306),"")</f>
        <v/>
      </c>
      <c r="E51" s="21" t="str">
        <f>IFERROR(AVERAGEIF('Dzienne 10'!$B$7:$B$306,A51,'Dzienne 10'!$D$7:$D$306),"")</f>
        <v/>
      </c>
      <c r="F51" s="13">
        <f>IFERROR(SUMIF('Dzienne 10'!$B$7:$B$306,A51,'Dzienne 10'!$E$7:$E$306),"")</f>
        <v>0</v>
      </c>
      <c r="G51" s="13">
        <f>IFERROR(SUMIF('Dzienne 10'!$B$7:$B$306,A51,'Dzienne 10'!$F$7:$F$306),"")</f>
        <v>0</v>
      </c>
      <c r="H51" s="15" t="str">
        <f>IFERROR(AVERAGEIF('Dzienne 10'!$B$7:$B$306,A51,'Dzienne 10'!$K$7:$K$306),"")</f>
        <v/>
      </c>
      <c r="I51" s="21">
        <f>IFERROR(SUMIF('Dzienne 10'!$B$7:$B$306,A51,'Dzienne 10'!$H$7:$H$306),"")</f>
        <v>0</v>
      </c>
      <c r="J51" s="21">
        <f>IFERROR(SUMIF('Dzienne 10'!$B$7:$B$306,A51,'Dzienne 10'!$I$7:$I$306),"")</f>
        <v>0</v>
      </c>
      <c r="K51" s="15" t="str">
        <f t="shared" si="1"/>
        <v/>
      </c>
      <c r="L51" s="15" t="str">
        <f>IFERROR(AVERAGEIF('Dzienne 10'!$B$7:$B$306,A51,'Dzienne 10'!$L$7:$L$306),"")</f>
        <v/>
      </c>
      <c r="M51" s="21">
        <f>IFERROR(SUMIF('Dzienne 10'!$B$7:$B$306,A51,'Dzienne 10'!$M$7:$M$306),"")</f>
        <v>0</v>
      </c>
      <c r="N51" s="15" t="str">
        <f>IFERROR(AVERAGEIF('Dzienne 10'!$B$7:$B$306,A51,'Dzienne 10'!$O$7:$O$306),"")</f>
        <v/>
      </c>
      <c r="O51" s="15" t="str">
        <f>IFERROR(AVERAGEIF('Dzienne 10'!$B$7:$B$306,A51,'Dzienne 10'!$P$7:$P$306),"")</f>
        <v/>
      </c>
      <c r="P51" s="17" t="str">
        <f>IFERROR(AVERAGEIF('Dzienne 10'!$B$7:$B$306,A51,'Dzienne 10'!$R$7:$R$306),"")</f>
        <v/>
      </c>
      <c r="Q51" s="21" t="str">
        <f>IFERROR(AVERAGEIF('Dzienne 10'!$B$7:$B$306,A51,'Dzienne 10'!$U$7:$U$306),"")</f>
        <v/>
      </c>
      <c r="R51" s="21" t="str">
        <f>IFERROR(AVERAGEIF('Dzienne 10'!$B$7:$B$306,A51,'Dzienne 10'!$V$7:$V$306),"")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10'!$A$7:$A$306,'Dzienne 10'!$B$7:$B$306,A52),"")</f>
        <v/>
      </c>
      <c r="C52" s="20" t="str">
        <f ca="1">IFERROR(_xludf.maxifs('Dzienne 10'!$A$7:$A$306,'Dzienne 10'!$B$7:$B$306,A52),"")</f>
        <v/>
      </c>
      <c r="D52" s="21" t="str">
        <f>IFERROR(AVERAGEIF('Dzienne 10'!$B$7:$B$306,A52,'Dzienne 10'!$C$7:$C$306),"")</f>
        <v/>
      </c>
      <c r="E52" s="21" t="str">
        <f>IFERROR(AVERAGEIF('Dzienne 10'!$B$7:$B$306,A52,'Dzienne 10'!$D$7:$D$306),"")</f>
        <v/>
      </c>
      <c r="F52" s="13">
        <f>IFERROR(SUMIF('Dzienne 10'!$B$7:$B$306,A52,'Dzienne 10'!$E$7:$E$306),"")</f>
        <v>0</v>
      </c>
      <c r="G52" s="13">
        <f>IFERROR(SUMIF('Dzienne 10'!$B$7:$B$306,A52,'Dzienne 10'!$F$7:$F$306),"")</f>
        <v>0</v>
      </c>
      <c r="H52" s="15" t="str">
        <f>IFERROR(AVERAGEIF('Dzienne 10'!$B$7:$B$306,A52,'Dzienne 10'!$K$7:$K$306),"")</f>
        <v/>
      </c>
      <c r="I52" s="21">
        <f>IFERROR(SUMIF('Dzienne 10'!$B$7:$B$306,A52,'Dzienne 10'!$H$7:$H$306),"")</f>
        <v>0</v>
      </c>
      <c r="J52" s="21">
        <f>IFERROR(SUMIF('Dzienne 10'!$B$7:$B$306,A52,'Dzienne 10'!$I$7:$I$306),"")</f>
        <v>0</v>
      </c>
      <c r="K52" s="15" t="str">
        <f t="shared" si="1"/>
        <v/>
      </c>
      <c r="L52" s="15" t="str">
        <f>IFERROR(AVERAGEIF('Dzienne 10'!$B$7:$B$306,A52,'Dzienne 10'!$L$7:$L$306),"")</f>
        <v/>
      </c>
      <c r="M52" s="21">
        <f>IFERROR(SUMIF('Dzienne 10'!$B$7:$B$306,A52,'Dzienne 10'!$M$7:$M$306),"")</f>
        <v>0</v>
      </c>
      <c r="N52" s="15" t="str">
        <f>IFERROR(AVERAGEIF('Dzienne 10'!$B$7:$B$306,A52,'Dzienne 10'!$O$7:$O$306),"")</f>
        <v/>
      </c>
      <c r="O52" s="15" t="str">
        <f>IFERROR(AVERAGEIF('Dzienne 10'!$B$7:$B$306,A52,'Dzienne 10'!$P$7:$P$306),"")</f>
        <v/>
      </c>
      <c r="P52" s="17" t="str">
        <f>IFERROR(AVERAGEIF('Dzienne 10'!$B$7:$B$306,A52,'Dzienne 10'!$R$7:$R$306),"")</f>
        <v/>
      </c>
      <c r="Q52" s="21" t="str">
        <f>IFERROR(AVERAGEIF('Dzienne 10'!$B$7:$B$306,A52,'Dzienne 10'!$U$7:$U$306),"")</f>
        <v/>
      </c>
      <c r="R52" s="21" t="str">
        <f>IFERROR(AVERAGEIF('Dzienne 10'!$B$7:$B$306,A52,'Dzienne 10'!$V$7:$V$306),"")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10'!$A$7:$A$306,'Dzienne 10'!$B$7:$B$306,A53),"")</f>
        <v/>
      </c>
      <c r="C53" s="20" t="str">
        <f ca="1">IFERROR(_xludf.maxifs('Dzienne 10'!$A$7:$A$306,'Dzienne 10'!$B$7:$B$306,A53),"")</f>
        <v/>
      </c>
      <c r="D53" s="21" t="str">
        <f>IFERROR(AVERAGEIF('Dzienne 10'!$B$7:$B$306,A53,'Dzienne 10'!$C$7:$C$306),"")</f>
        <v/>
      </c>
      <c r="E53" s="21" t="str">
        <f>IFERROR(AVERAGEIF('Dzienne 10'!$B$7:$B$306,A53,'Dzienne 10'!$D$7:$D$306),"")</f>
        <v/>
      </c>
      <c r="F53" s="13">
        <f>IFERROR(SUMIF('Dzienne 10'!$B$7:$B$306,A53,'Dzienne 10'!$E$7:$E$306),"")</f>
        <v>0</v>
      </c>
      <c r="G53" s="13">
        <f>IFERROR(SUMIF('Dzienne 10'!$B$7:$B$306,A53,'Dzienne 10'!$F$7:$F$306),"")</f>
        <v>0</v>
      </c>
      <c r="H53" s="15" t="str">
        <f>IFERROR(AVERAGEIF('Dzienne 10'!$B$7:$B$306,A53,'Dzienne 10'!$K$7:$K$306),"")</f>
        <v/>
      </c>
      <c r="I53" s="21">
        <f>IFERROR(SUMIF('Dzienne 10'!$B$7:$B$306,A53,'Dzienne 10'!$H$7:$H$306),"")</f>
        <v>0</v>
      </c>
      <c r="J53" s="21">
        <f>IFERROR(SUMIF('Dzienne 10'!$B$7:$B$306,A53,'Dzienne 10'!$I$7:$I$306),"")</f>
        <v>0</v>
      </c>
      <c r="K53" s="15" t="str">
        <f t="shared" si="1"/>
        <v/>
      </c>
      <c r="L53" s="15" t="str">
        <f>IFERROR(AVERAGEIF('Dzienne 10'!$B$7:$B$306,A53,'Dzienne 10'!$L$7:$L$306),"")</f>
        <v/>
      </c>
      <c r="M53" s="21">
        <f>IFERROR(SUMIF('Dzienne 10'!$B$7:$B$306,A53,'Dzienne 10'!$M$7:$M$306),"")</f>
        <v>0</v>
      </c>
      <c r="N53" s="15" t="str">
        <f>IFERROR(AVERAGEIF('Dzienne 10'!$B$7:$B$306,A53,'Dzienne 10'!$O$7:$O$306),"")</f>
        <v/>
      </c>
      <c r="O53" s="15" t="str">
        <f>IFERROR(AVERAGEIF('Dzienne 10'!$B$7:$B$306,A53,'Dzienne 10'!$P$7:$P$306),"")</f>
        <v/>
      </c>
      <c r="P53" s="17" t="str">
        <f>IFERROR(AVERAGEIF('Dzienne 10'!$B$7:$B$306,A53,'Dzienne 10'!$R$7:$R$306),"")</f>
        <v/>
      </c>
      <c r="Q53" s="21" t="str">
        <f>IFERROR(AVERAGEIF('Dzienne 10'!$B$7:$B$306,A53,'Dzienne 10'!$U$7:$U$306),"")</f>
        <v/>
      </c>
      <c r="R53" s="21" t="str">
        <f>IFERROR(AVERAGEIF('Dzienne 10'!$B$7:$B$306,A53,'Dzienne 10'!$V$7:$V$306),"")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10'!$A$7:$A$306,'Dzienne 10'!$B$7:$B$306,A54),"")</f>
        <v/>
      </c>
      <c r="C54" s="20" t="str">
        <f ca="1">IFERROR(_xludf.maxifs('Dzienne 10'!$A$7:$A$306,'Dzienne 10'!$B$7:$B$306,A54),"")</f>
        <v/>
      </c>
      <c r="D54" s="21" t="str">
        <f>IFERROR(AVERAGEIF('Dzienne 10'!$B$7:$B$306,A54,'Dzienne 10'!$C$7:$C$306),"")</f>
        <v/>
      </c>
      <c r="E54" s="21" t="str">
        <f>IFERROR(AVERAGEIF('Dzienne 10'!$B$7:$B$306,A54,'Dzienne 10'!$D$7:$D$306),"")</f>
        <v/>
      </c>
      <c r="F54" s="13">
        <f>IFERROR(SUMIF('Dzienne 10'!$B$7:$B$306,A54,'Dzienne 10'!$E$7:$E$306),"")</f>
        <v>0</v>
      </c>
      <c r="G54" s="13">
        <f>IFERROR(SUMIF('Dzienne 10'!$B$7:$B$306,A54,'Dzienne 10'!$F$7:$F$306),"")</f>
        <v>0</v>
      </c>
      <c r="H54" s="15" t="str">
        <f>IFERROR(AVERAGEIF('Dzienne 10'!$B$7:$B$306,A54,'Dzienne 10'!$K$7:$K$306),"")</f>
        <v/>
      </c>
      <c r="I54" s="21">
        <f>IFERROR(SUMIF('Dzienne 10'!$B$7:$B$306,A54,'Dzienne 10'!$H$7:$H$306),"")</f>
        <v>0</v>
      </c>
      <c r="J54" s="21">
        <f>IFERROR(SUMIF('Dzienne 10'!$B$7:$B$306,A54,'Dzienne 10'!$I$7:$I$306),"")</f>
        <v>0</v>
      </c>
      <c r="K54" s="15" t="str">
        <f t="shared" si="1"/>
        <v/>
      </c>
      <c r="L54" s="15" t="str">
        <f>IFERROR(AVERAGEIF('Dzienne 10'!$B$7:$B$306,A54,'Dzienne 10'!$L$7:$L$306),"")</f>
        <v/>
      </c>
      <c r="M54" s="21">
        <f>IFERROR(SUMIF('Dzienne 10'!$B$7:$B$306,A54,'Dzienne 10'!$M$7:$M$306),"")</f>
        <v>0</v>
      </c>
      <c r="N54" s="15" t="str">
        <f>IFERROR(AVERAGEIF('Dzienne 10'!$B$7:$B$306,A54,'Dzienne 10'!$O$7:$O$306),"")</f>
        <v/>
      </c>
      <c r="O54" s="15" t="str">
        <f>IFERROR(AVERAGEIF('Dzienne 10'!$B$7:$B$306,A54,'Dzienne 10'!$P$7:$P$306),"")</f>
        <v/>
      </c>
      <c r="P54" s="17" t="str">
        <f>IFERROR(AVERAGEIF('Dzienne 10'!$B$7:$B$306,A54,'Dzienne 10'!$R$7:$R$306),"")</f>
        <v/>
      </c>
      <c r="Q54" s="21" t="str">
        <f>IFERROR(AVERAGEIF('Dzienne 10'!$B$7:$B$306,A54,'Dzienne 10'!$U$7:$U$306),"")</f>
        <v/>
      </c>
      <c r="R54" s="21" t="str">
        <f>IFERROR(AVERAGEIF('Dzienne 10'!$B$7:$B$306,A54,'Dzienne 10'!$V$7:$V$306),"")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10'!$A$7:$A$306,'Dzienne 10'!$B$7:$B$306,A55),"")</f>
        <v/>
      </c>
      <c r="C55" s="20" t="str">
        <f ca="1">IFERROR(_xludf.maxifs('Dzienne 10'!$A$7:$A$306,'Dzienne 10'!$B$7:$B$306,A55),"")</f>
        <v/>
      </c>
      <c r="D55" s="21" t="str">
        <f>IFERROR(AVERAGEIF('Dzienne 10'!$B$7:$B$306,A55,'Dzienne 10'!$C$7:$C$306),"")</f>
        <v/>
      </c>
      <c r="E55" s="21" t="str">
        <f>IFERROR(AVERAGEIF('Dzienne 10'!$B$7:$B$306,A55,'Dzienne 10'!$D$7:$D$306),"")</f>
        <v/>
      </c>
      <c r="F55" s="13">
        <f>IFERROR(SUMIF('Dzienne 10'!$B$7:$B$306,A55,'Dzienne 10'!$E$7:$E$306),"")</f>
        <v>0</v>
      </c>
      <c r="G55" s="13">
        <f>IFERROR(SUMIF('Dzienne 10'!$B$7:$B$306,A55,'Dzienne 10'!$F$7:$F$306),"")</f>
        <v>0</v>
      </c>
      <c r="H55" s="15" t="str">
        <f>IFERROR(AVERAGEIF('Dzienne 10'!$B$7:$B$306,A55,'Dzienne 10'!$K$7:$K$306),"")</f>
        <v/>
      </c>
      <c r="I55" s="21">
        <f>IFERROR(SUMIF('Dzienne 10'!$B$7:$B$306,A55,'Dzienne 10'!$H$7:$H$306),"")</f>
        <v>0</v>
      </c>
      <c r="J55" s="21">
        <f>IFERROR(SUMIF('Dzienne 10'!$B$7:$B$306,A55,'Dzienne 10'!$I$7:$I$306),"")</f>
        <v>0</v>
      </c>
      <c r="K55" s="15" t="str">
        <f t="shared" si="1"/>
        <v/>
      </c>
      <c r="L55" s="15" t="str">
        <f>IFERROR(AVERAGEIF('Dzienne 10'!$B$7:$B$306,A55,'Dzienne 10'!$L$7:$L$306),"")</f>
        <v/>
      </c>
      <c r="M55" s="21">
        <f>IFERROR(SUMIF('Dzienne 10'!$B$7:$B$306,A55,'Dzienne 10'!$M$7:$M$306),"")</f>
        <v>0</v>
      </c>
      <c r="N55" s="15" t="str">
        <f>IFERROR(AVERAGEIF('Dzienne 10'!$B$7:$B$306,A55,'Dzienne 10'!$O$7:$O$306),"")</f>
        <v/>
      </c>
      <c r="O55" s="15" t="str">
        <f>IFERROR(AVERAGEIF('Dzienne 10'!$B$7:$B$306,A55,'Dzienne 10'!$P$7:$P$306),"")</f>
        <v/>
      </c>
      <c r="P55" s="17" t="str">
        <f>IFERROR(AVERAGEIF('Dzienne 10'!$B$7:$B$306,A55,'Dzienne 10'!$R$7:$R$306),"")</f>
        <v/>
      </c>
      <c r="Q55" s="21" t="str">
        <f>IFERROR(AVERAGEIF('Dzienne 10'!$B$7:$B$306,A55,'Dzienne 10'!$U$7:$U$306),"")</f>
        <v/>
      </c>
      <c r="R55" s="21" t="str">
        <f>IFERROR(AVERAGEIF('Dzienne 10'!$B$7:$B$306,A55,'Dzienne 10'!$V$7:$V$306),"")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10'!$A$7:$A$306,'Dzienne 10'!$B$7:$B$306,A56),"")</f>
        <v/>
      </c>
      <c r="C56" s="20" t="str">
        <f ca="1">IFERROR(_xludf.maxifs('Dzienne 10'!$A$7:$A$306,'Dzienne 10'!$B$7:$B$306,A56),"")</f>
        <v/>
      </c>
      <c r="D56" s="21" t="str">
        <f>IFERROR(AVERAGEIF('Dzienne 10'!$B$7:$B$306,A56,'Dzienne 10'!$C$7:$C$306),"")</f>
        <v/>
      </c>
      <c r="E56" s="21" t="str">
        <f>IFERROR(AVERAGEIF('Dzienne 10'!$B$7:$B$306,A56,'Dzienne 10'!$D$7:$D$306),"")</f>
        <v/>
      </c>
      <c r="F56" s="13">
        <f>IFERROR(SUMIF('Dzienne 10'!$B$7:$B$306,A56,'Dzienne 10'!$E$7:$E$306),"")</f>
        <v>0</v>
      </c>
      <c r="G56" s="13">
        <f>IFERROR(SUMIF('Dzienne 10'!$B$7:$B$306,A56,'Dzienne 10'!$F$7:$F$306),"")</f>
        <v>0</v>
      </c>
      <c r="H56" s="15" t="str">
        <f>IFERROR(AVERAGEIF('Dzienne 10'!$B$7:$B$306,A56,'Dzienne 10'!$K$7:$K$306),"")</f>
        <v/>
      </c>
      <c r="I56" s="21">
        <f>IFERROR(SUMIF('Dzienne 10'!$B$7:$B$306,A56,'Dzienne 10'!$H$7:$H$306),"")</f>
        <v>0</v>
      </c>
      <c r="J56" s="21">
        <f>IFERROR(SUMIF('Dzienne 10'!$B$7:$B$306,A56,'Dzienne 10'!$I$7:$I$306),"")</f>
        <v>0</v>
      </c>
      <c r="K56" s="15" t="str">
        <f t="shared" si="1"/>
        <v/>
      </c>
      <c r="L56" s="15" t="str">
        <f>IFERROR(AVERAGEIF('Dzienne 10'!$B$7:$B$306,A56,'Dzienne 10'!$L$7:$L$306),"")</f>
        <v/>
      </c>
      <c r="M56" s="21">
        <f>IFERROR(SUMIF('Dzienne 10'!$B$7:$B$306,A56,'Dzienne 10'!$M$7:$M$306),"")</f>
        <v>0</v>
      </c>
      <c r="N56" s="15" t="str">
        <f>IFERROR(AVERAGEIF('Dzienne 10'!$B$7:$B$306,A56,'Dzienne 10'!$O$7:$O$306),"")</f>
        <v/>
      </c>
      <c r="O56" s="15" t="str">
        <f>IFERROR(AVERAGEIF('Dzienne 10'!$B$7:$B$306,A56,'Dzienne 10'!$P$7:$P$306),"")</f>
        <v/>
      </c>
      <c r="P56" s="17" t="str">
        <f>IFERROR(AVERAGEIF('Dzienne 10'!$B$7:$B$306,A56,'Dzienne 10'!$R$7:$R$306),"")</f>
        <v/>
      </c>
      <c r="Q56" s="21" t="str">
        <f>IFERROR(AVERAGEIF('Dzienne 10'!$B$7:$B$306,A56,'Dzienne 10'!$U$7:$U$306),"")</f>
        <v/>
      </c>
      <c r="R56" s="21" t="str">
        <f>IFERROR(AVERAGEIF('Dzienne 10'!$B$7:$B$306,A56,'Dzienne 10'!$V$7:$V$306),"")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10'!$A$7:$A$306,'Dzienne 10'!$B$7:$B$306,A57),"")</f>
        <v/>
      </c>
      <c r="C57" s="20" t="str">
        <f ca="1">IFERROR(_xludf.maxifs('Dzienne 10'!$A$7:$A$306,'Dzienne 10'!$B$7:$B$306,A57),"")</f>
        <v/>
      </c>
      <c r="D57" s="21" t="str">
        <f>IFERROR(AVERAGEIF('Dzienne 10'!$B$7:$B$306,A57,'Dzienne 10'!$C$7:$C$306),"")</f>
        <v/>
      </c>
      <c r="E57" s="21" t="str">
        <f>IFERROR(AVERAGEIF('Dzienne 10'!$B$7:$B$306,A57,'Dzienne 10'!$D$7:$D$306),"")</f>
        <v/>
      </c>
      <c r="F57" s="13">
        <f>IFERROR(SUMIF('Dzienne 10'!$B$7:$B$306,A57,'Dzienne 10'!$E$7:$E$306),"")</f>
        <v>0</v>
      </c>
      <c r="G57" s="13">
        <f>IFERROR(SUMIF('Dzienne 10'!$B$7:$B$306,A57,'Dzienne 10'!$F$7:$F$306),"")</f>
        <v>0</v>
      </c>
      <c r="H57" s="15" t="str">
        <f>IFERROR(AVERAGEIF('Dzienne 10'!$B$7:$B$306,A57,'Dzienne 10'!$K$7:$K$306),"")</f>
        <v/>
      </c>
      <c r="I57" s="21">
        <f>IFERROR(SUMIF('Dzienne 10'!$B$7:$B$306,A57,'Dzienne 10'!$H$7:$H$306),"")</f>
        <v>0</v>
      </c>
      <c r="J57" s="21">
        <f>IFERROR(SUMIF('Dzienne 10'!$B$7:$B$306,A57,'Dzienne 10'!$I$7:$I$306),"")</f>
        <v>0</v>
      </c>
      <c r="K57" s="15" t="str">
        <f t="shared" si="1"/>
        <v/>
      </c>
      <c r="L57" s="15" t="str">
        <f>IFERROR(AVERAGEIF('Dzienne 10'!$B$7:$B$306,A57,'Dzienne 10'!$L$7:$L$306),"")</f>
        <v/>
      </c>
      <c r="M57" s="21">
        <f>IFERROR(SUMIF('Dzienne 10'!$B$7:$B$306,A57,'Dzienne 10'!$M$7:$M$306),"")</f>
        <v>0</v>
      </c>
      <c r="N57" s="15" t="str">
        <f>IFERROR(AVERAGEIF('Dzienne 10'!$B$7:$B$306,A57,'Dzienne 10'!$O$7:$O$306),"")</f>
        <v/>
      </c>
      <c r="O57" s="15" t="str">
        <f>IFERROR(AVERAGEIF('Dzienne 10'!$B$7:$B$306,A57,'Dzienne 10'!$P$7:$P$306),"")</f>
        <v/>
      </c>
      <c r="P57" s="17" t="str">
        <f>IFERROR(AVERAGEIF('Dzienne 10'!$B$7:$B$306,A57,'Dzienne 10'!$R$7:$R$306),"")</f>
        <v/>
      </c>
      <c r="Q57" s="21" t="str">
        <f>IFERROR(AVERAGEIF('Dzienne 10'!$B$7:$B$306,A57,'Dzienne 10'!$U$7:$U$306),"")</f>
        <v/>
      </c>
      <c r="R57" s="21" t="str">
        <f>IFERROR(AVERAGEIF('Dzienne 10'!$B$7:$B$306,A57,'Dzienne 10'!$V$7:$V$306),"")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10'!$A$7:$A$306,'Dzienne 10'!$B$7:$B$306,A58),"")</f>
        <v/>
      </c>
      <c r="C58" s="20" t="str">
        <f ca="1">IFERROR(_xludf.maxifs('Dzienne 10'!$A$7:$A$306,'Dzienne 10'!$B$7:$B$306,A58),"")</f>
        <v/>
      </c>
      <c r="D58" s="21" t="str">
        <f>IFERROR(AVERAGEIF('Dzienne 10'!$B$7:$B$306,A58,'Dzienne 10'!$C$7:$C$306),"")</f>
        <v/>
      </c>
      <c r="E58" s="21" t="str">
        <f>IFERROR(AVERAGEIF('Dzienne 10'!$B$7:$B$306,A58,'Dzienne 10'!$D$7:$D$306),"")</f>
        <v/>
      </c>
      <c r="F58" s="13">
        <f>IFERROR(SUMIF('Dzienne 10'!$B$7:$B$306,A58,'Dzienne 10'!$E$7:$E$306),"")</f>
        <v>0</v>
      </c>
      <c r="G58" s="13">
        <f>IFERROR(SUMIF('Dzienne 10'!$B$7:$B$306,A58,'Dzienne 10'!$F$7:$F$306),"")</f>
        <v>0</v>
      </c>
      <c r="H58" s="15" t="str">
        <f>IFERROR(AVERAGEIF('Dzienne 10'!$B$7:$B$306,A58,'Dzienne 10'!$K$7:$K$306),"")</f>
        <v/>
      </c>
      <c r="I58" s="21">
        <f>IFERROR(SUMIF('Dzienne 10'!$B$7:$B$306,A58,'Dzienne 10'!$H$7:$H$306),"")</f>
        <v>0</v>
      </c>
      <c r="J58" s="21">
        <f>IFERROR(SUMIF('Dzienne 10'!$B$7:$B$306,A58,'Dzienne 10'!$I$7:$I$306),"")</f>
        <v>0</v>
      </c>
      <c r="K58" s="15" t="str">
        <f t="shared" si="1"/>
        <v/>
      </c>
      <c r="L58" s="15" t="str">
        <f>IFERROR(AVERAGEIF('Dzienne 10'!$B$7:$B$306,A58,'Dzienne 10'!$L$7:$L$306),"")</f>
        <v/>
      </c>
      <c r="M58" s="21">
        <f>IFERROR(SUMIF('Dzienne 10'!$B$7:$B$306,A58,'Dzienne 10'!$M$7:$M$306),"")</f>
        <v>0</v>
      </c>
      <c r="N58" s="15" t="str">
        <f>IFERROR(AVERAGEIF('Dzienne 10'!$B$7:$B$306,A58,'Dzienne 10'!$O$7:$O$306),"")</f>
        <v/>
      </c>
      <c r="O58" s="15" t="str">
        <f>IFERROR(AVERAGEIF('Dzienne 10'!$B$7:$B$306,A58,'Dzienne 10'!$P$7:$P$306),"")</f>
        <v/>
      </c>
      <c r="P58" s="17" t="str">
        <f>IFERROR(AVERAGEIF('Dzienne 10'!$B$7:$B$306,A58,'Dzienne 10'!$R$7:$R$306),"")</f>
        <v/>
      </c>
      <c r="Q58" s="21" t="str">
        <f>IFERROR(AVERAGEIF('Dzienne 10'!$B$7:$B$306,A58,'Dzienne 10'!$U$7:$U$306),"")</f>
        <v/>
      </c>
      <c r="R58" s="21" t="str">
        <f>IFERROR(AVERAGEIF('Dzienne 10'!$B$7:$B$306,A58,'Dzienne 10'!$V$7:$V$306),"")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10'!$A$7:$A$306,'Dzienne 10'!$B$7:$B$306,A59),"")</f>
        <v/>
      </c>
      <c r="C59" s="20" t="str">
        <f ca="1">IFERROR(_xludf.maxifs('Dzienne 10'!$A$7:$A$306,'Dzienne 10'!$B$7:$B$306,A59),"")</f>
        <v/>
      </c>
      <c r="D59" s="21" t="str">
        <f>IFERROR(AVERAGEIF('Dzienne 10'!$B$7:$B$306,A59,'Dzienne 10'!$C$7:$C$306),"")</f>
        <v/>
      </c>
      <c r="E59" s="21" t="str">
        <f>IFERROR(AVERAGEIF('Dzienne 10'!$B$7:$B$306,A59,'Dzienne 10'!$D$7:$D$306),"")</f>
        <v/>
      </c>
      <c r="F59" s="13">
        <f>IFERROR(SUMIF('Dzienne 10'!$B$7:$B$306,A59,'Dzienne 10'!$E$7:$E$306),"")</f>
        <v>0</v>
      </c>
      <c r="G59" s="13">
        <f>IFERROR(SUMIF('Dzienne 10'!$B$7:$B$306,A59,'Dzienne 10'!$F$7:$F$306),"")</f>
        <v>0</v>
      </c>
      <c r="H59" s="15" t="str">
        <f>IFERROR(AVERAGEIF('Dzienne 10'!$B$7:$B$306,A59,'Dzienne 10'!$K$7:$K$306),"")</f>
        <v/>
      </c>
      <c r="I59" s="21">
        <f>IFERROR(SUMIF('Dzienne 10'!$B$7:$B$306,A59,'Dzienne 10'!$H$7:$H$306),"")</f>
        <v>0</v>
      </c>
      <c r="J59" s="21">
        <f>IFERROR(SUMIF('Dzienne 10'!$B$7:$B$306,A59,'Dzienne 10'!$I$7:$I$306),"")</f>
        <v>0</v>
      </c>
      <c r="K59" s="15" t="str">
        <f t="shared" si="1"/>
        <v/>
      </c>
      <c r="L59" s="15" t="str">
        <f>IFERROR(AVERAGEIF('Dzienne 10'!$B$7:$B$306,A59,'Dzienne 10'!$L$7:$L$306),"")</f>
        <v/>
      </c>
      <c r="M59" s="21">
        <f>IFERROR(SUMIF('Dzienne 10'!$B$7:$B$306,A59,'Dzienne 10'!$M$7:$M$306),"")</f>
        <v>0</v>
      </c>
      <c r="N59" s="15" t="str">
        <f>IFERROR(AVERAGEIF('Dzienne 10'!$B$7:$B$306,A59,'Dzienne 10'!$O$7:$O$306),"")</f>
        <v/>
      </c>
      <c r="O59" s="15" t="str">
        <f>IFERROR(AVERAGEIF('Dzienne 10'!$B$7:$B$306,A59,'Dzienne 10'!$P$7:$P$306),"")</f>
        <v/>
      </c>
      <c r="P59" s="17" t="str">
        <f>IFERROR(AVERAGEIF('Dzienne 10'!$B$7:$B$306,A59,'Dzienne 10'!$R$7:$R$306),"")</f>
        <v/>
      </c>
      <c r="Q59" s="21" t="str">
        <f>IFERROR(AVERAGEIF('Dzienne 10'!$B$7:$B$306,A59,'Dzienne 10'!$U$7:$U$306),"")</f>
        <v/>
      </c>
      <c r="R59" s="21" t="str">
        <f>IFERROR(AVERAGEIF('Dzienne 10'!$B$7:$B$306,A59,'Dzienne 10'!$V$7:$V$306),"")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10'!$A$7:$A$306,'Dzienne 10'!$B$7:$B$306,A60),"")</f>
        <v/>
      </c>
      <c r="C60" s="20" t="str">
        <f ca="1">IFERROR(_xludf.maxifs('Dzienne 10'!$A$7:$A$306,'Dzienne 10'!$B$7:$B$306,A60),"")</f>
        <v/>
      </c>
      <c r="D60" s="21" t="str">
        <f>IFERROR(AVERAGEIF('Dzienne 10'!$B$7:$B$306,A60,'Dzienne 10'!$C$7:$C$306),"")</f>
        <v/>
      </c>
      <c r="E60" s="21" t="str">
        <f>IFERROR(AVERAGEIF('Dzienne 10'!$B$7:$B$306,A60,'Dzienne 10'!$D$7:$D$306),"")</f>
        <v/>
      </c>
      <c r="F60" s="13">
        <f>IFERROR(SUMIF('Dzienne 10'!$B$7:$B$306,A60,'Dzienne 10'!$E$7:$E$306),"")</f>
        <v>0</v>
      </c>
      <c r="G60" s="13">
        <f>IFERROR(SUMIF('Dzienne 10'!$B$7:$B$306,A60,'Dzienne 10'!$F$7:$F$306),"")</f>
        <v>0</v>
      </c>
      <c r="H60" s="15" t="str">
        <f>IFERROR(AVERAGEIF('Dzienne 10'!$B$7:$B$306,A60,'Dzienne 10'!$K$7:$K$306),"")</f>
        <v/>
      </c>
      <c r="I60" s="21">
        <f>IFERROR(SUMIF('Dzienne 10'!$B$7:$B$306,A60,'Dzienne 10'!$H$7:$H$306),"")</f>
        <v>0</v>
      </c>
      <c r="J60" s="21">
        <f>IFERROR(SUMIF('Dzienne 10'!$B$7:$B$306,A60,'Dzienne 10'!$I$7:$I$306),"")</f>
        <v>0</v>
      </c>
      <c r="K60" s="15" t="str">
        <f t="shared" si="1"/>
        <v/>
      </c>
      <c r="L60" s="15" t="str">
        <f>IFERROR(AVERAGEIF('Dzienne 10'!$B$7:$B$306,A60,'Dzienne 10'!$L$7:$L$306),"")</f>
        <v/>
      </c>
      <c r="M60" s="21">
        <f>IFERROR(SUMIF('Dzienne 10'!$B$7:$B$306,A60,'Dzienne 10'!$M$7:$M$306),"")</f>
        <v>0</v>
      </c>
      <c r="N60" s="15" t="str">
        <f>IFERROR(AVERAGEIF('Dzienne 10'!$B$7:$B$306,A60,'Dzienne 10'!$O$7:$O$306),"")</f>
        <v/>
      </c>
      <c r="O60" s="15" t="str">
        <f>IFERROR(AVERAGEIF('Dzienne 10'!$B$7:$B$306,A60,'Dzienne 10'!$P$7:$P$306),"")</f>
        <v/>
      </c>
      <c r="P60" s="17" t="str">
        <f>IFERROR(AVERAGEIF('Dzienne 10'!$B$7:$B$306,A60,'Dzienne 10'!$R$7:$R$306),"")</f>
        <v/>
      </c>
      <c r="Q60" s="21" t="str">
        <f>IFERROR(AVERAGEIF('Dzienne 10'!$B$7:$B$306,A60,'Dzienne 10'!$U$7:$U$306),"")</f>
        <v/>
      </c>
      <c r="R60" s="21" t="str">
        <f>IFERROR(AVERAGEIF('Dzienne 10'!$B$7:$B$306,A60,'Dzienne 10'!$V$7:$V$306),"")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10'!$A$7:$A$306,'Dzienne 10'!$B$7:$B$306,A61),"")</f>
        <v/>
      </c>
      <c r="C61" s="20" t="str">
        <f ca="1">IFERROR(_xludf.maxifs('Dzienne 10'!$A$7:$A$306,'Dzienne 10'!$B$7:$B$306,A61),"")</f>
        <v/>
      </c>
      <c r="D61" s="21" t="str">
        <f>IFERROR(AVERAGEIF('Dzienne 10'!$B$7:$B$306,A61,'Dzienne 10'!$C$7:$C$306),"")</f>
        <v/>
      </c>
      <c r="E61" s="21" t="str">
        <f>IFERROR(AVERAGEIF('Dzienne 10'!$B$7:$B$306,A61,'Dzienne 10'!$D$7:$D$306),"")</f>
        <v/>
      </c>
      <c r="F61" s="13">
        <f>IFERROR(SUMIF('Dzienne 10'!$B$7:$B$306,A61,'Dzienne 10'!$E$7:$E$306),"")</f>
        <v>0</v>
      </c>
      <c r="G61" s="13">
        <f>IFERROR(SUMIF('Dzienne 10'!$B$7:$B$306,A61,'Dzienne 10'!$F$7:$F$306),"")</f>
        <v>0</v>
      </c>
      <c r="H61" s="15" t="str">
        <f>IFERROR(AVERAGEIF('Dzienne 10'!$B$7:$B$306,A61,'Dzienne 10'!$K$7:$K$306),"")</f>
        <v/>
      </c>
      <c r="I61" s="21">
        <f>IFERROR(SUMIF('Dzienne 10'!$B$7:$B$306,A61,'Dzienne 10'!$H$7:$H$306),"")</f>
        <v>0</v>
      </c>
      <c r="J61" s="21">
        <f>IFERROR(SUMIF('Dzienne 10'!$B$7:$B$306,A61,'Dzienne 10'!$I$7:$I$306),"")</f>
        <v>0</v>
      </c>
      <c r="K61" s="15" t="str">
        <f t="shared" si="1"/>
        <v/>
      </c>
      <c r="L61" s="15" t="str">
        <f>IFERROR(AVERAGEIF('Dzienne 10'!$B$7:$B$306,A61,'Dzienne 10'!$L$7:$L$306),"")</f>
        <v/>
      </c>
      <c r="M61" s="21">
        <f>IFERROR(SUMIF('Dzienne 10'!$B$7:$B$306,A61,'Dzienne 10'!$M$7:$M$306),"")</f>
        <v>0</v>
      </c>
      <c r="N61" s="15" t="str">
        <f>IFERROR(AVERAGEIF('Dzienne 10'!$B$7:$B$306,A61,'Dzienne 10'!$O$7:$O$306),"")</f>
        <v/>
      </c>
      <c r="O61" s="15" t="str">
        <f>IFERROR(AVERAGEIF('Dzienne 10'!$B$7:$B$306,A61,'Dzienne 10'!$P$7:$P$306),"")</f>
        <v/>
      </c>
      <c r="P61" s="17" t="str">
        <f>IFERROR(AVERAGEIF('Dzienne 10'!$B$7:$B$306,A61,'Dzienne 10'!$R$7:$R$306),"")</f>
        <v/>
      </c>
      <c r="Q61" s="21" t="str">
        <f>IFERROR(AVERAGEIF('Dzienne 10'!$B$7:$B$306,A61,'Dzienne 10'!$U$7:$U$306),"")</f>
        <v/>
      </c>
      <c r="R61" s="21" t="str">
        <f>IFERROR(AVERAGEIF('Dzienne 10'!$B$7:$B$306,A61,'Dzienne 10'!$V$7:$V$306),"")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10'!$A$7:$A$306,'Dzienne 10'!$B$7:$B$306,A62),"")</f>
        <v/>
      </c>
      <c r="C62" s="20" t="str">
        <f ca="1">IFERROR(_xludf.maxifs('Dzienne 10'!$A$7:$A$306,'Dzienne 10'!$B$7:$B$306,A62),"")</f>
        <v/>
      </c>
      <c r="D62" s="21" t="str">
        <f>IFERROR(AVERAGEIF('Dzienne 10'!$B$7:$B$306,A62,'Dzienne 10'!$C$7:$C$306),"")</f>
        <v/>
      </c>
      <c r="E62" s="21" t="str">
        <f>IFERROR(AVERAGEIF('Dzienne 10'!$B$7:$B$306,A62,'Dzienne 10'!$D$7:$D$306),"")</f>
        <v/>
      </c>
      <c r="F62" s="13">
        <f>IFERROR(SUMIF('Dzienne 10'!$B$7:$B$306,A62,'Dzienne 10'!$E$7:$E$306),"")</f>
        <v>0</v>
      </c>
      <c r="G62" s="13">
        <f>IFERROR(SUMIF('Dzienne 10'!$B$7:$B$306,A62,'Dzienne 10'!$F$7:$F$306),"")</f>
        <v>0</v>
      </c>
      <c r="H62" s="15" t="str">
        <f>IFERROR(AVERAGEIF('Dzienne 10'!$B$7:$B$306,A62,'Dzienne 10'!$K$7:$K$306),"")</f>
        <v/>
      </c>
      <c r="I62" s="21">
        <f>IFERROR(SUMIF('Dzienne 10'!$B$7:$B$306,A62,'Dzienne 10'!$H$7:$H$306),"")</f>
        <v>0</v>
      </c>
      <c r="J62" s="21">
        <f>IFERROR(SUMIF('Dzienne 10'!$B$7:$B$306,A62,'Dzienne 10'!$I$7:$I$306),"")</f>
        <v>0</v>
      </c>
      <c r="K62" s="15" t="str">
        <f t="shared" si="1"/>
        <v/>
      </c>
      <c r="L62" s="15" t="str">
        <f>IFERROR(AVERAGEIF('Dzienne 10'!$B$7:$B$306,A62,'Dzienne 10'!$L$7:$L$306),"")</f>
        <v/>
      </c>
      <c r="M62" s="21">
        <f>IFERROR(SUMIF('Dzienne 10'!$B$7:$B$306,A62,'Dzienne 10'!$M$7:$M$306),"")</f>
        <v>0</v>
      </c>
      <c r="N62" s="15" t="str">
        <f>IFERROR(AVERAGEIF('Dzienne 10'!$B$7:$B$306,A62,'Dzienne 10'!$O$7:$O$306),"")</f>
        <v/>
      </c>
      <c r="O62" s="15" t="str">
        <f>IFERROR(AVERAGEIF('Dzienne 10'!$B$7:$B$306,A62,'Dzienne 10'!$P$7:$P$306),"")</f>
        <v/>
      </c>
      <c r="P62" s="17" t="str">
        <f>IFERROR(AVERAGEIF('Dzienne 10'!$B$7:$B$306,A62,'Dzienne 10'!$R$7:$R$306),"")</f>
        <v/>
      </c>
      <c r="Q62" s="21" t="str">
        <f>IFERROR(AVERAGEIF('Dzienne 10'!$B$7:$B$306,A62,'Dzienne 10'!$U$7:$U$306),"")</f>
        <v/>
      </c>
      <c r="R62" s="21" t="str">
        <f>IFERROR(AVERAGEIF('Dzienne 10'!$B$7:$B$306,A62,'Dzienne 10'!$V$7:$V$306),"")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10'!$A$7:$A$306,'Dzienne 10'!$B$7:$B$306,A63),"")</f>
        <v/>
      </c>
      <c r="C63" s="20" t="str">
        <f ca="1">IFERROR(_xludf.maxifs('Dzienne 10'!$A$7:$A$306,'Dzienne 10'!$B$7:$B$306,A63),"")</f>
        <v/>
      </c>
      <c r="D63" s="21" t="str">
        <f>IFERROR(AVERAGEIF('Dzienne 10'!$B$7:$B$306,A63,'Dzienne 10'!$C$7:$C$306),"")</f>
        <v/>
      </c>
      <c r="E63" s="21" t="str">
        <f>IFERROR(AVERAGEIF('Dzienne 10'!$B$7:$B$306,A63,'Dzienne 10'!$D$7:$D$306),"")</f>
        <v/>
      </c>
      <c r="F63" s="13">
        <f>IFERROR(SUMIF('Dzienne 10'!$B$7:$B$306,A63,'Dzienne 10'!$E$7:$E$306),"")</f>
        <v>0</v>
      </c>
      <c r="G63" s="13">
        <f>IFERROR(SUMIF('Dzienne 10'!$B$7:$B$306,A63,'Dzienne 10'!$F$7:$F$306),"")</f>
        <v>0</v>
      </c>
      <c r="H63" s="15" t="str">
        <f>IFERROR(AVERAGEIF('Dzienne 10'!$B$7:$B$306,A63,'Dzienne 10'!$K$7:$K$306),"")</f>
        <v/>
      </c>
      <c r="I63" s="21">
        <f>IFERROR(SUMIF('Dzienne 10'!$B$7:$B$306,A63,'Dzienne 10'!$H$7:$H$306),"")</f>
        <v>0</v>
      </c>
      <c r="J63" s="21">
        <f>IFERROR(SUMIF('Dzienne 10'!$B$7:$B$306,A63,'Dzienne 10'!$I$7:$I$306),"")</f>
        <v>0</v>
      </c>
      <c r="K63" s="15" t="str">
        <f t="shared" si="1"/>
        <v/>
      </c>
      <c r="L63" s="15" t="str">
        <f>IFERROR(AVERAGEIF('Dzienne 10'!$B$7:$B$306,A63,'Dzienne 10'!$L$7:$L$306),"")</f>
        <v/>
      </c>
      <c r="M63" s="21">
        <f>IFERROR(SUMIF('Dzienne 10'!$B$7:$B$306,A63,'Dzienne 10'!$M$7:$M$306),"")</f>
        <v>0</v>
      </c>
      <c r="N63" s="15" t="str">
        <f>IFERROR(AVERAGEIF('Dzienne 10'!$B$7:$B$306,A63,'Dzienne 10'!$O$7:$O$306),"")</f>
        <v/>
      </c>
      <c r="O63" s="15" t="str">
        <f>IFERROR(AVERAGEIF('Dzienne 10'!$B$7:$B$306,A63,'Dzienne 10'!$P$7:$P$306),"")</f>
        <v/>
      </c>
      <c r="P63" s="17" t="str">
        <f>IFERROR(AVERAGEIF('Dzienne 10'!$B$7:$B$306,A63,'Dzienne 10'!$R$7:$R$306),"")</f>
        <v/>
      </c>
      <c r="Q63" s="21" t="str">
        <f>IFERROR(AVERAGEIF('Dzienne 10'!$B$7:$B$306,A63,'Dzienne 10'!$U$7:$U$306),"")</f>
        <v/>
      </c>
      <c r="R63" s="21" t="str">
        <f>IFERROR(AVERAGEIF('Dzienne 10'!$B$7:$B$306,A63,'Dzienne 10'!$V$7:$V$306),"")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10'!$A$7:$A$306,'Dzienne 10'!$B$7:$B$306,A64),"")</f>
        <v/>
      </c>
      <c r="C64" s="20" t="str">
        <f ca="1">IFERROR(_xludf.maxifs('Dzienne 10'!$A$7:$A$306,'Dzienne 10'!$B$7:$B$306,A64),"")</f>
        <v/>
      </c>
      <c r="D64" s="21" t="str">
        <f>IFERROR(AVERAGEIF('Dzienne 10'!$B$7:$B$306,A64,'Dzienne 10'!$C$7:$C$306),"")</f>
        <v/>
      </c>
      <c r="E64" s="21" t="str">
        <f>IFERROR(AVERAGEIF('Dzienne 10'!$B$7:$B$306,A64,'Dzienne 10'!$D$7:$D$306),"")</f>
        <v/>
      </c>
      <c r="F64" s="13">
        <f>IFERROR(SUMIF('Dzienne 10'!$B$7:$B$306,A64,'Dzienne 10'!$E$7:$E$306),"")</f>
        <v>0</v>
      </c>
      <c r="G64" s="13">
        <f>IFERROR(SUMIF('Dzienne 10'!$B$7:$B$306,A64,'Dzienne 10'!$F$7:$F$306),"")</f>
        <v>0</v>
      </c>
      <c r="H64" s="15" t="str">
        <f>IFERROR(AVERAGEIF('Dzienne 10'!$B$7:$B$306,A64,'Dzienne 10'!$K$7:$K$306),"")</f>
        <v/>
      </c>
      <c r="I64" s="21">
        <f>IFERROR(SUMIF('Dzienne 10'!$B$7:$B$306,A64,'Dzienne 10'!$H$7:$H$306),"")</f>
        <v>0</v>
      </c>
      <c r="J64" s="21">
        <f>IFERROR(SUMIF('Dzienne 10'!$B$7:$B$306,A64,'Dzienne 10'!$I$7:$I$306),"")</f>
        <v>0</v>
      </c>
      <c r="K64" s="15" t="str">
        <f t="shared" si="1"/>
        <v/>
      </c>
      <c r="L64" s="15" t="str">
        <f>IFERROR(AVERAGEIF('Dzienne 10'!$B$7:$B$306,A64,'Dzienne 10'!$L$7:$L$306),"")</f>
        <v/>
      </c>
      <c r="M64" s="21">
        <f>IFERROR(SUMIF('Dzienne 10'!$B$7:$B$306,A64,'Dzienne 10'!$M$7:$M$306),"")</f>
        <v>0</v>
      </c>
      <c r="N64" s="15" t="str">
        <f>IFERROR(AVERAGEIF('Dzienne 10'!$B$7:$B$306,A64,'Dzienne 10'!$O$7:$O$306),"")</f>
        <v/>
      </c>
      <c r="O64" s="15" t="str">
        <f>IFERROR(AVERAGEIF('Dzienne 10'!$B$7:$B$306,A64,'Dzienne 10'!$P$7:$P$306),"")</f>
        <v/>
      </c>
      <c r="P64" s="17" t="str">
        <f>IFERROR(AVERAGEIF('Dzienne 10'!$B$7:$B$306,A64,'Dzienne 10'!$R$7:$R$306),"")</f>
        <v/>
      </c>
      <c r="Q64" s="21" t="str">
        <f>IFERROR(AVERAGEIF('Dzienne 10'!$B$7:$B$306,A64,'Dzienne 10'!$U$7:$U$306),"")</f>
        <v/>
      </c>
      <c r="R64" s="21" t="str">
        <f>IFERROR(AVERAGEIF('Dzienne 10'!$B$7:$B$306,A64,'Dzienne 10'!$V$7:$V$306),"")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10'!$A$7:$A$306,'Dzienne 10'!$B$7:$B$306,A65),"")</f>
        <v/>
      </c>
      <c r="C65" s="20" t="str">
        <f ca="1">IFERROR(_xludf.maxifs('Dzienne 10'!$A$7:$A$306,'Dzienne 10'!$B$7:$B$306,A65),"")</f>
        <v/>
      </c>
      <c r="D65" s="21" t="str">
        <f>IFERROR(AVERAGEIF('Dzienne 10'!$B$7:$B$306,A65,'Dzienne 10'!$C$7:$C$306),"")</f>
        <v/>
      </c>
      <c r="E65" s="21" t="str">
        <f>IFERROR(AVERAGEIF('Dzienne 10'!$B$7:$B$306,A65,'Dzienne 10'!$D$7:$D$306),"")</f>
        <v/>
      </c>
      <c r="F65" s="13">
        <f>IFERROR(SUMIF('Dzienne 10'!$B$7:$B$306,A65,'Dzienne 10'!$E$7:$E$306),"")</f>
        <v>0</v>
      </c>
      <c r="G65" s="13">
        <f>IFERROR(SUMIF('Dzienne 10'!$B$7:$B$306,A65,'Dzienne 10'!$F$7:$F$306),"")</f>
        <v>0</v>
      </c>
      <c r="H65" s="15" t="str">
        <f>IFERROR(AVERAGEIF('Dzienne 10'!$B$7:$B$306,A65,'Dzienne 10'!$K$7:$K$306),"")</f>
        <v/>
      </c>
      <c r="I65" s="21">
        <f>IFERROR(SUMIF('Dzienne 10'!$B$7:$B$306,A65,'Dzienne 10'!$H$7:$H$306),"")</f>
        <v>0</v>
      </c>
      <c r="J65" s="21">
        <f>IFERROR(SUMIF('Dzienne 10'!$B$7:$B$306,A65,'Dzienne 10'!$I$7:$I$306),"")</f>
        <v>0</v>
      </c>
      <c r="K65" s="15" t="str">
        <f t="shared" si="1"/>
        <v/>
      </c>
      <c r="L65" s="15" t="str">
        <f>IFERROR(AVERAGEIF('Dzienne 10'!$B$7:$B$306,A65,'Dzienne 10'!$L$7:$L$306),"")</f>
        <v/>
      </c>
      <c r="M65" s="21">
        <f>IFERROR(SUMIF('Dzienne 10'!$B$7:$B$306,A65,'Dzienne 10'!$M$7:$M$306),"")</f>
        <v>0</v>
      </c>
      <c r="N65" s="15" t="str">
        <f>IFERROR(AVERAGEIF('Dzienne 10'!$B$7:$B$306,A65,'Dzienne 10'!$O$7:$O$306),"")</f>
        <v/>
      </c>
      <c r="O65" s="15" t="str">
        <f>IFERROR(AVERAGEIF('Dzienne 10'!$B$7:$B$306,A65,'Dzienne 10'!$P$7:$P$306),"")</f>
        <v/>
      </c>
      <c r="P65" s="17" t="str">
        <f>IFERROR(AVERAGEIF('Dzienne 10'!$B$7:$B$306,A65,'Dzienne 10'!$R$7:$R$306),"")</f>
        <v/>
      </c>
      <c r="Q65" s="21" t="str">
        <f>IFERROR(AVERAGEIF('Dzienne 10'!$B$7:$B$306,A65,'Dzienne 10'!$U$7:$U$306),"")</f>
        <v/>
      </c>
      <c r="R65" s="21" t="str">
        <f>IFERROR(AVERAGEIF('Dzienne 10'!$B$7:$B$306,A65,'Dzienne 10'!$V$7:$V$306),"")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10'!$A$7:$A$306,'Dzienne 10'!$B$7:$B$306,A66),"")</f>
        <v/>
      </c>
      <c r="C66" s="20" t="str">
        <f ca="1">IFERROR(_xludf.maxifs('Dzienne 10'!$A$7:$A$306,'Dzienne 10'!$B$7:$B$306,A66),"")</f>
        <v/>
      </c>
      <c r="D66" s="21" t="str">
        <f>IFERROR(AVERAGEIF('Dzienne 10'!$B$7:$B$306,A66,'Dzienne 10'!$C$7:$C$306),"")</f>
        <v/>
      </c>
      <c r="E66" s="21" t="str">
        <f>IFERROR(AVERAGEIF('Dzienne 10'!$B$7:$B$306,A66,'Dzienne 10'!$D$7:$D$306),"")</f>
        <v/>
      </c>
      <c r="F66" s="13">
        <f>IFERROR(SUMIF('Dzienne 10'!$B$7:$B$306,A66,'Dzienne 10'!$E$7:$E$306),"")</f>
        <v>0</v>
      </c>
      <c r="G66" s="13">
        <f>IFERROR(SUMIF('Dzienne 10'!$B$7:$B$306,A66,'Dzienne 10'!$F$7:$F$306),"")</f>
        <v>0</v>
      </c>
      <c r="H66" s="15" t="str">
        <f>IFERROR(AVERAGEIF('Dzienne 10'!$B$7:$B$306,A66,'Dzienne 10'!$K$7:$K$306),"")</f>
        <v/>
      </c>
      <c r="I66" s="21">
        <f>IFERROR(SUMIF('Dzienne 10'!$B$7:$B$306,A66,'Dzienne 10'!$H$7:$H$306),"")</f>
        <v>0</v>
      </c>
      <c r="J66" s="21">
        <f>IFERROR(SUMIF('Dzienne 10'!$B$7:$B$306,A66,'Dzienne 10'!$I$7:$I$306),"")</f>
        <v>0</v>
      </c>
      <c r="K66" s="15" t="str">
        <f t="shared" si="1"/>
        <v/>
      </c>
      <c r="L66" s="15" t="str">
        <f>IFERROR(AVERAGEIF('Dzienne 10'!$B$7:$B$306,A66,'Dzienne 10'!$L$7:$L$306),"")</f>
        <v/>
      </c>
      <c r="M66" s="21">
        <f>IFERROR(SUMIF('Dzienne 10'!$B$7:$B$306,A66,'Dzienne 10'!$M$7:$M$306),"")</f>
        <v>0</v>
      </c>
      <c r="N66" s="15" t="str">
        <f>IFERROR(AVERAGEIF('Dzienne 10'!$B$7:$B$306,A66,'Dzienne 10'!$O$7:$O$306),"")</f>
        <v/>
      </c>
      <c r="O66" s="15" t="str">
        <f>IFERROR(AVERAGEIF('Dzienne 10'!$B$7:$B$306,A66,'Dzienne 10'!$P$7:$P$306),"")</f>
        <v/>
      </c>
      <c r="P66" s="17" t="str">
        <f>IFERROR(AVERAGEIF('Dzienne 10'!$B$7:$B$306,A66,'Dzienne 10'!$R$7:$R$306),"")</f>
        <v/>
      </c>
      <c r="Q66" s="21" t="str">
        <f>IFERROR(AVERAGEIF('Dzienne 10'!$B$7:$B$306,A66,'Dzienne 10'!$U$7:$U$306),"")</f>
        <v/>
      </c>
      <c r="R66" s="21" t="str">
        <f>IFERROR(AVERAGEIF('Dzienne 10'!$B$7:$B$306,A66,'Dzienne 10'!$V$7:$V$306),"")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10'!$A$7:$A$306,'Dzienne 10'!$B$7:$B$306,A67),"")</f>
        <v/>
      </c>
      <c r="C67" s="20" t="str">
        <f ca="1">IFERROR(_xludf.maxifs('Dzienne 10'!$A$7:$A$306,'Dzienne 10'!$B$7:$B$306,A67),"")</f>
        <v/>
      </c>
      <c r="D67" s="21" t="str">
        <f>IFERROR(AVERAGEIF('Dzienne 10'!$B$7:$B$306,A67,'Dzienne 10'!$C$7:$C$306),"")</f>
        <v/>
      </c>
      <c r="E67" s="21" t="str">
        <f>IFERROR(AVERAGEIF('Dzienne 10'!$B$7:$B$306,A67,'Dzienne 10'!$D$7:$D$306),"")</f>
        <v/>
      </c>
      <c r="F67" s="13">
        <f>IFERROR(SUMIF('Dzienne 10'!$B$7:$B$306,A67,'Dzienne 10'!$E$7:$E$306),"")</f>
        <v>0</v>
      </c>
      <c r="G67" s="13">
        <f>IFERROR(SUMIF('Dzienne 10'!$B$7:$B$306,A67,'Dzienne 10'!$F$7:$F$306),"")</f>
        <v>0</v>
      </c>
      <c r="H67" s="15" t="str">
        <f>IFERROR(AVERAGEIF('Dzienne 10'!$B$7:$B$306,A67,'Dzienne 10'!$K$7:$K$306),"")</f>
        <v/>
      </c>
      <c r="I67" s="21">
        <f>IFERROR(SUMIF('Dzienne 10'!$B$7:$B$306,A67,'Dzienne 10'!$H$7:$H$306),"")</f>
        <v>0</v>
      </c>
      <c r="J67" s="21">
        <f>IFERROR(SUMIF('Dzienne 10'!$B$7:$B$306,A67,'Dzienne 10'!$I$7:$I$306),"")</f>
        <v>0</v>
      </c>
      <c r="K67" s="15" t="str">
        <f t="shared" ref="K67:K72" si="2">IF(OR(I67="",I67=0),"",J67/I67*100)</f>
        <v/>
      </c>
      <c r="L67" s="15" t="str">
        <f>IFERROR(AVERAGEIF('Dzienne 10'!$B$7:$B$306,A67,'Dzienne 10'!$L$7:$L$306),"")</f>
        <v/>
      </c>
      <c r="M67" s="21">
        <f>IFERROR(SUMIF('Dzienne 10'!$B$7:$B$306,A67,'Dzienne 10'!$M$7:$M$306),"")</f>
        <v>0</v>
      </c>
      <c r="N67" s="15" t="str">
        <f>IFERROR(AVERAGEIF('Dzienne 10'!$B$7:$B$306,A67,'Dzienne 10'!$O$7:$O$306),"")</f>
        <v/>
      </c>
      <c r="O67" s="15" t="str">
        <f>IFERROR(AVERAGEIF('Dzienne 10'!$B$7:$B$306,A67,'Dzienne 10'!$P$7:$P$306),"")</f>
        <v/>
      </c>
      <c r="P67" s="17" t="str">
        <f>IFERROR(AVERAGEIF('Dzienne 10'!$B$7:$B$306,A67,'Dzienne 10'!$R$7:$R$306),"")</f>
        <v/>
      </c>
      <c r="Q67" s="21" t="str">
        <f>IFERROR(AVERAGEIF('Dzienne 10'!$B$7:$B$306,A67,'Dzienne 10'!$U$7:$U$306),"")</f>
        <v/>
      </c>
      <c r="R67" s="21" t="str">
        <f>IFERROR(AVERAGEIF('Dzienne 10'!$B$7:$B$306,A67,'Dzienne 10'!$V$7:$V$306),"")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10'!$A$7:$A$306,'Dzienne 10'!$B$7:$B$306,A68),"")</f>
        <v/>
      </c>
      <c r="C68" s="20" t="str">
        <f ca="1">IFERROR(_xludf.maxifs('Dzienne 10'!$A$7:$A$306,'Dzienne 10'!$B$7:$B$306,A68),"")</f>
        <v/>
      </c>
      <c r="D68" s="21" t="str">
        <f>IFERROR(AVERAGEIF('Dzienne 10'!$B$7:$B$306,A68,'Dzienne 10'!$C$7:$C$306),"")</f>
        <v/>
      </c>
      <c r="E68" s="21" t="str">
        <f>IFERROR(AVERAGEIF('Dzienne 10'!$B$7:$B$306,A68,'Dzienne 10'!$D$7:$D$306),"")</f>
        <v/>
      </c>
      <c r="F68" s="13">
        <f>IFERROR(SUMIF('Dzienne 10'!$B$7:$B$306,A68,'Dzienne 10'!$E$7:$E$306),"")</f>
        <v>0</v>
      </c>
      <c r="G68" s="13">
        <f>IFERROR(SUMIF('Dzienne 10'!$B$7:$B$306,A68,'Dzienne 10'!$F$7:$F$306),"")</f>
        <v>0</v>
      </c>
      <c r="H68" s="15" t="str">
        <f>IFERROR(AVERAGEIF('Dzienne 10'!$B$7:$B$306,A68,'Dzienne 10'!$K$7:$K$306),"")</f>
        <v/>
      </c>
      <c r="I68" s="21">
        <f>IFERROR(SUMIF('Dzienne 10'!$B$7:$B$306,A68,'Dzienne 10'!$H$7:$H$306),"")</f>
        <v>0</v>
      </c>
      <c r="J68" s="21">
        <f>IFERROR(SUMIF('Dzienne 10'!$B$7:$B$306,A68,'Dzienne 10'!$I$7:$I$306),"")</f>
        <v>0</v>
      </c>
      <c r="K68" s="15" t="str">
        <f t="shared" si="2"/>
        <v/>
      </c>
      <c r="L68" s="15" t="str">
        <f>IFERROR(AVERAGEIF('Dzienne 10'!$B$7:$B$306,A68,'Dzienne 10'!$L$7:$L$306),"")</f>
        <v/>
      </c>
      <c r="M68" s="21">
        <f>IFERROR(SUMIF('Dzienne 10'!$B$7:$B$306,A68,'Dzienne 10'!$M$7:$M$306),"")</f>
        <v>0</v>
      </c>
      <c r="N68" s="15" t="str">
        <f>IFERROR(AVERAGEIF('Dzienne 10'!$B$7:$B$306,A68,'Dzienne 10'!$O$7:$O$306),"")</f>
        <v/>
      </c>
      <c r="O68" s="15" t="str">
        <f>IFERROR(AVERAGEIF('Dzienne 10'!$B$7:$B$306,A68,'Dzienne 10'!$P$7:$P$306),"")</f>
        <v/>
      </c>
      <c r="P68" s="17" t="str">
        <f>IFERROR(AVERAGEIF('Dzienne 10'!$B$7:$B$306,A68,'Dzienne 10'!$R$7:$R$306),"")</f>
        <v/>
      </c>
      <c r="Q68" s="21" t="str">
        <f>IFERROR(AVERAGEIF('Dzienne 10'!$B$7:$B$306,A68,'Dzienne 10'!$U$7:$U$306),"")</f>
        <v/>
      </c>
      <c r="R68" s="21" t="str">
        <f>IFERROR(AVERAGEIF('Dzienne 10'!$B$7:$B$306,A68,'Dzienne 10'!$V$7:$V$306),"")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10'!$A$7:$A$306,'Dzienne 10'!$B$7:$B$306,A69),"")</f>
        <v/>
      </c>
      <c r="C69" s="20" t="str">
        <f ca="1">IFERROR(_xludf.maxifs('Dzienne 10'!$A$7:$A$306,'Dzienne 10'!$B$7:$B$306,A69),"")</f>
        <v/>
      </c>
      <c r="D69" s="21" t="str">
        <f>IFERROR(AVERAGEIF('Dzienne 10'!$B$7:$B$306,A69,'Dzienne 10'!$C$7:$C$306),"")</f>
        <v/>
      </c>
      <c r="E69" s="21" t="str">
        <f>IFERROR(AVERAGEIF('Dzienne 10'!$B$7:$B$306,A69,'Dzienne 10'!$D$7:$D$306),"")</f>
        <v/>
      </c>
      <c r="F69" s="13">
        <f>IFERROR(SUMIF('Dzienne 10'!$B$7:$B$306,A69,'Dzienne 10'!$E$7:$E$306),"")</f>
        <v>0</v>
      </c>
      <c r="G69" s="13">
        <f>IFERROR(SUMIF('Dzienne 10'!$B$7:$B$306,A69,'Dzienne 10'!$F$7:$F$306),"")</f>
        <v>0</v>
      </c>
      <c r="H69" s="15" t="str">
        <f>IFERROR(AVERAGEIF('Dzienne 10'!$B$7:$B$306,A69,'Dzienne 10'!$K$7:$K$306),"")</f>
        <v/>
      </c>
      <c r="I69" s="21">
        <f>IFERROR(SUMIF('Dzienne 10'!$B$7:$B$306,A69,'Dzienne 10'!$H$7:$H$306),"")</f>
        <v>0</v>
      </c>
      <c r="J69" s="21">
        <f>IFERROR(SUMIF('Dzienne 10'!$B$7:$B$306,A69,'Dzienne 10'!$I$7:$I$306),"")</f>
        <v>0</v>
      </c>
      <c r="K69" s="15" t="str">
        <f t="shared" si="2"/>
        <v/>
      </c>
      <c r="L69" s="15" t="str">
        <f>IFERROR(AVERAGEIF('Dzienne 10'!$B$7:$B$306,A69,'Dzienne 10'!$L$7:$L$306),"")</f>
        <v/>
      </c>
      <c r="M69" s="21">
        <f>IFERROR(SUMIF('Dzienne 10'!$B$7:$B$306,A69,'Dzienne 10'!$M$7:$M$306),"")</f>
        <v>0</v>
      </c>
      <c r="N69" s="15" t="str">
        <f>IFERROR(AVERAGEIF('Dzienne 10'!$B$7:$B$306,A69,'Dzienne 10'!$O$7:$O$306),"")</f>
        <v/>
      </c>
      <c r="O69" s="15" t="str">
        <f>IFERROR(AVERAGEIF('Dzienne 10'!$B$7:$B$306,A69,'Dzienne 10'!$P$7:$P$306),"")</f>
        <v/>
      </c>
      <c r="P69" s="17" t="str">
        <f>IFERROR(AVERAGEIF('Dzienne 10'!$B$7:$B$306,A69,'Dzienne 10'!$R$7:$R$306),"")</f>
        <v/>
      </c>
      <c r="Q69" s="21" t="str">
        <f>IFERROR(AVERAGEIF('Dzienne 10'!$B$7:$B$306,A69,'Dzienne 10'!$U$7:$U$306),"")</f>
        <v/>
      </c>
      <c r="R69" s="21" t="str">
        <f>IFERROR(AVERAGEIF('Dzienne 10'!$B$7:$B$306,A69,'Dzienne 10'!$V$7:$V$306),"")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10'!$A$7:$A$306,'Dzienne 10'!$B$7:$B$306,A70),"")</f>
        <v/>
      </c>
      <c r="C70" s="20" t="str">
        <f ca="1">IFERROR(_xludf.maxifs('Dzienne 10'!$A$7:$A$306,'Dzienne 10'!$B$7:$B$306,A70),"")</f>
        <v/>
      </c>
      <c r="D70" s="21" t="str">
        <f>IFERROR(AVERAGEIF('Dzienne 10'!$B$7:$B$306,A70,'Dzienne 10'!$C$7:$C$306),"")</f>
        <v/>
      </c>
      <c r="E70" s="21" t="str">
        <f>IFERROR(AVERAGEIF('Dzienne 10'!$B$7:$B$306,A70,'Dzienne 10'!$D$7:$D$306),"")</f>
        <v/>
      </c>
      <c r="F70" s="13">
        <f>IFERROR(SUMIF('Dzienne 10'!$B$7:$B$306,A70,'Dzienne 10'!$E$7:$E$306),"")</f>
        <v>0</v>
      </c>
      <c r="G70" s="13">
        <f>IFERROR(SUMIF('Dzienne 10'!$B$7:$B$306,A70,'Dzienne 10'!$F$7:$F$306),"")</f>
        <v>0</v>
      </c>
      <c r="H70" s="15" t="str">
        <f>IFERROR(AVERAGEIF('Dzienne 10'!$B$7:$B$306,A70,'Dzienne 10'!$K$7:$K$306),"")</f>
        <v/>
      </c>
      <c r="I70" s="21">
        <f>IFERROR(SUMIF('Dzienne 10'!$B$7:$B$306,A70,'Dzienne 10'!$H$7:$H$306),"")</f>
        <v>0</v>
      </c>
      <c r="J70" s="21">
        <f>IFERROR(SUMIF('Dzienne 10'!$B$7:$B$306,A70,'Dzienne 10'!$I$7:$I$306),"")</f>
        <v>0</v>
      </c>
      <c r="K70" s="15" t="str">
        <f t="shared" si="2"/>
        <v/>
      </c>
      <c r="L70" s="15" t="str">
        <f>IFERROR(AVERAGEIF('Dzienne 10'!$B$7:$B$306,A70,'Dzienne 10'!$L$7:$L$306),"")</f>
        <v/>
      </c>
      <c r="M70" s="21">
        <f>IFERROR(SUMIF('Dzienne 10'!$B$7:$B$306,A70,'Dzienne 10'!$M$7:$M$306),"")</f>
        <v>0</v>
      </c>
      <c r="N70" s="15" t="str">
        <f>IFERROR(AVERAGEIF('Dzienne 10'!$B$7:$B$306,A70,'Dzienne 10'!$O$7:$O$306),"")</f>
        <v/>
      </c>
      <c r="O70" s="15" t="str">
        <f>IFERROR(AVERAGEIF('Dzienne 10'!$B$7:$B$306,A70,'Dzienne 10'!$P$7:$P$306),"")</f>
        <v/>
      </c>
      <c r="P70" s="17" t="str">
        <f>IFERROR(AVERAGEIF('Dzienne 10'!$B$7:$B$306,A70,'Dzienne 10'!$R$7:$R$306),"")</f>
        <v/>
      </c>
      <c r="Q70" s="21" t="str">
        <f>IFERROR(AVERAGEIF('Dzienne 10'!$B$7:$B$306,A70,'Dzienne 10'!$U$7:$U$306),"")</f>
        <v/>
      </c>
      <c r="R70" s="21" t="str">
        <f>IFERROR(AVERAGEIF('Dzienne 10'!$B$7:$B$306,A70,'Dzienne 10'!$V$7:$V$306),"")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10'!$A$7:$A$306,'Dzienne 10'!$B$7:$B$306,A71),"")</f>
        <v/>
      </c>
      <c r="C71" s="20" t="str">
        <f ca="1">IFERROR(_xludf.maxifs('Dzienne 10'!$A$7:$A$306,'Dzienne 10'!$B$7:$B$306,A71),"")</f>
        <v/>
      </c>
      <c r="D71" s="21" t="str">
        <f>IFERROR(AVERAGEIF('Dzienne 10'!$B$7:$B$306,A71,'Dzienne 10'!$C$7:$C$306),"")</f>
        <v/>
      </c>
      <c r="E71" s="21" t="str">
        <f>IFERROR(AVERAGEIF('Dzienne 10'!$B$7:$B$306,A71,'Dzienne 10'!$D$7:$D$306),"")</f>
        <v/>
      </c>
      <c r="F71" s="13">
        <f>IFERROR(SUMIF('Dzienne 10'!$B$7:$B$306,A71,'Dzienne 10'!$E$7:$E$306),"")</f>
        <v>0</v>
      </c>
      <c r="G71" s="13">
        <f>IFERROR(SUMIF('Dzienne 10'!$B$7:$B$306,A71,'Dzienne 10'!$F$7:$F$306),"")</f>
        <v>0</v>
      </c>
      <c r="H71" s="15" t="str">
        <f>IFERROR(AVERAGEIF('Dzienne 10'!$B$7:$B$306,A71,'Dzienne 10'!$K$7:$K$306),"")</f>
        <v/>
      </c>
      <c r="I71" s="21">
        <f>IFERROR(SUMIF('Dzienne 10'!$B$7:$B$306,A71,'Dzienne 10'!$H$7:$H$306),"")</f>
        <v>0</v>
      </c>
      <c r="J71" s="21">
        <f>IFERROR(SUMIF('Dzienne 10'!$B$7:$B$306,A71,'Dzienne 10'!$I$7:$I$306),"")</f>
        <v>0</v>
      </c>
      <c r="K71" s="15" t="str">
        <f t="shared" si="2"/>
        <v/>
      </c>
      <c r="L71" s="15" t="str">
        <f>IFERROR(AVERAGEIF('Dzienne 10'!$B$7:$B$306,A71,'Dzienne 10'!$L$7:$L$306),"")</f>
        <v/>
      </c>
      <c r="M71" s="21">
        <f>IFERROR(SUMIF('Dzienne 10'!$B$7:$B$306,A71,'Dzienne 10'!$M$7:$M$306),"")</f>
        <v>0</v>
      </c>
      <c r="N71" s="15" t="str">
        <f>IFERROR(AVERAGEIF('Dzienne 10'!$B$7:$B$306,A71,'Dzienne 10'!$O$7:$O$306),"")</f>
        <v/>
      </c>
      <c r="O71" s="15" t="str">
        <f>IFERROR(AVERAGEIF('Dzienne 10'!$B$7:$B$306,A71,'Dzienne 10'!$P$7:$P$306),"")</f>
        <v/>
      </c>
      <c r="P71" s="17" t="str">
        <f>IFERROR(AVERAGEIF('Dzienne 10'!$B$7:$B$306,A71,'Dzienne 10'!$R$7:$R$306),"")</f>
        <v/>
      </c>
      <c r="Q71" s="21" t="str">
        <f>IFERROR(AVERAGEIF('Dzienne 10'!$B$7:$B$306,A71,'Dzienne 10'!$U$7:$U$306),"")</f>
        <v/>
      </c>
      <c r="R71" s="21" t="str">
        <f>IFERROR(AVERAGEIF('Dzienne 10'!$B$7:$B$306,A71,'Dzienne 10'!$V$7:$V$306),"")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10'!$A$7:$A$306,'Dzienne 10'!$B$7:$B$306,A72),"")</f>
        <v/>
      </c>
      <c r="C72" s="20" t="str">
        <f ca="1">IFERROR(_xludf.maxifs('Dzienne 10'!$A$7:$A$306,'Dzienne 10'!$B$7:$B$306,A72),"")</f>
        <v/>
      </c>
      <c r="D72" s="21" t="str">
        <f>IFERROR(AVERAGEIF('Dzienne 10'!$B$7:$B$306,A72,'Dzienne 10'!$C$7:$C$306),"")</f>
        <v/>
      </c>
      <c r="E72" s="21" t="str">
        <f>IFERROR(AVERAGEIF('Dzienne 10'!$B$7:$B$306,A72,'Dzienne 10'!$D$7:$D$306),"")</f>
        <v/>
      </c>
      <c r="F72" s="13">
        <f>IFERROR(SUMIF('Dzienne 10'!$B$7:$B$306,A72,'Dzienne 10'!$E$7:$E$306),"")</f>
        <v>0</v>
      </c>
      <c r="G72" s="13">
        <f>IFERROR(SUMIF('Dzienne 10'!$B$7:$B$306,A72,'Dzienne 10'!$F$7:$F$306),"")</f>
        <v>0</v>
      </c>
      <c r="H72" s="15" t="str">
        <f>IFERROR(AVERAGEIF('Dzienne 10'!$B$7:$B$306,A72,'Dzienne 10'!$K$7:$K$306),"")</f>
        <v/>
      </c>
      <c r="I72" s="21">
        <f>IFERROR(SUMIF('Dzienne 10'!$B$7:$B$306,A72,'Dzienne 10'!$H$7:$H$306),"")</f>
        <v>0</v>
      </c>
      <c r="J72" s="21">
        <f>IFERROR(SUMIF('Dzienne 10'!$B$7:$B$306,A72,'Dzienne 10'!$I$7:$I$306),"")</f>
        <v>0</v>
      </c>
      <c r="K72" s="15" t="str">
        <f t="shared" si="2"/>
        <v/>
      </c>
      <c r="L72" s="15" t="str">
        <f>IFERROR(AVERAGEIF('Dzienne 10'!$B$7:$B$306,A72,'Dzienne 10'!$L$7:$L$306),"")</f>
        <v/>
      </c>
      <c r="M72" s="21">
        <f>IFERROR(SUMIF('Dzienne 10'!$B$7:$B$306,A72,'Dzienne 10'!$M$7:$M$306),"")</f>
        <v>0</v>
      </c>
      <c r="N72" s="15" t="str">
        <f>IFERROR(AVERAGEIF('Dzienne 10'!$B$7:$B$306,A72,'Dzienne 10'!$O$7:$O$306),"")</f>
        <v/>
      </c>
      <c r="O72" s="15" t="str">
        <f>IFERROR(AVERAGEIF('Dzienne 10'!$B$7:$B$306,A72,'Dzienne 10'!$P$7:$P$306),"")</f>
        <v/>
      </c>
      <c r="P72" s="17" t="str">
        <f>IFERROR(AVERAGEIF('Dzienne 10'!$B$7:$B$306,A72,'Dzienne 10'!$R$7:$R$306),"")</f>
        <v/>
      </c>
      <c r="Q72" s="21" t="str">
        <f>IFERROR(AVERAGEIF('Dzienne 10'!$B$7:$B$306,A72,'Dzienne 10'!$U$7:$U$306),"")</f>
        <v/>
      </c>
      <c r="R72" s="21" t="str">
        <f>IFERROR(AVERAGEIF('Dzienne 10'!$B$7:$B$306,A72,'Dzienne 10'!$V$7:$V$306),"")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7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115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11'!$A$7:$A$306,'Dzienne 11'!$B$7:$B$306,A3),"")</f>
        <v/>
      </c>
      <c r="C3" s="20" t="str">
        <f ca="1">IFERROR(_xludf.maxifs('Dzienne 11'!$A$7:$A$306,'Dzienne 11'!$B$7:$B$306,A3),"")</f>
        <v/>
      </c>
      <c r="D3" s="21" t="str">
        <f>IFERROR(AVERAGEIF('Dzienne 11'!$B$7:$B$306,A3,'Dzienne 11'!$C$7:$C$306),"")</f>
        <v/>
      </c>
      <c r="E3" s="21" t="str">
        <f>IFERROR(AVERAGEIF('Dzienne 11'!$B$7:$B$306,A3,'Dzienne 11'!$D$7:$D$306),"")</f>
        <v/>
      </c>
      <c r="F3" s="13">
        <f>IFERROR(SUMIF('Dzienne 11'!$B$7:$B$306,A3,'Dzienne 11'!$E$7:$E$306),"")</f>
        <v>0</v>
      </c>
      <c r="G3" s="13">
        <f>IFERROR(SUMIF('Dzienne 11'!$B$7:$B$306,A3,'Dzienne 11'!$F$7:$F$306),"")</f>
        <v>0</v>
      </c>
      <c r="H3" s="15" t="str">
        <f>IFERROR(AVERAGEIF('Dzienne 11'!$B$7:$B$306,A3,'Dzienne 11'!$K$7:$K$306),"")</f>
        <v/>
      </c>
      <c r="I3" s="21">
        <f>IFERROR(SUMIF('Dzienne 11'!$B$7:$B$306,A3,'Dzienne 11'!$H$7:$H$306),"")</f>
        <v>0</v>
      </c>
      <c r="J3" s="21">
        <f>IFERROR(SUMIF('Dzienne 11'!$B$7:$B$306,A3,'Dzienne 11'!$I$7:$I$306),"")</f>
        <v>0</v>
      </c>
      <c r="K3" s="15" t="str">
        <f t="shared" ref="K3:K34" si="0">IF(OR(I3="",I3=0),"",J3/I3*100)</f>
        <v/>
      </c>
      <c r="L3" s="15" t="str">
        <f>IFERROR(AVERAGEIF('Dzienne 11'!$B$7:$B$306,A3,'Dzienne 11'!$L$7:$L$306),"")</f>
        <v/>
      </c>
      <c r="M3" s="21">
        <f>IFERROR(SUMIF('Dzienne 11'!$B$7:$B$306,A3,'Dzienne 11'!$M$7:$M$306),"")</f>
        <v>0</v>
      </c>
      <c r="N3" s="15" t="str">
        <f>IFERROR(AVERAGEIF('Dzienne 11'!$B$7:$B$306,A3,'Dzienne 11'!$O$7:$O$306),"")</f>
        <v/>
      </c>
      <c r="O3" s="15" t="str">
        <f>IFERROR(AVERAGEIF('Dzienne 11'!$B$7:$B$306,A3,'Dzienne 11'!$P$7:$P$306),"")</f>
        <v/>
      </c>
      <c r="P3" s="17" t="str">
        <f>IFERROR(AVERAGEIF('Dzienne 11'!$B$7:$B$306,A3,'Dzienne 11'!$R$7:$R$306),"")</f>
        <v/>
      </c>
      <c r="Q3" s="21" t="str">
        <f>IFERROR(AVERAGEIF('Dzienne 11'!$B$7:$B$306,A3,'Dzienne 11'!$U$7:$U$306),"")</f>
        <v/>
      </c>
      <c r="R3" s="21" t="str">
        <f>IFERROR(AVERAGEIF('Dzienne 11'!$B$7:$B$306,A3,'Dzienne 11'!$V$7:$V$306),"")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11'!$A$7:$A$306,'Dzienne 11'!$B$7:$B$306,A4),"")</f>
        <v/>
      </c>
      <c r="C4" s="20" t="str">
        <f ca="1">IFERROR(_xludf.maxifs('Dzienne 11'!$A$7:$A$306,'Dzienne 11'!$B$7:$B$306,A4),"")</f>
        <v/>
      </c>
      <c r="D4" s="21" t="str">
        <f>IFERROR(AVERAGEIF('Dzienne 11'!$B$7:$B$306,A4,'Dzienne 11'!$C$7:$C$306),"")</f>
        <v/>
      </c>
      <c r="E4" s="21" t="str">
        <f>IFERROR(AVERAGEIF('Dzienne 11'!$B$7:$B$306,A4,'Dzienne 11'!$D$7:$D$306),"")</f>
        <v/>
      </c>
      <c r="F4" s="13">
        <f>IFERROR(SUMIF('Dzienne 11'!$B$7:$B$306,A4,'Dzienne 11'!$E$7:$E$306),"")</f>
        <v>0</v>
      </c>
      <c r="G4" s="13">
        <f>IFERROR(SUMIF('Dzienne 11'!$B$7:$B$306,A4,'Dzienne 11'!$F$7:$F$306),"")</f>
        <v>0</v>
      </c>
      <c r="H4" s="15" t="str">
        <f>IFERROR(AVERAGEIF('Dzienne 11'!$B$7:$B$306,A4,'Dzienne 11'!$K$7:$K$306),"")</f>
        <v/>
      </c>
      <c r="I4" s="21">
        <f>IFERROR(SUMIF('Dzienne 11'!$B$7:$B$306,A4,'Dzienne 11'!$H$7:$H$306),"")</f>
        <v>0</v>
      </c>
      <c r="J4" s="21">
        <f>IFERROR(SUMIF('Dzienne 11'!$B$7:$B$306,A4,'Dzienne 11'!$I$7:$I$306),"")</f>
        <v>0</v>
      </c>
      <c r="K4" s="15" t="str">
        <f t="shared" si="0"/>
        <v/>
      </c>
      <c r="L4" s="15" t="str">
        <f>IFERROR(AVERAGEIF('Dzienne 11'!$B$7:$B$306,A4,'Dzienne 11'!$L$7:$L$306),"")</f>
        <v/>
      </c>
      <c r="M4" s="21">
        <f>IFERROR(SUMIF('Dzienne 11'!$B$7:$B$306,A4,'Dzienne 11'!$M$7:$M$306),"")</f>
        <v>0</v>
      </c>
      <c r="N4" s="15" t="str">
        <f>IFERROR(AVERAGEIF('Dzienne 11'!$B$7:$B$306,A4,'Dzienne 11'!$O$7:$O$306),"")</f>
        <v/>
      </c>
      <c r="O4" s="15" t="str">
        <f>IFERROR(AVERAGEIF('Dzienne 11'!$B$7:$B$306,A4,'Dzienne 11'!$P$7:$P$306),"")</f>
        <v/>
      </c>
      <c r="P4" s="17" t="str">
        <f>IFERROR(AVERAGEIF('Dzienne 11'!$B$7:$B$306,A4,'Dzienne 11'!$R$7:$R$306),"")</f>
        <v/>
      </c>
      <c r="Q4" s="21" t="str">
        <f>IFERROR(AVERAGEIF('Dzienne 11'!$B$7:$B$306,A4,'Dzienne 11'!$U$7:$U$306),"")</f>
        <v/>
      </c>
      <c r="R4" s="21" t="str">
        <f>IFERROR(AVERAGEIF('Dzienne 11'!$B$7:$B$306,A4,'Dzienne 11'!$V$7:$V$306),"")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11'!$A$7:$A$306,'Dzienne 11'!$B$7:$B$306,A5),"")</f>
        <v/>
      </c>
      <c r="C5" s="20" t="str">
        <f ca="1">IFERROR(_xludf.maxifs('Dzienne 11'!$A$7:$A$306,'Dzienne 11'!$B$7:$B$306,A5),"")</f>
        <v/>
      </c>
      <c r="D5" s="21" t="str">
        <f>IFERROR(AVERAGEIF('Dzienne 11'!$B$7:$B$306,A5,'Dzienne 11'!$C$7:$C$306),"")</f>
        <v/>
      </c>
      <c r="E5" s="21" t="str">
        <f>IFERROR(AVERAGEIF('Dzienne 11'!$B$7:$B$306,A5,'Dzienne 11'!$D$7:$D$306),"")</f>
        <v/>
      </c>
      <c r="F5" s="13">
        <f>IFERROR(SUMIF('Dzienne 11'!$B$7:$B$306,A5,'Dzienne 11'!$E$7:$E$306),"")</f>
        <v>0</v>
      </c>
      <c r="G5" s="13">
        <f>IFERROR(SUMIF('Dzienne 11'!$B$7:$B$306,A5,'Dzienne 11'!$F$7:$F$306),"")</f>
        <v>0</v>
      </c>
      <c r="H5" s="15" t="str">
        <f>IFERROR(AVERAGEIF('Dzienne 11'!$B$7:$B$306,A5,'Dzienne 11'!$K$7:$K$306),"")</f>
        <v/>
      </c>
      <c r="I5" s="21">
        <f>IFERROR(SUMIF('Dzienne 11'!$B$7:$B$306,A5,'Dzienne 11'!$H$7:$H$306),"")</f>
        <v>0</v>
      </c>
      <c r="J5" s="21">
        <f>IFERROR(SUMIF('Dzienne 11'!$B$7:$B$306,A5,'Dzienne 11'!$I$7:$I$306),"")</f>
        <v>0</v>
      </c>
      <c r="K5" s="15" t="str">
        <f t="shared" si="0"/>
        <v/>
      </c>
      <c r="L5" s="15" t="str">
        <f>IFERROR(AVERAGEIF('Dzienne 11'!$B$7:$B$306,A5,'Dzienne 11'!$L$7:$L$306),"")</f>
        <v/>
      </c>
      <c r="M5" s="21">
        <f>IFERROR(SUMIF('Dzienne 11'!$B$7:$B$306,A5,'Dzienne 11'!$M$7:$M$306),"")</f>
        <v>0</v>
      </c>
      <c r="N5" s="15" t="str">
        <f>IFERROR(AVERAGEIF('Dzienne 11'!$B$7:$B$306,A5,'Dzienne 11'!$O$7:$O$306),"")</f>
        <v/>
      </c>
      <c r="O5" s="15" t="str">
        <f>IFERROR(AVERAGEIF('Dzienne 11'!$B$7:$B$306,A5,'Dzienne 11'!$P$7:$P$306),"")</f>
        <v/>
      </c>
      <c r="P5" s="17" t="str">
        <f>IFERROR(AVERAGEIF('Dzienne 11'!$B$7:$B$306,A5,'Dzienne 11'!$R$7:$R$306),"")</f>
        <v/>
      </c>
      <c r="Q5" s="21" t="str">
        <f>IFERROR(AVERAGEIF('Dzienne 11'!$B$7:$B$306,A5,'Dzienne 11'!$U$7:$U$306),"")</f>
        <v/>
      </c>
      <c r="R5" s="21" t="str">
        <f>IFERROR(AVERAGEIF('Dzienne 11'!$B$7:$B$306,A5,'Dzienne 11'!$V$7:$V$306),"")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11'!$A$7:$A$306,'Dzienne 11'!$B$7:$B$306,A6),"")</f>
        <v/>
      </c>
      <c r="C6" s="20" t="str">
        <f ca="1">IFERROR(_xludf.maxifs('Dzienne 11'!$A$7:$A$306,'Dzienne 11'!$B$7:$B$306,A6),"")</f>
        <v/>
      </c>
      <c r="D6" s="21" t="str">
        <f>IFERROR(AVERAGEIF('Dzienne 11'!$B$7:$B$306,A6,'Dzienne 11'!$C$7:$C$306),"")</f>
        <v/>
      </c>
      <c r="E6" s="21" t="str">
        <f>IFERROR(AVERAGEIF('Dzienne 11'!$B$7:$B$306,A6,'Dzienne 11'!$D$7:$D$306),"")</f>
        <v/>
      </c>
      <c r="F6" s="13">
        <f>IFERROR(SUMIF('Dzienne 11'!$B$7:$B$306,A6,'Dzienne 11'!$E$7:$E$306),"")</f>
        <v>0</v>
      </c>
      <c r="G6" s="13">
        <f>IFERROR(SUMIF('Dzienne 11'!$B$7:$B$306,A6,'Dzienne 11'!$F$7:$F$306),"")</f>
        <v>0</v>
      </c>
      <c r="H6" s="15" t="str">
        <f>IFERROR(AVERAGEIF('Dzienne 11'!$B$7:$B$306,A6,'Dzienne 11'!$K$7:$K$306),"")</f>
        <v/>
      </c>
      <c r="I6" s="21">
        <f>IFERROR(SUMIF('Dzienne 11'!$B$7:$B$306,A6,'Dzienne 11'!$H$7:$H$306),"")</f>
        <v>0</v>
      </c>
      <c r="J6" s="21">
        <f>IFERROR(SUMIF('Dzienne 11'!$B$7:$B$306,A6,'Dzienne 11'!$I$7:$I$306),"")</f>
        <v>0</v>
      </c>
      <c r="K6" s="15" t="str">
        <f t="shared" si="0"/>
        <v/>
      </c>
      <c r="L6" s="15" t="str">
        <f>IFERROR(AVERAGEIF('Dzienne 11'!$B$7:$B$306,A6,'Dzienne 11'!$L$7:$L$306),"")</f>
        <v/>
      </c>
      <c r="M6" s="21">
        <f>IFERROR(SUMIF('Dzienne 11'!$B$7:$B$306,A6,'Dzienne 11'!$M$7:$M$306),"")</f>
        <v>0</v>
      </c>
      <c r="N6" s="15" t="str">
        <f>IFERROR(AVERAGEIF('Dzienne 11'!$B$7:$B$306,A6,'Dzienne 11'!$O$7:$O$306),"")</f>
        <v/>
      </c>
      <c r="O6" s="15" t="str">
        <f>IFERROR(AVERAGEIF('Dzienne 11'!$B$7:$B$306,A6,'Dzienne 11'!$P$7:$P$306),"")</f>
        <v/>
      </c>
      <c r="P6" s="17" t="str">
        <f>IFERROR(AVERAGEIF('Dzienne 11'!$B$7:$B$306,A6,'Dzienne 11'!$R$7:$R$306),"")</f>
        <v/>
      </c>
      <c r="Q6" s="21" t="str">
        <f>IFERROR(AVERAGEIF('Dzienne 11'!$B$7:$B$306,A6,'Dzienne 11'!$U$7:$U$306),"")</f>
        <v/>
      </c>
      <c r="R6" s="21" t="str">
        <f>IFERROR(AVERAGEIF('Dzienne 11'!$B$7:$B$306,A6,'Dzienne 11'!$V$7:$V$306),"")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11'!$A$7:$A$306,'Dzienne 11'!$B$7:$B$306,A7),"")</f>
        <v/>
      </c>
      <c r="C7" s="20" t="str">
        <f ca="1">IFERROR(_xludf.maxifs('Dzienne 11'!$A$7:$A$306,'Dzienne 11'!$B$7:$B$306,A7),"")</f>
        <v/>
      </c>
      <c r="D7" s="21" t="str">
        <f>IFERROR(AVERAGEIF('Dzienne 11'!$B$7:$B$306,A7,'Dzienne 11'!$C$7:$C$306),"")</f>
        <v/>
      </c>
      <c r="E7" s="21" t="str">
        <f>IFERROR(AVERAGEIF('Dzienne 11'!$B$7:$B$306,A7,'Dzienne 11'!$D$7:$D$306),"")</f>
        <v/>
      </c>
      <c r="F7" s="13">
        <f>IFERROR(SUMIF('Dzienne 11'!$B$7:$B$306,A7,'Dzienne 11'!$E$7:$E$306),"")</f>
        <v>0</v>
      </c>
      <c r="G7" s="13">
        <f>IFERROR(SUMIF('Dzienne 11'!$B$7:$B$306,A7,'Dzienne 11'!$F$7:$F$306),"")</f>
        <v>0</v>
      </c>
      <c r="H7" s="15" t="str">
        <f>IFERROR(AVERAGEIF('Dzienne 11'!$B$7:$B$306,A7,'Dzienne 11'!$K$7:$K$306),"")</f>
        <v/>
      </c>
      <c r="I7" s="21">
        <f>IFERROR(SUMIF('Dzienne 11'!$B$7:$B$306,A7,'Dzienne 11'!$H$7:$H$306),"")</f>
        <v>0</v>
      </c>
      <c r="J7" s="21">
        <f>IFERROR(SUMIF('Dzienne 11'!$B$7:$B$306,A7,'Dzienne 11'!$I$7:$I$306),"")</f>
        <v>0</v>
      </c>
      <c r="K7" s="15" t="str">
        <f t="shared" si="0"/>
        <v/>
      </c>
      <c r="L7" s="15" t="str">
        <f>IFERROR(AVERAGEIF('Dzienne 11'!$B$7:$B$306,A7,'Dzienne 11'!$L$7:$L$306),"")</f>
        <v/>
      </c>
      <c r="M7" s="21">
        <f>IFERROR(SUMIF('Dzienne 11'!$B$7:$B$306,A7,'Dzienne 11'!$M$7:$M$306),"")</f>
        <v>0</v>
      </c>
      <c r="N7" s="15" t="str">
        <f>IFERROR(AVERAGEIF('Dzienne 11'!$B$7:$B$306,A7,'Dzienne 11'!$O$7:$O$306),"")</f>
        <v/>
      </c>
      <c r="O7" s="15" t="str">
        <f>IFERROR(AVERAGEIF('Dzienne 11'!$B$7:$B$306,A7,'Dzienne 11'!$P$7:$P$306),"")</f>
        <v/>
      </c>
      <c r="P7" s="17" t="str">
        <f>IFERROR(AVERAGEIF('Dzienne 11'!$B$7:$B$306,A7,'Dzienne 11'!$R$7:$R$306),"")</f>
        <v/>
      </c>
      <c r="Q7" s="21" t="str">
        <f>IFERROR(AVERAGEIF('Dzienne 11'!$B$7:$B$306,A7,'Dzienne 11'!$U$7:$U$306),"")</f>
        <v/>
      </c>
      <c r="R7" s="21" t="str">
        <f>IFERROR(AVERAGEIF('Dzienne 11'!$B$7:$B$306,A7,'Dzienne 11'!$V$7:$V$306),"")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11'!$A$7:$A$306,'Dzienne 11'!$B$7:$B$306,A8),"")</f>
        <v/>
      </c>
      <c r="C8" s="20" t="str">
        <f ca="1">IFERROR(_xludf.maxifs('Dzienne 11'!$A$7:$A$306,'Dzienne 11'!$B$7:$B$306,A8),"")</f>
        <v/>
      </c>
      <c r="D8" s="21" t="str">
        <f>IFERROR(AVERAGEIF('Dzienne 11'!$B$7:$B$306,A8,'Dzienne 11'!$C$7:$C$306),"")</f>
        <v/>
      </c>
      <c r="E8" s="21" t="str">
        <f>IFERROR(AVERAGEIF('Dzienne 11'!$B$7:$B$306,A8,'Dzienne 11'!$D$7:$D$306),"")</f>
        <v/>
      </c>
      <c r="F8" s="13">
        <f>IFERROR(SUMIF('Dzienne 11'!$B$7:$B$306,A8,'Dzienne 11'!$E$7:$E$306),"")</f>
        <v>0</v>
      </c>
      <c r="G8" s="13">
        <f>IFERROR(SUMIF('Dzienne 11'!$B$7:$B$306,A8,'Dzienne 11'!$F$7:$F$306),"")</f>
        <v>0</v>
      </c>
      <c r="H8" s="15" t="str">
        <f>IFERROR(AVERAGEIF('Dzienne 11'!$B$7:$B$306,A8,'Dzienne 11'!$K$7:$K$306),"")</f>
        <v/>
      </c>
      <c r="I8" s="21">
        <f>IFERROR(SUMIF('Dzienne 11'!$B$7:$B$306,A8,'Dzienne 11'!$H$7:$H$306),"")</f>
        <v>0</v>
      </c>
      <c r="J8" s="21">
        <f>IFERROR(SUMIF('Dzienne 11'!$B$7:$B$306,A8,'Dzienne 11'!$I$7:$I$306),"")</f>
        <v>0</v>
      </c>
      <c r="K8" s="15" t="str">
        <f t="shared" si="0"/>
        <v/>
      </c>
      <c r="L8" s="15" t="str">
        <f>IFERROR(AVERAGEIF('Dzienne 11'!$B$7:$B$306,A8,'Dzienne 11'!$L$7:$L$306),"")</f>
        <v/>
      </c>
      <c r="M8" s="21">
        <f>IFERROR(SUMIF('Dzienne 11'!$B$7:$B$306,A8,'Dzienne 11'!$M$7:$M$306),"")</f>
        <v>0</v>
      </c>
      <c r="N8" s="15" t="str">
        <f>IFERROR(AVERAGEIF('Dzienne 11'!$B$7:$B$306,A8,'Dzienne 11'!$O$7:$O$306),"")</f>
        <v/>
      </c>
      <c r="O8" s="15" t="str">
        <f>IFERROR(AVERAGEIF('Dzienne 11'!$B$7:$B$306,A8,'Dzienne 11'!$P$7:$P$306),"")</f>
        <v/>
      </c>
      <c r="P8" s="17" t="str">
        <f>IFERROR(AVERAGEIF('Dzienne 11'!$B$7:$B$306,A8,'Dzienne 11'!$R$7:$R$306),"")</f>
        <v/>
      </c>
      <c r="Q8" s="21" t="str">
        <f>IFERROR(AVERAGEIF('Dzienne 11'!$B$7:$B$306,A8,'Dzienne 11'!$U$7:$U$306),"")</f>
        <v/>
      </c>
      <c r="R8" s="21" t="str">
        <f>IFERROR(AVERAGEIF('Dzienne 11'!$B$7:$B$306,A8,'Dzienne 11'!$V$7:$V$306),"")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11'!$A$7:$A$306,'Dzienne 11'!$B$7:$B$306,A9),"")</f>
        <v/>
      </c>
      <c r="C9" s="20" t="str">
        <f ca="1">IFERROR(_xludf.maxifs('Dzienne 11'!$A$7:$A$306,'Dzienne 11'!$B$7:$B$306,A9),"")</f>
        <v/>
      </c>
      <c r="D9" s="21" t="str">
        <f>IFERROR(AVERAGEIF('Dzienne 11'!$B$7:$B$306,A9,'Dzienne 11'!$C$7:$C$306),"")</f>
        <v/>
      </c>
      <c r="E9" s="21" t="str">
        <f>IFERROR(AVERAGEIF('Dzienne 11'!$B$7:$B$306,A9,'Dzienne 11'!$D$7:$D$306),"")</f>
        <v/>
      </c>
      <c r="F9" s="13">
        <f>IFERROR(SUMIF('Dzienne 11'!$B$7:$B$306,A9,'Dzienne 11'!$E$7:$E$306),"")</f>
        <v>0</v>
      </c>
      <c r="G9" s="13">
        <f>IFERROR(SUMIF('Dzienne 11'!$B$7:$B$306,A9,'Dzienne 11'!$F$7:$F$306),"")</f>
        <v>0</v>
      </c>
      <c r="H9" s="15" t="str">
        <f>IFERROR(AVERAGEIF('Dzienne 11'!$B$7:$B$306,A9,'Dzienne 11'!$K$7:$K$306),"")</f>
        <v/>
      </c>
      <c r="I9" s="21">
        <f>IFERROR(SUMIF('Dzienne 11'!$B$7:$B$306,A9,'Dzienne 11'!$H$7:$H$306),"")</f>
        <v>0</v>
      </c>
      <c r="J9" s="21">
        <f>IFERROR(SUMIF('Dzienne 11'!$B$7:$B$306,A9,'Dzienne 11'!$I$7:$I$306),"")</f>
        <v>0</v>
      </c>
      <c r="K9" s="15" t="str">
        <f t="shared" si="0"/>
        <v/>
      </c>
      <c r="L9" s="15" t="str">
        <f>IFERROR(AVERAGEIF('Dzienne 11'!$B$7:$B$306,A9,'Dzienne 11'!$L$7:$L$306),"")</f>
        <v/>
      </c>
      <c r="M9" s="21">
        <f>IFERROR(SUMIF('Dzienne 11'!$B$7:$B$306,A9,'Dzienne 11'!$M$7:$M$306),"")</f>
        <v>0</v>
      </c>
      <c r="N9" s="15" t="str">
        <f>IFERROR(AVERAGEIF('Dzienne 11'!$B$7:$B$306,A9,'Dzienne 11'!$O$7:$O$306),"")</f>
        <v/>
      </c>
      <c r="O9" s="15" t="str">
        <f>IFERROR(AVERAGEIF('Dzienne 11'!$B$7:$B$306,A9,'Dzienne 11'!$P$7:$P$306),"")</f>
        <v/>
      </c>
      <c r="P9" s="17" t="str">
        <f>IFERROR(AVERAGEIF('Dzienne 11'!$B$7:$B$306,A9,'Dzienne 11'!$R$7:$R$306),"")</f>
        <v/>
      </c>
      <c r="Q9" s="21" t="str">
        <f>IFERROR(AVERAGEIF('Dzienne 11'!$B$7:$B$306,A9,'Dzienne 11'!$U$7:$U$306),"")</f>
        <v/>
      </c>
      <c r="R9" s="21" t="str">
        <f>IFERROR(AVERAGEIF('Dzienne 11'!$B$7:$B$306,A9,'Dzienne 11'!$V$7:$V$306),"")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11'!$A$7:$A$306,'Dzienne 11'!$B$7:$B$306,A10),"")</f>
        <v/>
      </c>
      <c r="C10" s="20" t="str">
        <f ca="1">IFERROR(_xludf.maxifs('Dzienne 11'!$A$7:$A$306,'Dzienne 11'!$B$7:$B$306,A10),"")</f>
        <v/>
      </c>
      <c r="D10" s="21" t="str">
        <f>IFERROR(AVERAGEIF('Dzienne 11'!$B$7:$B$306,A10,'Dzienne 11'!$C$7:$C$306),"")</f>
        <v/>
      </c>
      <c r="E10" s="21" t="str">
        <f>IFERROR(AVERAGEIF('Dzienne 11'!$B$7:$B$306,A10,'Dzienne 11'!$D$7:$D$306),"")</f>
        <v/>
      </c>
      <c r="F10" s="13">
        <f>IFERROR(SUMIF('Dzienne 11'!$B$7:$B$306,A10,'Dzienne 11'!$E$7:$E$306),"")</f>
        <v>0</v>
      </c>
      <c r="G10" s="13">
        <f>IFERROR(SUMIF('Dzienne 11'!$B$7:$B$306,A10,'Dzienne 11'!$F$7:$F$306),"")</f>
        <v>0</v>
      </c>
      <c r="H10" s="15" t="str">
        <f>IFERROR(AVERAGEIF('Dzienne 11'!$B$7:$B$306,A10,'Dzienne 11'!$K$7:$K$306),"")</f>
        <v/>
      </c>
      <c r="I10" s="21">
        <f>IFERROR(SUMIF('Dzienne 11'!$B$7:$B$306,A10,'Dzienne 11'!$H$7:$H$306),"")</f>
        <v>0</v>
      </c>
      <c r="J10" s="21">
        <f>IFERROR(SUMIF('Dzienne 11'!$B$7:$B$306,A10,'Dzienne 11'!$I$7:$I$306),"")</f>
        <v>0</v>
      </c>
      <c r="K10" s="15" t="str">
        <f t="shared" si="0"/>
        <v/>
      </c>
      <c r="L10" s="15" t="str">
        <f>IFERROR(AVERAGEIF('Dzienne 11'!$B$7:$B$306,A10,'Dzienne 11'!$L$7:$L$306),"")</f>
        <v/>
      </c>
      <c r="M10" s="21">
        <f>IFERROR(SUMIF('Dzienne 11'!$B$7:$B$306,A10,'Dzienne 11'!$M$7:$M$306),"")</f>
        <v>0</v>
      </c>
      <c r="N10" s="15" t="str">
        <f>IFERROR(AVERAGEIF('Dzienne 11'!$B$7:$B$306,A10,'Dzienne 11'!$O$7:$O$306),"")</f>
        <v/>
      </c>
      <c r="O10" s="15" t="str">
        <f>IFERROR(AVERAGEIF('Dzienne 11'!$B$7:$B$306,A10,'Dzienne 11'!$P$7:$P$306),"")</f>
        <v/>
      </c>
      <c r="P10" s="17" t="str">
        <f>IFERROR(AVERAGEIF('Dzienne 11'!$B$7:$B$306,A10,'Dzienne 11'!$R$7:$R$306),"")</f>
        <v/>
      </c>
      <c r="Q10" s="21" t="str">
        <f>IFERROR(AVERAGEIF('Dzienne 11'!$B$7:$B$306,A10,'Dzienne 11'!$U$7:$U$306),"")</f>
        <v/>
      </c>
      <c r="R10" s="21" t="str">
        <f>IFERROR(AVERAGEIF('Dzienne 11'!$B$7:$B$306,A10,'Dzienne 11'!$V$7:$V$306),"")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11'!$A$7:$A$306,'Dzienne 11'!$B$7:$B$306,A11),"")</f>
        <v/>
      </c>
      <c r="C11" s="20" t="str">
        <f ca="1">IFERROR(_xludf.maxifs('Dzienne 11'!$A$7:$A$306,'Dzienne 11'!$B$7:$B$306,A11),"")</f>
        <v/>
      </c>
      <c r="D11" s="21" t="str">
        <f>IFERROR(AVERAGEIF('Dzienne 11'!$B$7:$B$306,A11,'Dzienne 11'!$C$7:$C$306),"")</f>
        <v/>
      </c>
      <c r="E11" s="21" t="str">
        <f>IFERROR(AVERAGEIF('Dzienne 11'!$B$7:$B$306,A11,'Dzienne 11'!$D$7:$D$306),"")</f>
        <v/>
      </c>
      <c r="F11" s="13">
        <f>IFERROR(SUMIF('Dzienne 11'!$B$7:$B$306,A11,'Dzienne 11'!$E$7:$E$306),"")</f>
        <v>0</v>
      </c>
      <c r="G11" s="13">
        <f>IFERROR(SUMIF('Dzienne 11'!$B$7:$B$306,A11,'Dzienne 11'!$F$7:$F$306),"")</f>
        <v>0</v>
      </c>
      <c r="H11" s="15" t="str">
        <f>IFERROR(AVERAGEIF('Dzienne 11'!$B$7:$B$306,A11,'Dzienne 11'!$K$7:$K$306),"")</f>
        <v/>
      </c>
      <c r="I11" s="21">
        <f>IFERROR(SUMIF('Dzienne 11'!$B$7:$B$306,A11,'Dzienne 11'!$H$7:$H$306),"")</f>
        <v>0</v>
      </c>
      <c r="J11" s="21">
        <f>IFERROR(SUMIF('Dzienne 11'!$B$7:$B$306,A11,'Dzienne 11'!$I$7:$I$306),"")</f>
        <v>0</v>
      </c>
      <c r="K11" s="15" t="str">
        <f t="shared" si="0"/>
        <v/>
      </c>
      <c r="L11" s="15" t="str">
        <f>IFERROR(AVERAGEIF('Dzienne 11'!$B$7:$B$306,A11,'Dzienne 11'!$L$7:$L$306),"")</f>
        <v/>
      </c>
      <c r="M11" s="21">
        <f>IFERROR(SUMIF('Dzienne 11'!$B$7:$B$306,A11,'Dzienne 11'!$M$7:$M$306),"")</f>
        <v>0</v>
      </c>
      <c r="N11" s="15" t="str">
        <f>IFERROR(AVERAGEIF('Dzienne 11'!$B$7:$B$306,A11,'Dzienne 11'!$O$7:$O$306),"")</f>
        <v/>
      </c>
      <c r="O11" s="15" t="str">
        <f>IFERROR(AVERAGEIF('Dzienne 11'!$B$7:$B$306,A11,'Dzienne 11'!$P$7:$P$306),"")</f>
        <v/>
      </c>
      <c r="P11" s="17" t="str">
        <f>IFERROR(AVERAGEIF('Dzienne 11'!$B$7:$B$306,A11,'Dzienne 11'!$R$7:$R$306),"")</f>
        <v/>
      </c>
      <c r="Q11" s="21" t="str">
        <f>IFERROR(AVERAGEIF('Dzienne 11'!$B$7:$B$306,A11,'Dzienne 11'!$U$7:$U$306),"")</f>
        <v/>
      </c>
      <c r="R11" s="21" t="str">
        <f>IFERROR(AVERAGEIF('Dzienne 11'!$B$7:$B$306,A11,'Dzienne 11'!$V$7:$V$306),"")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11'!$A$7:$A$306,'Dzienne 11'!$B$7:$B$306,A12),"")</f>
        <v/>
      </c>
      <c r="C12" s="20" t="str">
        <f ca="1">IFERROR(_xludf.maxifs('Dzienne 11'!$A$7:$A$306,'Dzienne 11'!$B$7:$B$306,A12),"")</f>
        <v/>
      </c>
      <c r="D12" s="21" t="str">
        <f>IFERROR(AVERAGEIF('Dzienne 11'!$B$7:$B$306,A12,'Dzienne 11'!$C$7:$C$306),"")</f>
        <v/>
      </c>
      <c r="E12" s="21" t="str">
        <f>IFERROR(AVERAGEIF('Dzienne 11'!$B$7:$B$306,A12,'Dzienne 11'!$D$7:$D$306),"")</f>
        <v/>
      </c>
      <c r="F12" s="13">
        <f>IFERROR(SUMIF('Dzienne 11'!$B$7:$B$306,A12,'Dzienne 11'!$E$7:$E$306),"")</f>
        <v>0</v>
      </c>
      <c r="G12" s="13">
        <f>IFERROR(SUMIF('Dzienne 11'!$B$7:$B$306,A12,'Dzienne 11'!$F$7:$F$306),"")</f>
        <v>0</v>
      </c>
      <c r="H12" s="15" t="str">
        <f>IFERROR(AVERAGEIF('Dzienne 11'!$B$7:$B$306,A12,'Dzienne 11'!$K$7:$K$306),"")</f>
        <v/>
      </c>
      <c r="I12" s="21">
        <f>IFERROR(SUMIF('Dzienne 11'!$B$7:$B$306,A12,'Dzienne 11'!$H$7:$H$306),"")</f>
        <v>0</v>
      </c>
      <c r="J12" s="21">
        <f>IFERROR(SUMIF('Dzienne 11'!$B$7:$B$306,A12,'Dzienne 11'!$I$7:$I$306),"")</f>
        <v>0</v>
      </c>
      <c r="K12" s="15" t="str">
        <f t="shared" si="0"/>
        <v/>
      </c>
      <c r="L12" s="15" t="str">
        <f>IFERROR(AVERAGEIF('Dzienne 11'!$B$7:$B$306,A12,'Dzienne 11'!$L$7:$L$306),"")</f>
        <v/>
      </c>
      <c r="M12" s="21">
        <f>IFERROR(SUMIF('Dzienne 11'!$B$7:$B$306,A12,'Dzienne 11'!$M$7:$M$306),"")</f>
        <v>0</v>
      </c>
      <c r="N12" s="15" t="str">
        <f>IFERROR(AVERAGEIF('Dzienne 11'!$B$7:$B$306,A12,'Dzienne 11'!$O$7:$O$306),"")</f>
        <v/>
      </c>
      <c r="O12" s="15" t="str">
        <f>IFERROR(AVERAGEIF('Dzienne 11'!$B$7:$B$306,A12,'Dzienne 11'!$P$7:$P$306),"")</f>
        <v/>
      </c>
      <c r="P12" s="17" t="str">
        <f>IFERROR(AVERAGEIF('Dzienne 11'!$B$7:$B$306,A12,'Dzienne 11'!$R$7:$R$306),"")</f>
        <v/>
      </c>
      <c r="Q12" s="21" t="str">
        <f>IFERROR(AVERAGEIF('Dzienne 11'!$B$7:$B$306,A12,'Dzienne 11'!$U$7:$U$306),"")</f>
        <v/>
      </c>
      <c r="R12" s="21" t="str">
        <f>IFERROR(AVERAGEIF('Dzienne 11'!$B$7:$B$306,A12,'Dzienne 11'!$V$7:$V$306),"")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11'!$A$7:$A$306,'Dzienne 11'!$B$7:$B$306,A13),"")</f>
        <v/>
      </c>
      <c r="C13" s="20" t="str">
        <f ca="1">IFERROR(_xludf.maxifs('Dzienne 11'!$A$7:$A$306,'Dzienne 11'!$B$7:$B$306,A13),"")</f>
        <v/>
      </c>
      <c r="D13" s="21" t="str">
        <f>IFERROR(AVERAGEIF('Dzienne 11'!$B$7:$B$306,A13,'Dzienne 11'!$C$7:$C$306),"")</f>
        <v/>
      </c>
      <c r="E13" s="21" t="str">
        <f>IFERROR(AVERAGEIF('Dzienne 11'!$B$7:$B$306,A13,'Dzienne 11'!$D$7:$D$306),"")</f>
        <v/>
      </c>
      <c r="F13" s="13">
        <f>IFERROR(SUMIF('Dzienne 11'!$B$7:$B$306,A13,'Dzienne 11'!$E$7:$E$306),"")</f>
        <v>0</v>
      </c>
      <c r="G13" s="13">
        <f>IFERROR(SUMIF('Dzienne 11'!$B$7:$B$306,A13,'Dzienne 11'!$F$7:$F$306),"")</f>
        <v>0</v>
      </c>
      <c r="H13" s="15" t="str">
        <f>IFERROR(AVERAGEIF('Dzienne 11'!$B$7:$B$306,A13,'Dzienne 11'!$K$7:$K$306),"")</f>
        <v/>
      </c>
      <c r="I13" s="21">
        <f>IFERROR(SUMIF('Dzienne 11'!$B$7:$B$306,A13,'Dzienne 11'!$H$7:$H$306),"")</f>
        <v>0</v>
      </c>
      <c r="J13" s="21">
        <f>IFERROR(SUMIF('Dzienne 11'!$B$7:$B$306,A13,'Dzienne 11'!$I$7:$I$306),"")</f>
        <v>0</v>
      </c>
      <c r="K13" s="15" t="str">
        <f t="shared" si="0"/>
        <v/>
      </c>
      <c r="L13" s="15" t="str">
        <f>IFERROR(AVERAGEIF('Dzienne 11'!$B$7:$B$306,A13,'Dzienne 11'!$L$7:$L$306),"")</f>
        <v/>
      </c>
      <c r="M13" s="21">
        <f>IFERROR(SUMIF('Dzienne 11'!$B$7:$B$306,A13,'Dzienne 11'!$M$7:$M$306),"")</f>
        <v>0</v>
      </c>
      <c r="N13" s="15" t="str">
        <f>IFERROR(AVERAGEIF('Dzienne 11'!$B$7:$B$306,A13,'Dzienne 11'!$O$7:$O$306),"")</f>
        <v/>
      </c>
      <c r="O13" s="15" t="str">
        <f>IFERROR(AVERAGEIF('Dzienne 11'!$B$7:$B$306,A13,'Dzienne 11'!$P$7:$P$306),"")</f>
        <v/>
      </c>
      <c r="P13" s="17" t="str">
        <f>IFERROR(AVERAGEIF('Dzienne 11'!$B$7:$B$306,A13,'Dzienne 11'!$R$7:$R$306),"")</f>
        <v/>
      </c>
      <c r="Q13" s="21" t="str">
        <f>IFERROR(AVERAGEIF('Dzienne 11'!$B$7:$B$306,A13,'Dzienne 11'!$U$7:$U$306),"")</f>
        <v/>
      </c>
      <c r="R13" s="21" t="str">
        <f>IFERROR(AVERAGEIF('Dzienne 11'!$B$7:$B$306,A13,'Dzienne 11'!$V$7:$V$306),"")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11'!$A$7:$A$306,'Dzienne 11'!$B$7:$B$306,A14),"")</f>
        <v/>
      </c>
      <c r="C14" s="20" t="str">
        <f ca="1">IFERROR(_xludf.maxifs('Dzienne 11'!$A$7:$A$306,'Dzienne 11'!$B$7:$B$306,A14),"")</f>
        <v/>
      </c>
      <c r="D14" s="21" t="str">
        <f>IFERROR(AVERAGEIF('Dzienne 11'!$B$7:$B$306,A14,'Dzienne 11'!$C$7:$C$306),"")</f>
        <v/>
      </c>
      <c r="E14" s="21" t="str">
        <f>IFERROR(AVERAGEIF('Dzienne 11'!$B$7:$B$306,A14,'Dzienne 11'!$D$7:$D$306),"")</f>
        <v/>
      </c>
      <c r="F14" s="13">
        <f>IFERROR(SUMIF('Dzienne 11'!$B$7:$B$306,A14,'Dzienne 11'!$E$7:$E$306),"")</f>
        <v>0</v>
      </c>
      <c r="G14" s="13">
        <f>IFERROR(SUMIF('Dzienne 11'!$B$7:$B$306,A14,'Dzienne 11'!$F$7:$F$306),"")</f>
        <v>0</v>
      </c>
      <c r="H14" s="15" t="str">
        <f>IFERROR(AVERAGEIF('Dzienne 11'!$B$7:$B$306,A14,'Dzienne 11'!$K$7:$K$306),"")</f>
        <v/>
      </c>
      <c r="I14" s="21">
        <f>IFERROR(SUMIF('Dzienne 11'!$B$7:$B$306,A14,'Dzienne 11'!$H$7:$H$306),"")</f>
        <v>0</v>
      </c>
      <c r="J14" s="21">
        <f>IFERROR(SUMIF('Dzienne 11'!$B$7:$B$306,A14,'Dzienne 11'!$I$7:$I$306),"")</f>
        <v>0</v>
      </c>
      <c r="K14" s="15" t="str">
        <f t="shared" si="0"/>
        <v/>
      </c>
      <c r="L14" s="15" t="str">
        <f>IFERROR(AVERAGEIF('Dzienne 11'!$B$7:$B$306,A14,'Dzienne 11'!$L$7:$L$306),"")</f>
        <v/>
      </c>
      <c r="M14" s="21">
        <f>IFERROR(SUMIF('Dzienne 11'!$B$7:$B$306,A14,'Dzienne 11'!$M$7:$M$306),"")</f>
        <v>0</v>
      </c>
      <c r="N14" s="15" t="str">
        <f>IFERROR(AVERAGEIF('Dzienne 11'!$B$7:$B$306,A14,'Dzienne 11'!$O$7:$O$306),"")</f>
        <v/>
      </c>
      <c r="O14" s="15" t="str">
        <f>IFERROR(AVERAGEIF('Dzienne 11'!$B$7:$B$306,A14,'Dzienne 11'!$P$7:$P$306),"")</f>
        <v/>
      </c>
      <c r="P14" s="17" t="str">
        <f>IFERROR(AVERAGEIF('Dzienne 11'!$B$7:$B$306,A14,'Dzienne 11'!$R$7:$R$306),"")</f>
        <v/>
      </c>
      <c r="Q14" s="21" t="str">
        <f>IFERROR(AVERAGEIF('Dzienne 11'!$B$7:$B$306,A14,'Dzienne 11'!$U$7:$U$306),"")</f>
        <v/>
      </c>
      <c r="R14" s="21" t="str">
        <f>IFERROR(AVERAGEIF('Dzienne 11'!$B$7:$B$306,A14,'Dzienne 11'!$V$7:$V$306),"")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11'!$A$7:$A$306,'Dzienne 11'!$B$7:$B$306,A15),"")</f>
        <v/>
      </c>
      <c r="C15" s="20" t="str">
        <f ca="1">IFERROR(_xludf.maxifs('Dzienne 11'!$A$7:$A$306,'Dzienne 11'!$B$7:$B$306,A15),"")</f>
        <v/>
      </c>
      <c r="D15" s="21" t="str">
        <f>IFERROR(AVERAGEIF('Dzienne 11'!$B$7:$B$306,A15,'Dzienne 11'!$C$7:$C$306),"")</f>
        <v/>
      </c>
      <c r="E15" s="21" t="str">
        <f>IFERROR(AVERAGEIF('Dzienne 11'!$B$7:$B$306,A15,'Dzienne 11'!$D$7:$D$306),"")</f>
        <v/>
      </c>
      <c r="F15" s="13">
        <f>IFERROR(SUMIF('Dzienne 11'!$B$7:$B$306,A15,'Dzienne 11'!$E$7:$E$306),"")</f>
        <v>0</v>
      </c>
      <c r="G15" s="13">
        <f>IFERROR(SUMIF('Dzienne 11'!$B$7:$B$306,A15,'Dzienne 11'!$F$7:$F$306),"")</f>
        <v>0</v>
      </c>
      <c r="H15" s="15" t="str">
        <f>IFERROR(AVERAGEIF('Dzienne 11'!$B$7:$B$306,A15,'Dzienne 11'!$K$7:$K$306),"")</f>
        <v/>
      </c>
      <c r="I15" s="21">
        <f>IFERROR(SUMIF('Dzienne 11'!$B$7:$B$306,A15,'Dzienne 11'!$H$7:$H$306),"")</f>
        <v>0</v>
      </c>
      <c r="J15" s="21">
        <f>IFERROR(SUMIF('Dzienne 11'!$B$7:$B$306,A15,'Dzienne 11'!$I$7:$I$306),"")</f>
        <v>0</v>
      </c>
      <c r="K15" s="15" t="str">
        <f t="shared" si="0"/>
        <v/>
      </c>
      <c r="L15" s="15" t="str">
        <f>IFERROR(AVERAGEIF('Dzienne 11'!$B$7:$B$306,A15,'Dzienne 11'!$L$7:$L$306),"")</f>
        <v/>
      </c>
      <c r="M15" s="21">
        <f>IFERROR(SUMIF('Dzienne 11'!$B$7:$B$306,A15,'Dzienne 11'!$M$7:$M$306),"")</f>
        <v>0</v>
      </c>
      <c r="N15" s="15" t="str">
        <f>IFERROR(AVERAGEIF('Dzienne 11'!$B$7:$B$306,A15,'Dzienne 11'!$O$7:$O$306),"")</f>
        <v/>
      </c>
      <c r="O15" s="15" t="str">
        <f>IFERROR(AVERAGEIF('Dzienne 11'!$B$7:$B$306,A15,'Dzienne 11'!$P$7:$P$306),"")</f>
        <v/>
      </c>
      <c r="P15" s="17" t="str">
        <f>IFERROR(AVERAGEIF('Dzienne 11'!$B$7:$B$306,A15,'Dzienne 11'!$R$7:$R$306),"")</f>
        <v/>
      </c>
      <c r="Q15" s="21" t="str">
        <f>IFERROR(AVERAGEIF('Dzienne 11'!$B$7:$B$306,A15,'Dzienne 11'!$U$7:$U$306),"")</f>
        <v/>
      </c>
      <c r="R15" s="21" t="str">
        <f>IFERROR(AVERAGEIF('Dzienne 11'!$B$7:$B$306,A15,'Dzienne 11'!$V$7:$V$306),"")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11'!$A$7:$A$306,'Dzienne 11'!$B$7:$B$306,A16),"")</f>
        <v/>
      </c>
      <c r="C16" s="20" t="str">
        <f ca="1">IFERROR(_xludf.maxifs('Dzienne 11'!$A$7:$A$306,'Dzienne 11'!$B$7:$B$306,A16),"")</f>
        <v/>
      </c>
      <c r="D16" s="21" t="str">
        <f>IFERROR(AVERAGEIF('Dzienne 11'!$B$7:$B$306,A16,'Dzienne 11'!$C$7:$C$306),"")</f>
        <v/>
      </c>
      <c r="E16" s="21" t="str">
        <f>IFERROR(AVERAGEIF('Dzienne 11'!$B$7:$B$306,A16,'Dzienne 11'!$D$7:$D$306),"")</f>
        <v/>
      </c>
      <c r="F16" s="13">
        <f>IFERROR(SUMIF('Dzienne 11'!$B$7:$B$306,A16,'Dzienne 11'!$E$7:$E$306),"")</f>
        <v>0</v>
      </c>
      <c r="G16" s="13">
        <f>IFERROR(SUMIF('Dzienne 11'!$B$7:$B$306,A16,'Dzienne 11'!$F$7:$F$306),"")</f>
        <v>0</v>
      </c>
      <c r="H16" s="15" t="str">
        <f>IFERROR(AVERAGEIF('Dzienne 11'!$B$7:$B$306,A16,'Dzienne 11'!$K$7:$K$306),"")</f>
        <v/>
      </c>
      <c r="I16" s="21">
        <f>IFERROR(SUMIF('Dzienne 11'!$B$7:$B$306,A16,'Dzienne 11'!$H$7:$H$306),"")</f>
        <v>0</v>
      </c>
      <c r="J16" s="21">
        <f>IFERROR(SUMIF('Dzienne 11'!$B$7:$B$306,A16,'Dzienne 11'!$I$7:$I$306),"")</f>
        <v>0</v>
      </c>
      <c r="K16" s="15" t="str">
        <f t="shared" si="0"/>
        <v/>
      </c>
      <c r="L16" s="15" t="str">
        <f>IFERROR(AVERAGEIF('Dzienne 11'!$B$7:$B$306,A16,'Dzienne 11'!$L$7:$L$306),"")</f>
        <v/>
      </c>
      <c r="M16" s="21">
        <f>IFERROR(SUMIF('Dzienne 11'!$B$7:$B$306,A16,'Dzienne 11'!$M$7:$M$306),"")</f>
        <v>0</v>
      </c>
      <c r="N16" s="15" t="str">
        <f>IFERROR(AVERAGEIF('Dzienne 11'!$B$7:$B$306,A16,'Dzienne 11'!$O$7:$O$306),"")</f>
        <v/>
      </c>
      <c r="O16" s="15" t="str">
        <f>IFERROR(AVERAGEIF('Dzienne 11'!$B$7:$B$306,A16,'Dzienne 11'!$P$7:$P$306),"")</f>
        <v/>
      </c>
      <c r="P16" s="17" t="str">
        <f>IFERROR(AVERAGEIF('Dzienne 11'!$B$7:$B$306,A16,'Dzienne 11'!$R$7:$R$306),"")</f>
        <v/>
      </c>
      <c r="Q16" s="21" t="str">
        <f>IFERROR(AVERAGEIF('Dzienne 11'!$B$7:$B$306,A16,'Dzienne 11'!$U$7:$U$306),"")</f>
        <v/>
      </c>
      <c r="R16" s="21" t="str">
        <f>IFERROR(AVERAGEIF('Dzienne 11'!$B$7:$B$306,A16,'Dzienne 11'!$V$7:$V$306),"")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11'!$A$7:$A$306,'Dzienne 11'!$B$7:$B$306,A17),"")</f>
        <v/>
      </c>
      <c r="C17" s="20" t="str">
        <f ca="1">IFERROR(_xludf.maxifs('Dzienne 11'!$A$7:$A$306,'Dzienne 11'!$B$7:$B$306,A17),"")</f>
        <v/>
      </c>
      <c r="D17" s="21" t="str">
        <f>IFERROR(AVERAGEIF('Dzienne 11'!$B$7:$B$306,A17,'Dzienne 11'!$C$7:$C$306),"")</f>
        <v/>
      </c>
      <c r="E17" s="21" t="str">
        <f>IFERROR(AVERAGEIF('Dzienne 11'!$B$7:$B$306,A17,'Dzienne 11'!$D$7:$D$306),"")</f>
        <v/>
      </c>
      <c r="F17" s="13">
        <f>IFERROR(SUMIF('Dzienne 11'!$B$7:$B$306,A17,'Dzienne 11'!$E$7:$E$306),"")</f>
        <v>0</v>
      </c>
      <c r="G17" s="13">
        <f>IFERROR(SUMIF('Dzienne 11'!$B$7:$B$306,A17,'Dzienne 11'!$F$7:$F$306),"")</f>
        <v>0</v>
      </c>
      <c r="H17" s="15" t="str">
        <f>IFERROR(AVERAGEIF('Dzienne 11'!$B$7:$B$306,A17,'Dzienne 11'!$K$7:$K$306),"")</f>
        <v/>
      </c>
      <c r="I17" s="21">
        <f>IFERROR(SUMIF('Dzienne 11'!$B$7:$B$306,A17,'Dzienne 11'!$H$7:$H$306),"")</f>
        <v>0</v>
      </c>
      <c r="J17" s="21">
        <f>IFERROR(SUMIF('Dzienne 11'!$B$7:$B$306,A17,'Dzienne 11'!$I$7:$I$306),"")</f>
        <v>0</v>
      </c>
      <c r="K17" s="15" t="str">
        <f t="shared" si="0"/>
        <v/>
      </c>
      <c r="L17" s="15" t="str">
        <f>IFERROR(AVERAGEIF('Dzienne 11'!$B$7:$B$306,A17,'Dzienne 11'!$L$7:$L$306),"")</f>
        <v/>
      </c>
      <c r="M17" s="21">
        <f>IFERROR(SUMIF('Dzienne 11'!$B$7:$B$306,A17,'Dzienne 11'!$M$7:$M$306),"")</f>
        <v>0</v>
      </c>
      <c r="N17" s="15" t="str">
        <f>IFERROR(AVERAGEIF('Dzienne 11'!$B$7:$B$306,A17,'Dzienne 11'!$O$7:$O$306),"")</f>
        <v/>
      </c>
      <c r="O17" s="15" t="str">
        <f>IFERROR(AVERAGEIF('Dzienne 11'!$B$7:$B$306,A17,'Dzienne 11'!$P$7:$P$306),"")</f>
        <v/>
      </c>
      <c r="P17" s="17" t="str">
        <f>IFERROR(AVERAGEIF('Dzienne 11'!$B$7:$B$306,A17,'Dzienne 11'!$R$7:$R$306),"")</f>
        <v/>
      </c>
      <c r="Q17" s="21" t="str">
        <f>IFERROR(AVERAGEIF('Dzienne 11'!$B$7:$B$306,A17,'Dzienne 11'!$U$7:$U$306),"")</f>
        <v/>
      </c>
      <c r="R17" s="21" t="str">
        <f>IFERROR(AVERAGEIF('Dzienne 11'!$B$7:$B$306,A17,'Dzienne 11'!$V$7:$V$306),"")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11'!$A$7:$A$306,'Dzienne 11'!$B$7:$B$306,A18),"")</f>
        <v/>
      </c>
      <c r="C18" s="20" t="str">
        <f ca="1">IFERROR(_xludf.maxifs('Dzienne 11'!$A$7:$A$306,'Dzienne 11'!$B$7:$B$306,A18),"")</f>
        <v/>
      </c>
      <c r="D18" s="21" t="str">
        <f>IFERROR(AVERAGEIF('Dzienne 11'!$B$7:$B$306,A18,'Dzienne 11'!$C$7:$C$306),"")</f>
        <v/>
      </c>
      <c r="E18" s="21" t="str">
        <f>IFERROR(AVERAGEIF('Dzienne 11'!$B$7:$B$306,A18,'Dzienne 11'!$D$7:$D$306),"")</f>
        <v/>
      </c>
      <c r="F18" s="13">
        <f>IFERROR(SUMIF('Dzienne 11'!$B$7:$B$306,A18,'Dzienne 11'!$E$7:$E$306),"")</f>
        <v>0</v>
      </c>
      <c r="G18" s="13">
        <f>IFERROR(SUMIF('Dzienne 11'!$B$7:$B$306,A18,'Dzienne 11'!$F$7:$F$306),"")</f>
        <v>0</v>
      </c>
      <c r="H18" s="15" t="str">
        <f>IFERROR(AVERAGEIF('Dzienne 11'!$B$7:$B$306,A18,'Dzienne 11'!$K$7:$K$306),"")</f>
        <v/>
      </c>
      <c r="I18" s="21">
        <f>IFERROR(SUMIF('Dzienne 11'!$B$7:$B$306,A18,'Dzienne 11'!$H$7:$H$306),"")</f>
        <v>0</v>
      </c>
      <c r="J18" s="21">
        <f>IFERROR(SUMIF('Dzienne 11'!$B$7:$B$306,A18,'Dzienne 11'!$I$7:$I$306),"")</f>
        <v>0</v>
      </c>
      <c r="K18" s="15" t="str">
        <f t="shared" si="0"/>
        <v/>
      </c>
      <c r="L18" s="15" t="str">
        <f>IFERROR(AVERAGEIF('Dzienne 11'!$B$7:$B$306,A18,'Dzienne 11'!$L$7:$L$306),"")</f>
        <v/>
      </c>
      <c r="M18" s="21">
        <f>IFERROR(SUMIF('Dzienne 11'!$B$7:$B$306,A18,'Dzienne 11'!$M$7:$M$306),"")</f>
        <v>0</v>
      </c>
      <c r="N18" s="15" t="str">
        <f>IFERROR(AVERAGEIF('Dzienne 11'!$B$7:$B$306,A18,'Dzienne 11'!$O$7:$O$306),"")</f>
        <v/>
      </c>
      <c r="O18" s="15" t="str">
        <f>IFERROR(AVERAGEIF('Dzienne 11'!$B$7:$B$306,A18,'Dzienne 11'!$P$7:$P$306),"")</f>
        <v/>
      </c>
      <c r="P18" s="17" t="str">
        <f>IFERROR(AVERAGEIF('Dzienne 11'!$B$7:$B$306,A18,'Dzienne 11'!$R$7:$R$306),"")</f>
        <v/>
      </c>
      <c r="Q18" s="21" t="str">
        <f>IFERROR(AVERAGEIF('Dzienne 11'!$B$7:$B$306,A18,'Dzienne 11'!$U$7:$U$306),"")</f>
        <v/>
      </c>
      <c r="R18" s="21" t="str">
        <f>IFERROR(AVERAGEIF('Dzienne 11'!$B$7:$B$306,A18,'Dzienne 11'!$V$7:$V$306),"")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11'!$A$7:$A$306,'Dzienne 11'!$B$7:$B$306,A19),"")</f>
        <v/>
      </c>
      <c r="C19" s="20" t="str">
        <f ca="1">IFERROR(_xludf.maxifs('Dzienne 11'!$A$7:$A$306,'Dzienne 11'!$B$7:$B$306,A19),"")</f>
        <v/>
      </c>
      <c r="D19" s="21" t="str">
        <f>IFERROR(AVERAGEIF('Dzienne 11'!$B$7:$B$306,A19,'Dzienne 11'!$C$7:$C$306),"")</f>
        <v/>
      </c>
      <c r="E19" s="21" t="str">
        <f>IFERROR(AVERAGEIF('Dzienne 11'!$B$7:$B$306,A19,'Dzienne 11'!$D$7:$D$306),"")</f>
        <v/>
      </c>
      <c r="F19" s="13">
        <f>IFERROR(SUMIF('Dzienne 11'!$B$7:$B$306,A19,'Dzienne 11'!$E$7:$E$306),"")</f>
        <v>0</v>
      </c>
      <c r="G19" s="13">
        <f>IFERROR(SUMIF('Dzienne 11'!$B$7:$B$306,A19,'Dzienne 11'!$F$7:$F$306),"")</f>
        <v>0</v>
      </c>
      <c r="H19" s="15" t="str">
        <f>IFERROR(AVERAGEIF('Dzienne 11'!$B$7:$B$306,A19,'Dzienne 11'!$K$7:$K$306),"")</f>
        <v/>
      </c>
      <c r="I19" s="21">
        <f>IFERROR(SUMIF('Dzienne 11'!$B$7:$B$306,A19,'Dzienne 11'!$H$7:$H$306),"")</f>
        <v>0</v>
      </c>
      <c r="J19" s="21">
        <f>IFERROR(SUMIF('Dzienne 11'!$B$7:$B$306,A19,'Dzienne 11'!$I$7:$I$306),"")</f>
        <v>0</v>
      </c>
      <c r="K19" s="15" t="str">
        <f t="shared" si="0"/>
        <v/>
      </c>
      <c r="L19" s="15" t="str">
        <f>IFERROR(AVERAGEIF('Dzienne 11'!$B$7:$B$306,A19,'Dzienne 11'!$L$7:$L$306),"")</f>
        <v/>
      </c>
      <c r="M19" s="21">
        <f>IFERROR(SUMIF('Dzienne 11'!$B$7:$B$306,A19,'Dzienne 11'!$M$7:$M$306),"")</f>
        <v>0</v>
      </c>
      <c r="N19" s="15" t="str">
        <f>IFERROR(AVERAGEIF('Dzienne 11'!$B$7:$B$306,A19,'Dzienne 11'!$O$7:$O$306),"")</f>
        <v/>
      </c>
      <c r="O19" s="15" t="str">
        <f>IFERROR(AVERAGEIF('Dzienne 11'!$B$7:$B$306,A19,'Dzienne 11'!$P$7:$P$306),"")</f>
        <v/>
      </c>
      <c r="P19" s="17" t="str">
        <f>IFERROR(AVERAGEIF('Dzienne 11'!$B$7:$B$306,A19,'Dzienne 11'!$R$7:$R$306),"")</f>
        <v/>
      </c>
      <c r="Q19" s="21" t="str">
        <f>IFERROR(AVERAGEIF('Dzienne 11'!$B$7:$B$306,A19,'Dzienne 11'!$U$7:$U$306),"")</f>
        <v/>
      </c>
      <c r="R19" s="21" t="str">
        <f>IFERROR(AVERAGEIF('Dzienne 11'!$B$7:$B$306,A19,'Dzienne 11'!$V$7:$V$306),"")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11'!$A$7:$A$306,'Dzienne 11'!$B$7:$B$306,A20),"")</f>
        <v/>
      </c>
      <c r="C20" s="20" t="str">
        <f ca="1">IFERROR(_xludf.maxifs('Dzienne 11'!$A$7:$A$306,'Dzienne 11'!$B$7:$B$306,A20),"")</f>
        <v/>
      </c>
      <c r="D20" s="21" t="str">
        <f>IFERROR(AVERAGEIF('Dzienne 11'!$B$7:$B$306,A20,'Dzienne 11'!$C$7:$C$306),"")</f>
        <v/>
      </c>
      <c r="E20" s="21" t="str">
        <f>IFERROR(AVERAGEIF('Dzienne 11'!$B$7:$B$306,A20,'Dzienne 11'!$D$7:$D$306),"")</f>
        <v/>
      </c>
      <c r="F20" s="13">
        <f>IFERROR(SUMIF('Dzienne 11'!$B$7:$B$306,A20,'Dzienne 11'!$E$7:$E$306),"")</f>
        <v>0</v>
      </c>
      <c r="G20" s="13">
        <f>IFERROR(SUMIF('Dzienne 11'!$B$7:$B$306,A20,'Dzienne 11'!$F$7:$F$306),"")</f>
        <v>0</v>
      </c>
      <c r="H20" s="15" t="str">
        <f>IFERROR(AVERAGEIF('Dzienne 11'!$B$7:$B$306,A20,'Dzienne 11'!$K$7:$K$306),"")</f>
        <v/>
      </c>
      <c r="I20" s="21">
        <f>IFERROR(SUMIF('Dzienne 11'!$B$7:$B$306,A20,'Dzienne 11'!$H$7:$H$306),"")</f>
        <v>0</v>
      </c>
      <c r="J20" s="21">
        <f>IFERROR(SUMIF('Dzienne 11'!$B$7:$B$306,A20,'Dzienne 11'!$I$7:$I$306),"")</f>
        <v>0</v>
      </c>
      <c r="K20" s="15" t="str">
        <f t="shared" si="0"/>
        <v/>
      </c>
      <c r="L20" s="15" t="str">
        <f>IFERROR(AVERAGEIF('Dzienne 11'!$B$7:$B$306,A20,'Dzienne 11'!$L$7:$L$306),"")</f>
        <v/>
      </c>
      <c r="M20" s="21">
        <f>IFERROR(SUMIF('Dzienne 11'!$B$7:$B$306,A20,'Dzienne 11'!$M$7:$M$306),"")</f>
        <v>0</v>
      </c>
      <c r="N20" s="15" t="str">
        <f>IFERROR(AVERAGEIF('Dzienne 11'!$B$7:$B$306,A20,'Dzienne 11'!$O$7:$O$306),"")</f>
        <v/>
      </c>
      <c r="O20" s="15" t="str">
        <f>IFERROR(AVERAGEIF('Dzienne 11'!$B$7:$B$306,A20,'Dzienne 11'!$P$7:$P$306),"")</f>
        <v/>
      </c>
      <c r="P20" s="17" t="str">
        <f>IFERROR(AVERAGEIF('Dzienne 11'!$B$7:$B$306,A20,'Dzienne 11'!$R$7:$R$306),"")</f>
        <v/>
      </c>
      <c r="Q20" s="21" t="str">
        <f>IFERROR(AVERAGEIF('Dzienne 11'!$B$7:$B$306,A20,'Dzienne 11'!$U$7:$U$306),"")</f>
        <v/>
      </c>
      <c r="R20" s="21" t="str">
        <f>IFERROR(AVERAGEIF('Dzienne 11'!$B$7:$B$306,A20,'Dzienne 11'!$V$7:$V$306),"")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11'!$A$7:$A$306,'Dzienne 11'!$B$7:$B$306,A21),"")</f>
        <v/>
      </c>
      <c r="C21" s="20" t="str">
        <f ca="1">IFERROR(_xludf.maxifs('Dzienne 11'!$A$7:$A$306,'Dzienne 11'!$B$7:$B$306,A21),"")</f>
        <v/>
      </c>
      <c r="D21" s="21" t="str">
        <f>IFERROR(AVERAGEIF('Dzienne 11'!$B$7:$B$306,A21,'Dzienne 11'!$C$7:$C$306),"")</f>
        <v/>
      </c>
      <c r="E21" s="21" t="str">
        <f>IFERROR(AVERAGEIF('Dzienne 11'!$B$7:$B$306,A21,'Dzienne 11'!$D$7:$D$306),"")</f>
        <v/>
      </c>
      <c r="F21" s="13">
        <f>IFERROR(SUMIF('Dzienne 11'!$B$7:$B$306,A21,'Dzienne 11'!$E$7:$E$306),"")</f>
        <v>0</v>
      </c>
      <c r="G21" s="13">
        <f>IFERROR(SUMIF('Dzienne 11'!$B$7:$B$306,A21,'Dzienne 11'!$F$7:$F$306),"")</f>
        <v>0</v>
      </c>
      <c r="H21" s="15" t="str">
        <f>IFERROR(AVERAGEIF('Dzienne 11'!$B$7:$B$306,A21,'Dzienne 11'!$K$7:$K$306),"")</f>
        <v/>
      </c>
      <c r="I21" s="21">
        <f>IFERROR(SUMIF('Dzienne 11'!$B$7:$B$306,A21,'Dzienne 11'!$H$7:$H$306),"")</f>
        <v>0</v>
      </c>
      <c r="J21" s="21">
        <f>IFERROR(SUMIF('Dzienne 11'!$B$7:$B$306,A21,'Dzienne 11'!$I$7:$I$306),"")</f>
        <v>0</v>
      </c>
      <c r="K21" s="15" t="str">
        <f t="shared" si="0"/>
        <v/>
      </c>
      <c r="L21" s="15" t="str">
        <f>IFERROR(AVERAGEIF('Dzienne 11'!$B$7:$B$306,A21,'Dzienne 11'!$L$7:$L$306),"")</f>
        <v/>
      </c>
      <c r="M21" s="21">
        <f>IFERROR(SUMIF('Dzienne 11'!$B$7:$B$306,A21,'Dzienne 11'!$M$7:$M$306),"")</f>
        <v>0</v>
      </c>
      <c r="N21" s="15" t="str">
        <f>IFERROR(AVERAGEIF('Dzienne 11'!$B$7:$B$306,A21,'Dzienne 11'!$O$7:$O$306),"")</f>
        <v/>
      </c>
      <c r="O21" s="15" t="str">
        <f>IFERROR(AVERAGEIF('Dzienne 11'!$B$7:$B$306,A21,'Dzienne 11'!$P$7:$P$306),"")</f>
        <v/>
      </c>
      <c r="P21" s="17" t="str">
        <f>IFERROR(AVERAGEIF('Dzienne 11'!$B$7:$B$306,A21,'Dzienne 11'!$R$7:$R$306),"")</f>
        <v/>
      </c>
      <c r="Q21" s="21" t="str">
        <f>IFERROR(AVERAGEIF('Dzienne 11'!$B$7:$B$306,A21,'Dzienne 11'!$U$7:$U$306),"")</f>
        <v/>
      </c>
      <c r="R21" s="21" t="str">
        <f>IFERROR(AVERAGEIF('Dzienne 11'!$B$7:$B$306,A21,'Dzienne 11'!$V$7:$V$306),"")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11'!$A$7:$A$306,'Dzienne 11'!$B$7:$B$306,A22),"")</f>
        <v/>
      </c>
      <c r="C22" s="20" t="str">
        <f ca="1">IFERROR(_xludf.maxifs('Dzienne 11'!$A$7:$A$306,'Dzienne 11'!$B$7:$B$306,A22),"")</f>
        <v/>
      </c>
      <c r="D22" s="21" t="str">
        <f>IFERROR(AVERAGEIF('Dzienne 11'!$B$7:$B$306,A22,'Dzienne 11'!$C$7:$C$306),"")</f>
        <v/>
      </c>
      <c r="E22" s="21" t="str">
        <f>IFERROR(AVERAGEIF('Dzienne 11'!$B$7:$B$306,A22,'Dzienne 11'!$D$7:$D$306),"")</f>
        <v/>
      </c>
      <c r="F22" s="13">
        <f>IFERROR(SUMIF('Dzienne 11'!$B$7:$B$306,A22,'Dzienne 11'!$E$7:$E$306),"")</f>
        <v>0</v>
      </c>
      <c r="G22" s="13">
        <f>IFERROR(SUMIF('Dzienne 11'!$B$7:$B$306,A22,'Dzienne 11'!$F$7:$F$306),"")</f>
        <v>0</v>
      </c>
      <c r="H22" s="15" t="str">
        <f>IFERROR(AVERAGEIF('Dzienne 11'!$B$7:$B$306,A22,'Dzienne 11'!$K$7:$K$306),"")</f>
        <v/>
      </c>
      <c r="I22" s="21">
        <f>IFERROR(SUMIF('Dzienne 11'!$B$7:$B$306,A22,'Dzienne 11'!$H$7:$H$306),"")</f>
        <v>0</v>
      </c>
      <c r="J22" s="21">
        <f>IFERROR(SUMIF('Dzienne 11'!$B$7:$B$306,A22,'Dzienne 11'!$I$7:$I$306),"")</f>
        <v>0</v>
      </c>
      <c r="K22" s="15" t="str">
        <f t="shared" si="0"/>
        <v/>
      </c>
      <c r="L22" s="15" t="str">
        <f>IFERROR(AVERAGEIF('Dzienne 11'!$B$7:$B$306,A22,'Dzienne 11'!$L$7:$L$306),"")</f>
        <v/>
      </c>
      <c r="M22" s="21">
        <f>IFERROR(SUMIF('Dzienne 11'!$B$7:$B$306,A22,'Dzienne 11'!$M$7:$M$306),"")</f>
        <v>0</v>
      </c>
      <c r="N22" s="15" t="str">
        <f>IFERROR(AVERAGEIF('Dzienne 11'!$B$7:$B$306,A22,'Dzienne 11'!$O$7:$O$306),"")</f>
        <v/>
      </c>
      <c r="O22" s="15" t="str">
        <f>IFERROR(AVERAGEIF('Dzienne 11'!$B$7:$B$306,A22,'Dzienne 11'!$P$7:$P$306),"")</f>
        <v/>
      </c>
      <c r="P22" s="17" t="str">
        <f>IFERROR(AVERAGEIF('Dzienne 11'!$B$7:$B$306,A22,'Dzienne 11'!$R$7:$R$306),"")</f>
        <v/>
      </c>
      <c r="Q22" s="21" t="str">
        <f>IFERROR(AVERAGEIF('Dzienne 11'!$B$7:$B$306,A22,'Dzienne 11'!$U$7:$U$306),"")</f>
        <v/>
      </c>
      <c r="R22" s="21" t="str">
        <f>IFERROR(AVERAGEIF('Dzienne 11'!$B$7:$B$306,A22,'Dzienne 11'!$V$7:$V$306),"")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11'!$A$7:$A$306,'Dzienne 11'!$B$7:$B$306,A23),"")</f>
        <v/>
      </c>
      <c r="C23" s="20" t="str">
        <f ca="1">IFERROR(_xludf.maxifs('Dzienne 11'!$A$7:$A$306,'Dzienne 11'!$B$7:$B$306,A23),"")</f>
        <v/>
      </c>
      <c r="D23" s="21" t="str">
        <f>IFERROR(AVERAGEIF('Dzienne 11'!$B$7:$B$306,A23,'Dzienne 11'!$C$7:$C$306),"")</f>
        <v/>
      </c>
      <c r="E23" s="21" t="str">
        <f>IFERROR(AVERAGEIF('Dzienne 11'!$B$7:$B$306,A23,'Dzienne 11'!$D$7:$D$306),"")</f>
        <v/>
      </c>
      <c r="F23" s="13">
        <f>IFERROR(SUMIF('Dzienne 11'!$B$7:$B$306,A23,'Dzienne 11'!$E$7:$E$306),"")</f>
        <v>0</v>
      </c>
      <c r="G23" s="13">
        <f>IFERROR(SUMIF('Dzienne 11'!$B$7:$B$306,A23,'Dzienne 11'!$F$7:$F$306),"")</f>
        <v>0</v>
      </c>
      <c r="H23" s="15" t="str">
        <f>IFERROR(AVERAGEIF('Dzienne 11'!$B$7:$B$306,A23,'Dzienne 11'!$K$7:$K$306),"")</f>
        <v/>
      </c>
      <c r="I23" s="21">
        <f>IFERROR(SUMIF('Dzienne 11'!$B$7:$B$306,A23,'Dzienne 11'!$H$7:$H$306),"")</f>
        <v>0</v>
      </c>
      <c r="J23" s="21">
        <f>IFERROR(SUMIF('Dzienne 11'!$B$7:$B$306,A23,'Dzienne 11'!$I$7:$I$306),"")</f>
        <v>0</v>
      </c>
      <c r="K23" s="15" t="str">
        <f t="shared" si="0"/>
        <v/>
      </c>
      <c r="L23" s="15" t="str">
        <f>IFERROR(AVERAGEIF('Dzienne 11'!$B$7:$B$306,A23,'Dzienne 11'!$L$7:$L$306),"")</f>
        <v/>
      </c>
      <c r="M23" s="21">
        <f>IFERROR(SUMIF('Dzienne 11'!$B$7:$B$306,A23,'Dzienne 11'!$M$7:$M$306),"")</f>
        <v>0</v>
      </c>
      <c r="N23" s="15" t="str">
        <f>IFERROR(AVERAGEIF('Dzienne 11'!$B$7:$B$306,A23,'Dzienne 11'!$O$7:$O$306),"")</f>
        <v/>
      </c>
      <c r="O23" s="15" t="str">
        <f>IFERROR(AVERAGEIF('Dzienne 11'!$B$7:$B$306,A23,'Dzienne 11'!$P$7:$P$306),"")</f>
        <v/>
      </c>
      <c r="P23" s="17" t="str">
        <f>IFERROR(AVERAGEIF('Dzienne 11'!$B$7:$B$306,A23,'Dzienne 11'!$R$7:$R$306),"")</f>
        <v/>
      </c>
      <c r="Q23" s="21" t="str">
        <f>IFERROR(AVERAGEIF('Dzienne 11'!$B$7:$B$306,A23,'Dzienne 11'!$U$7:$U$306),"")</f>
        <v/>
      </c>
      <c r="R23" s="21" t="str">
        <f>IFERROR(AVERAGEIF('Dzienne 11'!$B$7:$B$306,A23,'Dzienne 11'!$V$7:$V$306),"")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11'!$A$7:$A$306,'Dzienne 11'!$B$7:$B$306,A24),"")</f>
        <v/>
      </c>
      <c r="C24" s="20" t="str">
        <f ca="1">IFERROR(_xludf.maxifs('Dzienne 11'!$A$7:$A$306,'Dzienne 11'!$B$7:$B$306,A24),"")</f>
        <v/>
      </c>
      <c r="D24" s="21" t="str">
        <f>IFERROR(AVERAGEIF('Dzienne 11'!$B$7:$B$306,A24,'Dzienne 11'!$C$7:$C$306),"")</f>
        <v/>
      </c>
      <c r="E24" s="21" t="str">
        <f>IFERROR(AVERAGEIF('Dzienne 11'!$B$7:$B$306,A24,'Dzienne 11'!$D$7:$D$306),"")</f>
        <v/>
      </c>
      <c r="F24" s="13">
        <f>IFERROR(SUMIF('Dzienne 11'!$B$7:$B$306,A24,'Dzienne 11'!$E$7:$E$306),"")</f>
        <v>0</v>
      </c>
      <c r="G24" s="13">
        <f>IFERROR(SUMIF('Dzienne 11'!$B$7:$B$306,A24,'Dzienne 11'!$F$7:$F$306),"")</f>
        <v>0</v>
      </c>
      <c r="H24" s="15" t="str">
        <f>IFERROR(AVERAGEIF('Dzienne 11'!$B$7:$B$306,A24,'Dzienne 11'!$K$7:$K$306),"")</f>
        <v/>
      </c>
      <c r="I24" s="21">
        <f>IFERROR(SUMIF('Dzienne 11'!$B$7:$B$306,A24,'Dzienne 11'!$H$7:$H$306),"")</f>
        <v>0</v>
      </c>
      <c r="J24" s="21">
        <f>IFERROR(SUMIF('Dzienne 11'!$B$7:$B$306,A24,'Dzienne 11'!$I$7:$I$306),"")</f>
        <v>0</v>
      </c>
      <c r="K24" s="15" t="str">
        <f t="shared" si="0"/>
        <v/>
      </c>
      <c r="L24" s="15" t="str">
        <f>IFERROR(AVERAGEIF('Dzienne 11'!$B$7:$B$306,A24,'Dzienne 11'!$L$7:$L$306),"")</f>
        <v/>
      </c>
      <c r="M24" s="21">
        <f>IFERROR(SUMIF('Dzienne 11'!$B$7:$B$306,A24,'Dzienne 11'!$M$7:$M$306),"")</f>
        <v>0</v>
      </c>
      <c r="N24" s="15" t="str">
        <f>IFERROR(AVERAGEIF('Dzienne 11'!$B$7:$B$306,A24,'Dzienne 11'!$O$7:$O$306),"")</f>
        <v/>
      </c>
      <c r="O24" s="15" t="str">
        <f>IFERROR(AVERAGEIF('Dzienne 11'!$B$7:$B$306,A24,'Dzienne 11'!$P$7:$P$306),"")</f>
        <v/>
      </c>
      <c r="P24" s="17" t="str">
        <f>IFERROR(AVERAGEIF('Dzienne 11'!$B$7:$B$306,A24,'Dzienne 11'!$R$7:$R$306),"")</f>
        <v/>
      </c>
      <c r="Q24" s="21" t="str">
        <f>IFERROR(AVERAGEIF('Dzienne 11'!$B$7:$B$306,A24,'Dzienne 11'!$U$7:$U$306),"")</f>
        <v/>
      </c>
      <c r="R24" s="21" t="str">
        <f>IFERROR(AVERAGEIF('Dzienne 11'!$B$7:$B$306,A24,'Dzienne 11'!$V$7:$V$306),"")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11'!$A$7:$A$306,'Dzienne 11'!$B$7:$B$306,A25),"")</f>
        <v/>
      </c>
      <c r="C25" s="20" t="str">
        <f ca="1">IFERROR(_xludf.maxifs('Dzienne 11'!$A$7:$A$306,'Dzienne 11'!$B$7:$B$306,A25),"")</f>
        <v/>
      </c>
      <c r="D25" s="21" t="str">
        <f>IFERROR(AVERAGEIF('Dzienne 11'!$B$7:$B$306,A25,'Dzienne 11'!$C$7:$C$306),"")</f>
        <v/>
      </c>
      <c r="E25" s="21" t="str">
        <f>IFERROR(AVERAGEIF('Dzienne 11'!$B$7:$B$306,A25,'Dzienne 11'!$D$7:$D$306),"")</f>
        <v/>
      </c>
      <c r="F25" s="13">
        <f>IFERROR(SUMIF('Dzienne 11'!$B$7:$B$306,A25,'Dzienne 11'!$E$7:$E$306),"")</f>
        <v>0</v>
      </c>
      <c r="G25" s="13">
        <f>IFERROR(SUMIF('Dzienne 11'!$B$7:$B$306,A25,'Dzienne 11'!$F$7:$F$306),"")</f>
        <v>0</v>
      </c>
      <c r="H25" s="15" t="str">
        <f>IFERROR(AVERAGEIF('Dzienne 11'!$B$7:$B$306,A25,'Dzienne 11'!$K$7:$K$306),"")</f>
        <v/>
      </c>
      <c r="I25" s="21">
        <f>IFERROR(SUMIF('Dzienne 11'!$B$7:$B$306,A25,'Dzienne 11'!$H$7:$H$306),"")</f>
        <v>0</v>
      </c>
      <c r="J25" s="21">
        <f>IFERROR(SUMIF('Dzienne 11'!$B$7:$B$306,A25,'Dzienne 11'!$I$7:$I$306),"")</f>
        <v>0</v>
      </c>
      <c r="K25" s="15" t="str">
        <f t="shared" si="0"/>
        <v/>
      </c>
      <c r="L25" s="15" t="str">
        <f>IFERROR(AVERAGEIF('Dzienne 11'!$B$7:$B$306,A25,'Dzienne 11'!$L$7:$L$306),"")</f>
        <v/>
      </c>
      <c r="M25" s="21">
        <f>IFERROR(SUMIF('Dzienne 11'!$B$7:$B$306,A25,'Dzienne 11'!$M$7:$M$306),"")</f>
        <v>0</v>
      </c>
      <c r="N25" s="15" t="str">
        <f>IFERROR(AVERAGEIF('Dzienne 11'!$B$7:$B$306,A25,'Dzienne 11'!$O$7:$O$306),"")</f>
        <v/>
      </c>
      <c r="O25" s="15" t="str">
        <f>IFERROR(AVERAGEIF('Dzienne 11'!$B$7:$B$306,A25,'Dzienne 11'!$P$7:$P$306),"")</f>
        <v/>
      </c>
      <c r="P25" s="17" t="str">
        <f>IFERROR(AVERAGEIF('Dzienne 11'!$B$7:$B$306,A25,'Dzienne 11'!$R$7:$R$306),"")</f>
        <v/>
      </c>
      <c r="Q25" s="21" t="str">
        <f>IFERROR(AVERAGEIF('Dzienne 11'!$B$7:$B$306,A25,'Dzienne 11'!$U$7:$U$306),"")</f>
        <v/>
      </c>
      <c r="R25" s="21" t="str">
        <f>IFERROR(AVERAGEIF('Dzienne 11'!$B$7:$B$306,A25,'Dzienne 11'!$V$7:$V$306),"")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11'!$A$7:$A$306,'Dzienne 11'!$B$7:$B$306,A26),"")</f>
        <v/>
      </c>
      <c r="C26" s="20" t="str">
        <f ca="1">IFERROR(_xludf.maxifs('Dzienne 11'!$A$7:$A$306,'Dzienne 11'!$B$7:$B$306,A26),"")</f>
        <v/>
      </c>
      <c r="D26" s="21" t="str">
        <f>IFERROR(AVERAGEIF('Dzienne 11'!$B$7:$B$306,A26,'Dzienne 11'!$C$7:$C$306),"")</f>
        <v/>
      </c>
      <c r="E26" s="21" t="str">
        <f>IFERROR(AVERAGEIF('Dzienne 11'!$B$7:$B$306,A26,'Dzienne 11'!$D$7:$D$306),"")</f>
        <v/>
      </c>
      <c r="F26" s="13">
        <f>IFERROR(SUMIF('Dzienne 11'!$B$7:$B$306,A26,'Dzienne 11'!$E$7:$E$306),"")</f>
        <v>0</v>
      </c>
      <c r="G26" s="13">
        <f>IFERROR(SUMIF('Dzienne 11'!$B$7:$B$306,A26,'Dzienne 11'!$F$7:$F$306),"")</f>
        <v>0</v>
      </c>
      <c r="H26" s="15" t="str">
        <f>IFERROR(AVERAGEIF('Dzienne 11'!$B$7:$B$306,A26,'Dzienne 11'!$K$7:$K$306),"")</f>
        <v/>
      </c>
      <c r="I26" s="21">
        <f>IFERROR(SUMIF('Dzienne 11'!$B$7:$B$306,A26,'Dzienne 11'!$H$7:$H$306),"")</f>
        <v>0</v>
      </c>
      <c r="J26" s="21">
        <f>IFERROR(SUMIF('Dzienne 11'!$B$7:$B$306,A26,'Dzienne 11'!$I$7:$I$306),"")</f>
        <v>0</v>
      </c>
      <c r="K26" s="15" t="str">
        <f t="shared" si="0"/>
        <v/>
      </c>
      <c r="L26" s="15" t="str">
        <f>IFERROR(AVERAGEIF('Dzienne 11'!$B$7:$B$306,A26,'Dzienne 11'!$L$7:$L$306),"")</f>
        <v/>
      </c>
      <c r="M26" s="21">
        <f>IFERROR(SUMIF('Dzienne 11'!$B$7:$B$306,A26,'Dzienne 11'!$M$7:$M$306),"")</f>
        <v>0</v>
      </c>
      <c r="N26" s="15" t="str">
        <f>IFERROR(AVERAGEIF('Dzienne 11'!$B$7:$B$306,A26,'Dzienne 11'!$O$7:$O$306),"")</f>
        <v/>
      </c>
      <c r="O26" s="15" t="str">
        <f>IFERROR(AVERAGEIF('Dzienne 11'!$B$7:$B$306,A26,'Dzienne 11'!$P$7:$P$306),"")</f>
        <v/>
      </c>
      <c r="P26" s="17" t="str">
        <f>IFERROR(AVERAGEIF('Dzienne 11'!$B$7:$B$306,A26,'Dzienne 11'!$R$7:$R$306),"")</f>
        <v/>
      </c>
      <c r="Q26" s="21" t="str">
        <f>IFERROR(AVERAGEIF('Dzienne 11'!$B$7:$B$306,A26,'Dzienne 11'!$U$7:$U$306),"")</f>
        <v/>
      </c>
      <c r="R26" s="21" t="str">
        <f>IFERROR(AVERAGEIF('Dzienne 11'!$B$7:$B$306,A26,'Dzienne 11'!$V$7:$V$306),"")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11'!$A$7:$A$306,'Dzienne 11'!$B$7:$B$306,A27),"")</f>
        <v/>
      </c>
      <c r="C27" s="20" t="str">
        <f ca="1">IFERROR(_xludf.maxifs('Dzienne 11'!$A$7:$A$306,'Dzienne 11'!$B$7:$B$306,A27),"")</f>
        <v/>
      </c>
      <c r="D27" s="21" t="str">
        <f>IFERROR(AVERAGEIF('Dzienne 11'!$B$7:$B$306,A27,'Dzienne 11'!$C$7:$C$306),"")</f>
        <v/>
      </c>
      <c r="E27" s="21" t="str">
        <f>IFERROR(AVERAGEIF('Dzienne 11'!$B$7:$B$306,A27,'Dzienne 11'!$D$7:$D$306),"")</f>
        <v/>
      </c>
      <c r="F27" s="13">
        <f>IFERROR(SUMIF('Dzienne 11'!$B$7:$B$306,A27,'Dzienne 11'!$E$7:$E$306),"")</f>
        <v>0</v>
      </c>
      <c r="G27" s="13">
        <f>IFERROR(SUMIF('Dzienne 11'!$B$7:$B$306,A27,'Dzienne 11'!$F$7:$F$306),"")</f>
        <v>0</v>
      </c>
      <c r="H27" s="15" t="str">
        <f>IFERROR(AVERAGEIF('Dzienne 11'!$B$7:$B$306,A27,'Dzienne 11'!$K$7:$K$306),"")</f>
        <v/>
      </c>
      <c r="I27" s="21">
        <f>IFERROR(SUMIF('Dzienne 11'!$B$7:$B$306,A27,'Dzienne 11'!$H$7:$H$306),"")</f>
        <v>0</v>
      </c>
      <c r="J27" s="21">
        <f>IFERROR(SUMIF('Dzienne 11'!$B$7:$B$306,A27,'Dzienne 11'!$I$7:$I$306),"")</f>
        <v>0</v>
      </c>
      <c r="K27" s="15" t="str">
        <f t="shared" si="0"/>
        <v/>
      </c>
      <c r="L27" s="15" t="str">
        <f>IFERROR(AVERAGEIF('Dzienne 11'!$B$7:$B$306,A27,'Dzienne 11'!$L$7:$L$306),"")</f>
        <v/>
      </c>
      <c r="M27" s="21">
        <f>IFERROR(SUMIF('Dzienne 11'!$B$7:$B$306,A27,'Dzienne 11'!$M$7:$M$306),"")</f>
        <v>0</v>
      </c>
      <c r="N27" s="15" t="str">
        <f>IFERROR(AVERAGEIF('Dzienne 11'!$B$7:$B$306,A27,'Dzienne 11'!$O$7:$O$306),"")</f>
        <v/>
      </c>
      <c r="O27" s="15" t="str">
        <f>IFERROR(AVERAGEIF('Dzienne 11'!$B$7:$B$306,A27,'Dzienne 11'!$P$7:$P$306),"")</f>
        <v/>
      </c>
      <c r="P27" s="17" t="str">
        <f>IFERROR(AVERAGEIF('Dzienne 11'!$B$7:$B$306,A27,'Dzienne 11'!$R$7:$R$306),"")</f>
        <v/>
      </c>
      <c r="Q27" s="21" t="str">
        <f>IFERROR(AVERAGEIF('Dzienne 11'!$B$7:$B$306,A27,'Dzienne 11'!$U$7:$U$306),"")</f>
        <v/>
      </c>
      <c r="R27" s="21" t="str">
        <f>IFERROR(AVERAGEIF('Dzienne 11'!$B$7:$B$306,A27,'Dzienne 11'!$V$7:$V$306),"")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11'!$A$7:$A$306,'Dzienne 11'!$B$7:$B$306,A28),"")</f>
        <v/>
      </c>
      <c r="C28" s="20" t="str">
        <f ca="1">IFERROR(_xludf.maxifs('Dzienne 11'!$A$7:$A$306,'Dzienne 11'!$B$7:$B$306,A28),"")</f>
        <v/>
      </c>
      <c r="D28" s="21" t="str">
        <f>IFERROR(AVERAGEIF('Dzienne 11'!$B$7:$B$306,A28,'Dzienne 11'!$C$7:$C$306),"")</f>
        <v/>
      </c>
      <c r="E28" s="21" t="str">
        <f>IFERROR(AVERAGEIF('Dzienne 11'!$B$7:$B$306,A28,'Dzienne 11'!$D$7:$D$306),"")</f>
        <v/>
      </c>
      <c r="F28" s="13">
        <f>IFERROR(SUMIF('Dzienne 11'!$B$7:$B$306,A28,'Dzienne 11'!$E$7:$E$306),"")</f>
        <v>0</v>
      </c>
      <c r="G28" s="13">
        <f>IFERROR(SUMIF('Dzienne 11'!$B$7:$B$306,A28,'Dzienne 11'!$F$7:$F$306),"")</f>
        <v>0</v>
      </c>
      <c r="H28" s="15" t="str">
        <f>IFERROR(AVERAGEIF('Dzienne 11'!$B$7:$B$306,A28,'Dzienne 11'!$K$7:$K$306),"")</f>
        <v/>
      </c>
      <c r="I28" s="21">
        <f>IFERROR(SUMIF('Dzienne 11'!$B$7:$B$306,A28,'Dzienne 11'!$H$7:$H$306),"")</f>
        <v>0</v>
      </c>
      <c r="J28" s="21">
        <f>IFERROR(SUMIF('Dzienne 11'!$B$7:$B$306,A28,'Dzienne 11'!$I$7:$I$306),"")</f>
        <v>0</v>
      </c>
      <c r="K28" s="15" t="str">
        <f t="shared" si="0"/>
        <v/>
      </c>
      <c r="L28" s="15" t="str">
        <f>IFERROR(AVERAGEIF('Dzienne 11'!$B$7:$B$306,A28,'Dzienne 11'!$L$7:$L$306),"")</f>
        <v/>
      </c>
      <c r="M28" s="21">
        <f>IFERROR(SUMIF('Dzienne 11'!$B$7:$B$306,A28,'Dzienne 11'!$M$7:$M$306),"")</f>
        <v>0</v>
      </c>
      <c r="N28" s="15" t="str">
        <f>IFERROR(AVERAGEIF('Dzienne 11'!$B$7:$B$306,A28,'Dzienne 11'!$O$7:$O$306),"")</f>
        <v/>
      </c>
      <c r="O28" s="15" t="str">
        <f>IFERROR(AVERAGEIF('Dzienne 11'!$B$7:$B$306,A28,'Dzienne 11'!$P$7:$P$306),"")</f>
        <v/>
      </c>
      <c r="P28" s="17" t="str">
        <f>IFERROR(AVERAGEIF('Dzienne 11'!$B$7:$B$306,A28,'Dzienne 11'!$R$7:$R$306),"")</f>
        <v/>
      </c>
      <c r="Q28" s="21" t="str">
        <f>IFERROR(AVERAGEIF('Dzienne 11'!$B$7:$B$306,A28,'Dzienne 11'!$U$7:$U$306),"")</f>
        <v/>
      </c>
      <c r="R28" s="21" t="str">
        <f>IFERROR(AVERAGEIF('Dzienne 11'!$B$7:$B$306,A28,'Dzienne 11'!$V$7:$V$306),"")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11'!$A$7:$A$306,'Dzienne 11'!$B$7:$B$306,A29),"")</f>
        <v/>
      </c>
      <c r="C29" s="20" t="str">
        <f ca="1">IFERROR(_xludf.maxifs('Dzienne 11'!$A$7:$A$306,'Dzienne 11'!$B$7:$B$306,A29),"")</f>
        <v/>
      </c>
      <c r="D29" s="21" t="str">
        <f>IFERROR(AVERAGEIF('Dzienne 11'!$B$7:$B$306,A29,'Dzienne 11'!$C$7:$C$306),"")</f>
        <v/>
      </c>
      <c r="E29" s="21" t="str">
        <f>IFERROR(AVERAGEIF('Dzienne 11'!$B$7:$B$306,A29,'Dzienne 11'!$D$7:$D$306),"")</f>
        <v/>
      </c>
      <c r="F29" s="13">
        <f>IFERROR(SUMIF('Dzienne 11'!$B$7:$B$306,A29,'Dzienne 11'!$E$7:$E$306),"")</f>
        <v>0</v>
      </c>
      <c r="G29" s="13">
        <f>IFERROR(SUMIF('Dzienne 11'!$B$7:$B$306,A29,'Dzienne 11'!$F$7:$F$306),"")</f>
        <v>0</v>
      </c>
      <c r="H29" s="15" t="str">
        <f>IFERROR(AVERAGEIF('Dzienne 11'!$B$7:$B$306,A29,'Dzienne 11'!$K$7:$K$306),"")</f>
        <v/>
      </c>
      <c r="I29" s="21">
        <f>IFERROR(SUMIF('Dzienne 11'!$B$7:$B$306,A29,'Dzienne 11'!$H$7:$H$306),"")</f>
        <v>0</v>
      </c>
      <c r="J29" s="21">
        <f>IFERROR(SUMIF('Dzienne 11'!$B$7:$B$306,A29,'Dzienne 11'!$I$7:$I$306),"")</f>
        <v>0</v>
      </c>
      <c r="K29" s="15" t="str">
        <f t="shared" si="0"/>
        <v/>
      </c>
      <c r="L29" s="15" t="str">
        <f>IFERROR(AVERAGEIF('Dzienne 11'!$B$7:$B$306,A29,'Dzienne 11'!$L$7:$L$306),"")</f>
        <v/>
      </c>
      <c r="M29" s="21">
        <f>IFERROR(SUMIF('Dzienne 11'!$B$7:$B$306,A29,'Dzienne 11'!$M$7:$M$306),"")</f>
        <v>0</v>
      </c>
      <c r="N29" s="15" t="str">
        <f>IFERROR(AVERAGEIF('Dzienne 11'!$B$7:$B$306,A29,'Dzienne 11'!$O$7:$O$306),"")</f>
        <v/>
      </c>
      <c r="O29" s="15" t="str">
        <f>IFERROR(AVERAGEIF('Dzienne 11'!$B$7:$B$306,A29,'Dzienne 11'!$P$7:$P$306),"")</f>
        <v/>
      </c>
      <c r="P29" s="17" t="str">
        <f>IFERROR(AVERAGEIF('Dzienne 11'!$B$7:$B$306,A29,'Dzienne 11'!$R$7:$R$306),"")</f>
        <v/>
      </c>
      <c r="Q29" s="21" t="str">
        <f>IFERROR(AVERAGEIF('Dzienne 11'!$B$7:$B$306,A29,'Dzienne 11'!$U$7:$U$306),"")</f>
        <v/>
      </c>
      <c r="R29" s="21" t="str">
        <f>IFERROR(AVERAGEIF('Dzienne 11'!$B$7:$B$306,A29,'Dzienne 11'!$V$7:$V$306),"")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11'!$A$7:$A$306,'Dzienne 11'!$B$7:$B$306,A30),"")</f>
        <v/>
      </c>
      <c r="C30" s="20" t="str">
        <f ca="1">IFERROR(_xludf.maxifs('Dzienne 11'!$A$7:$A$306,'Dzienne 11'!$B$7:$B$306,A30),"")</f>
        <v/>
      </c>
      <c r="D30" s="21" t="str">
        <f>IFERROR(AVERAGEIF('Dzienne 11'!$B$7:$B$306,A30,'Dzienne 11'!$C$7:$C$306),"")</f>
        <v/>
      </c>
      <c r="E30" s="21" t="str">
        <f>IFERROR(AVERAGEIF('Dzienne 11'!$B$7:$B$306,A30,'Dzienne 11'!$D$7:$D$306),"")</f>
        <v/>
      </c>
      <c r="F30" s="13">
        <f>IFERROR(SUMIF('Dzienne 11'!$B$7:$B$306,A30,'Dzienne 11'!$E$7:$E$306),"")</f>
        <v>0</v>
      </c>
      <c r="G30" s="13">
        <f>IFERROR(SUMIF('Dzienne 11'!$B$7:$B$306,A30,'Dzienne 11'!$F$7:$F$306),"")</f>
        <v>0</v>
      </c>
      <c r="H30" s="15" t="str">
        <f>IFERROR(AVERAGEIF('Dzienne 11'!$B$7:$B$306,A30,'Dzienne 11'!$K$7:$K$306),"")</f>
        <v/>
      </c>
      <c r="I30" s="21">
        <f>IFERROR(SUMIF('Dzienne 11'!$B$7:$B$306,A30,'Dzienne 11'!$H$7:$H$306),"")</f>
        <v>0</v>
      </c>
      <c r="J30" s="21">
        <f>IFERROR(SUMIF('Dzienne 11'!$B$7:$B$306,A30,'Dzienne 11'!$I$7:$I$306),"")</f>
        <v>0</v>
      </c>
      <c r="K30" s="15" t="str">
        <f t="shared" si="0"/>
        <v/>
      </c>
      <c r="L30" s="15" t="str">
        <f>IFERROR(AVERAGEIF('Dzienne 11'!$B$7:$B$306,A30,'Dzienne 11'!$L$7:$L$306),"")</f>
        <v/>
      </c>
      <c r="M30" s="21">
        <f>IFERROR(SUMIF('Dzienne 11'!$B$7:$B$306,A30,'Dzienne 11'!$M$7:$M$306),"")</f>
        <v>0</v>
      </c>
      <c r="N30" s="15" t="str">
        <f>IFERROR(AVERAGEIF('Dzienne 11'!$B$7:$B$306,A30,'Dzienne 11'!$O$7:$O$306),"")</f>
        <v/>
      </c>
      <c r="O30" s="15" t="str">
        <f>IFERROR(AVERAGEIF('Dzienne 11'!$B$7:$B$306,A30,'Dzienne 11'!$P$7:$P$306),"")</f>
        <v/>
      </c>
      <c r="P30" s="17" t="str">
        <f>IFERROR(AVERAGEIF('Dzienne 11'!$B$7:$B$306,A30,'Dzienne 11'!$R$7:$R$306),"")</f>
        <v/>
      </c>
      <c r="Q30" s="21" t="str">
        <f>IFERROR(AVERAGEIF('Dzienne 11'!$B$7:$B$306,A30,'Dzienne 11'!$U$7:$U$306),"")</f>
        <v/>
      </c>
      <c r="R30" s="21" t="str">
        <f>IFERROR(AVERAGEIF('Dzienne 11'!$B$7:$B$306,A30,'Dzienne 11'!$V$7:$V$306),"")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11'!$A$7:$A$306,'Dzienne 11'!$B$7:$B$306,A31),"")</f>
        <v/>
      </c>
      <c r="C31" s="20" t="str">
        <f ca="1">IFERROR(_xludf.maxifs('Dzienne 11'!$A$7:$A$306,'Dzienne 11'!$B$7:$B$306,A31),"")</f>
        <v/>
      </c>
      <c r="D31" s="21" t="str">
        <f>IFERROR(AVERAGEIF('Dzienne 11'!$B$7:$B$306,A31,'Dzienne 11'!$C$7:$C$306),"")</f>
        <v/>
      </c>
      <c r="E31" s="21" t="str">
        <f>IFERROR(AVERAGEIF('Dzienne 11'!$B$7:$B$306,A31,'Dzienne 11'!$D$7:$D$306),"")</f>
        <v/>
      </c>
      <c r="F31" s="13">
        <f>IFERROR(SUMIF('Dzienne 11'!$B$7:$B$306,A31,'Dzienne 11'!$E$7:$E$306),"")</f>
        <v>0</v>
      </c>
      <c r="G31" s="13">
        <f>IFERROR(SUMIF('Dzienne 11'!$B$7:$B$306,A31,'Dzienne 11'!$F$7:$F$306),"")</f>
        <v>0</v>
      </c>
      <c r="H31" s="15" t="str">
        <f>IFERROR(AVERAGEIF('Dzienne 11'!$B$7:$B$306,A31,'Dzienne 11'!$K$7:$K$306),"")</f>
        <v/>
      </c>
      <c r="I31" s="21">
        <f>IFERROR(SUMIF('Dzienne 11'!$B$7:$B$306,A31,'Dzienne 11'!$H$7:$H$306),"")</f>
        <v>0</v>
      </c>
      <c r="J31" s="21">
        <f>IFERROR(SUMIF('Dzienne 11'!$B$7:$B$306,A31,'Dzienne 11'!$I$7:$I$306),"")</f>
        <v>0</v>
      </c>
      <c r="K31" s="15" t="str">
        <f t="shared" si="0"/>
        <v/>
      </c>
      <c r="L31" s="15" t="str">
        <f>IFERROR(AVERAGEIF('Dzienne 11'!$B$7:$B$306,A31,'Dzienne 11'!$L$7:$L$306),"")</f>
        <v/>
      </c>
      <c r="M31" s="21">
        <f>IFERROR(SUMIF('Dzienne 11'!$B$7:$B$306,A31,'Dzienne 11'!$M$7:$M$306),"")</f>
        <v>0</v>
      </c>
      <c r="N31" s="15" t="str">
        <f>IFERROR(AVERAGEIF('Dzienne 11'!$B$7:$B$306,A31,'Dzienne 11'!$O$7:$O$306),"")</f>
        <v/>
      </c>
      <c r="O31" s="15" t="str">
        <f>IFERROR(AVERAGEIF('Dzienne 11'!$B$7:$B$306,A31,'Dzienne 11'!$P$7:$P$306),"")</f>
        <v/>
      </c>
      <c r="P31" s="17" t="str">
        <f>IFERROR(AVERAGEIF('Dzienne 11'!$B$7:$B$306,A31,'Dzienne 11'!$R$7:$R$306),"")</f>
        <v/>
      </c>
      <c r="Q31" s="21" t="str">
        <f>IFERROR(AVERAGEIF('Dzienne 11'!$B$7:$B$306,A31,'Dzienne 11'!$U$7:$U$306),"")</f>
        <v/>
      </c>
      <c r="R31" s="21" t="str">
        <f>IFERROR(AVERAGEIF('Dzienne 11'!$B$7:$B$306,A31,'Dzienne 11'!$V$7:$V$306),"")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11'!$A$7:$A$306,'Dzienne 11'!$B$7:$B$306,A32),"")</f>
        <v/>
      </c>
      <c r="C32" s="20" t="str">
        <f ca="1">IFERROR(_xludf.maxifs('Dzienne 11'!$A$7:$A$306,'Dzienne 11'!$B$7:$B$306,A32),"")</f>
        <v/>
      </c>
      <c r="D32" s="21" t="str">
        <f>IFERROR(AVERAGEIF('Dzienne 11'!$B$7:$B$306,A32,'Dzienne 11'!$C$7:$C$306),"")</f>
        <v/>
      </c>
      <c r="E32" s="21" t="str">
        <f>IFERROR(AVERAGEIF('Dzienne 11'!$B$7:$B$306,A32,'Dzienne 11'!$D$7:$D$306),"")</f>
        <v/>
      </c>
      <c r="F32" s="13">
        <f>IFERROR(SUMIF('Dzienne 11'!$B$7:$B$306,A32,'Dzienne 11'!$E$7:$E$306),"")</f>
        <v>0</v>
      </c>
      <c r="G32" s="13">
        <f>IFERROR(SUMIF('Dzienne 11'!$B$7:$B$306,A32,'Dzienne 11'!$F$7:$F$306),"")</f>
        <v>0</v>
      </c>
      <c r="H32" s="15" t="str">
        <f>IFERROR(AVERAGEIF('Dzienne 11'!$B$7:$B$306,A32,'Dzienne 11'!$K$7:$K$306),"")</f>
        <v/>
      </c>
      <c r="I32" s="21">
        <f>IFERROR(SUMIF('Dzienne 11'!$B$7:$B$306,A32,'Dzienne 11'!$H$7:$H$306),"")</f>
        <v>0</v>
      </c>
      <c r="J32" s="21">
        <f>IFERROR(SUMIF('Dzienne 11'!$B$7:$B$306,A32,'Dzienne 11'!$I$7:$I$306),"")</f>
        <v>0</v>
      </c>
      <c r="K32" s="15" t="str">
        <f t="shared" si="0"/>
        <v/>
      </c>
      <c r="L32" s="15" t="str">
        <f>IFERROR(AVERAGEIF('Dzienne 11'!$B$7:$B$306,A32,'Dzienne 11'!$L$7:$L$306),"")</f>
        <v/>
      </c>
      <c r="M32" s="21">
        <f>IFERROR(SUMIF('Dzienne 11'!$B$7:$B$306,A32,'Dzienne 11'!$M$7:$M$306),"")</f>
        <v>0</v>
      </c>
      <c r="N32" s="15" t="str">
        <f>IFERROR(AVERAGEIF('Dzienne 11'!$B$7:$B$306,A32,'Dzienne 11'!$O$7:$O$306),"")</f>
        <v/>
      </c>
      <c r="O32" s="15" t="str">
        <f>IFERROR(AVERAGEIF('Dzienne 11'!$B$7:$B$306,A32,'Dzienne 11'!$P$7:$P$306),"")</f>
        <v/>
      </c>
      <c r="P32" s="17" t="str">
        <f>IFERROR(AVERAGEIF('Dzienne 11'!$B$7:$B$306,A32,'Dzienne 11'!$R$7:$R$306),"")</f>
        <v/>
      </c>
      <c r="Q32" s="21" t="str">
        <f>IFERROR(AVERAGEIF('Dzienne 11'!$B$7:$B$306,A32,'Dzienne 11'!$U$7:$U$306),"")</f>
        <v/>
      </c>
      <c r="R32" s="21" t="str">
        <f>IFERROR(AVERAGEIF('Dzienne 11'!$B$7:$B$306,A32,'Dzienne 11'!$V$7:$V$306),"")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11'!$A$7:$A$306,'Dzienne 11'!$B$7:$B$306,A33),"")</f>
        <v/>
      </c>
      <c r="C33" s="20" t="str">
        <f ca="1">IFERROR(_xludf.maxifs('Dzienne 11'!$A$7:$A$306,'Dzienne 11'!$B$7:$B$306,A33),"")</f>
        <v/>
      </c>
      <c r="D33" s="21" t="str">
        <f>IFERROR(AVERAGEIF('Dzienne 11'!$B$7:$B$306,A33,'Dzienne 11'!$C$7:$C$306),"")</f>
        <v/>
      </c>
      <c r="E33" s="21" t="str">
        <f>IFERROR(AVERAGEIF('Dzienne 11'!$B$7:$B$306,A33,'Dzienne 11'!$D$7:$D$306),"")</f>
        <v/>
      </c>
      <c r="F33" s="13">
        <f>IFERROR(SUMIF('Dzienne 11'!$B$7:$B$306,A33,'Dzienne 11'!$E$7:$E$306),"")</f>
        <v>0</v>
      </c>
      <c r="G33" s="13">
        <f>IFERROR(SUMIF('Dzienne 11'!$B$7:$B$306,A33,'Dzienne 11'!$F$7:$F$306),"")</f>
        <v>0</v>
      </c>
      <c r="H33" s="15" t="str">
        <f>IFERROR(AVERAGEIF('Dzienne 11'!$B$7:$B$306,A33,'Dzienne 11'!$K$7:$K$306),"")</f>
        <v/>
      </c>
      <c r="I33" s="21">
        <f>IFERROR(SUMIF('Dzienne 11'!$B$7:$B$306,A33,'Dzienne 11'!$H$7:$H$306),"")</f>
        <v>0</v>
      </c>
      <c r="J33" s="21">
        <f>IFERROR(SUMIF('Dzienne 11'!$B$7:$B$306,A33,'Dzienne 11'!$I$7:$I$306),"")</f>
        <v>0</v>
      </c>
      <c r="K33" s="15" t="str">
        <f t="shared" si="0"/>
        <v/>
      </c>
      <c r="L33" s="15" t="str">
        <f>IFERROR(AVERAGEIF('Dzienne 11'!$B$7:$B$306,A33,'Dzienne 11'!$L$7:$L$306),"")</f>
        <v/>
      </c>
      <c r="M33" s="21">
        <f>IFERROR(SUMIF('Dzienne 11'!$B$7:$B$306,A33,'Dzienne 11'!$M$7:$M$306),"")</f>
        <v>0</v>
      </c>
      <c r="N33" s="15" t="str">
        <f>IFERROR(AVERAGEIF('Dzienne 11'!$B$7:$B$306,A33,'Dzienne 11'!$O$7:$O$306),"")</f>
        <v/>
      </c>
      <c r="O33" s="15" t="str">
        <f>IFERROR(AVERAGEIF('Dzienne 11'!$B$7:$B$306,A33,'Dzienne 11'!$P$7:$P$306),"")</f>
        <v/>
      </c>
      <c r="P33" s="17" t="str">
        <f>IFERROR(AVERAGEIF('Dzienne 11'!$B$7:$B$306,A33,'Dzienne 11'!$R$7:$R$306),"")</f>
        <v/>
      </c>
      <c r="Q33" s="21" t="str">
        <f>IFERROR(AVERAGEIF('Dzienne 11'!$B$7:$B$306,A33,'Dzienne 11'!$U$7:$U$306),"")</f>
        <v/>
      </c>
      <c r="R33" s="21" t="str">
        <f>IFERROR(AVERAGEIF('Dzienne 11'!$B$7:$B$306,A33,'Dzienne 11'!$V$7:$V$306),"")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11'!$A$7:$A$306,'Dzienne 11'!$B$7:$B$306,A34),"")</f>
        <v/>
      </c>
      <c r="C34" s="20" t="str">
        <f ca="1">IFERROR(_xludf.maxifs('Dzienne 11'!$A$7:$A$306,'Dzienne 11'!$B$7:$B$306,A34),"")</f>
        <v/>
      </c>
      <c r="D34" s="21" t="str">
        <f>IFERROR(AVERAGEIF('Dzienne 11'!$B$7:$B$306,A34,'Dzienne 11'!$C$7:$C$306),"")</f>
        <v/>
      </c>
      <c r="E34" s="21" t="str">
        <f>IFERROR(AVERAGEIF('Dzienne 11'!$B$7:$B$306,A34,'Dzienne 11'!$D$7:$D$306),"")</f>
        <v/>
      </c>
      <c r="F34" s="13">
        <f>IFERROR(SUMIF('Dzienne 11'!$B$7:$B$306,A34,'Dzienne 11'!$E$7:$E$306),"")</f>
        <v>0</v>
      </c>
      <c r="G34" s="13">
        <f>IFERROR(SUMIF('Dzienne 11'!$B$7:$B$306,A34,'Dzienne 11'!$F$7:$F$306),"")</f>
        <v>0</v>
      </c>
      <c r="H34" s="15" t="str">
        <f>IFERROR(AVERAGEIF('Dzienne 11'!$B$7:$B$306,A34,'Dzienne 11'!$K$7:$K$306),"")</f>
        <v/>
      </c>
      <c r="I34" s="21">
        <f>IFERROR(SUMIF('Dzienne 11'!$B$7:$B$306,A34,'Dzienne 11'!$H$7:$H$306),"")</f>
        <v>0</v>
      </c>
      <c r="J34" s="21">
        <f>IFERROR(SUMIF('Dzienne 11'!$B$7:$B$306,A34,'Dzienne 11'!$I$7:$I$306),"")</f>
        <v>0</v>
      </c>
      <c r="K34" s="15" t="str">
        <f t="shared" si="0"/>
        <v/>
      </c>
      <c r="L34" s="15" t="str">
        <f>IFERROR(AVERAGEIF('Dzienne 11'!$B$7:$B$306,A34,'Dzienne 11'!$L$7:$L$306),"")</f>
        <v/>
      </c>
      <c r="M34" s="21">
        <f>IFERROR(SUMIF('Dzienne 11'!$B$7:$B$306,A34,'Dzienne 11'!$M$7:$M$306),"")</f>
        <v>0</v>
      </c>
      <c r="N34" s="15" t="str">
        <f>IFERROR(AVERAGEIF('Dzienne 11'!$B$7:$B$306,A34,'Dzienne 11'!$O$7:$O$306),"")</f>
        <v/>
      </c>
      <c r="O34" s="15" t="str">
        <f>IFERROR(AVERAGEIF('Dzienne 11'!$B$7:$B$306,A34,'Dzienne 11'!$P$7:$P$306),"")</f>
        <v/>
      </c>
      <c r="P34" s="17" t="str">
        <f>IFERROR(AVERAGEIF('Dzienne 11'!$B$7:$B$306,A34,'Dzienne 11'!$R$7:$R$306),"")</f>
        <v/>
      </c>
      <c r="Q34" s="21" t="str">
        <f>IFERROR(AVERAGEIF('Dzienne 11'!$B$7:$B$306,A34,'Dzienne 11'!$U$7:$U$306),"")</f>
        <v/>
      </c>
      <c r="R34" s="21" t="str">
        <f>IFERROR(AVERAGEIF('Dzienne 11'!$B$7:$B$306,A34,'Dzienne 11'!$V$7:$V$306),"")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11'!$A$7:$A$306,'Dzienne 11'!$B$7:$B$306,A35),"")</f>
        <v/>
      </c>
      <c r="C35" s="20" t="str">
        <f ca="1">IFERROR(_xludf.maxifs('Dzienne 11'!$A$7:$A$306,'Dzienne 11'!$B$7:$B$306,A35),"")</f>
        <v/>
      </c>
      <c r="D35" s="21" t="str">
        <f>IFERROR(AVERAGEIF('Dzienne 11'!$B$7:$B$306,A35,'Dzienne 11'!$C$7:$C$306),"")</f>
        <v/>
      </c>
      <c r="E35" s="21" t="str">
        <f>IFERROR(AVERAGEIF('Dzienne 11'!$B$7:$B$306,A35,'Dzienne 11'!$D$7:$D$306),"")</f>
        <v/>
      </c>
      <c r="F35" s="13">
        <f>IFERROR(SUMIF('Dzienne 11'!$B$7:$B$306,A35,'Dzienne 11'!$E$7:$E$306),"")</f>
        <v>0</v>
      </c>
      <c r="G35" s="13">
        <f>IFERROR(SUMIF('Dzienne 11'!$B$7:$B$306,A35,'Dzienne 11'!$F$7:$F$306),"")</f>
        <v>0</v>
      </c>
      <c r="H35" s="15" t="str">
        <f>IFERROR(AVERAGEIF('Dzienne 11'!$B$7:$B$306,A35,'Dzienne 11'!$K$7:$K$306),"")</f>
        <v/>
      </c>
      <c r="I35" s="21">
        <f>IFERROR(SUMIF('Dzienne 11'!$B$7:$B$306,A35,'Dzienne 11'!$H$7:$H$306),"")</f>
        <v>0</v>
      </c>
      <c r="J35" s="21">
        <f>IFERROR(SUMIF('Dzienne 11'!$B$7:$B$306,A35,'Dzienne 11'!$I$7:$I$306),"")</f>
        <v>0</v>
      </c>
      <c r="K35" s="15" t="str">
        <f t="shared" ref="K35:K66" si="1">IF(OR(I35="",I35=0),"",J35/I35*100)</f>
        <v/>
      </c>
      <c r="L35" s="15" t="str">
        <f>IFERROR(AVERAGEIF('Dzienne 11'!$B$7:$B$306,A35,'Dzienne 11'!$L$7:$L$306),"")</f>
        <v/>
      </c>
      <c r="M35" s="21">
        <f>IFERROR(SUMIF('Dzienne 11'!$B$7:$B$306,A35,'Dzienne 11'!$M$7:$M$306),"")</f>
        <v>0</v>
      </c>
      <c r="N35" s="15" t="str">
        <f>IFERROR(AVERAGEIF('Dzienne 11'!$B$7:$B$306,A35,'Dzienne 11'!$O$7:$O$306),"")</f>
        <v/>
      </c>
      <c r="O35" s="15" t="str">
        <f>IFERROR(AVERAGEIF('Dzienne 11'!$B$7:$B$306,A35,'Dzienne 11'!$P$7:$P$306),"")</f>
        <v/>
      </c>
      <c r="P35" s="17" t="str">
        <f>IFERROR(AVERAGEIF('Dzienne 11'!$B$7:$B$306,A35,'Dzienne 11'!$R$7:$R$306),"")</f>
        <v/>
      </c>
      <c r="Q35" s="21" t="str">
        <f>IFERROR(AVERAGEIF('Dzienne 11'!$B$7:$B$306,A35,'Dzienne 11'!$U$7:$U$306),"")</f>
        <v/>
      </c>
      <c r="R35" s="21" t="str">
        <f>IFERROR(AVERAGEIF('Dzienne 11'!$B$7:$B$306,A35,'Dzienne 11'!$V$7:$V$306),"")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11'!$A$7:$A$306,'Dzienne 11'!$B$7:$B$306,A36),"")</f>
        <v/>
      </c>
      <c r="C36" s="20" t="str">
        <f ca="1">IFERROR(_xludf.maxifs('Dzienne 11'!$A$7:$A$306,'Dzienne 11'!$B$7:$B$306,A36),"")</f>
        <v/>
      </c>
      <c r="D36" s="21" t="str">
        <f>IFERROR(AVERAGEIF('Dzienne 11'!$B$7:$B$306,A36,'Dzienne 11'!$C$7:$C$306),"")</f>
        <v/>
      </c>
      <c r="E36" s="21" t="str">
        <f>IFERROR(AVERAGEIF('Dzienne 11'!$B$7:$B$306,A36,'Dzienne 11'!$D$7:$D$306),"")</f>
        <v/>
      </c>
      <c r="F36" s="13">
        <f>IFERROR(SUMIF('Dzienne 11'!$B$7:$B$306,A36,'Dzienne 11'!$E$7:$E$306),"")</f>
        <v>0</v>
      </c>
      <c r="G36" s="13">
        <f>IFERROR(SUMIF('Dzienne 11'!$B$7:$B$306,A36,'Dzienne 11'!$F$7:$F$306),"")</f>
        <v>0</v>
      </c>
      <c r="H36" s="15" t="str">
        <f>IFERROR(AVERAGEIF('Dzienne 11'!$B$7:$B$306,A36,'Dzienne 11'!$K$7:$K$306),"")</f>
        <v/>
      </c>
      <c r="I36" s="21">
        <f>IFERROR(SUMIF('Dzienne 11'!$B$7:$B$306,A36,'Dzienne 11'!$H$7:$H$306),"")</f>
        <v>0</v>
      </c>
      <c r="J36" s="21">
        <f>IFERROR(SUMIF('Dzienne 11'!$B$7:$B$306,A36,'Dzienne 11'!$I$7:$I$306),"")</f>
        <v>0</v>
      </c>
      <c r="K36" s="15" t="str">
        <f t="shared" si="1"/>
        <v/>
      </c>
      <c r="L36" s="15" t="str">
        <f>IFERROR(AVERAGEIF('Dzienne 11'!$B$7:$B$306,A36,'Dzienne 11'!$L$7:$L$306),"")</f>
        <v/>
      </c>
      <c r="M36" s="21">
        <f>IFERROR(SUMIF('Dzienne 11'!$B$7:$B$306,A36,'Dzienne 11'!$M$7:$M$306),"")</f>
        <v>0</v>
      </c>
      <c r="N36" s="15" t="str">
        <f>IFERROR(AVERAGEIF('Dzienne 11'!$B$7:$B$306,A36,'Dzienne 11'!$O$7:$O$306),"")</f>
        <v/>
      </c>
      <c r="O36" s="15" t="str">
        <f>IFERROR(AVERAGEIF('Dzienne 11'!$B$7:$B$306,A36,'Dzienne 11'!$P$7:$P$306),"")</f>
        <v/>
      </c>
      <c r="P36" s="17" t="str">
        <f>IFERROR(AVERAGEIF('Dzienne 11'!$B$7:$B$306,A36,'Dzienne 11'!$R$7:$R$306),"")</f>
        <v/>
      </c>
      <c r="Q36" s="21" t="str">
        <f>IFERROR(AVERAGEIF('Dzienne 11'!$B$7:$B$306,A36,'Dzienne 11'!$U$7:$U$306),"")</f>
        <v/>
      </c>
      <c r="R36" s="21" t="str">
        <f>IFERROR(AVERAGEIF('Dzienne 11'!$B$7:$B$306,A36,'Dzienne 11'!$V$7:$V$306),"")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11'!$A$7:$A$306,'Dzienne 11'!$B$7:$B$306,A37),"")</f>
        <v/>
      </c>
      <c r="C37" s="20" t="str">
        <f ca="1">IFERROR(_xludf.maxifs('Dzienne 11'!$A$7:$A$306,'Dzienne 11'!$B$7:$B$306,A37),"")</f>
        <v/>
      </c>
      <c r="D37" s="21" t="str">
        <f>IFERROR(AVERAGEIF('Dzienne 11'!$B$7:$B$306,A37,'Dzienne 11'!$C$7:$C$306),"")</f>
        <v/>
      </c>
      <c r="E37" s="21" t="str">
        <f>IFERROR(AVERAGEIF('Dzienne 11'!$B$7:$B$306,A37,'Dzienne 11'!$D$7:$D$306),"")</f>
        <v/>
      </c>
      <c r="F37" s="13">
        <f>IFERROR(SUMIF('Dzienne 11'!$B$7:$B$306,A37,'Dzienne 11'!$E$7:$E$306),"")</f>
        <v>0</v>
      </c>
      <c r="G37" s="13">
        <f>IFERROR(SUMIF('Dzienne 11'!$B$7:$B$306,A37,'Dzienne 11'!$F$7:$F$306),"")</f>
        <v>0</v>
      </c>
      <c r="H37" s="15" t="str">
        <f>IFERROR(AVERAGEIF('Dzienne 11'!$B$7:$B$306,A37,'Dzienne 11'!$K$7:$K$306),"")</f>
        <v/>
      </c>
      <c r="I37" s="21">
        <f>IFERROR(SUMIF('Dzienne 11'!$B$7:$B$306,A37,'Dzienne 11'!$H$7:$H$306),"")</f>
        <v>0</v>
      </c>
      <c r="J37" s="21">
        <f>IFERROR(SUMIF('Dzienne 11'!$B$7:$B$306,A37,'Dzienne 11'!$I$7:$I$306),"")</f>
        <v>0</v>
      </c>
      <c r="K37" s="15" t="str">
        <f t="shared" si="1"/>
        <v/>
      </c>
      <c r="L37" s="15" t="str">
        <f>IFERROR(AVERAGEIF('Dzienne 11'!$B$7:$B$306,A37,'Dzienne 11'!$L$7:$L$306),"")</f>
        <v/>
      </c>
      <c r="M37" s="21">
        <f>IFERROR(SUMIF('Dzienne 11'!$B$7:$B$306,A37,'Dzienne 11'!$M$7:$M$306),"")</f>
        <v>0</v>
      </c>
      <c r="N37" s="15" t="str">
        <f>IFERROR(AVERAGEIF('Dzienne 11'!$B$7:$B$306,A37,'Dzienne 11'!$O$7:$O$306),"")</f>
        <v/>
      </c>
      <c r="O37" s="15" t="str">
        <f>IFERROR(AVERAGEIF('Dzienne 11'!$B$7:$B$306,A37,'Dzienne 11'!$P$7:$P$306),"")</f>
        <v/>
      </c>
      <c r="P37" s="17" t="str">
        <f>IFERROR(AVERAGEIF('Dzienne 11'!$B$7:$B$306,A37,'Dzienne 11'!$R$7:$R$306),"")</f>
        <v/>
      </c>
      <c r="Q37" s="21" t="str">
        <f>IFERROR(AVERAGEIF('Dzienne 11'!$B$7:$B$306,A37,'Dzienne 11'!$U$7:$U$306),"")</f>
        <v/>
      </c>
      <c r="R37" s="21" t="str">
        <f>IFERROR(AVERAGEIF('Dzienne 11'!$B$7:$B$306,A37,'Dzienne 11'!$V$7:$V$306),"")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11'!$A$7:$A$306,'Dzienne 11'!$B$7:$B$306,A38),"")</f>
        <v/>
      </c>
      <c r="C38" s="20" t="str">
        <f ca="1">IFERROR(_xludf.maxifs('Dzienne 11'!$A$7:$A$306,'Dzienne 11'!$B$7:$B$306,A38),"")</f>
        <v/>
      </c>
      <c r="D38" s="21" t="str">
        <f>IFERROR(AVERAGEIF('Dzienne 11'!$B$7:$B$306,A38,'Dzienne 11'!$C$7:$C$306),"")</f>
        <v/>
      </c>
      <c r="E38" s="21" t="str">
        <f>IFERROR(AVERAGEIF('Dzienne 11'!$B$7:$B$306,A38,'Dzienne 11'!$D$7:$D$306),"")</f>
        <v/>
      </c>
      <c r="F38" s="13">
        <f>IFERROR(SUMIF('Dzienne 11'!$B$7:$B$306,A38,'Dzienne 11'!$E$7:$E$306),"")</f>
        <v>0</v>
      </c>
      <c r="G38" s="13">
        <f>IFERROR(SUMIF('Dzienne 11'!$B$7:$B$306,A38,'Dzienne 11'!$F$7:$F$306),"")</f>
        <v>0</v>
      </c>
      <c r="H38" s="15" t="str">
        <f>IFERROR(AVERAGEIF('Dzienne 11'!$B$7:$B$306,A38,'Dzienne 11'!$K$7:$K$306),"")</f>
        <v/>
      </c>
      <c r="I38" s="21">
        <f>IFERROR(SUMIF('Dzienne 11'!$B$7:$B$306,A38,'Dzienne 11'!$H$7:$H$306),"")</f>
        <v>0</v>
      </c>
      <c r="J38" s="21">
        <f>IFERROR(SUMIF('Dzienne 11'!$B$7:$B$306,A38,'Dzienne 11'!$I$7:$I$306),"")</f>
        <v>0</v>
      </c>
      <c r="K38" s="15" t="str">
        <f t="shared" si="1"/>
        <v/>
      </c>
      <c r="L38" s="15" t="str">
        <f>IFERROR(AVERAGEIF('Dzienne 11'!$B$7:$B$306,A38,'Dzienne 11'!$L$7:$L$306),"")</f>
        <v/>
      </c>
      <c r="M38" s="21">
        <f>IFERROR(SUMIF('Dzienne 11'!$B$7:$B$306,A38,'Dzienne 11'!$M$7:$M$306),"")</f>
        <v>0</v>
      </c>
      <c r="N38" s="15" t="str">
        <f>IFERROR(AVERAGEIF('Dzienne 11'!$B$7:$B$306,A38,'Dzienne 11'!$O$7:$O$306),"")</f>
        <v/>
      </c>
      <c r="O38" s="15" t="str">
        <f>IFERROR(AVERAGEIF('Dzienne 11'!$B$7:$B$306,A38,'Dzienne 11'!$P$7:$P$306),"")</f>
        <v/>
      </c>
      <c r="P38" s="17" t="str">
        <f>IFERROR(AVERAGEIF('Dzienne 11'!$B$7:$B$306,A38,'Dzienne 11'!$R$7:$R$306),"")</f>
        <v/>
      </c>
      <c r="Q38" s="21" t="str">
        <f>IFERROR(AVERAGEIF('Dzienne 11'!$B$7:$B$306,A38,'Dzienne 11'!$U$7:$U$306),"")</f>
        <v/>
      </c>
      <c r="R38" s="21" t="str">
        <f>IFERROR(AVERAGEIF('Dzienne 11'!$B$7:$B$306,A38,'Dzienne 11'!$V$7:$V$306),"")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11'!$A$7:$A$306,'Dzienne 11'!$B$7:$B$306,A39),"")</f>
        <v/>
      </c>
      <c r="C39" s="20" t="str">
        <f ca="1">IFERROR(_xludf.maxifs('Dzienne 11'!$A$7:$A$306,'Dzienne 11'!$B$7:$B$306,A39),"")</f>
        <v/>
      </c>
      <c r="D39" s="21" t="str">
        <f>IFERROR(AVERAGEIF('Dzienne 11'!$B$7:$B$306,A39,'Dzienne 11'!$C$7:$C$306),"")</f>
        <v/>
      </c>
      <c r="E39" s="21" t="str">
        <f>IFERROR(AVERAGEIF('Dzienne 11'!$B$7:$B$306,A39,'Dzienne 11'!$D$7:$D$306),"")</f>
        <v/>
      </c>
      <c r="F39" s="13">
        <f>IFERROR(SUMIF('Dzienne 11'!$B$7:$B$306,A39,'Dzienne 11'!$E$7:$E$306),"")</f>
        <v>0</v>
      </c>
      <c r="G39" s="13">
        <f>IFERROR(SUMIF('Dzienne 11'!$B$7:$B$306,A39,'Dzienne 11'!$F$7:$F$306),"")</f>
        <v>0</v>
      </c>
      <c r="H39" s="15" t="str">
        <f>IFERROR(AVERAGEIF('Dzienne 11'!$B$7:$B$306,A39,'Dzienne 11'!$K$7:$K$306),"")</f>
        <v/>
      </c>
      <c r="I39" s="21">
        <f>IFERROR(SUMIF('Dzienne 11'!$B$7:$B$306,A39,'Dzienne 11'!$H$7:$H$306),"")</f>
        <v>0</v>
      </c>
      <c r="J39" s="21">
        <f>IFERROR(SUMIF('Dzienne 11'!$B$7:$B$306,A39,'Dzienne 11'!$I$7:$I$306),"")</f>
        <v>0</v>
      </c>
      <c r="K39" s="15" t="str">
        <f t="shared" si="1"/>
        <v/>
      </c>
      <c r="L39" s="15" t="str">
        <f>IFERROR(AVERAGEIF('Dzienne 11'!$B$7:$B$306,A39,'Dzienne 11'!$L$7:$L$306),"")</f>
        <v/>
      </c>
      <c r="M39" s="21">
        <f>IFERROR(SUMIF('Dzienne 11'!$B$7:$B$306,A39,'Dzienne 11'!$M$7:$M$306),"")</f>
        <v>0</v>
      </c>
      <c r="N39" s="15" t="str">
        <f>IFERROR(AVERAGEIF('Dzienne 11'!$B$7:$B$306,A39,'Dzienne 11'!$O$7:$O$306),"")</f>
        <v/>
      </c>
      <c r="O39" s="15" t="str">
        <f>IFERROR(AVERAGEIF('Dzienne 11'!$B$7:$B$306,A39,'Dzienne 11'!$P$7:$P$306),"")</f>
        <v/>
      </c>
      <c r="P39" s="17" t="str">
        <f>IFERROR(AVERAGEIF('Dzienne 11'!$B$7:$B$306,A39,'Dzienne 11'!$R$7:$R$306),"")</f>
        <v/>
      </c>
      <c r="Q39" s="21" t="str">
        <f>IFERROR(AVERAGEIF('Dzienne 11'!$B$7:$B$306,A39,'Dzienne 11'!$U$7:$U$306),"")</f>
        <v/>
      </c>
      <c r="R39" s="21" t="str">
        <f>IFERROR(AVERAGEIF('Dzienne 11'!$B$7:$B$306,A39,'Dzienne 11'!$V$7:$V$306),"")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11'!$A$7:$A$306,'Dzienne 11'!$B$7:$B$306,A40),"")</f>
        <v/>
      </c>
      <c r="C40" s="20" t="str">
        <f ca="1">IFERROR(_xludf.maxifs('Dzienne 11'!$A$7:$A$306,'Dzienne 11'!$B$7:$B$306,A40),"")</f>
        <v/>
      </c>
      <c r="D40" s="21" t="str">
        <f>IFERROR(AVERAGEIF('Dzienne 11'!$B$7:$B$306,A40,'Dzienne 11'!$C$7:$C$306),"")</f>
        <v/>
      </c>
      <c r="E40" s="21" t="str">
        <f>IFERROR(AVERAGEIF('Dzienne 11'!$B$7:$B$306,A40,'Dzienne 11'!$D$7:$D$306),"")</f>
        <v/>
      </c>
      <c r="F40" s="13">
        <f>IFERROR(SUMIF('Dzienne 11'!$B$7:$B$306,A40,'Dzienne 11'!$E$7:$E$306),"")</f>
        <v>0</v>
      </c>
      <c r="G40" s="13">
        <f>IFERROR(SUMIF('Dzienne 11'!$B$7:$B$306,A40,'Dzienne 11'!$F$7:$F$306),"")</f>
        <v>0</v>
      </c>
      <c r="H40" s="15" t="str">
        <f>IFERROR(AVERAGEIF('Dzienne 11'!$B$7:$B$306,A40,'Dzienne 11'!$K$7:$K$306),"")</f>
        <v/>
      </c>
      <c r="I40" s="21">
        <f>IFERROR(SUMIF('Dzienne 11'!$B$7:$B$306,A40,'Dzienne 11'!$H$7:$H$306),"")</f>
        <v>0</v>
      </c>
      <c r="J40" s="21">
        <f>IFERROR(SUMIF('Dzienne 11'!$B$7:$B$306,A40,'Dzienne 11'!$I$7:$I$306),"")</f>
        <v>0</v>
      </c>
      <c r="K40" s="15" t="str">
        <f t="shared" si="1"/>
        <v/>
      </c>
      <c r="L40" s="15" t="str">
        <f>IFERROR(AVERAGEIF('Dzienne 11'!$B$7:$B$306,A40,'Dzienne 11'!$L$7:$L$306),"")</f>
        <v/>
      </c>
      <c r="M40" s="21">
        <f>IFERROR(SUMIF('Dzienne 11'!$B$7:$B$306,A40,'Dzienne 11'!$M$7:$M$306),"")</f>
        <v>0</v>
      </c>
      <c r="N40" s="15" t="str">
        <f>IFERROR(AVERAGEIF('Dzienne 11'!$B$7:$B$306,A40,'Dzienne 11'!$O$7:$O$306),"")</f>
        <v/>
      </c>
      <c r="O40" s="15" t="str">
        <f>IFERROR(AVERAGEIF('Dzienne 11'!$B$7:$B$306,A40,'Dzienne 11'!$P$7:$P$306),"")</f>
        <v/>
      </c>
      <c r="P40" s="17" t="str">
        <f>IFERROR(AVERAGEIF('Dzienne 11'!$B$7:$B$306,A40,'Dzienne 11'!$R$7:$R$306),"")</f>
        <v/>
      </c>
      <c r="Q40" s="21" t="str">
        <f>IFERROR(AVERAGEIF('Dzienne 11'!$B$7:$B$306,A40,'Dzienne 11'!$U$7:$U$306),"")</f>
        <v/>
      </c>
      <c r="R40" s="21" t="str">
        <f>IFERROR(AVERAGEIF('Dzienne 11'!$B$7:$B$306,A40,'Dzienne 11'!$V$7:$V$306),"")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11'!$A$7:$A$306,'Dzienne 11'!$B$7:$B$306,A41),"")</f>
        <v/>
      </c>
      <c r="C41" s="20" t="str">
        <f ca="1">IFERROR(_xludf.maxifs('Dzienne 11'!$A$7:$A$306,'Dzienne 11'!$B$7:$B$306,A41),"")</f>
        <v/>
      </c>
      <c r="D41" s="21" t="str">
        <f>IFERROR(AVERAGEIF('Dzienne 11'!$B$7:$B$306,A41,'Dzienne 11'!$C$7:$C$306),"")</f>
        <v/>
      </c>
      <c r="E41" s="21" t="str">
        <f>IFERROR(AVERAGEIF('Dzienne 11'!$B$7:$B$306,A41,'Dzienne 11'!$D$7:$D$306),"")</f>
        <v/>
      </c>
      <c r="F41" s="13">
        <f>IFERROR(SUMIF('Dzienne 11'!$B$7:$B$306,A41,'Dzienne 11'!$E$7:$E$306),"")</f>
        <v>0</v>
      </c>
      <c r="G41" s="13">
        <f>IFERROR(SUMIF('Dzienne 11'!$B$7:$B$306,A41,'Dzienne 11'!$F$7:$F$306),"")</f>
        <v>0</v>
      </c>
      <c r="H41" s="15" t="str">
        <f>IFERROR(AVERAGEIF('Dzienne 11'!$B$7:$B$306,A41,'Dzienne 11'!$K$7:$K$306),"")</f>
        <v/>
      </c>
      <c r="I41" s="21">
        <f>IFERROR(SUMIF('Dzienne 11'!$B$7:$B$306,A41,'Dzienne 11'!$H$7:$H$306),"")</f>
        <v>0</v>
      </c>
      <c r="J41" s="21">
        <f>IFERROR(SUMIF('Dzienne 11'!$B$7:$B$306,A41,'Dzienne 11'!$I$7:$I$306),"")</f>
        <v>0</v>
      </c>
      <c r="K41" s="15" t="str">
        <f t="shared" si="1"/>
        <v/>
      </c>
      <c r="L41" s="15" t="str">
        <f>IFERROR(AVERAGEIF('Dzienne 11'!$B$7:$B$306,A41,'Dzienne 11'!$L$7:$L$306),"")</f>
        <v/>
      </c>
      <c r="M41" s="21">
        <f>IFERROR(SUMIF('Dzienne 11'!$B$7:$B$306,A41,'Dzienne 11'!$M$7:$M$306),"")</f>
        <v>0</v>
      </c>
      <c r="N41" s="15" t="str">
        <f>IFERROR(AVERAGEIF('Dzienne 11'!$B$7:$B$306,A41,'Dzienne 11'!$O$7:$O$306),"")</f>
        <v/>
      </c>
      <c r="O41" s="15" t="str">
        <f>IFERROR(AVERAGEIF('Dzienne 11'!$B$7:$B$306,A41,'Dzienne 11'!$P$7:$P$306),"")</f>
        <v/>
      </c>
      <c r="P41" s="17" t="str">
        <f>IFERROR(AVERAGEIF('Dzienne 11'!$B$7:$B$306,A41,'Dzienne 11'!$R$7:$R$306),"")</f>
        <v/>
      </c>
      <c r="Q41" s="21" t="str">
        <f>IFERROR(AVERAGEIF('Dzienne 11'!$B$7:$B$306,A41,'Dzienne 11'!$U$7:$U$306),"")</f>
        <v/>
      </c>
      <c r="R41" s="21" t="str">
        <f>IFERROR(AVERAGEIF('Dzienne 11'!$B$7:$B$306,A41,'Dzienne 11'!$V$7:$V$306),"")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11'!$A$7:$A$306,'Dzienne 11'!$B$7:$B$306,A42),"")</f>
        <v/>
      </c>
      <c r="C42" s="20" t="str">
        <f ca="1">IFERROR(_xludf.maxifs('Dzienne 11'!$A$7:$A$306,'Dzienne 11'!$B$7:$B$306,A42),"")</f>
        <v/>
      </c>
      <c r="D42" s="21" t="str">
        <f>IFERROR(AVERAGEIF('Dzienne 11'!$B$7:$B$306,A42,'Dzienne 11'!$C$7:$C$306),"")</f>
        <v/>
      </c>
      <c r="E42" s="21" t="str">
        <f>IFERROR(AVERAGEIF('Dzienne 11'!$B$7:$B$306,A42,'Dzienne 11'!$D$7:$D$306),"")</f>
        <v/>
      </c>
      <c r="F42" s="13">
        <f>IFERROR(SUMIF('Dzienne 11'!$B$7:$B$306,A42,'Dzienne 11'!$E$7:$E$306),"")</f>
        <v>0</v>
      </c>
      <c r="G42" s="13">
        <f>IFERROR(SUMIF('Dzienne 11'!$B$7:$B$306,A42,'Dzienne 11'!$F$7:$F$306),"")</f>
        <v>0</v>
      </c>
      <c r="H42" s="15" t="str">
        <f>IFERROR(AVERAGEIF('Dzienne 11'!$B$7:$B$306,A42,'Dzienne 11'!$K$7:$K$306),"")</f>
        <v/>
      </c>
      <c r="I42" s="21">
        <f>IFERROR(SUMIF('Dzienne 11'!$B$7:$B$306,A42,'Dzienne 11'!$H$7:$H$306),"")</f>
        <v>0</v>
      </c>
      <c r="J42" s="21">
        <f>IFERROR(SUMIF('Dzienne 11'!$B$7:$B$306,A42,'Dzienne 11'!$I$7:$I$306),"")</f>
        <v>0</v>
      </c>
      <c r="K42" s="15" t="str">
        <f t="shared" si="1"/>
        <v/>
      </c>
      <c r="L42" s="15" t="str">
        <f>IFERROR(AVERAGEIF('Dzienne 11'!$B$7:$B$306,A42,'Dzienne 11'!$L$7:$L$306),"")</f>
        <v/>
      </c>
      <c r="M42" s="21">
        <f>IFERROR(SUMIF('Dzienne 11'!$B$7:$B$306,A42,'Dzienne 11'!$M$7:$M$306),"")</f>
        <v>0</v>
      </c>
      <c r="N42" s="15" t="str">
        <f>IFERROR(AVERAGEIF('Dzienne 11'!$B$7:$B$306,A42,'Dzienne 11'!$O$7:$O$306),"")</f>
        <v/>
      </c>
      <c r="O42" s="15" t="str">
        <f>IFERROR(AVERAGEIF('Dzienne 11'!$B$7:$B$306,A42,'Dzienne 11'!$P$7:$P$306),"")</f>
        <v/>
      </c>
      <c r="P42" s="17" t="str">
        <f>IFERROR(AVERAGEIF('Dzienne 11'!$B$7:$B$306,A42,'Dzienne 11'!$R$7:$R$306),"")</f>
        <v/>
      </c>
      <c r="Q42" s="21" t="str">
        <f>IFERROR(AVERAGEIF('Dzienne 11'!$B$7:$B$306,A42,'Dzienne 11'!$U$7:$U$306),"")</f>
        <v/>
      </c>
      <c r="R42" s="21" t="str">
        <f>IFERROR(AVERAGEIF('Dzienne 11'!$B$7:$B$306,A42,'Dzienne 11'!$V$7:$V$306),"")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11'!$A$7:$A$306,'Dzienne 11'!$B$7:$B$306,A43),"")</f>
        <v/>
      </c>
      <c r="C43" s="20" t="str">
        <f ca="1">IFERROR(_xludf.maxifs('Dzienne 11'!$A$7:$A$306,'Dzienne 11'!$B$7:$B$306,A43),"")</f>
        <v/>
      </c>
      <c r="D43" s="21" t="str">
        <f>IFERROR(AVERAGEIF('Dzienne 11'!$B$7:$B$306,A43,'Dzienne 11'!$C$7:$C$306),"")</f>
        <v/>
      </c>
      <c r="E43" s="21" t="str">
        <f>IFERROR(AVERAGEIF('Dzienne 11'!$B$7:$B$306,A43,'Dzienne 11'!$D$7:$D$306),"")</f>
        <v/>
      </c>
      <c r="F43" s="13">
        <f>IFERROR(SUMIF('Dzienne 11'!$B$7:$B$306,A43,'Dzienne 11'!$E$7:$E$306),"")</f>
        <v>0</v>
      </c>
      <c r="G43" s="13">
        <f>IFERROR(SUMIF('Dzienne 11'!$B$7:$B$306,A43,'Dzienne 11'!$F$7:$F$306),"")</f>
        <v>0</v>
      </c>
      <c r="H43" s="15" t="str">
        <f>IFERROR(AVERAGEIF('Dzienne 11'!$B$7:$B$306,A43,'Dzienne 11'!$K$7:$K$306),"")</f>
        <v/>
      </c>
      <c r="I43" s="21">
        <f>IFERROR(SUMIF('Dzienne 11'!$B$7:$B$306,A43,'Dzienne 11'!$H$7:$H$306),"")</f>
        <v>0</v>
      </c>
      <c r="J43" s="21">
        <f>IFERROR(SUMIF('Dzienne 11'!$B$7:$B$306,A43,'Dzienne 11'!$I$7:$I$306),"")</f>
        <v>0</v>
      </c>
      <c r="K43" s="15" t="str">
        <f t="shared" si="1"/>
        <v/>
      </c>
      <c r="L43" s="15" t="str">
        <f>IFERROR(AVERAGEIF('Dzienne 11'!$B$7:$B$306,A43,'Dzienne 11'!$L$7:$L$306),"")</f>
        <v/>
      </c>
      <c r="M43" s="21">
        <f>IFERROR(SUMIF('Dzienne 11'!$B$7:$B$306,A43,'Dzienne 11'!$M$7:$M$306),"")</f>
        <v>0</v>
      </c>
      <c r="N43" s="15" t="str">
        <f>IFERROR(AVERAGEIF('Dzienne 11'!$B$7:$B$306,A43,'Dzienne 11'!$O$7:$O$306),"")</f>
        <v/>
      </c>
      <c r="O43" s="15" t="str">
        <f>IFERROR(AVERAGEIF('Dzienne 11'!$B$7:$B$306,A43,'Dzienne 11'!$P$7:$P$306),"")</f>
        <v/>
      </c>
      <c r="P43" s="17" t="str">
        <f>IFERROR(AVERAGEIF('Dzienne 11'!$B$7:$B$306,A43,'Dzienne 11'!$R$7:$R$306),"")</f>
        <v/>
      </c>
      <c r="Q43" s="21" t="str">
        <f>IFERROR(AVERAGEIF('Dzienne 11'!$B$7:$B$306,A43,'Dzienne 11'!$U$7:$U$306),"")</f>
        <v/>
      </c>
      <c r="R43" s="21" t="str">
        <f>IFERROR(AVERAGEIF('Dzienne 11'!$B$7:$B$306,A43,'Dzienne 11'!$V$7:$V$306),"")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11'!$A$7:$A$306,'Dzienne 11'!$B$7:$B$306,A44),"")</f>
        <v/>
      </c>
      <c r="C44" s="20" t="str">
        <f ca="1">IFERROR(_xludf.maxifs('Dzienne 11'!$A$7:$A$306,'Dzienne 11'!$B$7:$B$306,A44),"")</f>
        <v/>
      </c>
      <c r="D44" s="21" t="str">
        <f>IFERROR(AVERAGEIF('Dzienne 11'!$B$7:$B$306,A44,'Dzienne 11'!$C$7:$C$306),"")</f>
        <v/>
      </c>
      <c r="E44" s="21" t="str">
        <f>IFERROR(AVERAGEIF('Dzienne 11'!$B$7:$B$306,A44,'Dzienne 11'!$D$7:$D$306),"")</f>
        <v/>
      </c>
      <c r="F44" s="13">
        <f>IFERROR(SUMIF('Dzienne 11'!$B$7:$B$306,A44,'Dzienne 11'!$E$7:$E$306),"")</f>
        <v>0</v>
      </c>
      <c r="G44" s="13">
        <f>IFERROR(SUMIF('Dzienne 11'!$B$7:$B$306,A44,'Dzienne 11'!$F$7:$F$306),"")</f>
        <v>0</v>
      </c>
      <c r="H44" s="15" t="str">
        <f>IFERROR(AVERAGEIF('Dzienne 11'!$B$7:$B$306,A44,'Dzienne 11'!$K$7:$K$306),"")</f>
        <v/>
      </c>
      <c r="I44" s="21">
        <f>IFERROR(SUMIF('Dzienne 11'!$B$7:$B$306,A44,'Dzienne 11'!$H$7:$H$306),"")</f>
        <v>0</v>
      </c>
      <c r="J44" s="21">
        <f>IFERROR(SUMIF('Dzienne 11'!$B$7:$B$306,A44,'Dzienne 11'!$I$7:$I$306),"")</f>
        <v>0</v>
      </c>
      <c r="K44" s="15" t="str">
        <f t="shared" si="1"/>
        <v/>
      </c>
      <c r="L44" s="15" t="str">
        <f>IFERROR(AVERAGEIF('Dzienne 11'!$B$7:$B$306,A44,'Dzienne 11'!$L$7:$L$306),"")</f>
        <v/>
      </c>
      <c r="M44" s="21">
        <f>IFERROR(SUMIF('Dzienne 11'!$B$7:$B$306,A44,'Dzienne 11'!$M$7:$M$306),"")</f>
        <v>0</v>
      </c>
      <c r="N44" s="15" t="str">
        <f>IFERROR(AVERAGEIF('Dzienne 11'!$B$7:$B$306,A44,'Dzienne 11'!$O$7:$O$306),"")</f>
        <v/>
      </c>
      <c r="O44" s="15" t="str">
        <f>IFERROR(AVERAGEIF('Dzienne 11'!$B$7:$B$306,A44,'Dzienne 11'!$P$7:$P$306),"")</f>
        <v/>
      </c>
      <c r="P44" s="17" t="str">
        <f>IFERROR(AVERAGEIF('Dzienne 11'!$B$7:$B$306,A44,'Dzienne 11'!$R$7:$R$306),"")</f>
        <v/>
      </c>
      <c r="Q44" s="21" t="str">
        <f>IFERROR(AVERAGEIF('Dzienne 11'!$B$7:$B$306,A44,'Dzienne 11'!$U$7:$U$306),"")</f>
        <v/>
      </c>
      <c r="R44" s="21" t="str">
        <f>IFERROR(AVERAGEIF('Dzienne 11'!$B$7:$B$306,A44,'Dzienne 11'!$V$7:$V$306),"")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11'!$A$7:$A$306,'Dzienne 11'!$B$7:$B$306,A45),"")</f>
        <v/>
      </c>
      <c r="C45" s="20" t="str">
        <f ca="1">IFERROR(_xludf.maxifs('Dzienne 11'!$A$7:$A$306,'Dzienne 11'!$B$7:$B$306,A45),"")</f>
        <v/>
      </c>
      <c r="D45" s="21" t="str">
        <f>IFERROR(AVERAGEIF('Dzienne 11'!$B$7:$B$306,A45,'Dzienne 11'!$C$7:$C$306),"")</f>
        <v/>
      </c>
      <c r="E45" s="21" t="str">
        <f>IFERROR(AVERAGEIF('Dzienne 11'!$B$7:$B$306,A45,'Dzienne 11'!$D$7:$D$306),"")</f>
        <v/>
      </c>
      <c r="F45" s="13">
        <f>IFERROR(SUMIF('Dzienne 11'!$B$7:$B$306,A45,'Dzienne 11'!$E$7:$E$306),"")</f>
        <v>0</v>
      </c>
      <c r="G45" s="13">
        <f>IFERROR(SUMIF('Dzienne 11'!$B$7:$B$306,A45,'Dzienne 11'!$F$7:$F$306),"")</f>
        <v>0</v>
      </c>
      <c r="H45" s="15" t="str">
        <f>IFERROR(AVERAGEIF('Dzienne 11'!$B$7:$B$306,A45,'Dzienne 11'!$K$7:$K$306),"")</f>
        <v/>
      </c>
      <c r="I45" s="21">
        <f>IFERROR(SUMIF('Dzienne 11'!$B$7:$B$306,A45,'Dzienne 11'!$H$7:$H$306),"")</f>
        <v>0</v>
      </c>
      <c r="J45" s="21">
        <f>IFERROR(SUMIF('Dzienne 11'!$B$7:$B$306,A45,'Dzienne 11'!$I$7:$I$306),"")</f>
        <v>0</v>
      </c>
      <c r="K45" s="15" t="str">
        <f t="shared" si="1"/>
        <v/>
      </c>
      <c r="L45" s="15" t="str">
        <f>IFERROR(AVERAGEIF('Dzienne 11'!$B$7:$B$306,A45,'Dzienne 11'!$L$7:$L$306),"")</f>
        <v/>
      </c>
      <c r="M45" s="21">
        <f>IFERROR(SUMIF('Dzienne 11'!$B$7:$B$306,A45,'Dzienne 11'!$M$7:$M$306),"")</f>
        <v>0</v>
      </c>
      <c r="N45" s="15" t="str">
        <f>IFERROR(AVERAGEIF('Dzienne 11'!$B$7:$B$306,A45,'Dzienne 11'!$O$7:$O$306),"")</f>
        <v/>
      </c>
      <c r="O45" s="15" t="str">
        <f>IFERROR(AVERAGEIF('Dzienne 11'!$B$7:$B$306,A45,'Dzienne 11'!$P$7:$P$306),"")</f>
        <v/>
      </c>
      <c r="P45" s="17" t="str">
        <f>IFERROR(AVERAGEIF('Dzienne 11'!$B$7:$B$306,A45,'Dzienne 11'!$R$7:$R$306),"")</f>
        <v/>
      </c>
      <c r="Q45" s="21" t="str">
        <f>IFERROR(AVERAGEIF('Dzienne 11'!$B$7:$B$306,A45,'Dzienne 11'!$U$7:$U$306),"")</f>
        <v/>
      </c>
      <c r="R45" s="21" t="str">
        <f>IFERROR(AVERAGEIF('Dzienne 11'!$B$7:$B$306,A45,'Dzienne 11'!$V$7:$V$306),"")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11'!$A$7:$A$306,'Dzienne 11'!$B$7:$B$306,A46),"")</f>
        <v/>
      </c>
      <c r="C46" s="20" t="str">
        <f ca="1">IFERROR(_xludf.maxifs('Dzienne 11'!$A$7:$A$306,'Dzienne 11'!$B$7:$B$306,A46),"")</f>
        <v/>
      </c>
      <c r="D46" s="21" t="str">
        <f>IFERROR(AVERAGEIF('Dzienne 11'!$B$7:$B$306,A46,'Dzienne 11'!$C$7:$C$306),"")</f>
        <v/>
      </c>
      <c r="E46" s="21" t="str">
        <f>IFERROR(AVERAGEIF('Dzienne 11'!$B$7:$B$306,A46,'Dzienne 11'!$D$7:$D$306),"")</f>
        <v/>
      </c>
      <c r="F46" s="13">
        <f>IFERROR(SUMIF('Dzienne 11'!$B$7:$B$306,A46,'Dzienne 11'!$E$7:$E$306),"")</f>
        <v>0</v>
      </c>
      <c r="G46" s="13">
        <f>IFERROR(SUMIF('Dzienne 11'!$B$7:$B$306,A46,'Dzienne 11'!$F$7:$F$306),"")</f>
        <v>0</v>
      </c>
      <c r="H46" s="15" t="str">
        <f>IFERROR(AVERAGEIF('Dzienne 11'!$B$7:$B$306,A46,'Dzienne 11'!$K$7:$K$306),"")</f>
        <v/>
      </c>
      <c r="I46" s="21">
        <f>IFERROR(SUMIF('Dzienne 11'!$B$7:$B$306,A46,'Dzienne 11'!$H$7:$H$306),"")</f>
        <v>0</v>
      </c>
      <c r="J46" s="21">
        <f>IFERROR(SUMIF('Dzienne 11'!$B$7:$B$306,A46,'Dzienne 11'!$I$7:$I$306),"")</f>
        <v>0</v>
      </c>
      <c r="K46" s="15" t="str">
        <f t="shared" si="1"/>
        <v/>
      </c>
      <c r="L46" s="15" t="str">
        <f>IFERROR(AVERAGEIF('Dzienne 11'!$B$7:$B$306,A46,'Dzienne 11'!$L$7:$L$306),"")</f>
        <v/>
      </c>
      <c r="M46" s="21">
        <f>IFERROR(SUMIF('Dzienne 11'!$B$7:$B$306,A46,'Dzienne 11'!$M$7:$M$306),"")</f>
        <v>0</v>
      </c>
      <c r="N46" s="15" t="str">
        <f>IFERROR(AVERAGEIF('Dzienne 11'!$B$7:$B$306,A46,'Dzienne 11'!$O$7:$O$306),"")</f>
        <v/>
      </c>
      <c r="O46" s="15" t="str">
        <f>IFERROR(AVERAGEIF('Dzienne 11'!$B$7:$B$306,A46,'Dzienne 11'!$P$7:$P$306),"")</f>
        <v/>
      </c>
      <c r="P46" s="17" t="str">
        <f>IFERROR(AVERAGEIF('Dzienne 11'!$B$7:$B$306,A46,'Dzienne 11'!$R$7:$R$306),"")</f>
        <v/>
      </c>
      <c r="Q46" s="21" t="str">
        <f>IFERROR(AVERAGEIF('Dzienne 11'!$B$7:$B$306,A46,'Dzienne 11'!$U$7:$U$306),"")</f>
        <v/>
      </c>
      <c r="R46" s="21" t="str">
        <f>IFERROR(AVERAGEIF('Dzienne 11'!$B$7:$B$306,A46,'Dzienne 11'!$V$7:$V$306),"")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11'!$A$7:$A$306,'Dzienne 11'!$B$7:$B$306,A47),"")</f>
        <v/>
      </c>
      <c r="C47" s="20" t="str">
        <f ca="1">IFERROR(_xludf.maxifs('Dzienne 11'!$A$7:$A$306,'Dzienne 11'!$B$7:$B$306,A47),"")</f>
        <v/>
      </c>
      <c r="D47" s="21" t="str">
        <f>IFERROR(AVERAGEIF('Dzienne 11'!$B$7:$B$306,A47,'Dzienne 11'!$C$7:$C$306),"")</f>
        <v/>
      </c>
      <c r="E47" s="21" t="str">
        <f>IFERROR(AVERAGEIF('Dzienne 11'!$B$7:$B$306,A47,'Dzienne 11'!$D$7:$D$306),"")</f>
        <v/>
      </c>
      <c r="F47" s="13">
        <f>IFERROR(SUMIF('Dzienne 11'!$B$7:$B$306,A47,'Dzienne 11'!$E$7:$E$306),"")</f>
        <v>0</v>
      </c>
      <c r="G47" s="13">
        <f>IFERROR(SUMIF('Dzienne 11'!$B$7:$B$306,A47,'Dzienne 11'!$F$7:$F$306),"")</f>
        <v>0</v>
      </c>
      <c r="H47" s="15" t="str">
        <f>IFERROR(AVERAGEIF('Dzienne 11'!$B$7:$B$306,A47,'Dzienne 11'!$K$7:$K$306),"")</f>
        <v/>
      </c>
      <c r="I47" s="21">
        <f>IFERROR(SUMIF('Dzienne 11'!$B$7:$B$306,A47,'Dzienne 11'!$H$7:$H$306),"")</f>
        <v>0</v>
      </c>
      <c r="J47" s="21">
        <f>IFERROR(SUMIF('Dzienne 11'!$B$7:$B$306,A47,'Dzienne 11'!$I$7:$I$306),"")</f>
        <v>0</v>
      </c>
      <c r="K47" s="15" t="str">
        <f t="shared" si="1"/>
        <v/>
      </c>
      <c r="L47" s="15" t="str">
        <f>IFERROR(AVERAGEIF('Dzienne 11'!$B$7:$B$306,A47,'Dzienne 11'!$L$7:$L$306),"")</f>
        <v/>
      </c>
      <c r="M47" s="21">
        <f>IFERROR(SUMIF('Dzienne 11'!$B$7:$B$306,A47,'Dzienne 11'!$M$7:$M$306),"")</f>
        <v>0</v>
      </c>
      <c r="N47" s="15" t="str">
        <f>IFERROR(AVERAGEIF('Dzienne 11'!$B$7:$B$306,A47,'Dzienne 11'!$O$7:$O$306),"")</f>
        <v/>
      </c>
      <c r="O47" s="15" t="str">
        <f>IFERROR(AVERAGEIF('Dzienne 11'!$B$7:$B$306,A47,'Dzienne 11'!$P$7:$P$306),"")</f>
        <v/>
      </c>
      <c r="P47" s="17" t="str">
        <f>IFERROR(AVERAGEIF('Dzienne 11'!$B$7:$B$306,A47,'Dzienne 11'!$R$7:$R$306),"")</f>
        <v/>
      </c>
      <c r="Q47" s="21" t="str">
        <f>IFERROR(AVERAGEIF('Dzienne 11'!$B$7:$B$306,A47,'Dzienne 11'!$U$7:$U$306),"")</f>
        <v/>
      </c>
      <c r="R47" s="21" t="str">
        <f>IFERROR(AVERAGEIF('Dzienne 11'!$B$7:$B$306,A47,'Dzienne 11'!$V$7:$V$306),"")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11'!$A$7:$A$306,'Dzienne 11'!$B$7:$B$306,A48),"")</f>
        <v/>
      </c>
      <c r="C48" s="20" t="str">
        <f ca="1">IFERROR(_xludf.maxifs('Dzienne 11'!$A$7:$A$306,'Dzienne 11'!$B$7:$B$306,A48),"")</f>
        <v/>
      </c>
      <c r="D48" s="21" t="str">
        <f>IFERROR(AVERAGEIF('Dzienne 11'!$B$7:$B$306,A48,'Dzienne 11'!$C$7:$C$306),"")</f>
        <v/>
      </c>
      <c r="E48" s="21" t="str">
        <f>IFERROR(AVERAGEIF('Dzienne 11'!$B$7:$B$306,A48,'Dzienne 11'!$D$7:$D$306),"")</f>
        <v/>
      </c>
      <c r="F48" s="13">
        <f>IFERROR(SUMIF('Dzienne 11'!$B$7:$B$306,A48,'Dzienne 11'!$E$7:$E$306),"")</f>
        <v>0</v>
      </c>
      <c r="G48" s="13">
        <f>IFERROR(SUMIF('Dzienne 11'!$B$7:$B$306,A48,'Dzienne 11'!$F$7:$F$306),"")</f>
        <v>0</v>
      </c>
      <c r="H48" s="15" t="str">
        <f>IFERROR(AVERAGEIF('Dzienne 11'!$B$7:$B$306,A48,'Dzienne 11'!$K$7:$K$306),"")</f>
        <v/>
      </c>
      <c r="I48" s="21">
        <f>IFERROR(SUMIF('Dzienne 11'!$B$7:$B$306,A48,'Dzienne 11'!$H$7:$H$306),"")</f>
        <v>0</v>
      </c>
      <c r="J48" s="21">
        <f>IFERROR(SUMIF('Dzienne 11'!$B$7:$B$306,A48,'Dzienne 11'!$I$7:$I$306),"")</f>
        <v>0</v>
      </c>
      <c r="K48" s="15" t="str">
        <f t="shared" si="1"/>
        <v/>
      </c>
      <c r="L48" s="15" t="str">
        <f>IFERROR(AVERAGEIF('Dzienne 11'!$B$7:$B$306,A48,'Dzienne 11'!$L$7:$L$306),"")</f>
        <v/>
      </c>
      <c r="M48" s="21">
        <f>IFERROR(SUMIF('Dzienne 11'!$B$7:$B$306,A48,'Dzienne 11'!$M$7:$M$306),"")</f>
        <v>0</v>
      </c>
      <c r="N48" s="15" t="str">
        <f>IFERROR(AVERAGEIF('Dzienne 11'!$B$7:$B$306,A48,'Dzienne 11'!$O$7:$O$306),"")</f>
        <v/>
      </c>
      <c r="O48" s="15" t="str">
        <f>IFERROR(AVERAGEIF('Dzienne 11'!$B$7:$B$306,A48,'Dzienne 11'!$P$7:$P$306),"")</f>
        <v/>
      </c>
      <c r="P48" s="17" t="str">
        <f>IFERROR(AVERAGEIF('Dzienne 11'!$B$7:$B$306,A48,'Dzienne 11'!$R$7:$R$306),"")</f>
        <v/>
      </c>
      <c r="Q48" s="21" t="str">
        <f>IFERROR(AVERAGEIF('Dzienne 11'!$B$7:$B$306,A48,'Dzienne 11'!$U$7:$U$306),"")</f>
        <v/>
      </c>
      <c r="R48" s="21" t="str">
        <f>IFERROR(AVERAGEIF('Dzienne 11'!$B$7:$B$306,A48,'Dzienne 11'!$V$7:$V$306),"")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11'!$A$7:$A$306,'Dzienne 11'!$B$7:$B$306,A49),"")</f>
        <v/>
      </c>
      <c r="C49" s="20" t="str">
        <f ca="1">IFERROR(_xludf.maxifs('Dzienne 11'!$A$7:$A$306,'Dzienne 11'!$B$7:$B$306,A49),"")</f>
        <v/>
      </c>
      <c r="D49" s="21" t="str">
        <f>IFERROR(AVERAGEIF('Dzienne 11'!$B$7:$B$306,A49,'Dzienne 11'!$C$7:$C$306),"")</f>
        <v/>
      </c>
      <c r="E49" s="21" t="str">
        <f>IFERROR(AVERAGEIF('Dzienne 11'!$B$7:$B$306,A49,'Dzienne 11'!$D$7:$D$306),"")</f>
        <v/>
      </c>
      <c r="F49" s="13">
        <f>IFERROR(SUMIF('Dzienne 11'!$B$7:$B$306,A49,'Dzienne 11'!$E$7:$E$306),"")</f>
        <v>0</v>
      </c>
      <c r="G49" s="13">
        <f>IFERROR(SUMIF('Dzienne 11'!$B$7:$B$306,A49,'Dzienne 11'!$F$7:$F$306),"")</f>
        <v>0</v>
      </c>
      <c r="H49" s="15" t="str">
        <f>IFERROR(AVERAGEIF('Dzienne 11'!$B$7:$B$306,A49,'Dzienne 11'!$K$7:$K$306),"")</f>
        <v/>
      </c>
      <c r="I49" s="21">
        <f>IFERROR(SUMIF('Dzienne 11'!$B$7:$B$306,A49,'Dzienne 11'!$H$7:$H$306),"")</f>
        <v>0</v>
      </c>
      <c r="J49" s="21">
        <f>IFERROR(SUMIF('Dzienne 11'!$B$7:$B$306,A49,'Dzienne 11'!$I$7:$I$306),"")</f>
        <v>0</v>
      </c>
      <c r="K49" s="15" t="str">
        <f t="shared" si="1"/>
        <v/>
      </c>
      <c r="L49" s="15" t="str">
        <f>IFERROR(AVERAGEIF('Dzienne 11'!$B$7:$B$306,A49,'Dzienne 11'!$L$7:$L$306),"")</f>
        <v/>
      </c>
      <c r="M49" s="21">
        <f>IFERROR(SUMIF('Dzienne 11'!$B$7:$B$306,A49,'Dzienne 11'!$M$7:$M$306),"")</f>
        <v>0</v>
      </c>
      <c r="N49" s="15" t="str">
        <f>IFERROR(AVERAGEIF('Dzienne 11'!$B$7:$B$306,A49,'Dzienne 11'!$O$7:$O$306),"")</f>
        <v/>
      </c>
      <c r="O49" s="15" t="str">
        <f>IFERROR(AVERAGEIF('Dzienne 11'!$B$7:$B$306,A49,'Dzienne 11'!$P$7:$P$306),"")</f>
        <v/>
      </c>
      <c r="P49" s="17" t="str">
        <f>IFERROR(AVERAGEIF('Dzienne 11'!$B$7:$B$306,A49,'Dzienne 11'!$R$7:$R$306),"")</f>
        <v/>
      </c>
      <c r="Q49" s="21" t="str">
        <f>IFERROR(AVERAGEIF('Dzienne 11'!$B$7:$B$306,A49,'Dzienne 11'!$U$7:$U$306),"")</f>
        <v/>
      </c>
      <c r="R49" s="21" t="str">
        <f>IFERROR(AVERAGEIF('Dzienne 11'!$B$7:$B$306,A49,'Dzienne 11'!$V$7:$V$306),"")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11'!$A$7:$A$306,'Dzienne 11'!$B$7:$B$306,A50),"")</f>
        <v/>
      </c>
      <c r="C50" s="20" t="str">
        <f ca="1">IFERROR(_xludf.maxifs('Dzienne 11'!$A$7:$A$306,'Dzienne 11'!$B$7:$B$306,A50),"")</f>
        <v/>
      </c>
      <c r="D50" s="21" t="str">
        <f>IFERROR(AVERAGEIF('Dzienne 11'!$B$7:$B$306,A50,'Dzienne 11'!$C$7:$C$306),"")</f>
        <v/>
      </c>
      <c r="E50" s="21" t="str">
        <f>IFERROR(AVERAGEIF('Dzienne 11'!$B$7:$B$306,A50,'Dzienne 11'!$D$7:$D$306),"")</f>
        <v/>
      </c>
      <c r="F50" s="13">
        <f>IFERROR(SUMIF('Dzienne 11'!$B$7:$B$306,A50,'Dzienne 11'!$E$7:$E$306),"")</f>
        <v>0</v>
      </c>
      <c r="G50" s="13">
        <f>IFERROR(SUMIF('Dzienne 11'!$B$7:$B$306,A50,'Dzienne 11'!$F$7:$F$306),"")</f>
        <v>0</v>
      </c>
      <c r="H50" s="15" t="str">
        <f>IFERROR(AVERAGEIF('Dzienne 11'!$B$7:$B$306,A50,'Dzienne 11'!$K$7:$K$306),"")</f>
        <v/>
      </c>
      <c r="I50" s="21">
        <f>IFERROR(SUMIF('Dzienne 11'!$B$7:$B$306,A50,'Dzienne 11'!$H$7:$H$306),"")</f>
        <v>0</v>
      </c>
      <c r="J50" s="21">
        <f>IFERROR(SUMIF('Dzienne 11'!$B$7:$B$306,A50,'Dzienne 11'!$I$7:$I$306),"")</f>
        <v>0</v>
      </c>
      <c r="K50" s="15" t="str">
        <f t="shared" si="1"/>
        <v/>
      </c>
      <c r="L50" s="15" t="str">
        <f>IFERROR(AVERAGEIF('Dzienne 11'!$B$7:$B$306,A50,'Dzienne 11'!$L$7:$L$306),"")</f>
        <v/>
      </c>
      <c r="M50" s="21">
        <f>IFERROR(SUMIF('Dzienne 11'!$B$7:$B$306,A50,'Dzienne 11'!$M$7:$M$306),"")</f>
        <v>0</v>
      </c>
      <c r="N50" s="15" t="str">
        <f>IFERROR(AVERAGEIF('Dzienne 11'!$B$7:$B$306,A50,'Dzienne 11'!$O$7:$O$306),"")</f>
        <v/>
      </c>
      <c r="O50" s="15" t="str">
        <f>IFERROR(AVERAGEIF('Dzienne 11'!$B$7:$B$306,A50,'Dzienne 11'!$P$7:$P$306),"")</f>
        <v/>
      </c>
      <c r="P50" s="17" t="str">
        <f>IFERROR(AVERAGEIF('Dzienne 11'!$B$7:$B$306,A50,'Dzienne 11'!$R$7:$R$306),"")</f>
        <v/>
      </c>
      <c r="Q50" s="21" t="str">
        <f>IFERROR(AVERAGEIF('Dzienne 11'!$B$7:$B$306,A50,'Dzienne 11'!$U$7:$U$306),"")</f>
        <v/>
      </c>
      <c r="R50" s="21" t="str">
        <f>IFERROR(AVERAGEIF('Dzienne 11'!$B$7:$B$306,A50,'Dzienne 11'!$V$7:$V$306),"")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11'!$A$7:$A$306,'Dzienne 11'!$B$7:$B$306,A51),"")</f>
        <v/>
      </c>
      <c r="C51" s="20" t="str">
        <f ca="1">IFERROR(_xludf.maxifs('Dzienne 11'!$A$7:$A$306,'Dzienne 11'!$B$7:$B$306,A51),"")</f>
        <v/>
      </c>
      <c r="D51" s="21" t="str">
        <f>IFERROR(AVERAGEIF('Dzienne 11'!$B$7:$B$306,A51,'Dzienne 11'!$C$7:$C$306),"")</f>
        <v/>
      </c>
      <c r="E51" s="21" t="str">
        <f>IFERROR(AVERAGEIF('Dzienne 11'!$B$7:$B$306,A51,'Dzienne 11'!$D$7:$D$306),"")</f>
        <v/>
      </c>
      <c r="F51" s="13">
        <f>IFERROR(SUMIF('Dzienne 11'!$B$7:$B$306,A51,'Dzienne 11'!$E$7:$E$306),"")</f>
        <v>0</v>
      </c>
      <c r="G51" s="13">
        <f>IFERROR(SUMIF('Dzienne 11'!$B$7:$B$306,A51,'Dzienne 11'!$F$7:$F$306),"")</f>
        <v>0</v>
      </c>
      <c r="H51" s="15" t="str">
        <f>IFERROR(AVERAGEIF('Dzienne 11'!$B$7:$B$306,A51,'Dzienne 11'!$K$7:$K$306),"")</f>
        <v/>
      </c>
      <c r="I51" s="21">
        <f>IFERROR(SUMIF('Dzienne 11'!$B$7:$B$306,A51,'Dzienne 11'!$H$7:$H$306),"")</f>
        <v>0</v>
      </c>
      <c r="J51" s="21">
        <f>IFERROR(SUMIF('Dzienne 11'!$B$7:$B$306,A51,'Dzienne 11'!$I$7:$I$306),"")</f>
        <v>0</v>
      </c>
      <c r="K51" s="15" t="str">
        <f t="shared" si="1"/>
        <v/>
      </c>
      <c r="L51" s="15" t="str">
        <f>IFERROR(AVERAGEIF('Dzienne 11'!$B$7:$B$306,A51,'Dzienne 11'!$L$7:$L$306),"")</f>
        <v/>
      </c>
      <c r="M51" s="21">
        <f>IFERROR(SUMIF('Dzienne 11'!$B$7:$B$306,A51,'Dzienne 11'!$M$7:$M$306),"")</f>
        <v>0</v>
      </c>
      <c r="N51" s="15" t="str">
        <f>IFERROR(AVERAGEIF('Dzienne 11'!$B$7:$B$306,A51,'Dzienne 11'!$O$7:$O$306),"")</f>
        <v/>
      </c>
      <c r="O51" s="15" t="str">
        <f>IFERROR(AVERAGEIF('Dzienne 11'!$B$7:$B$306,A51,'Dzienne 11'!$P$7:$P$306),"")</f>
        <v/>
      </c>
      <c r="P51" s="17" t="str">
        <f>IFERROR(AVERAGEIF('Dzienne 11'!$B$7:$B$306,A51,'Dzienne 11'!$R$7:$R$306),"")</f>
        <v/>
      </c>
      <c r="Q51" s="21" t="str">
        <f>IFERROR(AVERAGEIF('Dzienne 11'!$B$7:$B$306,A51,'Dzienne 11'!$U$7:$U$306),"")</f>
        <v/>
      </c>
      <c r="R51" s="21" t="str">
        <f>IFERROR(AVERAGEIF('Dzienne 11'!$B$7:$B$306,A51,'Dzienne 11'!$V$7:$V$306),"")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11'!$A$7:$A$306,'Dzienne 11'!$B$7:$B$306,A52),"")</f>
        <v/>
      </c>
      <c r="C52" s="20" t="str">
        <f ca="1">IFERROR(_xludf.maxifs('Dzienne 11'!$A$7:$A$306,'Dzienne 11'!$B$7:$B$306,A52),"")</f>
        <v/>
      </c>
      <c r="D52" s="21" t="str">
        <f>IFERROR(AVERAGEIF('Dzienne 11'!$B$7:$B$306,A52,'Dzienne 11'!$C$7:$C$306),"")</f>
        <v/>
      </c>
      <c r="E52" s="21" t="str">
        <f>IFERROR(AVERAGEIF('Dzienne 11'!$B$7:$B$306,A52,'Dzienne 11'!$D$7:$D$306),"")</f>
        <v/>
      </c>
      <c r="F52" s="13">
        <f>IFERROR(SUMIF('Dzienne 11'!$B$7:$B$306,A52,'Dzienne 11'!$E$7:$E$306),"")</f>
        <v>0</v>
      </c>
      <c r="G52" s="13">
        <f>IFERROR(SUMIF('Dzienne 11'!$B$7:$B$306,A52,'Dzienne 11'!$F$7:$F$306),"")</f>
        <v>0</v>
      </c>
      <c r="H52" s="15" t="str">
        <f>IFERROR(AVERAGEIF('Dzienne 11'!$B$7:$B$306,A52,'Dzienne 11'!$K$7:$K$306),"")</f>
        <v/>
      </c>
      <c r="I52" s="21">
        <f>IFERROR(SUMIF('Dzienne 11'!$B$7:$B$306,A52,'Dzienne 11'!$H$7:$H$306),"")</f>
        <v>0</v>
      </c>
      <c r="J52" s="21">
        <f>IFERROR(SUMIF('Dzienne 11'!$B$7:$B$306,A52,'Dzienne 11'!$I$7:$I$306),"")</f>
        <v>0</v>
      </c>
      <c r="K52" s="15" t="str">
        <f t="shared" si="1"/>
        <v/>
      </c>
      <c r="L52" s="15" t="str">
        <f>IFERROR(AVERAGEIF('Dzienne 11'!$B$7:$B$306,A52,'Dzienne 11'!$L$7:$L$306),"")</f>
        <v/>
      </c>
      <c r="M52" s="21">
        <f>IFERROR(SUMIF('Dzienne 11'!$B$7:$B$306,A52,'Dzienne 11'!$M$7:$M$306),"")</f>
        <v>0</v>
      </c>
      <c r="N52" s="15" t="str">
        <f>IFERROR(AVERAGEIF('Dzienne 11'!$B$7:$B$306,A52,'Dzienne 11'!$O$7:$O$306),"")</f>
        <v/>
      </c>
      <c r="O52" s="15" t="str">
        <f>IFERROR(AVERAGEIF('Dzienne 11'!$B$7:$B$306,A52,'Dzienne 11'!$P$7:$P$306),"")</f>
        <v/>
      </c>
      <c r="P52" s="17" t="str">
        <f>IFERROR(AVERAGEIF('Dzienne 11'!$B$7:$B$306,A52,'Dzienne 11'!$R$7:$R$306),"")</f>
        <v/>
      </c>
      <c r="Q52" s="21" t="str">
        <f>IFERROR(AVERAGEIF('Dzienne 11'!$B$7:$B$306,A52,'Dzienne 11'!$U$7:$U$306),"")</f>
        <v/>
      </c>
      <c r="R52" s="21" t="str">
        <f>IFERROR(AVERAGEIF('Dzienne 11'!$B$7:$B$306,A52,'Dzienne 11'!$V$7:$V$306),"")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11'!$A$7:$A$306,'Dzienne 11'!$B$7:$B$306,A53),"")</f>
        <v/>
      </c>
      <c r="C53" s="20" t="str">
        <f ca="1">IFERROR(_xludf.maxifs('Dzienne 11'!$A$7:$A$306,'Dzienne 11'!$B$7:$B$306,A53),"")</f>
        <v/>
      </c>
      <c r="D53" s="21" t="str">
        <f>IFERROR(AVERAGEIF('Dzienne 11'!$B$7:$B$306,A53,'Dzienne 11'!$C$7:$C$306),"")</f>
        <v/>
      </c>
      <c r="E53" s="21" t="str">
        <f>IFERROR(AVERAGEIF('Dzienne 11'!$B$7:$B$306,A53,'Dzienne 11'!$D$7:$D$306),"")</f>
        <v/>
      </c>
      <c r="F53" s="13">
        <f>IFERROR(SUMIF('Dzienne 11'!$B$7:$B$306,A53,'Dzienne 11'!$E$7:$E$306),"")</f>
        <v>0</v>
      </c>
      <c r="G53" s="13">
        <f>IFERROR(SUMIF('Dzienne 11'!$B$7:$B$306,A53,'Dzienne 11'!$F$7:$F$306),"")</f>
        <v>0</v>
      </c>
      <c r="H53" s="15" t="str">
        <f>IFERROR(AVERAGEIF('Dzienne 11'!$B$7:$B$306,A53,'Dzienne 11'!$K$7:$K$306),"")</f>
        <v/>
      </c>
      <c r="I53" s="21">
        <f>IFERROR(SUMIF('Dzienne 11'!$B$7:$B$306,A53,'Dzienne 11'!$H$7:$H$306),"")</f>
        <v>0</v>
      </c>
      <c r="J53" s="21">
        <f>IFERROR(SUMIF('Dzienne 11'!$B$7:$B$306,A53,'Dzienne 11'!$I$7:$I$306),"")</f>
        <v>0</v>
      </c>
      <c r="K53" s="15" t="str">
        <f t="shared" si="1"/>
        <v/>
      </c>
      <c r="L53" s="15" t="str">
        <f>IFERROR(AVERAGEIF('Dzienne 11'!$B$7:$B$306,A53,'Dzienne 11'!$L$7:$L$306),"")</f>
        <v/>
      </c>
      <c r="M53" s="21">
        <f>IFERROR(SUMIF('Dzienne 11'!$B$7:$B$306,A53,'Dzienne 11'!$M$7:$M$306),"")</f>
        <v>0</v>
      </c>
      <c r="N53" s="15" t="str">
        <f>IFERROR(AVERAGEIF('Dzienne 11'!$B$7:$B$306,A53,'Dzienne 11'!$O$7:$O$306),"")</f>
        <v/>
      </c>
      <c r="O53" s="15" t="str">
        <f>IFERROR(AVERAGEIF('Dzienne 11'!$B$7:$B$306,A53,'Dzienne 11'!$P$7:$P$306),"")</f>
        <v/>
      </c>
      <c r="P53" s="17" t="str">
        <f>IFERROR(AVERAGEIF('Dzienne 11'!$B$7:$B$306,A53,'Dzienne 11'!$R$7:$R$306),"")</f>
        <v/>
      </c>
      <c r="Q53" s="21" t="str">
        <f>IFERROR(AVERAGEIF('Dzienne 11'!$B$7:$B$306,A53,'Dzienne 11'!$U$7:$U$306),"")</f>
        <v/>
      </c>
      <c r="R53" s="21" t="str">
        <f>IFERROR(AVERAGEIF('Dzienne 11'!$B$7:$B$306,A53,'Dzienne 11'!$V$7:$V$306),"")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11'!$A$7:$A$306,'Dzienne 11'!$B$7:$B$306,A54),"")</f>
        <v/>
      </c>
      <c r="C54" s="20" t="str">
        <f ca="1">IFERROR(_xludf.maxifs('Dzienne 11'!$A$7:$A$306,'Dzienne 11'!$B$7:$B$306,A54),"")</f>
        <v/>
      </c>
      <c r="D54" s="21" t="str">
        <f>IFERROR(AVERAGEIF('Dzienne 11'!$B$7:$B$306,A54,'Dzienne 11'!$C$7:$C$306),"")</f>
        <v/>
      </c>
      <c r="E54" s="21" t="str">
        <f>IFERROR(AVERAGEIF('Dzienne 11'!$B$7:$B$306,A54,'Dzienne 11'!$D$7:$D$306),"")</f>
        <v/>
      </c>
      <c r="F54" s="13">
        <f>IFERROR(SUMIF('Dzienne 11'!$B$7:$B$306,A54,'Dzienne 11'!$E$7:$E$306),"")</f>
        <v>0</v>
      </c>
      <c r="G54" s="13">
        <f>IFERROR(SUMIF('Dzienne 11'!$B$7:$B$306,A54,'Dzienne 11'!$F$7:$F$306),"")</f>
        <v>0</v>
      </c>
      <c r="H54" s="15" t="str">
        <f>IFERROR(AVERAGEIF('Dzienne 11'!$B$7:$B$306,A54,'Dzienne 11'!$K$7:$K$306),"")</f>
        <v/>
      </c>
      <c r="I54" s="21">
        <f>IFERROR(SUMIF('Dzienne 11'!$B$7:$B$306,A54,'Dzienne 11'!$H$7:$H$306),"")</f>
        <v>0</v>
      </c>
      <c r="J54" s="21">
        <f>IFERROR(SUMIF('Dzienne 11'!$B$7:$B$306,A54,'Dzienne 11'!$I$7:$I$306),"")</f>
        <v>0</v>
      </c>
      <c r="K54" s="15" t="str">
        <f t="shared" si="1"/>
        <v/>
      </c>
      <c r="L54" s="15" t="str">
        <f>IFERROR(AVERAGEIF('Dzienne 11'!$B$7:$B$306,A54,'Dzienne 11'!$L$7:$L$306),"")</f>
        <v/>
      </c>
      <c r="M54" s="21">
        <f>IFERROR(SUMIF('Dzienne 11'!$B$7:$B$306,A54,'Dzienne 11'!$M$7:$M$306),"")</f>
        <v>0</v>
      </c>
      <c r="N54" s="15" t="str">
        <f>IFERROR(AVERAGEIF('Dzienne 11'!$B$7:$B$306,A54,'Dzienne 11'!$O$7:$O$306),"")</f>
        <v/>
      </c>
      <c r="O54" s="15" t="str">
        <f>IFERROR(AVERAGEIF('Dzienne 11'!$B$7:$B$306,A54,'Dzienne 11'!$P$7:$P$306),"")</f>
        <v/>
      </c>
      <c r="P54" s="17" t="str">
        <f>IFERROR(AVERAGEIF('Dzienne 11'!$B$7:$B$306,A54,'Dzienne 11'!$R$7:$R$306),"")</f>
        <v/>
      </c>
      <c r="Q54" s="21" t="str">
        <f>IFERROR(AVERAGEIF('Dzienne 11'!$B$7:$B$306,A54,'Dzienne 11'!$U$7:$U$306),"")</f>
        <v/>
      </c>
      <c r="R54" s="21" t="str">
        <f>IFERROR(AVERAGEIF('Dzienne 11'!$B$7:$B$306,A54,'Dzienne 11'!$V$7:$V$306),"")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11'!$A$7:$A$306,'Dzienne 11'!$B$7:$B$306,A55),"")</f>
        <v/>
      </c>
      <c r="C55" s="20" t="str">
        <f ca="1">IFERROR(_xludf.maxifs('Dzienne 11'!$A$7:$A$306,'Dzienne 11'!$B$7:$B$306,A55),"")</f>
        <v/>
      </c>
      <c r="D55" s="21" t="str">
        <f>IFERROR(AVERAGEIF('Dzienne 11'!$B$7:$B$306,A55,'Dzienne 11'!$C$7:$C$306),"")</f>
        <v/>
      </c>
      <c r="E55" s="21" t="str">
        <f>IFERROR(AVERAGEIF('Dzienne 11'!$B$7:$B$306,A55,'Dzienne 11'!$D$7:$D$306),"")</f>
        <v/>
      </c>
      <c r="F55" s="13">
        <f>IFERROR(SUMIF('Dzienne 11'!$B$7:$B$306,A55,'Dzienne 11'!$E$7:$E$306),"")</f>
        <v>0</v>
      </c>
      <c r="G55" s="13">
        <f>IFERROR(SUMIF('Dzienne 11'!$B$7:$B$306,A55,'Dzienne 11'!$F$7:$F$306),"")</f>
        <v>0</v>
      </c>
      <c r="H55" s="15" t="str">
        <f>IFERROR(AVERAGEIF('Dzienne 11'!$B$7:$B$306,A55,'Dzienne 11'!$K$7:$K$306),"")</f>
        <v/>
      </c>
      <c r="I55" s="21">
        <f>IFERROR(SUMIF('Dzienne 11'!$B$7:$B$306,A55,'Dzienne 11'!$H$7:$H$306),"")</f>
        <v>0</v>
      </c>
      <c r="J55" s="21">
        <f>IFERROR(SUMIF('Dzienne 11'!$B$7:$B$306,A55,'Dzienne 11'!$I$7:$I$306),"")</f>
        <v>0</v>
      </c>
      <c r="K55" s="15" t="str">
        <f t="shared" si="1"/>
        <v/>
      </c>
      <c r="L55" s="15" t="str">
        <f>IFERROR(AVERAGEIF('Dzienne 11'!$B$7:$B$306,A55,'Dzienne 11'!$L$7:$L$306),"")</f>
        <v/>
      </c>
      <c r="M55" s="21">
        <f>IFERROR(SUMIF('Dzienne 11'!$B$7:$B$306,A55,'Dzienne 11'!$M$7:$M$306),"")</f>
        <v>0</v>
      </c>
      <c r="N55" s="15" t="str">
        <f>IFERROR(AVERAGEIF('Dzienne 11'!$B$7:$B$306,A55,'Dzienne 11'!$O$7:$O$306),"")</f>
        <v/>
      </c>
      <c r="O55" s="15" t="str">
        <f>IFERROR(AVERAGEIF('Dzienne 11'!$B$7:$B$306,A55,'Dzienne 11'!$P$7:$P$306),"")</f>
        <v/>
      </c>
      <c r="P55" s="17" t="str">
        <f>IFERROR(AVERAGEIF('Dzienne 11'!$B$7:$B$306,A55,'Dzienne 11'!$R$7:$R$306),"")</f>
        <v/>
      </c>
      <c r="Q55" s="21" t="str">
        <f>IFERROR(AVERAGEIF('Dzienne 11'!$B$7:$B$306,A55,'Dzienne 11'!$U$7:$U$306),"")</f>
        <v/>
      </c>
      <c r="R55" s="21" t="str">
        <f>IFERROR(AVERAGEIF('Dzienne 11'!$B$7:$B$306,A55,'Dzienne 11'!$V$7:$V$306),"")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11'!$A$7:$A$306,'Dzienne 11'!$B$7:$B$306,A56),"")</f>
        <v/>
      </c>
      <c r="C56" s="20" t="str">
        <f ca="1">IFERROR(_xludf.maxifs('Dzienne 11'!$A$7:$A$306,'Dzienne 11'!$B$7:$B$306,A56),"")</f>
        <v/>
      </c>
      <c r="D56" s="21" t="str">
        <f>IFERROR(AVERAGEIF('Dzienne 11'!$B$7:$B$306,A56,'Dzienne 11'!$C$7:$C$306),"")</f>
        <v/>
      </c>
      <c r="E56" s="21" t="str">
        <f>IFERROR(AVERAGEIF('Dzienne 11'!$B$7:$B$306,A56,'Dzienne 11'!$D$7:$D$306),"")</f>
        <v/>
      </c>
      <c r="F56" s="13">
        <f>IFERROR(SUMIF('Dzienne 11'!$B$7:$B$306,A56,'Dzienne 11'!$E$7:$E$306),"")</f>
        <v>0</v>
      </c>
      <c r="G56" s="13">
        <f>IFERROR(SUMIF('Dzienne 11'!$B$7:$B$306,A56,'Dzienne 11'!$F$7:$F$306),"")</f>
        <v>0</v>
      </c>
      <c r="H56" s="15" t="str">
        <f>IFERROR(AVERAGEIF('Dzienne 11'!$B$7:$B$306,A56,'Dzienne 11'!$K$7:$K$306),"")</f>
        <v/>
      </c>
      <c r="I56" s="21">
        <f>IFERROR(SUMIF('Dzienne 11'!$B$7:$B$306,A56,'Dzienne 11'!$H$7:$H$306),"")</f>
        <v>0</v>
      </c>
      <c r="J56" s="21">
        <f>IFERROR(SUMIF('Dzienne 11'!$B$7:$B$306,A56,'Dzienne 11'!$I$7:$I$306),"")</f>
        <v>0</v>
      </c>
      <c r="K56" s="15" t="str">
        <f t="shared" si="1"/>
        <v/>
      </c>
      <c r="L56" s="15" t="str">
        <f>IFERROR(AVERAGEIF('Dzienne 11'!$B$7:$B$306,A56,'Dzienne 11'!$L$7:$L$306),"")</f>
        <v/>
      </c>
      <c r="M56" s="21">
        <f>IFERROR(SUMIF('Dzienne 11'!$B$7:$B$306,A56,'Dzienne 11'!$M$7:$M$306),"")</f>
        <v>0</v>
      </c>
      <c r="N56" s="15" t="str">
        <f>IFERROR(AVERAGEIF('Dzienne 11'!$B$7:$B$306,A56,'Dzienne 11'!$O$7:$O$306),"")</f>
        <v/>
      </c>
      <c r="O56" s="15" t="str">
        <f>IFERROR(AVERAGEIF('Dzienne 11'!$B$7:$B$306,A56,'Dzienne 11'!$P$7:$P$306),"")</f>
        <v/>
      </c>
      <c r="P56" s="17" t="str">
        <f>IFERROR(AVERAGEIF('Dzienne 11'!$B$7:$B$306,A56,'Dzienne 11'!$R$7:$R$306),"")</f>
        <v/>
      </c>
      <c r="Q56" s="21" t="str">
        <f>IFERROR(AVERAGEIF('Dzienne 11'!$B$7:$B$306,A56,'Dzienne 11'!$U$7:$U$306),"")</f>
        <v/>
      </c>
      <c r="R56" s="21" t="str">
        <f>IFERROR(AVERAGEIF('Dzienne 11'!$B$7:$B$306,A56,'Dzienne 11'!$V$7:$V$306),"")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11'!$A$7:$A$306,'Dzienne 11'!$B$7:$B$306,A57),"")</f>
        <v/>
      </c>
      <c r="C57" s="20" t="str">
        <f ca="1">IFERROR(_xludf.maxifs('Dzienne 11'!$A$7:$A$306,'Dzienne 11'!$B$7:$B$306,A57),"")</f>
        <v/>
      </c>
      <c r="D57" s="21" t="str">
        <f>IFERROR(AVERAGEIF('Dzienne 11'!$B$7:$B$306,A57,'Dzienne 11'!$C$7:$C$306),"")</f>
        <v/>
      </c>
      <c r="E57" s="21" t="str">
        <f>IFERROR(AVERAGEIF('Dzienne 11'!$B$7:$B$306,A57,'Dzienne 11'!$D$7:$D$306),"")</f>
        <v/>
      </c>
      <c r="F57" s="13">
        <f>IFERROR(SUMIF('Dzienne 11'!$B$7:$B$306,A57,'Dzienne 11'!$E$7:$E$306),"")</f>
        <v>0</v>
      </c>
      <c r="G57" s="13">
        <f>IFERROR(SUMIF('Dzienne 11'!$B$7:$B$306,A57,'Dzienne 11'!$F$7:$F$306),"")</f>
        <v>0</v>
      </c>
      <c r="H57" s="15" t="str">
        <f>IFERROR(AVERAGEIF('Dzienne 11'!$B$7:$B$306,A57,'Dzienne 11'!$K$7:$K$306),"")</f>
        <v/>
      </c>
      <c r="I57" s="21">
        <f>IFERROR(SUMIF('Dzienne 11'!$B$7:$B$306,A57,'Dzienne 11'!$H$7:$H$306),"")</f>
        <v>0</v>
      </c>
      <c r="J57" s="21">
        <f>IFERROR(SUMIF('Dzienne 11'!$B$7:$B$306,A57,'Dzienne 11'!$I$7:$I$306),"")</f>
        <v>0</v>
      </c>
      <c r="K57" s="15" t="str">
        <f t="shared" si="1"/>
        <v/>
      </c>
      <c r="L57" s="15" t="str">
        <f>IFERROR(AVERAGEIF('Dzienne 11'!$B$7:$B$306,A57,'Dzienne 11'!$L$7:$L$306),"")</f>
        <v/>
      </c>
      <c r="M57" s="21">
        <f>IFERROR(SUMIF('Dzienne 11'!$B$7:$B$306,A57,'Dzienne 11'!$M$7:$M$306),"")</f>
        <v>0</v>
      </c>
      <c r="N57" s="15" t="str">
        <f>IFERROR(AVERAGEIF('Dzienne 11'!$B$7:$B$306,A57,'Dzienne 11'!$O$7:$O$306),"")</f>
        <v/>
      </c>
      <c r="O57" s="15" t="str">
        <f>IFERROR(AVERAGEIF('Dzienne 11'!$B$7:$B$306,A57,'Dzienne 11'!$P$7:$P$306),"")</f>
        <v/>
      </c>
      <c r="P57" s="17" t="str">
        <f>IFERROR(AVERAGEIF('Dzienne 11'!$B$7:$B$306,A57,'Dzienne 11'!$R$7:$R$306),"")</f>
        <v/>
      </c>
      <c r="Q57" s="21" t="str">
        <f>IFERROR(AVERAGEIF('Dzienne 11'!$B$7:$B$306,A57,'Dzienne 11'!$U$7:$U$306),"")</f>
        <v/>
      </c>
      <c r="R57" s="21" t="str">
        <f>IFERROR(AVERAGEIF('Dzienne 11'!$B$7:$B$306,A57,'Dzienne 11'!$V$7:$V$306),"")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11'!$A$7:$A$306,'Dzienne 11'!$B$7:$B$306,A58),"")</f>
        <v/>
      </c>
      <c r="C58" s="20" t="str">
        <f ca="1">IFERROR(_xludf.maxifs('Dzienne 11'!$A$7:$A$306,'Dzienne 11'!$B$7:$B$306,A58),"")</f>
        <v/>
      </c>
      <c r="D58" s="21" t="str">
        <f>IFERROR(AVERAGEIF('Dzienne 11'!$B$7:$B$306,A58,'Dzienne 11'!$C$7:$C$306),"")</f>
        <v/>
      </c>
      <c r="E58" s="21" t="str">
        <f>IFERROR(AVERAGEIF('Dzienne 11'!$B$7:$B$306,A58,'Dzienne 11'!$D$7:$D$306),"")</f>
        <v/>
      </c>
      <c r="F58" s="13">
        <f>IFERROR(SUMIF('Dzienne 11'!$B$7:$B$306,A58,'Dzienne 11'!$E$7:$E$306),"")</f>
        <v>0</v>
      </c>
      <c r="G58" s="13">
        <f>IFERROR(SUMIF('Dzienne 11'!$B$7:$B$306,A58,'Dzienne 11'!$F$7:$F$306),"")</f>
        <v>0</v>
      </c>
      <c r="H58" s="15" t="str">
        <f>IFERROR(AVERAGEIF('Dzienne 11'!$B$7:$B$306,A58,'Dzienne 11'!$K$7:$K$306),"")</f>
        <v/>
      </c>
      <c r="I58" s="21">
        <f>IFERROR(SUMIF('Dzienne 11'!$B$7:$B$306,A58,'Dzienne 11'!$H$7:$H$306),"")</f>
        <v>0</v>
      </c>
      <c r="J58" s="21">
        <f>IFERROR(SUMIF('Dzienne 11'!$B$7:$B$306,A58,'Dzienne 11'!$I$7:$I$306),"")</f>
        <v>0</v>
      </c>
      <c r="K58" s="15" t="str">
        <f t="shared" si="1"/>
        <v/>
      </c>
      <c r="L58" s="15" t="str">
        <f>IFERROR(AVERAGEIF('Dzienne 11'!$B$7:$B$306,A58,'Dzienne 11'!$L$7:$L$306),"")</f>
        <v/>
      </c>
      <c r="M58" s="21">
        <f>IFERROR(SUMIF('Dzienne 11'!$B$7:$B$306,A58,'Dzienne 11'!$M$7:$M$306),"")</f>
        <v>0</v>
      </c>
      <c r="N58" s="15" t="str">
        <f>IFERROR(AVERAGEIF('Dzienne 11'!$B$7:$B$306,A58,'Dzienne 11'!$O$7:$O$306),"")</f>
        <v/>
      </c>
      <c r="O58" s="15" t="str">
        <f>IFERROR(AVERAGEIF('Dzienne 11'!$B$7:$B$306,A58,'Dzienne 11'!$P$7:$P$306),"")</f>
        <v/>
      </c>
      <c r="P58" s="17" t="str">
        <f>IFERROR(AVERAGEIF('Dzienne 11'!$B$7:$B$306,A58,'Dzienne 11'!$R$7:$R$306),"")</f>
        <v/>
      </c>
      <c r="Q58" s="21" t="str">
        <f>IFERROR(AVERAGEIF('Dzienne 11'!$B$7:$B$306,A58,'Dzienne 11'!$U$7:$U$306),"")</f>
        <v/>
      </c>
      <c r="R58" s="21" t="str">
        <f>IFERROR(AVERAGEIF('Dzienne 11'!$B$7:$B$306,A58,'Dzienne 11'!$V$7:$V$306),"")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11'!$A$7:$A$306,'Dzienne 11'!$B$7:$B$306,A59),"")</f>
        <v/>
      </c>
      <c r="C59" s="20" t="str">
        <f ca="1">IFERROR(_xludf.maxifs('Dzienne 11'!$A$7:$A$306,'Dzienne 11'!$B$7:$B$306,A59),"")</f>
        <v/>
      </c>
      <c r="D59" s="21" t="str">
        <f>IFERROR(AVERAGEIF('Dzienne 11'!$B$7:$B$306,A59,'Dzienne 11'!$C$7:$C$306),"")</f>
        <v/>
      </c>
      <c r="E59" s="21" t="str">
        <f>IFERROR(AVERAGEIF('Dzienne 11'!$B$7:$B$306,A59,'Dzienne 11'!$D$7:$D$306),"")</f>
        <v/>
      </c>
      <c r="F59" s="13">
        <f>IFERROR(SUMIF('Dzienne 11'!$B$7:$B$306,A59,'Dzienne 11'!$E$7:$E$306),"")</f>
        <v>0</v>
      </c>
      <c r="G59" s="13">
        <f>IFERROR(SUMIF('Dzienne 11'!$B$7:$B$306,A59,'Dzienne 11'!$F$7:$F$306),"")</f>
        <v>0</v>
      </c>
      <c r="H59" s="15" t="str">
        <f>IFERROR(AVERAGEIF('Dzienne 11'!$B$7:$B$306,A59,'Dzienne 11'!$K$7:$K$306),"")</f>
        <v/>
      </c>
      <c r="I59" s="21">
        <f>IFERROR(SUMIF('Dzienne 11'!$B$7:$B$306,A59,'Dzienne 11'!$H$7:$H$306),"")</f>
        <v>0</v>
      </c>
      <c r="J59" s="21">
        <f>IFERROR(SUMIF('Dzienne 11'!$B$7:$B$306,A59,'Dzienne 11'!$I$7:$I$306),"")</f>
        <v>0</v>
      </c>
      <c r="K59" s="15" t="str">
        <f t="shared" si="1"/>
        <v/>
      </c>
      <c r="L59" s="15" t="str">
        <f>IFERROR(AVERAGEIF('Dzienne 11'!$B$7:$B$306,A59,'Dzienne 11'!$L$7:$L$306),"")</f>
        <v/>
      </c>
      <c r="M59" s="21">
        <f>IFERROR(SUMIF('Dzienne 11'!$B$7:$B$306,A59,'Dzienne 11'!$M$7:$M$306),"")</f>
        <v>0</v>
      </c>
      <c r="N59" s="15" t="str">
        <f>IFERROR(AVERAGEIF('Dzienne 11'!$B$7:$B$306,A59,'Dzienne 11'!$O$7:$O$306),"")</f>
        <v/>
      </c>
      <c r="O59" s="15" t="str">
        <f>IFERROR(AVERAGEIF('Dzienne 11'!$B$7:$B$306,A59,'Dzienne 11'!$P$7:$P$306),"")</f>
        <v/>
      </c>
      <c r="P59" s="17" t="str">
        <f>IFERROR(AVERAGEIF('Dzienne 11'!$B$7:$B$306,A59,'Dzienne 11'!$R$7:$R$306),"")</f>
        <v/>
      </c>
      <c r="Q59" s="21" t="str">
        <f>IFERROR(AVERAGEIF('Dzienne 11'!$B$7:$B$306,A59,'Dzienne 11'!$U$7:$U$306),"")</f>
        <v/>
      </c>
      <c r="R59" s="21" t="str">
        <f>IFERROR(AVERAGEIF('Dzienne 11'!$B$7:$B$306,A59,'Dzienne 11'!$V$7:$V$306),"")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11'!$A$7:$A$306,'Dzienne 11'!$B$7:$B$306,A60),"")</f>
        <v/>
      </c>
      <c r="C60" s="20" t="str">
        <f ca="1">IFERROR(_xludf.maxifs('Dzienne 11'!$A$7:$A$306,'Dzienne 11'!$B$7:$B$306,A60),"")</f>
        <v/>
      </c>
      <c r="D60" s="21" t="str">
        <f>IFERROR(AVERAGEIF('Dzienne 11'!$B$7:$B$306,A60,'Dzienne 11'!$C$7:$C$306),"")</f>
        <v/>
      </c>
      <c r="E60" s="21" t="str">
        <f>IFERROR(AVERAGEIF('Dzienne 11'!$B$7:$B$306,A60,'Dzienne 11'!$D$7:$D$306),"")</f>
        <v/>
      </c>
      <c r="F60" s="13">
        <f>IFERROR(SUMIF('Dzienne 11'!$B$7:$B$306,A60,'Dzienne 11'!$E$7:$E$306),"")</f>
        <v>0</v>
      </c>
      <c r="G60" s="13">
        <f>IFERROR(SUMIF('Dzienne 11'!$B$7:$B$306,A60,'Dzienne 11'!$F$7:$F$306),"")</f>
        <v>0</v>
      </c>
      <c r="H60" s="15" t="str">
        <f>IFERROR(AVERAGEIF('Dzienne 11'!$B$7:$B$306,A60,'Dzienne 11'!$K$7:$K$306),"")</f>
        <v/>
      </c>
      <c r="I60" s="21">
        <f>IFERROR(SUMIF('Dzienne 11'!$B$7:$B$306,A60,'Dzienne 11'!$H$7:$H$306),"")</f>
        <v>0</v>
      </c>
      <c r="J60" s="21">
        <f>IFERROR(SUMIF('Dzienne 11'!$B$7:$B$306,A60,'Dzienne 11'!$I$7:$I$306),"")</f>
        <v>0</v>
      </c>
      <c r="K60" s="15" t="str">
        <f t="shared" si="1"/>
        <v/>
      </c>
      <c r="L60" s="15" t="str">
        <f>IFERROR(AVERAGEIF('Dzienne 11'!$B$7:$B$306,A60,'Dzienne 11'!$L$7:$L$306),"")</f>
        <v/>
      </c>
      <c r="M60" s="21">
        <f>IFERROR(SUMIF('Dzienne 11'!$B$7:$B$306,A60,'Dzienne 11'!$M$7:$M$306),"")</f>
        <v>0</v>
      </c>
      <c r="N60" s="15" t="str">
        <f>IFERROR(AVERAGEIF('Dzienne 11'!$B$7:$B$306,A60,'Dzienne 11'!$O$7:$O$306),"")</f>
        <v/>
      </c>
      <c r="O60" s="15" t="str">
        <f>IFERROR(AVERAGEIF('Dzienne 11'!$B$7:$B$306,A60,'Dzienne 11'!$P$7:$P$306),"")</f>
        <v/>
      </c>
      <c r="P60" s="17" t="str">
        <f>IFERROR(AVERAGEIF('Dzienne 11'!$B$7:$B$306,A60,'Dzienne 11'!$R$7:$R$306),"")</f>
        <v/>
      </c>
      <c r="Q60" s="21" t="str">
        <f>IFERROR(AVERAGEIF('Dzienne 11'!$B$7:$B$306,A60,'Dzienne 11'!$U$7:$U$306),"")</f>
        <v/>
      </c>
      <c r="R60" s="21" t="str">
        <f>IFERROR(AVERAGEIF('Dzienne 11'!$B$7:$B$306,A60,'Dzienne 11'!$V$7:$V$306),"")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11'!$A$7:$A$306,'Dzienne 11'!$B$7:$B$306,A61),"")</f>
        <v/>
      </c>
      <c r="C61" s="20" t="str">
        <f ca="1">IFERROR(_xludf.maxifs('Dzienne 11'!$A$7:$A$306,'Dzienne 11'!$B$7:$B$306,A61),"")</f>
        <v/>
      </c>
      <c r="D61" s="21" t="str">
        <f>IFERROR(AVERAGEIF('Dzienne 11'!$B$7:$B$306,A61,'Dzienne 11'!$C$7:$C$306),"")</f>
        <v/>
      </c>
      <c r="E61" s="21" t="str">
        <f>IFERROR(AVERAGEIF('Dzienne 11'!$B$7:$B$306,A61,'Dzienne 11'!$D$7:$D$306),"")</f>
        <v/>
      </c>
      <c r="F61" s="13">
        <f>IFERROR(SUMIF('Dzienne 11'!$B$7:$B$306,A61,'Dzienne 11'!$E$7:$E$306),"")</f>
        <v>0</v>
      </c>
      <c r="G61" s="13">
        <f>IFERROR(SUMIF('Dzienne 11'!$B$7:$B$306,A61,'Dzienne 11'!$F$7:$F$306),"")</f>
        <v>0</v>
      </c>
      <c r="H61" s="15" t="str">
        <f>IFERROR(AVERAGEIF('Dzienne 11'!$B$7:$B$306,A61,'Dzienne 11'!$K$7:$K$306),"")</f>
        <v/>
      </c>
      <c r="I61" s="21">
        <f>IFERROR(SUMIF('Dzienne 11'!$B$7:$B$306,A61,'Dzienne 11'!$H$7:$H$306),"")</f>
        <v>0</v>
      </c>
      <c r="J61" s="21">
        <f>IFERROR(SUMIF('Dzienne 11'!$B$7:$B$306,A61,'Dzienne 11'!$I$7:$I$306),"")</f>
        <v>0</v>
      </c>
      <c r="K61" s="15" t="str">
        <f t="shared" si="1"/>
        <v/>
      </c>
      <c r="L61" s="15" t="str">
        <f>IFERROR(AVERAGEIF('Dzienne 11'!$B$7:$B$306,A61,'Dzienne 11'!$L$7:$L$306),"")</f>
        <v/>
      </c>
      <c r="M61" s="21">
        <f>IFERROR(SUMIF('Dzienne 11'!$B$7:$B$306,A61,'Dzienne 11'!$M$7:$M$306),"")</f>
        <v>0</v>
      </c>
      <c r="N61" s="15" t="str">
        <f>IFERROR(AVERAGEIF('Dzienne 11'!$B$7:$B$306,A61,'Dzienne 11'!$O$7:$O$306),"")</f>
        <v/>
      </c>
      <c r="O61" s="15" t="str">
        <f>IFERROR(AVERAGEIF('Dzienne 11'!$B$7:$B$306,A61,'Dzienne 11'!$P$7:$P$306),"")</f>
        <v/>
      </c>
      <c r="P61" s="17" t="str">
        <f>IFERROR(AVERAGEIF('Dzienne 11'!$B$7:$B$306,A61,'Dzienne 11'!$R$7:$R$306),"")</f>
        <v/>
      </c>
      <c r="Q61" s="21" t="str">
        <f>IFERROR(AVERAGEIF('Dzienne 11'!$B$7:$B$306,A61,'Dzienne 11'!$U$7:$U$306),"")</f>
        <v/>
      </c>
      <c r="R61" s="21" t="str">
        <f>IFERROR(AVERAGEIF('Dzienne 11'!$B$7:$B$306,A61,'Dzienne 11'!$V$7:$V$306),"")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11'!$A$7:$A$306,'Dzienne 11'!$B$7:$B$306,A62),"")</f>
        <v/>
      </c>
      <c r="C62" s="20" t="str">
        <f ca="1">IFERROR(_xludf.maxifs('Dzienne 11'!$A$7:$A$306,'Dzienne 11'!$B$7:$B$306,A62),"")</f>
        <v/>
      </c>
      <c r="D62" s="21" t="str">
        <f>IFERROR(AVERAGEIF('Dzienne 11'!$B$7:$B$306,A62,'Dzienne 11'!$C$7:$C$306),"")</f>
        <v/>
      </c>
      <c r="E62" s="21" t="str">
        <f>IFERROR(AVERAGEIF('Dzienne 11'!$B$7:$B$306,A62,'Dzienne 11'!$D$7:$D$306),"")</f>
        <v/>
      </c>
      <c r="F62" s="13">
        <f>IFERROR(SUMIF('Dzienne 11'!$B$7:$B$306,A62,'Dzienne 11'!$E$7:$E$306),"")</f>
        <v>0</v>
      </c>
      <c r="G62" s="13">
        <f>IFERROR(SUMIF('Dzienne 11'!$B$7:$B$306,A62,'Dzienne 11'!$F$7:$F$306),"")</f>
        <v>0</v>
      </c>
      <c r="H62" s="15" t="str">
        <f>IFERROR(AVERAGEIF('Dzienne 11'!$B$7:$B$306,A62,'Dzienne 11'!$K$7:$K$306),"")</f>
        <v/>
      </c>
      <c r="I62" s="21">
        <f>IFERROR(SUMIF('Dzienne 11'!$B$7:$B$306,A62,'Dzienne 11'!$H$7:$H$306),"")</f>
        <v>0</v>
      </c>
      <c r="J62" s="21">
        <f>IFERROR(SUMIF('Dzienne 11'!$B$7:$B$306,A62,'Dzienne 11'!$I$7:$I$306),"")</f>
        <v>0</v>
      </c>
      <c r="K62" s="15" t="str">
        <f t="shared" si="1"/>
        <v/>
      </c>
      <c r="L62" s="15" t="str">
        <f>IFERROR(AVERAGEIF('Dzienne 11'!$B$7:$B$306,A62,'Dzienne 11'!$L$7:$L$306),"")</f>
        <v/>
      </c>
      <c r="M62" s="21">
        <f>IFERROR(SUMIF('Dzienne 11'!$B$7:$B$306,A62,'Dzienne 11'!$M$7:$M$306),"")</f>
        <v>0</v>
      </c>
      <c r="N62" s="15" t="str">
        <f>IFERROR(AVERAGEIF('Dzienne 11'!$B$7:$B$306,A62,'Dzienne 11'!$O$7:$O$306),"")</f>
        <v/>
      </c>
      <c r="O62" s="15" t="str">
        <f>IFERROR(AVERAGEIF('Dzienne 11'!$B$7:$B$306,A62,'Dzienne 11'!$P$7:$P$306),"")</f>
        <v/>
      </c>
      <c r="P62" s="17" t="str">
        <f>IFERROR(AVERAGEIF('Dzienne 11'!$B$7:$B$306,A62,'Dzienne 11'!$R$7:$R$306),"")</f>
        <v/>
      </c>
      <c r="Q62" s="21" t="str">
        <f>IFERROR(AVERAGEIF('Dzienne 11'!$B$7:$B$306,A62,'Dzienne 11'!$U$7:$U$306),"")</f>
        <v/>
      </c>
      <c r="R62" s="21" t="str">
        <f>IFERROR(AVERAGEIF('Dzienne 11'!$B$7:$B$306,A62,'Dzienne 11'!$V$7:$V$306),"")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11'!$A$7:$A$306,'Dzienne 11'!$B$7:$B$306,A63),"")</f>
        <v/>
      </c>
      <c r="C63" s="20" t="str">
        <f ca="1">IFERROR(_xludf.maxifs('Dzienne 11'!$A$7:$A$306,'Dzienne 11'!$B$7:$B$306,A63),"")</f>
        <v/>
      </c>
      <c r="D63" s="21" t="str">
        <f>IFERROR(AVERAGEIF('Dzienne 11'!$B$7:$B$306,A63,'Dzienne 11'!$C$7:$C$306),"")</f>
        <v/>
      </c>
      <c r="E63" s="21" t="str">
        <f>IFERROR(AVERAGEIF('Dzienne 11'!$B$7:$B$306,A63,'Dzienne 11'!$D$7:$D$306),"")</f>
        <v/>
      </c>
      <c r="F63" s="13">
        <f>IFERROR(SUMIF('Dzienne 11'!$B$7:$B$306,A63,'Dzienne 11'!$E$7:$E$306),"")</f>
        <v>0</v>
      </c>
      <c r="G63" s="13">
        <f>IFERROR(SUMIF('Dzienne 11'!$B$7:$B$306,A63,'Dzienne 11'!$F$7:$F$306),"")</f>
        <v>0</v>
      </c>
      <c r="H63" s="15" t="str">
        <f>IFERROR(AVERAGEIF('Dzienne 11'!$B$7:$B$306,A63,'Dzienne 11'!$K$7:$K$306),"")</f>
        <v/>
      </c>
      <c r="I63" s="21">
        <f>IFERROR(SUMIF('Dzienne 11'!$B$7:$B$306,A63,'Dzienne 11'!$H$7:$H$306),"")</f>
        <v>0</v>
      </c>
      <c r="J63" s="21">
        <f>IFERROR(SUMIF('Dzienne 11'!$B$7:$B$306,A63,'Dzienne 11'!$I$7:$I$306),"")</f>
        <v>0</v>
      </c>
      <c r="K63" s="15" t="str">
        <f t="shared" si="1"/>
        <v/>
      </c>
      <c r="L63" s="15" t="str">
        <f>IFERROR(AVERAGEIF('Dzienne 11'!$B$7:$B$306,A63,'Dzienne 11'!$L$7:$L$306),"")</f>
        <v/>
      </c>
      <c r="M63" s="21">
        <f>IFERROR(SUMIF('Dzienne 11'!$B$7:$B$306,A63,'Dzienne 11'!$M$7:$M$306),"")</f>
        <v>0</v>
      </c>
      <c r="N63" s="15" t="str">
        <f>IFERROR(AVERAGEIF('Dzienne 11'!$B$7:$B$306,A63,'Dzienne 11'!$O$7:$O$306),"")</f>
        <v/>
      </c>
      <c r="O63" s="15" t="str">
        <f>IFERROR(AVERAGEIF('Dzienne 11'!$B$7:$B$306,A63,'Dzienne 11'!$P$7:$P$306),"")</f>
        <v/>
      </c>
      <c r="P63" s="17" t="str">
        <f>IFERROR(AVERAGEIF('Dzienne 11'!$B$7:$B$306,A63,'Dzienne 11'!$R$7:$R$306),"")</f>
        <v/>
      </c>
      <c r="Q63" s="21" t="str">
        <f>IFERROR(AVERAGEIF('Dzienne 11'!$B$7:$B$306,A63,'Dzienne 11'!$U$7:$U$306),"")</f>
        <v/>
      </c>
      <c r="R63" s="21" t="str">
        <f>IFERROR(AVERAGEIF('Dzienne 11'!$B$7:$B$306,A63,'Dzienne 11'!$V$7:$V$306),"")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11'!$A$7:$A$306,'Dzienne 11'!$B$7:$B$306,A64),"")</f>
        <v/>
      </c>
      <c r="C64" s="20" t="str">
        <f ca="1">IFERROR(_xludf.maxifs('Dzienne 11'!$A$7:$A$306,'Dzienne 11'!$B$7:$B$306,A64),"")</f>
        <v/>
      </c>
      <c r="D64" s="21" t="str">
        <f>IFERROR(AVERAGEIF('Dzienne 11'!$B$7:$B$306,A64,'Dzienne 11'!$C$7:$C$306),"")</f>
        <v/>
      </c>
      <c r="E64" s="21" t="str">
        <f>IFERROR(AVERAGEIF('Dzienne 11'!$B$7:$B$306,A64,'Dzienne 11'!$D$7:$D$306),"")</f>
        <v/>
      </c>
      <c r="F64" s="13">
        <f>IFERROR(SUMIF('Dzienne 11'!$B$7:$B$306,A64,'Dzienne 11'!$E$7:$E$306),"")</f>
        <v>0</v>
      </c>
      <c r="G64" s="13">
        <f>IFERROR(SUMIF('Dzienne 11'!$B$7:$B$306,A64,'Dzienne 11'!$F$7:$F$306),"")</f>
        <v>0</v>
      </c>
      <c r="H64" s="15" t="str">
        <f>IFERROR(AVERAGEIF('Dzienne 11'!$B$7:$B$306,A64,'Dzienne 11'!$K$7:$K$306),"")</f>
        <v/>
      </c>
      <c r="I64" s="21">
        <f>IFERROR(SUMIF('Dzienne 11'!$B$7:$B$306,A64,'Dzienne 11'!$H$7:$H$306),"")</f>
        <v>0</v>
      </c>
      <c r="J64" s="21">
        <f>IFERROR(SUMIF('Dzienne 11'!$B$7:$B$306,A64,'Dzienne 11'!$I$7:$I$306),"")</f>
        <v>0</v>
      </c>
      <c r="K64" s="15" t="str">
        <f t="shared" si="1"/>
        <v/>
      </c>
      <c r="L64" s="15" t="str">
        <f>IFERROR(AVERAGEIF('Dzienne 11'!$B$7:$B$306,A64,'Dzienne 11'!$L$7:$L$306),"")</f>
        <v/>
      </c>
      <c r="M64" s="21">
        <f>IFERROR(SUMIF('Dzienne 11'!$B$7:$B$306,A64,'Dzienne 11'!$M$7:$M$306),"")</f>
        <v>0</v>
      </c>
      <c r="N64" s="15" t="str">
        <f>IFERROR(AVERAGEIF('Dzienne 11'!$B$7:$B$306,A64,'Dzienne 11'!$O$7:$O$306),"")</f>
        <v/>
      </c>
      <c r="O64" s="15" t="str">
        <f>IFERROR(AVERAGEIF('Dzienne 11'!$B$7:$B$306,A64,'Dzienne 11'!$P$7:$P$306),"")</f>
        <v/>
      </c>
      <c r="P64" s="17" t="str">
        <f>IFERROR(AVERAGEIF('Dzienne 11'!$B$7:$B$306,A64,'Dzienne 11'!$R$7:$R$306),"")</f>
        <v/>
      </c>
      <c r="Q64" s="21" t="str">
        <f>IFERROR(AVERAGEIF('Dzienne 11'!$B$7:$B$306,A64,'Dzienne 11'!$U$7:$U$306),"")</f>
        <v/>
      </c>
      <c r="R64" s="21" t="str">
        <f>IFERROR(AVERAGEIF('Dzienne 11'!$B$7:$B$306,A64,'Dzienne 11'!$V$7:$V$306),"")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11'!$A$7:$A$306,'Dzienne 11'!$B$7:$B$306,A65),"")</f>
        <v/>
      </c>
      <c r="C65" s="20" t="str">
        <f ca="1">IFERROR(_xludf.maxifs('Dzienne 11'!$A$7:$A$306,'Dzienne 11'!$B$7:$B$306,A65),"")</f>
        <v/>
      </c>
      <c r="D65" s="21" t="str">
        <f>IFERROR(AVERAGEIF('Dzienne 11'!$B$7:$B$306,A65,'Dzienne 11'!$C$7:$C$306),"")</f>
        <v/>
      </c>
      <c r="E65" s="21" t="str">
        <f>IFERROR(AVERAGEIF('Dzienne 11'!$B$7:$B$306,A65,'Dzienne 11'!$D$7:$D$306),"")</f>
        <v/>
      </c>
      <c r="F65" s="13">
        <f>IFERROR(SUMIF('Dzienne 11'!$B$7:$B$306,A65,'Dzienne 11'!$E$7:$E$306),"")</f>
        <v>0</v>
      </c>
      <c r="G65" s="13">
        <f>IFERROR(SUMIF('Dzienne 11'!$B$7:$B$306,A65,'Dzienne 11'!$F$7:$F$306),"")</f>
        <v>0</v>
      </c>
      <c r="H65" s="15" t="str">
        <f>IFERROR(AVERAGEIF('Dzienne 11'!$B$7:$B$306,A65,'Dzienne 11'!$K$7:$K$306),"")</f>
        <v/>
      </c>
      <c r="I65" s="21">
        <f>IFERROR(SUMIF('Dzienne 11'!$B$7:$B$306,A65,'Dzienne 11'!$H$7:$H$306),"")</f>
        <v>0</v>
      </c>
      <c r="J65" s="21">
        <f>IFERROR(SUMIF('Dzienne 11'!$B$7:$B$306,A65,'Dzienne 11'!$I$7:$I$306),"")</f>
        <v>0</v>
      </c>
      <c r="K65" s="15" t="str">
        <f t="shared" si="1"/>
        <v/>
      </c>
      <c r="L65" s="15" t="str">
        <f>IFERROR(AVERAGEIF('Dzienne 11'!$B$7:$B$306,A65,'Dzienne 11'!$L$7:$L$306),"")</f>
        <v/>
      </c>
      <c r="M65" s="21">
        <f>IFERROR(SUMIF('Dzienne 11'!$B$7:$B$306,A65,'Dzienne 11'!$M$7:$M$306),"")</f>
        <v>0</v>
      </c>
      <c r="N65" s="15" t="str">
        <f>IFERROR(AVERAGEIF('Dzienne 11'!$B$7:$B$306,A65,'Dzienne 11'!$O$7:$O$306),"")</f>
        <v/>
      </c>
      <c r="O65" s="15" t="str">
        <f>IFERROR(AVERAGEIF('Dzienne 11'!$B$7:$B$306,A65,'Dzienne 11'!$P$7:$P$306),"")</f>
        <v/>
      </c>
      <c r="P65" s="17" t="str">
        <f>IFERROR(AVERAGEIF('Dzienne 11'!$B$7:$B$306,A65,'Dzienne 11'!$R$7:$R$306),"")</f>
        <v/>
      </c>
      <c r="Q65" s="21" t="str">
        <f>IFERROR(AVERAGEIF('Dzienne 11'!$B$7:$B$306,A65,'Dzienne 11'!$U$7:$U$306),"")</f>
        <v/>
      </c>
      <c r="R65" s="21" t="str">
        <f>IFERROR(AVERAGEIF('Dzienne 11'!$B$7:$B$306,A65,'Dzienne 11'!$V$7:$V$306),"")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11'!$A$7:$A$306,'Dzienne 11'!$B$7:$B$306,A66),"")</f>
        <v/>
      </c>
      <c r="C66" s="20" t="str">
        <f ca="1">IFERROR(_xludf.maxifs('Dzienne 11'!$A$7:$A$306,'Dzienne 11'!$B$7:$B$306,A66),"")</f>
        <v/>
      </c>
      <c r="D66" s="21" t="str">
        <f>IFERROR(AVERAGEIF('Dzienne 11'!$B$7:$B$306,A66,'Dzienne 11'!$C$7:$C$306),"")</f>
        <v/>
      </c>
      <c r="E66" s="21" t="str">
        <f>IFERROR(AVERAGEIF('Dzienne 11'!$B$7:$B$306,A66,'Dzienne 11'!$D$7:$D$306),"")</f>
        <v/>
      </c>
      <c r="F66" s="13">
        <f>IFERROR(SUMIF('Dzienne 11'!$B$7:$B$306,A66,'Dzienne 11'!$E$7:$E$306),"")</f>
        <v>0</v>
      </c>
      <c r="G66" s="13">
        <f>IFERROR(SUMIF('Dzienne 11'!$B$7:$B$306,A66,'Dzienne 11'!$F$7:$F$306),"")</f>
        <v>0</v>
      </c>
      <c r="H66" s="15" t="str">
        <f>IFERROR(AVERAGEIF('Dzienne 11'!$B$7:$B$306,A66,'Dzienne 11'!$K$7:$K$306),"")</f>
        <v/>
      </c>
      <c r="I66" s="21">
        <f>IFERROR(SUMIF('Dzienne 11'!$B$7:$B$306,A66,'Dzienne 11'!$H$7:$H$306),"")</f>
        <v>0</v>
      </c>
      <c r="J66" s="21">
        <f>IFERROR(SUMIF('Dzienne 11'!$B$7:$B$306,A66,'Dzienne 11'!$I$7:$I$306),"")</f>
        <v>0</v>
      </c>
      <c r="K66" s="15" t="str">
        <f t="shared" si="1"/>
        <v/>
      </c>
      <c r="L66" s="15" t="str">
        <f>IFERROR(AVERAGEIF('Dzienne 11'!$B$7:$B$306,A66,'Dzienne 11'!$L$7:$L$306),"")</f>
        <v/>
      </c>
      <c r="M66" s="21">
        <f>IFERROR(SUMIF('Dzienne 11'!$B$7:$B$306,A66,'Dzienne 11'!$M$7:$M$306),"")</f>
        <v>0</v>
      </c>
      <c r="N66" s="15" t="str">
        <f>IFERROR(AVERAGEIF('Dzienne 11'!$B$7:$B$306,A66,'Dzienne 11'!$O$7:$O$306),"")</f>
        <v/>
      </c>
      <c r="O66" s="15" t="str">
        <f>IFERROR(AVERAGEIF('Dzienne 11'!$B$7:$B$306,A66,'Dzienne 11'!$P$7:$P$306),"")</f>
        <v/>
      </c>
      <c r="P66" s="17" t="str">
        <f>IFERROR(AVERAGEIF('Dzienne 11'!$B$7:$B$306,A66,'Dzienne 11'!$R$7:$R$306),"")</f>
        <v/>
      </c>
      <c r="Q66" s="21" t="str">
        <f>IFERROR(AVERAGEIF('Dzienne 11'!$B$7:$B$306,A66,'Dzienne 11'!$U$7:$U$306),"")</f>
        <v/>
      </c>
      <c r="R66" s="21" t="str">
        <f>IFERROR(AVERAGEIF('Dzienne 11'!$B$7:$B$306,A66,'Dzienne 11'!$V$7:$V$306),"")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11'!$A$7:$A$306,'Dzienne 11'!$B$7:$B$306,A67),"")</f>
        <v/>
      </c>
      <c r="C67" s="20" t="str">
        <f ca="1">IFERROR(_xludf.maxifs('Dzienne 11'!$A$7:$A$306,'Dzienne 11'!$B$7:$B$306,A67),"")</f>
        <v/>
      </c>
      <c r="D67" s="21" t="str">
        <f>IFERROR(AVERAGEIF('Dzienne 11'!$B$7:$B$306,A67,'Dzienne 11'!$C$7:$C$306),"")</f>
        <v/>
      </c>
      <c r="E67" s="21" t="str">
        <f>IFERROR(AVERAGEIF('Dzienne 11'!$B$7:$B$306,A67,'Dzienne 11'!$D$7:$D$306),"")</f>
        <v/>
      </c>
      <c r="F67" s="13">
        <f>IFERROR(SUMIF('Dzienne 11'!$B$7:$B$306,A67,'Dzienne 11'!$E$7:$E$306),"")</f>
        <v>0</v>
      </c>
      <c r="G67" s="13">
        <f>IFERROR(SUMIF('Dzienne 11'!$B$7:$B$306,A67,'Dzienne 11'!$F$7:$F$306),"")</f>
        <v>0</v>
      </c>
      <c r="H67" s="15" t="str">
        <f>IFERROR(AVERAGEIF('Dzienne 11'!$B$7:$B$306,A67,'Dzienne 11'!$K$7:$K$306),"")</f>
        <v/>
      </c>
      <c r="I67" s="21">
        <f>IFERROR(SUMIF('Dzienne 11'!$B$7:$B$306,A67,'Dzienne 11'!$H$7:$H$306),"")</f>
        <v>0</v>
      </c>
      <c r="J67" s="21">
        <f>IFERROR(SUMIF('Dzienne 11'!$B$7:$B$306,A67,'Dzienne 11'!$I$7:$I$306),"")</f>
        <v>0</v>
      </c>
      <c r="K67" s="15" t="str">
        <f t="shared" ref="K67:K72" si="2">IF(OR(I67="",I67=0),"",J67/I67*100)</f>
        <v/>
      </c>
      <c r="L67" s="15" t="str">
        <f>IFERROR(AVERAGEIF('Dzienne 11'!$B$7:$B$306,A67,'Dzienne 11'!$L$7:$L$306),"")</f>
        <v/>
      </c>
      <c r="M67" s="21">
        <f>IFERROR(SUMIF('Dzienne 11'!$B$7:$B$306,A67,'Dzienne 11'!$M$7:$M$306),"")</f>
        <v>0</v>
      </c>
      <c r="N67" s="15" t="str">
        <f>IFERROR(AVERAGEIF('Dzienne 11'!$B$7:$B$306,A67,'Dzienne 11'!$O$7:$O$306),"")</f>
        <v/>
      </c>
      <c r="O67" s="15" t="str">
        <f>IFERROR(AVERAGEIF('Dzienne 11'!$B$7:$B$306,A67,'Dzienne 11'!$P$7:$P$306),"")</f>
        <v/>
      </c>
      <c r="P67" s="17" t="str">
        <f>IFERROR(AVERAGEIF('Dzienne 11'!$B$7:$B$306,A67,'Dzienne 11'!$R$7:$R$306),"")</f>
        <v/>
      </c>
      <c r="Q67" s="21" t="str">
        <f>IFERROR(AVERAGEIF('Dzienne 11'!$B$7:$B$306,A67,'Dzienne 11'!$U$7:$U$306),"")</f>
        <v/>
      </c>
      <c r="R67" s="21" t="str">
        <f>IFERROR(AVERAGEIF('Dzienne 11'!$B$7:$B$306,A67,'Dzienne 11'!$V$7:$V$306),"")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11'!$A$7:$A$306,'Dzienne 11'!$B$7:$B$306,A68),"")</f>
        <v/>
      </c>
      <c r="C68" s="20" t="str">
        <f ca="1">IFERROR(_xludf.maxifs('Dzienne 11'!$A$7:$A$306,'Dzienne 11'!$B$7:$B$306,A68),"")</f>
        <v/>
      </c>
      <c r="D68" s="21" t="str">
        <f>IFERROR(AVERAGEIF('Dzienne 11'!$B$7:$B$306,A68,'Dzienne 11'!$C$7:$C$306),"")</f>
        <v/>
      </c>
      <c r="E68" s="21" t="str">
        <f>IFERROR(AVERAGEIF('Dzienne 11'!$B$7:$B$306,A68,'Dzienne 11'!$D$7:$D$306),"")</f>
        <v/>
      </c>
      <c r="F68" s="13">
        <f>IFERROR(SUMIF('Dzienne 11'!$B$7:$B$306,A68,'Dzienne 11'!$E$7:$E$306),"")</f>
        <v>0</v>
      </c>
      <c r="G68" s="13">
        <f>IFERROR(SUMIF('Dzienne 11'!$B$7:$B$306,A68,'Dzienne 11'!$F$7:$F$306),"")</f>
        <v>0</v>
      </c>
      <c r="H68" s="15" t="str">
        <f>IFERROR(AVERAGEIF('Dzienne 11'!$B$7:$B$306,A68,'Dzienne 11'!$K$7:$K$306),"")</f>
        <v/>
      </c>
      <c r="I68" s="21">
        <f>IFERROR(SUMIF('Dzienne 11'!$B$7:$B$306,A68,'Dzienne 11'!$H$7:$H$306),"")</f>
        <v>0</v>
      </c>
      <c r="J68" s="21">
        <f>IFERROR(SUMIF('Dzienne 11'!$B$7:$B$306,A68,'Dzienne 11'!$I$7:$I$306),"")</f>
        <v>0</v>
      </c>
      <c r="K68" s="15" t="str">
        <f t="shared" si="2"/>
        <v/>
      </c>
      <c r="L68" s="15" t="str">
        <f>IFERROR(AVERAGEIF('Dzienne 11'!$B$7:$B$306,A68,'Dzienne 11'!$L$7:$L$306),"")</f>
        <v/>
      </c>
      <c r="M68" s="21">
        <f>IFERROR(SUMIF('Dzienne 11'!$B$7:$B$306,A68,'Dzienne 11'!$M$7:$M$306),"")</f>
        <v>0</v>
      </c>
      <c r="N68" s="15" t="str">
        <f>IFERROR(AVERAGEIF('Dzienne 11'!$B$7:$B$306,A68,'Dzienne 11'!$O$7:$O$306),"")</f>
        <v/>
      </c>
      <c r="O68" s="15" t="str">
        <f>IFERROR(AVERAGEIF('Dzienne 11'!$B$7:$B$306,A68,'Dzienne 11'!$P$7:$P$306),"")</f>
        <v/>
      </c>
      <c r="P68" s="17" t="str">
        <f>IFERROR(AVERAGEIF('Dzienne 11'!$B$7:$B$306,A68,'Dzienne 11'!$R$7:$R$306),"")</f>
        <v/>
      </c>
      <c r="Q68" s="21" t="str">
        <f>IFERROR(AVERAGEIF('Dzienne 11'!$B$7:$B$306,A68,'Dzienne 11'!$U$7:$U$306),"")</f>
        <v/>
      </c>
      <c r="R68" s="21" t="str">
        <f>IFERROR(AVERAGEIF('Dzienne 11'!$B$7:$B$306,A68,'Dzienne 11'!$V$7:$V$306),"")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11'!$A$7:$A$306,'Dzienne 11'!$B$7:$B$306,A69),"")</f>
        <v/>
      </c>
      <c r="C69" s="20" t="str">
        <f ca="1">IFERROR(_xludf.maxifs('Dzienne 11'!$A$7:$A$306,'Dzienne 11'!$B$7:$B$306,A69),"")</f>
        <v/>
      </c>
      <c r="D69" s="21" t="str">
        <f>IFERROR(AVERAGEIF('Dzienne 11'!$B$7:$B$306,A69,'Dzienne 11'!$C$7:$C$306),"")</f>
        <v/>
      </c>
      <c r="E69" s="21" t="str">
        <f>IFERROR(AVERAGEIF('Dzienne 11'!$B$7:$B$306,A69,'Dzienne 11'!$D$7:$D$306),"")</f>
        <v/>
      </c>
      <c r="F69" s="13">
        <f>IFERROR(SUMIF('Dzienne 11'!$B$7:$B$306,A69,'Dzienne 11'!$E$7:$E$306),"")</f>
        <v>0</v>
      </c>
      <c r="G69" s="13">
        <f>IFERROR(SUMIF('Dzienne 11'!$B$7:$B$306,A69,'Dzienne 11'!$F$7:$F$306),"")</f>
        <v>0</v>
      </c>
      <c r="H69" s="15" t="str">
        <f>IFERROR(AVERAGEIF('Dzienne 11'!$B$7:$B$306,A69,'Dzienne 11'!$K$7:$K$306),"")</f>
        <v/>
      </c>
      <c r="I69" s="21">
        <f>IFERROR(SUMIF('Dzienne 11'!$B$7:$B$306,A69,'Dzienne 11'!$H$7:$H$306),"")</f>
        <v>0</v>
      </c>
      <c r="J69" s="21">
        <f>IFERROR(SUMIF('Dzienne 11'!$B$7:$B$306,A69,'Dzienne 11'!$I$7:$I$306),"")</f>
        <v>0</v>
      </c>
      <c r="K69" s="15" t="str">
        <f t="shared" si="2"/>
        <v/>
      </c>
      <c r="L69" s="15" t="str">
        <f>IFERROR(AVERAGEIF('Dzienne 11'!$B$7:$B$306,A69,'Dzienne 11'!$L$7:$L$306),"")</f>
        <v/>
      </c>
      <c r="M69" s="21">
        <f>IFERROR(SUMIF('Dzienne 11'!$B$7:$B$306,A69,'Dzienne 11'!$M$7:$M$306),"")</f>
        <v>0</v>
      </c>
      <c r="N69" s="15" t="str">
        <f>IFERROR(AVERAGEIF('Dzienne 11'!$B$7:$B$306,A69,'Dzienne 11'!$O$7:$O$306),"")</f>
        <v/>
      </c>
      <c r="O69" s="15" t="str">
        <f>IFERROR(AVERAGEIF('Dzienne 11'!$B$7:$B$306,A69,'Dzienne 11'!$P$7:$P$306),"")</f>
        <v/>
      </c>
      <c r="P69" s="17" t="str">
        <f>IFERROR(AVERAGEIF('Dzienne 11'!$B$7:$B$306,A69,'Dzienne 11'!$R$7:$R$306),"")</f>
        <v/>
      </c>
      <c r="Q69" s="21" t="str">
        <f>IFERROR(AVERAGEIF('Dzienne 11'!$B$7:$B$306,A69,'Dzienne 11'!$U$7:$U$306),"")</f>
        <v/>
      </c>
      <c r="R69" s="21" t="str">
        <f>IFERROR(AVERAGEIF('Dzienne 11'!$B$7:$B$306,A69,'Dzienne 11'!$V$7:$V$306),"")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11'!$A$7:$A$306,'Dzienne 11'!$B$7:$B$306,A70),"")</f>
        <v/>
      </c>
      <c r="C70" s="20" t="str">
        <f ca="1">IFERROR(_xludf.maxifs('Dzienne 11'!$A$7:$A$306,'Dzienne 11'!$B$7:$B$306,A70),"")</f>
        <v/>
      </c>
      <c r="D70" s="21" t="str">
        <f>IFERROR(AVERAGEIF('Dzienne 11'!$B$7:$B$306,A70,'Dzienne 11'!$C$7:$C$306),"")</f>
        <v/>
      </c>
      <c r="E70" s="21" t="str">
        <f>IFERROR(AVERAGEIF('Dzienne 11'!$B$7:$B$306,A70,'Dzienne 11'!$D$7:$D$306),"")</f>
        <v/>
      </c>
      <c r="F70" s="13">
        <f>IFERROR(SUMIF('Dzienne 11'!$B$7:$B$306,A70,'Dzienne 11'!$E$7:$E$306),"")</f>
        <v>0</v>
      </c>
      <c r="G70" s="13">
        <f>IFERROR(SUMIF('Dzienne 11'!$B$7:$B$306,A70,'Dzienne 11'!$F$7:$F$306),"")</f>
        <v>0</v>
      </c>
      <c r="H70" s="15" t="str">
        <f>IFERROR(AVERAGEIF('Dzienne 11'!$B$7:$B$306,A70,'Dzienne 11'!$K$7:$K$306),"")</f>
        <v/>
      </c>
      <c r="I70" s="21">
        <f>IFERROR(SUMIF('Dzienne 11'!$B$7:$B$306,A70,'Dzienne 11'!$H$7:$H$306),"")</f>
        <v>0</v>
      </c>
      <c r="J70" s="21">
        <f>IFERROR(SUMIF('Dzienne 11'!$B$7:$B$306,A70,'Dzienne 11'!$I$7:$I$306),"")</f>
        <v>0</v>
      </c>
      <c r="K70" s="15" t="str">
        <f t="shared" si="2"/>
        <v/>
      </c>
      <c r="L70" s="15" t="str">
        <f>IFERROR(AVERAGEIF('Dzienne 11'!$B$7:$B$306,A70,'Dzienne 11'!$L$7:$L$306),"")</f>
        <v/>
      </c>
      <c r="M70" s="21">
        <f>IFERROR(SUMIF('Dzienne 11'!$B$7:$B$306,A70,'Dzienne 11'!$M$7:$M$306),"")</f>
        <v>0</v>
      </c>
      <c r="N70" s="15" t="str">
        <f>IFERROR(AVERAGEIF('Dzienne 11'!$B$7:$B$306,A70,'Dzienne 11'!$O$7:$O$306),"")</f>
        <v/>
      </c>
      <c r="O70" s="15" t="str">
        <f>IFERROR(AVERAGEIF('Dzienne 11'!$B$7:$B$306,A70,'Dzienne 11'!$P$7:$P$306),"")</f>
        <v/>
      </c>
      <c r="P70" s="17" t="str">
        <f>IFERROR(AVERAGEIF('Dzienne 11'!$B$7:$B$306,A70,'Dzienne 11'!$R$7:$R$306),"")</f>
        <v/>
      </c>
      <c r="Q70" s="21" t="str">
        <f>IFERROR(AVERAGEIF('Dzienne 11'!$B$7:$B$306,A70,'Dzienne 11'!$U$7:$U$306),"")</f>
        <v/>
      </c>
      <c r="R70" s="21" t="str">
        <f>IFERROR(AVERAGEIF('Dzienne 11'!$B$7:$B$306,A70,'Dzienne 11'!$V$7:$V$306),"")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11'!$A$7:$A$306,'Dzienne 11'!$B$7:$B$306,A71),"")</f>
        <v/>
      </c>
      <c r="C71" s="20" t="str">
        <f ca="1">IFERROR(_xludf.maxifs('Dzienne 11'!$A$7:$A$306,'Dzienne 11'!$B$7:$B$306,A71),"")</f>
        <v/>
      </c>
      <c r="D71" s="21" t="str">
        <f>IFERROR(AVERAGEIF('Dzienne 11'!$B$7:$B$306,A71,'Dzienne 11'!$C$7:$C$306),"")</f>
        <v/>
      </c>
      <c r="E71" s="21" t="str">
        <f>IFERROR(AVERAGEIF('Dzienne 11'!$B$7:$B$306,A71,'Dzienne 11'!$D$7:$D$306),"")</f>
        <v/>
      </c>
      <c r="F71" s="13">
        <f>IFERROR(SUMIF('Dzienne 11'!$B$7:$B$306,A71,'Dzienne 11'!$E$7:$E$306),"")</f>
        <v>0</v>
      </c>
      <c r="G71" s="13">
        <f>IFERROR(SUMIF('Dzienne 11'!$B$7:$B$306,A71,'Dzienne 11'!$F$7:$F$306),"")</f>
        <v>0</v>
      </c>
      <c r="H71" s="15" t="str">
        <f>IFERROR(AVERAGEIF('Dzienne 11'!$B$7:$B$306,A71,'Dzienne 11'!$K$7:$K$306),"")</f>
        <v/>
      </c>
      <c r="I71" s="21">
        <f>IFERROR(SUMIF('Dzienne 11'!$B$7:$B$306,A71,'Dzienne 11'!$H$7:$H$306),"")</f>
        <v>0</v>
      </c>
      <c r="J71" s="21">
        <f>IFERROR(SUMIF('Dzienne 11'!$B$7:$B$306,A71,'Dzienne 11'!$I$7:$I$306),"")</f>
        <v>0</v>
      </c>
      <c r="K71" s="15" t="str">
        <f t="shared" si="2"/>
        <v/>
      </c>
      <c r="L71" s="15" t="str">
        <f>IFERROR(AVERAGEIF('Dzienne 11'!$B$7:$B$306,A71,'Dzienne 11'!$L$7:$L$306),"")</f>
        <v/>
      </c>
      <c r="M71" s="21">
        <f>IFERROR(SUMIF('Dzienne 11'!$B$7:$B$306,A71,'Dzienne 11'!$M$7:$M$306),"")</f>
        <v>0</v>
      </c>
      <c r="N71" s="15" t="str">
        <f>IFERROR(AVERAGEIF('Dzienne 11'!$B$7:$B$306,A71,'Dzienne 11'!$O$7:$O$306),"")</f>
        <v/>
      </c>
      <c r="O71" s="15" t="str">
        <f>IFERROR(AVERAGEIF('Dzienne 11'!$B$7:$B$306,A71,'Dzienne 11'!$P$7:$P$306),"")</f>
        <v/>
      </c>
      <c r="P71" s="17" t="str">
        <f>IFERROR(AVERAGEIF('Dzienne 11'!$B$7:$B$306,A71,'Dzienne 11'!$R$7:$R$306),"")</f>
        <v/>
      </c>
      <c r="Q71" s="21" t="str">
        <f>IFERROR(AVERAGEIF('Dzienne 11'!$B$7:$B$306,A71,'Dzienne 11'!$U$7:$U$306),"")</f>
        <v/>
      </c>
      <c r="R71" s="21" t="str">
        <f>IFERROR(AVERAGEIF('Dzienne 11'!$B$7:$B$306,A71,'Dzienne 11'!$V$7:$V$306),"")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11'!$A$7:$A$306,'Dzienne 11'!$B$7:$B$306,A72),"")</f>
        <v/>
      </c>
      <c r="C72" s="20" t="str">
        <f ca="1">IFERROR(_xludf.maxifs('Dzienne 11'!$A$7:$A$306,'Dzienne 11'!$B$7:$B$306,A72),"")</f>
        <v/>
      </c>
      <c r="D72" s="21" t="str">
        <f>IFERROR(AVERAGEIF('Dzienne 11'!$B$7:$B$306,A72,'Dzienne 11'!$C$7:$C$306),"")</f>
        <v/>
      </c>
      <c r="E72" s="21" t="str">
        <f>IFERROR(AVERAGEIF('Dzienne 11'!$B$7:$B$306,A72,'Dzienne 11'!$D$7:$D$306),"")</f>
        <v/>
      </c>
      <c r="F72" s="13">
        <f>IFERROR(SUMIF('Dzienne 11'!$B$7:$B$306,A72,'Dzienne 11'!$E$7:$E$306),"")</f>
        <v>0</v>
      </c>
      <c r="G72" s="13">
        <f>IFERROR(SUMIF('Dzienne 11'!$B$7:$B$306,A72,'Dzienne 11'!$F$7:$F$306),"")</f>
        <v>0</v>
      </c>
      <c r="H72" s="15" t="str">
        <f>IFERROR(AVERAGEIF('Dzienne 11'!$B$7:$B$306,A72,'Dzienne 11'!$K$7:$K$306),"")</f>
        <v/>
      </c>
      <c r="I72" s="21">
        <f>IFERROR(SUMIF('Dzienne 11'!$B$7:$B$306,A72,'Dzienne 11'!$H$7:$H$306),"")</f>
        <v>0</v>
      </c>
      <c r="J72" s="21">
        <f>IFERROR(SUMIF('Dzienne 11'!$B$7:$B$306,A72,'Dzienne 11'!$I$7:$I$306),"")</f>
        <v>0</v>
      </c>
      <c r="K72" s="15" t="str">
        <f t="shared" si="2"/>
        <v/>
      </c>
      <c r="L72" s="15" t="str">
        <f>IFERROR(AVERAGEIF('Dzienne 11'!$B$7:$B$306,A72,'Dzienne 11'!$L$7:$L$306),"")</f>
        <v/>
      </c>
      <c r="M72" s="21">
        <f>IFERROR(SUMIF('Dzienne 11'!$B$7:$B$306,A72,'Dzienne 11'!$M$7:$M$306),"")</f>
        <v>0</v>
      </c>
      <c r="N72" s="15" t="str">
        <f>IFERROR(AVERAGEIF('Dzienne 11'!$B$7:$B$306,A72,'Dzienne 11'!$O$7:$O$306),"")</f>
        <v/>
      </c>
      <c r="O72" s="15" t="str">
        <f>IFERROR(AVERAGEIF('Dzienne 11'!$B$7:$B$306,A72,'Dzienne 11'!$P$7:$P$306),"")</f>
        <v/>
      </c>
      <c r="P72" s="17" t="str">
        <f>IFERROR(AVERAGEIF('Dzienne 11'!$B$7:$B$306,A72,'Dzienne 11'!$R$7:$R$306),"")</f>
        <v/>
      </c>
      <c r="Q72" s="21" t="str">
        <f>IFERROR(AVERAGEIF('Dzienne 11'!$B$7:$B$306,A72,'Dzienne 11'!$U$7:$U$306),"")</f>
        <v/>
      </c>
      <c r="R72" s="21" t="str">
        <f>IFERROR(AVERAGEIF('Dzienne 11'!$B$7:$B$306,A72,'Dzienne 11'!$V$7:$V$306),"")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7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S1"/>
    </sheetView>
  </sheetViews>
  <sheetFormatPr defaultColWidth="8.7109375" defaultRowHeight="15" x14ac:dyDescent="0.25"/>
  <cols>
    <col min="1" max="1" width="9" customWidth="1"/>
    <col min="2" max="5" width="11" customWidth="1"/>
    <col min="6" max="8" width="10" customWidth="1"/>
    <col min="9" max="10" width="11" customWidth="1"/>
    <col min="11" max="12" width="10" customWidth="1"/>
    <col min="13" max="15" width="11" customWidth="1"/>
    <col min="16" max="16" width="10" customWidth="1"/>
    <col min="17" max="18" width="11" customWidth="1"/>
    <col min="19" max="19" width="22" customWidth="1"/>
  </cols>
  <sheetData>
    <row r="1" spans="1:19" ht="17.25" customHeight="1" x14ac:dyDescent="0.25">
      <c r="A1" s="39" t="s">
        <v>116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.75" customHeight="1" x14ac:dyDescent="0.25">
      <c r="A2" s="18" t="s">
        <v>87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92</v>
      </c>
      <c r="G2" s="1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18" t="s">
        <v>100</v>
      </c>
      <c r="O2" s="18" t="s">
        <v>101</v>
      </c>
      <c r="P2" s="18" t="s">
        <v>102</v>
      </c>
      <c r="Q2" s="18" t="s">
        <v>103</v>
      </c>
      <c r="R2" s="18" t="s">
        <v>104</v>
      </c>
      <c r="S2" s="18" t="s">
        <v>105</v>
      </c>
    </row>
    <row r="3" spans="1:19" ht="15" customHeight="1" x14ac:dyDescent="0.25">
      <c r="A3" s="19">
        <v>1</v>
      </c>
      <c r="B3" s="20" t="str">
        <f ca="1">IFERROR(_xludf.minifs('Dzienne 12'!$A$7:$A$306,'Dzienne 12'!$B$7:$B$306,A3),"")</f>
        <v/>
      </c>
      <c r="C3" s="20" t="str">
        <f ca="1">IFERROR(_xludf.maxifs('Dzienne 12'!$A$7:$A$306,'Dzienne 12'!$B$7:$B$306,A3),"")</f>
        <v/>
      </c>
      <c r="D3" s="21" t="str">
        <f>IFERROR(AVERAGEIF('Dzienne 12'!$B$7:$B$306,A3,'Dzienne 12'!$C$7:$C$306),"")</f>
        <v/>
      </c>
      <c r="E3" s="21" t="str">
        <f>IFERROR(AVERAGEIF('Dzienne 12'!$B$7:$B$306,A3,'Dzienne 12'!$D$7:$D$306),"")</f>
        <v/>
      </c>
      <c r="F3" s="13">
        <f>IFERROR(SUMIF('Dzienne 12'!$B$7:$B$306,A3,'Dzienne 12'!$E$7:$E$306),"")</f>
        <v>0</v>
      </c>
      <c r="G3" s="13">
        <f>IFERROR(SUMIF('Dzienne 12'!$B$7:$B$306,A3,'Dzienne 12'!$F$7:$F$306),"")</f>
        <v>0</v>
      </c>
      <c r="H3" s="15" t="str">
        <f>IFERROR(AVERAGEIF('Dzienne 12'!$B$7:$B$306,A3,'Dzienne 12'!$K$7:$K$306),"")</f>
        <v/>
      </c>
      <c r="I3" s="21">
        <f>IFERROR(SUMIF('Dzienne 12'!$B$7:$B$306,A3,'Dzienne 12'!$H$7:$H$306),"")</f>
        <v>0</v>
      </c>
      <c r="J3" s="21">
        <f>IFERROR(SUMIF('Dzienne 12'!$B$7:$B$306,A3,'Dzienne 12'!$I$7:$I$306),"")</f>
        <v>0</v>
      </c>
      <c r="K3" s="15" t="str">
        <f t="shared" ref="K3:K34" si="0">IF(OR(I3="",I3=0),"",J3/I3*100)</f>
        <v/>
      </c>
      <c r="L3" s="15" t="str">
        <f>IFERROR(AVERAGEIF('Dzienne 12'!$B$7:$B$306,A3,'Dzienne 12'!$L$7:$L$306),"")</f>
        <v/>
      </c>
      <c r="M3" s="21">
        <f>IFERROR(SUMIF('Dzienne 12'!$B$7:$B$306,A3,'Dzienne 12'!$M$7:$M$306),"")</f>
        <v>0</v>
      </c>
      <c r="N3" s="15" t="str">
        <f>IFERROR(AVERAGEIF('Dzienne 12'!$B$7:$B$306,A3,'Dzienne 12'!$O$7:$O$306),"")</f>
        <v/>
      </c>
      <c r="O3" s="15" t="str">
        <f>IFERROR(AVERAGEIF('Dzienne 12'!$B$7:$B$306,A3,'Dzienne 12'!$P$7:$P$306),"")</f>
        <v/>
      </c>
      <c r="P3" s="17" t="str">
        <f>IFERROR(AVERAGEIF('Dzienne 12'!$B$7:$B$306,A3,'Dzienne 12'!$R$7:$R$306),"")</f>
        <v/>
      </c>
      <c r="Q3" s="21" t="str">
        <f>IFERROR(AVERAGEIF('Dzienne 12'!$B$7:$B$306,A3,'Dzienne 12'!$U$7:$U$306),"")</f>
        <v/>
      </c>
      <c r="R3" s="21" t="str">
        <f>IFERROR(AVERAGEIF('Dzienne 12'!$B$7:$B$306,A3,'Dzienne 12'!$V$7:$V$306),"")</f>
        <v/>
      </c>
      <c r="S3" s="14"/>
    </row>
    <row r="4" spans="1:19" ht="15" customHeight="1" x14ac:dyDescent="0.25">
      <c r="A4" s="19">
        <v>2</v>
      </c>
      <c r="B4" s="20" t="str">
        <f ca="1">IFERROR(_xludf.minifs('Dzienne 12'!$A$7:$A$306,'Dzienne 12'!$B$7:$B$306,A4),"")</f>
        <v/>
      </c>
      <c r="C4" s="20" t="str">
        <f ca="1">IFERROR(_xludf.maxifs('Dzienne 12'!$A$7:$A$306,'Dzienne 12'!$B$7:$B$306,A4),"")</f>
        <v/>
      </c>
      <c r="D4" s="21" t="str">
        <f>IFERROR(AVERAGEIF('Dzienne 12'!$B$7:$B$306,A4,'Dzienne 12'!$C$7:$C$306),"")</f>
        <v/>
      </c>
      <c r="E4" s="21" t="str">
        <f>IFERROR(AVERAGEIF('Dzienne 12'!$B$7:$B$306,A4,'Dzienne 12'!$D$7:$D$306),"")</f>
        <v/>
      </c>
      <c r="F4" s="13">
        <f>IFERROR(SUMIF('Dzienne 12'!$B$7:$B$306,A4,'Dzienne 12'!$E$7:$E$306),"")</f>
        <v>0</v>
      </c>
      <c r="G4" s="13">
        <f>IFERROR(SUMIF('Dzienne 12'!$B$7:$B$306,A4,'Dzienne 12'!$F$7:$F$306),"")</f>
        <v>0</v>
      </c>
      <c r="H4" s="15" t="str">
        <f>IFERROR(AVERAGEIF('Dzienne 12'!$B$7:$B$306,A4,'Dzienne 12'!$K$7:$K$306),"")</f>
        <v/>
      </c>
      <c r="I4" s="21">
        <f>IFERROR(SUMIF('Dzienne 12'!$B$7:$B$306,A4,'Dzienne 12'!$H$7:$H$306),"")</f>
        <v>0</v>
      </c>
      <c r="J4" s="21">
        <f>IFERROR(SUMIF('Dzienne 12'!$B$7:$B$306,A4,'Dzienne 12'!$I$7:$I$306),"")</f>
        <v>0</v>
      </c>
      <c r="K4" s="15" t="str">
        <f t="shared" si="0"/>
        <v/>
      </c>
      <c r="L4" s="15" t="str">
        <f>IFERROR(AVERAGEIF('Dzienne 12'!$B$7:$B$306,A4,'Dzienne 12'!$L$7:$L$306),"")</f>
        <v/>
      </c>
      <c r="M4" s="21">
        <f>IFERROR(SUMIF('Dzienne 12'!$B$7:$B$306,A4,'Dzienne 12'!$M$7:$M$306),"")</f>
        <v>0</v>
      </c>
      <c r="N4" s="15" t="str">
        <f>IFERROR(AVERAGEIF('Dzienne 12'!$B$7:$B$306,A4,'Dzienne 12'!$O$7:$O$306),"")</f>
        <v/>
      </c>
      <c r="O4" s="15" t="str">
        <f>IFERROR(AVERAGEIF('Dzienne 12'!$B$7:$B$306,A4,'Dzienne 12'!$P$7:$P$306),"")</f>
        <v/>
      </c>
      <c r="P4" s="17" t="str">
        <f>IFERROR(AVERAGEIF('Dzienne 12'!$B$7:$B$306,A4,'Dzienne 12'!$R$7:$R$306),"")</f>
        <v/>
      </c>
      <c r="Q4" s="21" t="str">
        <f>IFERROR(AVERAGEIF('Dzienne 12'!$B$7:$B$306,A4,'Dzienne 12'!$U$7:$U$306),"")</f>
        <v/>
      </c>
      <c r="R4" s="21" t="str">
        <f>IFERROR(AVERAGEIF('Dzienne 12'!$B$7:$B$306,A4,'Dzienne 12'!$V$7:$V$306),"")</f>
        <v/>
      </c>
      <c r="S4" s="14"/>
    </row>
    <row r="5" spans="1:19" ht="15" customHeight="1" x14ac:dyDescent="0.25">
      <c r="A5" s="19">
        <v>3</v>
      </c>
      <c r="B5" s="20" t="str">
        <f ca="1">IFERROR(_xludf.minifs('Dzienne 12'!$A$7:$A$306,'Dzienne 12'!$B$7:$B$306,A5),"")</f>
        <v/>
      </c>
      <c r="C5" s="20" t="str">
        <f ca="1">IFERROR(_xludf.maxifs('Dzienne 12'!$A$7:$A$306,'Dzienne 12'!$B$7:$B$306,A5),"")</f>
        <v/>
      </c>
      <c r="D5" s="21" t="str">
        <f>IFERROR(AVERAGEIF('Dzienne 12'!$B$7:$B$306,A5,'Dzienne 12'!$C$7:$C$306),"")</f>
        <v/>
      </c>
      <c r="E5" s="21" t="str">
        <f>IFERROR(AVERAGEIF('Dzienne 12'!$B$7:$B$306,A5,'Dzienne 12'!$D$7:$D$306),"")</f>
        <v/>
      </c>
      <c r="F5" s="13">
        <f>IFERROR(SUMIF('Dzienne 12'!$B$7:$B$306,A5,'Dzienne 12'!$E$7:$E$306),"")</f>
        <v>0</v>
      </c>
      <c r="G5" s="13">
        <f>IFERROR(SUMIF('Dzienne 12'!$B$7:$B$306,A5,'Dzienne 12'!$F$7:$F$306),"")</f>
        <v>0</v>
      </c>
      <c r="H5" s="15" t="str">
        <f>IFERROR(AVERAGEIF('Dzienne 12'!$B$7:$B$306,A5,'Dzienne 12'!$K$7:$K$306),"")</f>
        <v/>
      </c>
      <c r="I5" s="21">
        <f>IFERROR(SUMIF('Dzienne 12'!$B$7:$B$306,A5,'Dzienne 12'!$H$7:$H$306),"")</f>
        <v>0</v>
      </c>
      <c r="J5" s="21">
        <f>IFERROR(SUMIF('Dzienne 12'!$B$7:$B$306,A5,'Dzienne 12'!$I$7:$I$306),"")</f>
        <v>0</v>
      </c>
      <c r="K5" s="15" t="str">
        <f t="shared" si="0"/>
        <v/>
      </c>
      <c r="L5" s="15" t="str">
        <f>IFERROR(AVERAGEIF('Dzienne 12'!$B$7:$B$306,A5,'Dzienne 12'!$L$7:$L$306),"")</f>
        <v/>
      </c>
      <c r="M5" s="21">
        <f>IFERROR(SUMIF('Dzienne 12'!$B$7:$B$306,A5,'Dzienne 12'!$M$7:$M$306),"")</f>
        <v>0</v>
      </c>
      <c r="N5" s="15" t="str">
        <f>IFERROR(AVERAGEIF('Dzienne 12'!$B$7:$B$306,A5,'Dzienne 12'!$O$7:$O$306),"")</f>
        <v/>
      </c>
      <c r="O5" s="15" t="str">
        <f>IFERROR(AVERAGEIF('Dzienne 12'!$B$7:$B$306,A5,'Dzienne 12'!$P$7:$P$306),"")</f>
        <v/>
      </c>
      <c r="P5" s="17" t="str">
        <f>IFERROR(AVERAGEIF('Dzienne 12'!$B$7:$B$306,A5,'Dzienne 12'!$R$7:$R$306),"")</f>
        <v/>
      </c>
      <c r="Q5" s="21" t="str">
        <f>IFERROR(AVERAGEIF('Dzienne 12'!$B$7:$B$306,A5,'Dzienne 12'!$U$7:$U$306),"")</f>
        <v/>
      </c>
      <c r="R5" s="21" t="str">
        <f>IFERROR(AVERAGEIF('Dzienne 12'!$B$7:$B$306,A5,'Dzienne 12'!$V$7:$V$306),"")</f>
        <v/>
      </c>
      <c r="S5" s="14"/>
    </row>
    <row r="6" spans="1:19" ht="15" customHeight="1" x14ac:dyDescent="0.25">
      <c r="A6" s="19">
        <v>4</v>
      </c>
      <c r="B6" s="20" t="str">
        <f ca="1">IFERROR(_xludf.minifs('Dzienne 12'!$A$7:$A$306,'Dzienne 12'!$B$7:$B$306,A6),"")</f>
        <v/>
      </c>
      <c r="C6" s="20" t="str">
        <f ca="1">IFERROR(_xludf.maxifs('Dzienne 12'!$A$7:$A$306,'Dzienne 12'!$B$7:$B$306,A6),"")</f>
        <v/>
      </c>
      <c r="D6" s="21" t="str">
        <f>IFERROR(AVERAGEIF('Dzienne 12'!$B$7:$B$306,A6,'Dzienne 12'!$C$7:$C$306),"")</f>
        <v/>
      </c>
      <c r="E6" s="21" t="str">
        <f>IFERROR(AVERAGEIF('Dzienne 12'!$B$7:$B$306,A6,'Dzienne 12'!$D$7:$D$306),"")</f>
        <v/>
      </c>
      <c r="F6" s="13">
        <f>IFERROR(SUMIF('Dzienne 12'!$B$7:$B$306,A6,'Dzienne 12'!$E$7:$E$306),"")</f>
        <v>0</v>
      </c>
      <c r="G6" s="13">
        <f>IFERROR(SUMIF('Dzienne 12'!$B$7:$B$306,A6,'Dzienne 12'!$F$7:$F$306),"")</f>
        <v>0</v>
      </c>
      <c r="H6" s="15" t="str">
        <f>IFERROR(AVERAGEIF('Dzienne 12'!$B$7:$B$306,A6,'Dzienne 12'!$K$7:$K$306),"")</f>
        <v/>
      </c>
      <c r="I6" s="21">
        <f>IFERROR(SUMIF('Dzienne 12'!$B$7:$B$306,A6,'Dzienne 12'!$H$7:$H$306),"")</f>
        <v>0</v>
      </c>
      <c r="J6" s="21">
        <f>IFERROR(SUMIF('Dzienne 12'!$B$7:$B$306,A6,'Dzienne 12'!$I$7:$I$306),"")</f>
        <v>0</v>
      </c>
      <c r="K6" s="15" t="str">
        <f t="shared" si="0"/>
        <v/>
      </c>
      <c r="L6" s="15" t="str">
        <f>IFERROR(AVERAGEIF('Dzienne 12'!$B$7:$B$306,A6,'Dzienne 12'!$L$7:$L$306),"")</f>
        <v/>
      </c>
      <c r="M6" s="21">
        <f>IFERROR(SUMIF('Dzienne 12'!$B$7:$B$306,A6,'Dzienne 12'!$M$7:$M$306),"")</f>
        <v>0</v>
      </c>
      <c r="N6" s="15" t="str">
        <f>IFERROR(AVERAGEIF('Dzienne 12'!$B$7:$B$306,A6,'Dzienne 12'!$O$7:$O$306),"")</f>
        <v/>
      </c>
      <c r="O6" s="15" t="str">
        <f>IFERROR(AVERAGEIF('Dzienne 12'!$B$7:$B$306,A6,'Dzienne 12'!$P$7:$P$306),"")</f>
        <v/>
      </c>
      <c r="P6" s="17" t="str">
        <f>IFERROR(AVERAGEIF('Dzienne 12'!$B$7:$B$306,A6,'Dzienne 12'!$R$7:$R$306),"")</f>
        <v/>
      </c>
      <c r="Q6" s="21" t="str">
        <f>IFERROR(AVERAGEIF('Dzienne 12'!$B$7:$B$306,A6,'Dzienne 12'!$U$7:$U$306),"")</f>
        <v/>
      </c>
      <c r="R6" s="21" t="str">
        <f>IFERROR(AVERAGEIF('Dzienne 12'!$B$7:$B$306,A6,'Dzienne 12'!$V$7:$V$306),"")</f>
        <v/>
      </c>
      <c r="S6" s="14"/>
    </row>
    <row r="7" spans="1:19" ht="15" customHeight="1" x14ac:dyDescent="0.25">
      <c r="A7" s="19">
        <v>5</v>
      </c>
      <c r="B7" s="20" t="str">
        <f ca="1">IFERROR(_xludf.minifs('Dzienne 12'!$A$7:$A$306,'Dzienne 12'!$B$7:$B$306,A7),"")</f>
        <v/>
      </c>
      <c r="C7" s="20" t="str">
        <f ca="1">IFERROR(_xludf.maxifs('Dzienne 12'!$A$7:$A$306,'Dzienne 12'!$B$7:$B$306,A7),"")</f>
        <v/>
      </c>
      <c r="D7" s="21" t="str">
        <f>IFERROR(AVERAGEIF('Dzienne 12'!$B$7:$B$306,A7,'Dzienne 12'!$C$7:$C$306),"")</f>
        <v/>
      </c>
      <c r="E7" s="21" t="str">
        <f>IFERROR(AVERAGEIF('Dzienne 12'!$B$7:$B$306,A7,'Dzienne 12'!$D$7:$D$306),"")</f>
        <v/>
      </c>
      <c r="F7" s="13">
        <f>IFERROR(SUMIF('Dzienne 12'!$B$7:$B$306,A7,'Dzienne 12'!$E$7:$E$306),"")</f>
        <v>0</v>
      </c>
      <c r="G7" s="13">
        <f>IFERROR(SUMIF('Dzienne 12'!$B$7:$B$306,A7,'Dzienne 12'!$F$7:$F$306),"")</f>
        <v>0</v>
      </c>
      <c r="H7" s="15" t="str">
        <f>IFERROR(AVERAGEIF('Dzienne 12'!$B$7:$B$306,A7,'Dzienne 12'!$K$7:$K$306),"")</f>
        <v/>
      </c>
      <c r="I7" s="21">
        <f>IFERROR(SUMIF('Dzienne 12'!$B$7:$B$306,A7,'Dzienne 12'!$H$7:$H$306),"")</f>
        <v>0</v>
      </c>
      <c r="J7" s="21">
        <f>IFERROR(SUMIF('Dzienne 12'!$B$7:$B$306,A7,'Dzienne 12'!$I$7:$I$306),"")</f>
        <v>0</v>
      </c>
      <c r="K7" s="15" t="str">
        <f t="shared" si="0"/>
        <v/>
      </c>
      <c r="L7" s="15" t="str">
        <f>IFERROR(AVERAGEIF('Dzienne 12'!$B$7:$B$306,A7,'Dzienne 12'!$L$7:$L$306),"")</f>
        <v/>
      </c>
      <c r="M7" s="21">
        <f>IFERROR(SUMIF('Dzienne 12'!$B$7:$B$306,A7,'Dzienne 12'!$M$7:$M$306),"")</f>
        <v>0</v>
      </c>
      <c r="N7" s="15" t="str">
        <f>IFERROR(AVERAGEIF('Dzienne 12'!$B$7:$B$306,A7,'Dzienne 12'!$O$7:$O$306),"")</f>
        <v/>
      </c>
      <c r="O7" s="15" t="str">
        <f>IFERROR(AVERAGEIF('Dzienne 12'!$B$7:$B$306,A7,'Dzienne 12'!$P$7:$P$306),"")</f>
        <v/>
      </c>
      <c r="P7" s="17" t="str">
        <f>IFERROR(AVERAGEIF('Dzienne 12'!$B$7:$B$306,A7,'Dzienne 12'!$R$7:$R$306),"")</f>
        <v/>
      </c>
      <c r="Q7" s="21" t="str">
        <f>IFERROR(AVERAGEIF('Dzienne 12'!$B$7:$B$306,A7,'Dzienne 12'!$U$7:$U$306),"")</f>
        <v/>
      </c>
      <c r="R7" s="21" t="str">
        <f>IFERROR(AVERAGEIF('Dzienne 12'!$B$7:$B$306,A7,'Dzienne 12'!$V$7:$V$306),"")</f>
        <v/>
      </c>
      <c r="S7" s="14"/>
    </row>
    <row r="8" spans="1:19" ht="15" customHeight="1" x14ac:dyDescent="0.25">
      <c r="A8" s="19">
        <v>6</v>
      </c>
      <c r="B8" s="20" t="str">
        <f ca="1">IFERROR(_xludf.minifs('Dzienne 12'!$A$7:$A$306,'Dzienne 12'!$B$7:$B$306,A8),"")</f>
        <v/>
      </c>
      <c r="C8" s="20" t="str">
        <f ca="1">IFERROR(_xludf.maxifs('Dzienne 12'!$A$7:$A$306,'Dzienne 12'!$B$7:$B$306,A8),"")</f>
        <v/>
      </c>
      <c r="D8" s="21" t="str">
        <f>IFERROR(AVERAGEIF('Dzienne 12'!$B$7:$B$306,A8,'Dzienne 12'!$C$7:$C$306),"")</f>
        <v/>
      </c>
      <c r="E8" s="21" t="str">
        <f>IFERROR(AVERAGEIF('Dzienne 12'!$B$7:$B$306,A8,'Dzienne 12'!$D$7:$D$306),"")</f>
        <v/>
      </c>
      <c r="F8" s="13">
        <f>IFERROR(SUMIF('Dzienne 12'!$B$7:$B$306,A8,'Dzienne 12'!$E$7:$E$306),"")</f>
        <v>0</v>
      </c>
      <c r="G8" s="13">
        <f>IFERROR(SUMIF('Dzienne 12'!$B$7:$B$306,A8,'Dzienne 12'!$F$7:$F$306),"")</f>
        <v>0</v>
      </c>
      <c r="H8" s="15" t="str">
        <f>IFERROR(AVERAGEIF('Dzienne 12'!$B$7:$B$306,A8,'Dzienne 12'!$K$7:$K$306),"")</f>
        <v/>
      </c>
      <c r="I8" s="21">
        <f>IFERROR(SUMIF('Dzienne 12'!$B$7:$B$306,A8,'Dzienne 12'!$H$7:$H$306),"")</f>
        <v>0</v>
      </c>
      <c r="J8" s="21">
        <f>IFERROR(SUMIF('Dzienne 12'!$B$7:$B$306,A8,'Dzienne 12'!$I$7:$I$306),"")</f>
        <v>0</v>
      </c>
      <c r="K8" s="15" t="str">
        <f t="shared" si="0"/>
        <v/>
      </c>
      <c r="L8" s="15" t="str">
        <f>IFERROR(AVERAGEIF('Dzienne 12'!$B$7:$B$306,A8,'Dzienne 12'!$L$7:$L$306),"")</f>
        <v/>
      </c>
      <c r="M8" s="21">
        <f>IFERROR(SUMIF('Dzienne 12'!$B$7:$B$306,A8,'Dzienne 12'!$M$7:$M$306),"")</f>
        <v>0</v>
      </c>
      <c r="N8" s="15" t="str">
        <f>IFERROR(AVERAGEIF('Dzienne 12'!$B$7:$B$306,A8,'Dzienne 12'!$O$7:$O$306),"")</f>
        <v/>
      </c>
      <c r="O8" s="15" t="str">
        <f>IFERROR(AVERAGEIF('Dzienne 12'!$B$7:$B$306,A8,'Dzienne 12'!$P$7:$P$306),"")</f>
        <v/>
      </c>
      <c r="P8" s="17" t="str">
        <f>IFERROR(AVERAGEIF('Dzienne 12'!$B$7:$B$306,A8,'Dzienne 12'!$R$7:$R$306),"")</f>
        <v/>
      </c>
      <c r="Q8" s="21" t="str">
        <f>IFERROR(AVERAGEIF('Dzienne 12'!$B$7:$B$306,A8,'Dzienne 12'!$U$7:$U$306),"")</f>
        <v/>
      </c>
      <c r="R8" s="21" t="str">
        <f>IFERROR(AVERAGEIF('Dzienne 12'!$B$7:$B$306,A8,'Dzienne 12'!$V$7:$V$306),"")</f>
        <v/>
      </c>
      <c r="S8" s="14"/>
    </row>
    <row r="9" spans="1:19" ht="15" customHeight="1" x14ac:dyDescent="0.25">
      <c r="A9" s="19">
        <v>7</v>
      </c>
      <c r="B9" s="20" t="str">
        <f ca="1">IFERROR(_xludf.minifs('Dzienne 12'!$A$7:$A$306,'Dzienne 12'!$B$7:$B$306,A9),"")</f>
        <v/>
      </c>
      <c r="C9" s="20" t="str">
        <f ca="1">IFERROR(_xludf.maxifs('Dzienne 12'!$A$7:$A$306,'Dzienne 12'!$B$7:$B$306,A9),"")</f>
        <v/>
      </c>
      <c r="D9" s="21" t="str">
        <f>IFERROR(AVERAGEIF('Dzienne 12'!$B$7:$B$306,A9,'Dzienne 12'!$C$7:$C$306),"")</f>
        <v/>
      </c>
      <c r="E9" s="21" t="str">
        <f>IFERROR(AVERAGEIF('Dzienne 12'!$B$7:$B$306,A9,'Dzienne 12'!$D$7:$D$306),"")</f>
        <v/>
      </c>
      <c r="F9" s="13">
        <f>IFERROR(SUMIF('Dzienne 12'!$B$7:$B$306,A9,'Dzienne 12'!$E$7:$E$306),"")</f>
        <v>0</v>
      </c>
      <c r="G9" s="13">
        <f>IFERROR(SUMIF('Dzienne 12'!$B$7:$B$306,A9,'Dzienne 12'!$F$7:$F$306),"")</f>
        <v>0</v>
      </c>
      <c r="H9" s="15" t="str">
        <f>IFERROR(AVERAGEIF('Dzienne 12'!$B$7:$B$306,A9,'Dzienne 12'!$K$7:$K$306),"")</f>
        <v/>
      </c>
      <c r="I9" s="21">
        <f>IFERROR(SUMIF('Dzienne 12'!$B$7:$B$306,A9,'Dzienne 12'!$H$7:$H$306),"")</f>
        <v>0</v>
      </c>
      <c r="J9" s="21">
        <f>IFERROR(SUMIF('Dzienne 12'!$B$7:$B$306,A9,'Dzienne 12'!$I$7:$I$306),"")</f>
        <v>0</v>
      </c>
      <c r="K9" s="15" t="str">
        <f t="shared" si="0"/>
        <v/>
      </c>
      <c r="L9" s="15" t="str">
        <f>IFERROR(AVERAGEIF('Dzienne 12'!$B$7:$B$306,A9,'Dzienne 12'!$L$7:$L$306),"")</f>
        <v/>
      </c>
      <c r="M9" s="21">
        <f>IFERROR(SUMIF('Dzienne 12'!$B$7:$B$306,A9,'Dzienne 12'!$M$7:$M$306),"")</f>
        <v>0</v>
      </c>
      <c r="N9" s="15" t="str">
        <f>IFERROR(AVERAGEIF('Dzienne 12'!$B$7:$B$306,A9,'Dzienne 12'!$O$7:$O$306),"")</f>
        <v/>
      </c>
      <c r="O9" s="15" t="str">
        <f>IFERROR(AVERAGEIF('Dzienne 12'!$B$7:$B$306,A9,'Dzienne 12'!$P$7:$P$306),"")</f>
        <v/>
      </c>
      <c r="P9" s="17" t="str">
        <f>IFERROR(AVERAGEIF('Dzienne 12'!$B$7:$B$306,A9,'Dzienne 12'!$R$7:$R$306),"")</f>
        <v/>
      </c>
      <c r="Q9" s="21" t="str">
        <f>IFERROR(AVERAGEIF('Dzienne 12'!$B$7:$B$306,A9,'Dzienne 12'!$U$7:$U$306),"")</f>
        <v/>
      </c>
      <c r="R9" s="21" t="str">
        <f>IFERROR(AVERAGEIF('Dzienne 12'!$B$7:$B$306,A9,'Dzienne 12'!$V$7:$V$306),"")</f>
        <v/>
      </c>
      <c r="S9" s="14"/>
    </row>
    <row r="10" spans="1:19" ht="15" customHeight="1" x14ac:dyDescent="0.25">
      <c r="A10" s="19">
        <v>8</v>
      </c>
      <c r="B10" s="20" t="str">
        <f ca="1">IFERROR(_xludf.minifs('Dzienne 12'!$A$7:$A$306,'Dzienne 12'!$B$7:$B$306,A10),"")</f>
        <v/>
      </c>
      <c r="C10" s="20" t="str">
        <f ca="1">IFERROR(_xludf.maxifs('Dzienne 12'!$A$7:$A$306,'Dzienne 12'!$B$7:$B$306,A10),"")</f>
        <v/>
      </c>
      <c r="D10" s="21" t="str">
        <f>IFERROR(AVERAGEIF('Dzienne 12'!$B$7:$B$306,A10,'Dzienne 12'!$C$7:$C$306),"")</f>
        <v/>
      </c>
      <c r="E10" s="21" t="str">
        <f>IFERROR(AVERAGEIF('Dzienne 12'!$B$7:$B$306,A10,'Dzienne 12'!$D$7:$D$306),"")</f>
        <v/>
      </c>
      <c r="F10" s="13">
        <f>IFERROR(SUMIF('Dzienne 12'!$B$7:$B$306,A10,'Dzienne 12'!$E$7:$E$306),"")</f>
        <v>0</v>
      </c>
      <c r="G10" s="13">
        <f>IFERROR(SUMIF('Dzienne 12'!$B$7:$B$306,A10,'Dzienne 12'!$F$7:$F$306),"")</f>
        <v>0</v>
      </c>
      <c r="H10" s="15" t="str">
        <f>IFERROR(AVERAGEIF('Dzienne 12'!$B$7:$B$306,A10,'Dzienne 12'!$K$7:$K$306),"")</f>
        <v/>
      </c>
      <c r="I10" s="21">
        <f>IFERROR(SUMIF('Dzienne 12'!$B$7:$B$306,A10,'Dzienne 12'!$H$7:$H$306),"")</f>
        <v>0</v>
      </c>
      <c r="J10" s="21">
        <f>IFERROR(SUMIF('Dzienne 12'!$B$7:$B$306,A10,'Dzienne 12'!$I$7:$I$306),"")</f>
        <v>0</v>
      </c>
      <c r="K10" s="15" t="str">
        <f t="shared" si="0"/>
        <v/>
      </c>
      <c r="L10" s="15" t="str">
        <f>IFERROR(AVERAGEIF('Dzienne 12'!$B$7:$B$306,A10,'Dzienne 12'!$L$7:$L$306),"")</f>
        <v/>
      </c>
      <c r="M10" s="21">
        <f>IFERROR(SUMIF('Dzienne 12'!$B$7:$B$306,A10,'Dzienne 12'!$M$7:$M$306),"")</f>
        <v>0</v>
      </c>
      <c r="N10" s="15" t="str">
        <f>IFERROR(AVERAGEIF('Dzienne 12'!$B$7:$B$306,A10,'Dzienne 12'!$O$7:$O$306),"")</f>
        <v/>
      </c>
      <c r="O10" s="15" t="str">
        <f>IFERROR(AVERAGEIF('Dzienne 12'!$B$7:$B$306,A10,'Dzienne 12'!$P$7:$P$306),"")</f>
        <v/>
      </c>
      <c r="P10" s="17" t="str">
        <f>IFERROR(AVERAGEIF('Dzienne 12'!$B$7:$B$306,A10,'Dzienne 12'!$R$7:$R$306),"")</f>
        <v/>
      </c>
      <c r="Q10" s="21" t="str">
        <f>IFERROR(AVERAGEIF('Dzienne 12'!$B$7:$B$306,A10,'Dzienne 12'!$U$7:$U$306),"")</f>
        <v/>
      </c>
      <c r="R10" s="21" t="str">
        <f>IFERROR(AVERAGEIF('Dzienne 12'!$B$7:$B$306,A10,'Dzienne 12'!$V$7:$V$306),"")</f>
        <v/>
      </c>
      <c r="S10" s="14"/>
    </row>
    <row r="11" spans="1:19" ht="15" customHeight="1" x14ac:dyDescent="0.25">
      <c r="A11" s="19">
        <v>9</v>
      </c>
      <c r="B11" s="20" t="str">
        <f ca="1">IFERROR(_xludf.minifs('Dzienne 12'!$A$7:$A$306,'Dzienne 12'!$B$7:$B$306,A11),"")</f>
        <v/>
      </c>
      <c r="C11" s="20" t="str">
        <f ca="1">IFERROR(_xludf.maxifs('Dzienne 12'!$A$7:$A$306,'Dzienne 12'!$B$7:$B$306,A11),"")</f>
        <v/>
      </c>
      <c r="D11" s="21" t="str">
        <f>IFERROR(AVERAGEIF('Dzienne 12'!$B$7:$B$306,A11,'Dzienne 12'!$C$7:$C$306),"")</f>
        <v/>
      </c>
      <c r="E11" s="21" t="str">
        <f>IFERROR(AVERAGEIF('Dzienne 12'!$B$7:$B$306,A11,'Dzienne 12'!$D$7:$D$306),"")</f>
        <v/>
      </c>
      <c r="F11" s="13">
        <f>IFERROR(SUMIF('Dzienne 12'!$B$7:$B$306,A11,'Dzienne 12'!$E$7:$E$306),"")</f>
        <v>0</v>
      </c>
      <c r="G11" s="13">
        <f>IFERROR(SUMIF('Dzienne 12'!$B$7:$B$306,A11,'Dzienne 12'!$F$7:$F$306),"")</f>
        <v>0</v>
      </c>
      <c r="H11" s="15" t="str">
        <f>IFERROR(AVERAGEIF('Dzienne 12'!$B$7:$B$306,A11,'Dzienne 12'!$K$7:$K$306),"")</f>
        <v/>
      </c>
      <c r="I11" s="21">
        <f>IFERROR(SUMIF('Dzienne 12'!$B$7:$B$306,A11,'Dzienne 12'!$H$7:$H$306),"")</f>
        <v>0</v>
      </c>
      <c r="J11" s="21">
        <f>IFERROR(SUMIF('Dzienne 12'!$B$7:$B$306,A11,'Dzienne 12'!$I$7:$I$306),"")</f>
        <v>0</v>
      </c>
      <c r="K11" s="15" t="str">
        <f t="shared" si="0"/>
        <v/>
      </c>
      <c r="L11" s="15" t="str">
        <f>IFERROR(AVERAGEIF('Dzienne 12'!$B$7:$B$306,A11,'Dzienne 12'!$L$7:$L$306),"")</f>
        <v/>
      </c>
      <c r="M11" s="21">
        <f>IFERROR(SUMIF('Dzienne 12'!$B$7:$B$306,A11,'Dzienne 12'!$M$7:$M$306),"")</f>
        <v>0</v>
      </c>
      <c r="N11" s="15" t="str">
        <f>IFERROR(AVERAGEIF('Dzienne 12'!$B$7:$B$306,A11,'Dzienne 12'!$O$7:$O$306),"")</f>
        <v/>
      </c>
      <c r="O11" s="15" t="str">
        <f>IFERROR(AVERAGEIF('Dzienne 12'!$B$7:$B$306,A11,'Dzienne 12'!$P$7:$P$306),"")</f>
        <v/>
      </c>
      <c r="P11" s="17" t="str">
        <f>IFERROR(AVERAGEIF('Dzienne 12'!$B$7:$B$306,A11,'Dzienne 12'!$R$7:$R$306),"")</f>
        <v/>
      </c>
      <c r="Q11" s="21" t="str">
        <f>IFERROR(AVERAGEIF('Dzienne 12'!$B$7:$B$306,A11,'Dzienne 12'!$U$7:$U$306),"")</f>
        <v/>
      </c>
      <c r="R11" s="21" t="str">
        <f>IFERROR(AVERAGEIF('Dzienne 12'!$B$7:$B$306,A11,'Dzienne 12'!$V$7:$V$306),"")</f>
        <v/>
      </c>
      <c r="S11" s="14"/>
    </row>
    <row r="12" spans="1:19" ht="15" customHeight="1" x14ac:dyDescent="0.25">
      <c r="A12" s="19">
        <v>10</v>
      </c>
      <c r="B12" s="20" t="str">
        <f ca="1">IFERROR(_xludf.minifs('Dzienne 12'!$A$7:$A$306,'Dzienne 12'!$B$7:$B$306,A12),"")</f>
        <v/>
      </c>
      <c r="C12" s="20" t="str">
        <f ca="1">IFERROR(_xludf.maxifs('Dzienne 12'!$A$7:$A$306,'Dzienne 12'!$B$7:$B$306,A12),"")</f>
        <v/>
      </c>
      <c r="D12" s="21" t="str">
        <f>IFERROR(AVERAGEIF('Dzienne 12'!$B$7:$B$306,A12,'Dzienne 12'!$C$7:$C$306),"")</f>
        <v/>
      </c>
      <c r="E12" s="21" t="str">
        <f>IFERROR(AVERAGEIF('Dzienne 12'!$B$7:$B$306,A12,'Dzienne 12'!$D$7:$D$306),"")</f>
        <v/>
      </c>
      <c r="F12" s="13">
        <f>IFERROR(SUMIF('Dzienne 12'!$B$7:$B$306,A12,'Dzienne 12'!$E$7:$E$306),"")</f>
        <v>0</v>
      </c>
      <c r="G12" s="13">
        <f>IFERROR(SUMIF('Dzienne 12'!$B$7:$B$306,A12,'Dzienne 12'!$F$7:$F$306),"")</f>
        <v>0</v>
      </c>
      <c r="H12" s="15" t="str">
        <f>IFERROR(AVERAGEIF('Dzienne 12'!$B$7:$B$306,A12,'Dzienne 12'!$K$7:$K$306),"")</f>
        <v/>
      </c>
      <c r="I12" s="21">
        <f>IFERROR(SUMIF('Dzienne 12'!$B$7:$B$306,A12,'Dzienne 12'!$H$7:$H$306),"")</f>
        <v>0</v>
      </c>
      <c r="J12" s="21">
        <f>IFERROR(SUMIF('Dzienne 12'!$B$7:$B$306,A12,'Dzienne 12'!$I$7:$I$306),"")</f>
        <v>0</v>
      </c>
      <c r="K12" s="15" t="str">
        <f t="shared" si="0"/>
        <v/>
      </c>
      <c r="L12" s="15" t="str">
        <f>IFERROR(AVERAGEIF('Dzienne 12'!$B$7:$B$306,A12,'Dzienne 12'!$L$7:$L$306),"")</f>
        <v/>
      </c>
      <c r="M12" s="21">
        <f>IFERROR(SUMIF('Dzienne 12'!$B$7:$B$306,A12,'Dzienne 12'!$M$7:$M$306),"")</f>
        <v>0</v>
      </c>
      <c r="N12" s="15" t="str">
        <f>IFERROR(AVERAGEIF('Dzienne 12'!$B$7:$B$306,A12,'Dzienne 12'!$O$7:$O$306),"")</f>
        <v/>
      </c>
      <c r="O12" s="15" t="str">
        <f>IFERROR(AVERAGEIF('Dzienne 12'!$B$7:$B$306,A12,'Dzienne 12'!$P$7:$P$306),"")</f>
        <v/>
      </c>
      <c r="P12" s="17" t="str">
        <f>IFERROR(AVERAGEIF('Dzienne 12'!$B$7:$B$306,A12,'Dzienne 12'!$R$7:$R$306),"")</f>
        <v/>
      </c>
      <c r="Q12" s="21" t="str">
        <f>IFERROR(AVERAGEIF('Dzienne 12'!$B$7:$B$306,A12,'Dzienne 12'!$U$7:$U$306),"")</f>
        <v/>
      </c>
      <c r="R12" s="21" t="str">
        <f>IFERROR(AVERAGEIF('Dzienne 12'!$B$7:$B$306,A12,'Dzienne 12'!$V$7:$V$306),"")</f>
        <v/>
      </c>
      <c r="S12" s="14"/>
    </row>
    <row r="13" spans="1:19" ht="15" customHeight="1" x14ac:dyDescent="0.25">
      <c r="A13" s="19">
        <v>11</v>
      </c>
      <c r="B13" s="20" t="str">
        <f ca="1">IFERROR(_xludf.minifs('Dzienne 12'!$A$7:$A$306,'Dzienne 12'!$B$7:$B$306,A13),"")</f>
        <v/>
      </c>
      <c r="C13" s="20" t="str">
        <f ca="1">IFERROR(_xludf.maxifs('Dzienne 12'!$A$7:$A$306,'Dzienne 12'!$B$7:$B$306,A13),"")</f>
        <v/>
      </c>
      <c r="D13" s="21" t="str">
        <f>IFERROR(AVERAGEIF('Dzienne 12'!$B$7:$B$306,A13,'Dzienne 12'!$C$7:$C$306),"")</f>
        <v/>
      </c>
      <c r="E13" s="21" t="str">
        <f>IFERROR(AVERAGEIF('Dzienne 12'!$B$7:$B$306,A13,'Dzienne 12'!$D$7:$D$306),"")</f>
        <v/>
      </c>
      <c r="F13" s="13">
        <f>IFERROR(SUMIF('Dzienne 12'!$B$7:$B$306,A13,'Dzienne 12'!$E$7:$E$306),"")</f>
        <v>0</v>
      </c>
      <c r="G13" s="13">
        <f>IFERROR(SUMIF('Dzienne 12'!$B$7:$B$306,A13,'Dzienne 12'!$F$7:$F$306),"")</f>
        <v>0</v>
      </c>
      <c r="H13" s="15" t="str">
        <f>IFERROR(AVERAGEIF('Dzienne 12'!$B$7:$B$306,A13,'Dzienne 12'!$K$7:$K$306),"")</f>
        <v/>
      </c>
      <c r="I13" s="21">
        <f>IFERROR(SUMIF('Dzienne 12'!$B$7:$B$306,A13,'Dzienne 12'!$H$7:$H$306),"")</f>
        <v>0</v>
      </c>
      <c r="J13" s="21">
        <f>IFERROR(SUMIF('Dzienne 12'!$B$7:$B$306,A13,'Dzienne 12'!$I$7:$I$306),"")</f>
        <v>0</v>
      </c>
      <c r="K13" s="15" t="str">
        <f t="shared" si="0"/>
        <v/>
      </c>
      <c r="L13" s="15" t="str">
        <f>IFERROR(AVERAGEIF('Dzienne 12'!$B$7:$B$306,A13,'Dzienne 12'!$L$7:$L$306),"")</f>
        <v/>
      </c>
      <c r="M13" s="21">
        <f>IFERROR(SUMIF('Dzienne 12'!$B$7:$B$306,A13,'Dzienne 12'!$M$7:$M$306),"")</f>
        <v>0</v>
      </c>
      <c r="N13" s="15" t="str">
        <f>IFERROR(AVERAGEIF('Dzienne 12'!$B$7:$B$306,A13,'Dzienne 12'!$O$7:$O$306),"")</f>
        <v/>
      </c>
      <c r="O13" s="15" t="str">
        <f>IFERROR(AVERAGEIF('Dzienne 12'!$B$7:$B$306,A13,'Dzienne 12'!$P$7:$P$306),"")</f>
        <v/>
      </c>
      <c r="P13" s="17" t="str">
        <f>IFERROR(AVERAGEIF('Dzienne 12'!$B$7:$B$306,A13,'Dzienne 12'!$R$7:$R$306),"")</f>
        <v/>
      </c>
      <c r="Q13" s="21" t="str">
        <f>IFERROR(AVERAGEIF('Dzienne 12'!$B$7:$B$306,A13,'Dzienne 12'!$U$7:$U$306),"")</f>
        <v/>
      </c>
      <c r="R13" s="21" t="str">
        <f>IFERROR(AVERAGEIF('Dzienne 12'!$B$7:$B$306,A13,'Dzienne 12'!$V$7:$V$306),"")</f>
        <v/>
      </c>
      <c r="S13" s="14"/>
    </row>
    <row r="14" spans="1:19" ht="15" customHeight="1" x14ac:dyDescent="0.25">
      <c r="A14" s="19">
        <v>12</v>
      </c>
      <c r="B14" s="20" t="str">
        <f ca="1">IFERROR(_xludf.minifs('Dzienne 12'!$A$7:$A$306,'Dzienne 12'!$B$7:$B$306,A14),"")</f>
        <v/>
      </c>
      <c r="C14" s="20" t="str">
        <f ca="1">IFERROR(_xludf.maxifs('Dzienne 12'!$A$7:$A$306,'Dzienne 12'!$B$7:$B$306,A14),"")</f>
        <v/>
      </c>
      <c r="D14" s="21" t="str">
        <f>IFERROR(AVERAGEIF('Dzienne 12'!$B$7:$B$306,A14,'Dzienne 12'!$C$7:$C$306),"")</f>
        <v/>
      </c>
      <c r="E14" s="21" t="str">
        <f>IFERROR(AVERAGEIF('Dzienne 12'!$B$7:$B$306,A14,'Dzienne 12'!$D$7:$D$306),"")</f>
        <v/>
      </c>
      <c r="F14" s="13">
        <f>IFERROR(SUMIF('Dzienne 12'!$B$7:$B$306,A14,'Dzienne 12'!$E$7:$E$306),"")</f>
        <v>0</v>
      </c>
      <c r="G14" s="13">
        <f>IFERROR(SUMIF('Dzienne 12'!$B$7:$B$306,A14,'Dzienne 12'!$F$7:$F$306),"")</f>
        <v>0</v>
      </c>
      <c r="H14" s="15" t="str">
        <f>IFERROR(AVERAGEIF('Dzienne 12'!$B$7:$B$306,A14,'Dzienne 12'!$K$7:$K$306),"")</f>
        <v/>
      </c>
      <c r="I14" s="21">
        <f>IFERROR(SUMIF('Dzienne 12'!$B$7:$B$306,A14,'Dzienne 12'!$H$7:$H$306),"")</f>
        <v>0</v>
      </c>
      <c r="J14" s="21">
        <f>IFERROR(SUMIF('Dzienne 12'!$B$7:$B$306,A14,'Dzienne 12'!$I$7:$I$306),"")</f>
        <v>0</v>
      </c>
      <c r="K14" s="15" t="str">
        <f t="shared" si="0"/>
        <v/>
      </c>
      <c r="L14" s="15" t="str">
        <f>IFERROR(AVERAGEIF('Dzienne 12'!$B$7:$B$306,A14,'Dzienne 12'!$L$7:$L$306),"")</f>
        <v/>
      </c>
      <c r="M14" s="21">
        <f>IFERROR(SUMIF('Dzienne 12'!$B$7:$B$306,A14,'Dzienne 12'!$M$7:$M$306),"")</f>
        <v>0</v>
      </c>
      <c r="N14" s="15" t="str">
        <f>IFERROR(AVERAGEIF('Dzienne 12'!$B$7:$B$306,A14,'Dzienne 12'!$O$7:$O$306),"")</f>
        <v/>
      </c>
      <c r="O14" s="15" t="str">
        <f>IFERROR(AVERAGEIF('Dzienne 12'!$B$7:$B$306,A14,'Dzienne 12'!$P$7:$P$306),"")</f>
        <v/>
      </c>
      <c r="P14" s="17" t="str">
        <f>IFERROR(AVERAGEIF('Dzienne 12'!$B$7:$B$306,A14,'Dzienne 12'!$R$7:$R$306),"")</f>
        <v/>
      </c>
      <c r="Q14" s="21" t="str">
        <f>IFERROR(AVERAGEIF('Dzienne 12'!$B$7:$B$306,A14,'Dzienne 12'!$U$7:$U$306),"")</f>
        <v/>
      </c>
      <c r="R14" s="21" t="str">
        <f>IFERROR(AVERAGEIF('Dzienne 12'!$B$7:$B$306,A14,'Dzienne 12'!$V$7:$V$306),"")</f>
        <v/>
      </c>
      <c r="S14" s="14"/>
    </row>
    <row r="15" spans="1:19" ht="15" customHeight="1" x14ac:dyDescent="0.25">
      <c r="A15" s="19">
        <v>13</v>
      </c>
      <c r="B15" s="20" t="str">
        <f ca="1">IFERROR(_xludf.minifs('Dzienne 12'!$A$7:$A$306,'Dzienne 12'!$B$7:$B$306,A15),"")</f>
        <v/>
      </c>
      <c r="C15" s="20" t="str">
        <f ca="1">IFERROR(_xludf.maxifs('Dzienne 12'!$A$7:$A$306,'Dzienne 12'!$B$7:$B$306,A15),"")</f>
        <v/>
      </c>
      <c r="D15" s="21" t="str">
        <f>IFERROR(AVERAGEIF('Dzienne 12'!$B$7:$B$306,A15,'Dzienne 12'!$C$7:$C$306),"")</f>
        <v/>
      </c>
      <c r="E15" s="21" t="str">
        <f>IFERROR(AVERAGEIF('Dzienne 12'!$B$7:$B$306,A15,'Dzienne 12'!$D$7:$D$306),"")</f>
        <v/>
      </c>
      <c r="F15" s="13">
        <f>IFERROR(SUMIF('Dzienne 12'!$B$7:$B$306,A15,'Dzienne 12'!$E$7:$E$306),"")</f>
        <v>0</v>
      </c>
      <c r="G15" s="13">
        <f>IFERROR(SUMIF('Dzienne 12'!$B$7:$B$306,A15,'Dzienne 12'!$F$7:$F$306),"")</f>
        <v>0</v>
      </c>
      <c r="H15" s="15" t="str">
        <f>IFERROR(AVERAGEIF('Dzienne 12'!$B$7:$B$306,A15,'Dzienne 12'!$K$7:$K$306),"")</f>
        <v/>
      </c>
      <c r="I15" s="21">
        <f>IFERROR(SUMIF('Dzienne 12'!$B$7:$B$306,A15,'Dzienne 12'!$H$7:$H$306),"")</f>
        <v>0</v>
      </c>
      <c r="J15" s="21">
        <f>IFERROR(SUMIF('Dzienne 12'!$B$7:$B$306,A15,'Dzienne 12'!$I$7:$I$306),"")</f>
        <v>0</v>
      </c>
      <c r="K15" s="15" t="str">
        <f t="shared" si="0"/>
        <v/>
      </c>
      <c r="L15" s="15" t="str">
        <f>IFERROR(AVERAGEIF('Dzienne 12'!$B$7:$B$306,A15,'Dzienne 12'!$L$7:$L$306),"")</f>
        <v/>
      </c>
      <c r="M15" s="21">
        <f>IFERROR(SUMIF('Dzienne 12'!$B$7:$B$306,A15,'Dzienne 12'!$M$7:$M$306),"")</f>
        <v>0</v>
      </c>
      <c r="N15" s="15" t="str">
        <f>IFERROR(AVERAGEIF('Dzienne 12'!$B$7:$B$306,A15,'Dzienne 12'!$O$7:$O$306),"")</f>
        <v/>
      </c>
      <c r="O15" s="15" t="str">
        <f>IFERROR(AVERAGEIF('Dzienne 12'!$B$7:$B$306,A15,'Dzienne 12'!$P$7:$P$306),"")</f>
        <v/>
      </c>
      <c r="P15" s="17" t="str">
        <f>IFERROR(AVERAGEIF('Dzienne 12'!$B$7:$B$306,A15,'Dzienne 12'!$R$7:$R$306),"")</f>
        <v/>
      </c>
      <c r="Q15" s="21" t="str">
        <f>IFERROR(AVERAGEIF('Dzienne 12'!$B$7:$B$306,A15,'Dzienne 12'!$U$7:$U$306),"")</f>
        <v/>
      </c>
      <c r="R15" s="21" t="str">
        <f>IFERROR(AVERAGEIF('Dzienne 12'!$B$7:$B$306,A15,'Dzienne 12'!$V$7:$V$306),"")</f>
        <v/>
      </c>
      <c r="S15" s="14"/>
    </row>
    <row r="16" spans="1:19" ht="15" customHeight="1" x14ac:dyDescent="0.25">
      <c r="A16" s="19">
        <v>14</v>
      </c>
      <c r="B16" s="20" t="str">
        <f ca="1">IFERROR(_xludf.minifs('Dzienne 12'!$A$7:$A$306,'Dzienne 12'!$B$7:$B$306,A16),"")</f>
        <v/>
      </c>
      <c r="C16" s="20" t="str">
        <f ca="1">IFERROR(_xludf.maxifs('Dzienne 12'!$A$7:$A$306,'Dzienne 12'!$B$7:$B$306,A16),"")</f>
        <v/>
      </c>
      <c r="D16" s="21" t="str">
        <f>IFERROR(AVERAGEIF('Dzienne 12'!$B$7:$B$306,A16,'Dzienne 12'!$C$7:$C$306),"")</f>
        <v/>
      </c>
      <c r="E16" s="21" t="str">
        <f>IFERROR(AVERAGEIF('Dzienne 12'!$B$7:$B$306,A16,'Dzienne 12'!$D$7:$D$306),"")</f>
        <v/>
      </c>
      <c r="F16" s="13">
        <f>IFERROR(SUMIF('Dzienne 12'!$B$7:$B$306,A16,'Dzienne 12'!$E$7:$E$306),"")</f>
        <v>0</v>
      </c>
      <c r="G16" s="13">
        <f>IFERROR(SUMIF('Dzienne 12'!$B$7:$B$306,A16,'Dzienne 12'!$F$7:$F$306),"")</f>
        <v>0</v>
      </c>
      <c r="H16" s="15" t="str">
        <f>IFERROR(AVERAGEIF('Dzienne 12'!$B$7:$B$306,A16,'Dzienne 12'!$K$7:$K$306),"")</f>
        <v/>
      </c>
      <c r="I16" s="21">
        <f>IFERROR(SUMIF('Dzienne 12'!$B$7:$B$306,A16,'Dzienne 12'!$H$7:$H$306),"")</f>
        <v>0</v>
      </c>
      <c r="J16" s="21">
        <f>IFERROR(SUMIF('Dzienne 12'!$B$7:$B$306,A16,'Dzienne 12'!$I$7:$I$306),"")</f>
        <v>0</v>
      </c>
      <c r="K16" s="15" t="str">
        <f t="shared" si="0"/>
        <v/>
      </c>
      <c r="L16" s="15" t="str">
        <f>IFERROR(AVERAGEIF('Dzienne 12'!$B$7:$B$306,A16,'Dzienne 12'!$L$7:$L$306),"")</f>
        <v/>
      </c>
      <c r="M16" s="21">
        <f>IFERROR(SUMIF('Dzienne 12'!$B$7:$B$306,A16,'Dzienne 12'!$M$7:$M$306),"")</f>
        <v>0</v>
      </c>
      <c r="N16" s="15" t="str">
        <f>IFERROR(AVERAGEIF('Dzienne 12'!$B$7:$B$306,A16,'Dzienne 12'!$O$7:$O$306),"")</f>
        <v/>
      </c>
      <c r="O16" s="15" t="str">
        <f>IFERROR(AVERAGEIF('Dzienne 12'!$B$7:$B$306,A16,'Dzienne 12'!$P$7:$P$306),"")</f>
        <v/>
      </c>
      <c r="P16" s="17" t="str">
        <f>IFERROR(AVERAGEIF('Dzienne 12'!$B$7:$B$306,A16,'Dzienne 12'!$R$7:$R$306),"")</f>
        <v/>
      </c>
      <c r="Q16" s="21" t="str">
        <f>IFERROR(AVERAGEIF('Dzienne 12'!$B$7:$B$306,A16,'Dzienne 12'!$U$7:$U$306),"")</f>
        <v/>
      </c>
      <c r="R16" s="21" t="str">
        <f>IFERROR(AVERAGEIF('Dzienne 12'!$B$7:$B$306,A16,'Dzienne 12'!$V$7:$V$306),"")</f>
        <v/>
      </c>
      <c r="S16" s="14"/>
    </row>
    <row r="17" spans="1:19" ht="15" customHeight="1" x14ac:dyDescent="0.25">
      <c r="A17" s="19">
        <v>15</v>
      </c>
      <c r="B17" s="20" t="str">
        <f ca="1">IFERROR(_xludf.minifs('Dzienne 12'!$A$7:$A$306,'Dzienne 12'!$B$7:$B$306,A17),"")</f>
        <v/>
      </c>
      <c r="C17" s="20" t="str">
        <f ca="1">IFERROR(_xludf.maxifs('Dzienne 12'!$A$7:$A$306,'Dzienne 12'!$B$7:$B$306,A17),"")</f>
        <v/>
      </c>
      <c r="D17" s="21" t="str">
        <f>IFERROR(AVERAGEIF('Dzienne 12'!$B$7:$B$306,A17,'Dzienne 12'!$C$7:$C$306),"")</f>
        <v/>
      </c>
      <c r="E17" s="21" t="str">
        <f>IFERROR(AVERAGEIF('Dzienne 12'!$B$7:$B$306,A17,'Dzienne 12'!$D$7:$D$306),"")</f>
        <v/>
      </c>
      <c r="F17" s="13">
        <f>IFERROR(SUMIF('Dzienne 12'!$B$7:$B$306,A17,'Dzienne 12'!$E$7:$E$306),"")</f>
        <v>0</v>
      </c>
      <c r="G17" s="13">
        <f>IFERROR(SUMIF('Dzienne 12'!$B$7:$B$306,A17,'Dzienne 12'!$F$7:$F$306),"")</f>
        <v>0</v>
      </c>
      <c r="H17" s="15" t="str">
        <f>IFERROR(AVERAGEIF('Dzienne 12'!$B$7:$B$306,A17,'Dzienne 12'!$K$7:$K$306),"")</f>
        <v/>
      </c>
      <c r="I17" s="21">
        <f>IFERROR(SUMIF('Dzienne 12'!$B$7:$B$306,A17,'Dzienne 12'!$H$7:$H$306),"")</f>
        <v>0</v>
      </c>
      <c r="J17" s="21">
        <f>IFERROR(SUMIF('Dzienne 12'!$B$7:$B$306,A17,'Dzienne 12'!$I$7:$I$306),"")</f>
        <v>0</v>
      </c>
      <c r="K17" s="15" t="str">
        <f t="shared" si="0"/>
        <v/>
      </c>
      <c r="L17" s="15" t="str">
        <f>IFERROR(AVERAGEIF('Dzienne 12'!$B$7:$B$306,A17,'Dzienne 12'!$L$7:$L$306),"")</f>
        <v/>
      </c>
      <c r="M17" s="21">
        <f>IFERROR(SUMIF('Dzienne 12'!$B$7:$B$306,A17,'Dzienne 12'!$M$7:$M$306),"")</f>
        <v>0</v>
      </c>
      <c r="N17" s="15" t="str">
        <f>IFERROR(AVERAGEIF('Dzienne 12'!$B$7:$B$306,A17,'Dzienne 12'!$O$7:$O$306),"")</f>
        <v/>
      </c>
      <c r="O17" s="15" t="str">
        <f>IFERROR(AVERAGEIF('Dzienne 12'!$B$7:$B$306,A17,'Dzienne 12'!$P$7:$P$306),"")</f>
        <v/>
      </c>
      <c r="P17" s="17" t="str">
        <f>IFERROR(AVERAGEIF('Dzienne 12'!$B$7:$B$306,A17,'Dzienne 12'!$R$7:$R$306),"")</f>
        <v/>
      </c>
      <c r="Q17" s="21" t="str">
        <f>IFERROR(AVERAGEIF('Dzienne 12'!$B$7:$B$306,A17,'Dzienne 12'!$U$7:$U$306),"")</f>
        <v/>
      </c>
      <c r="R17" s="21" t="str">
        <f>IFERROR(AVERAGEIF('Dzienne 12'!$B$7:$B$306,A17,'Dzienne 12'!$V$7:$V$306),"")</f>
        <v/>
      </c>
      <c r="S17" s="14"/>
    </row>
    <row r="18" spans="1:19" ht="15" customHeight="1" x14ac:dyDescent="0.25">
      <c r="A18" s="19">
        <v>16</v>
      </c>
      <c r="B18" s="20" t="str">
        <f ca="1">IFERROR(_xludf.minifs('Dzienne 12'!$A$7:$A$306,'Dzienne 12'!$B$7:$B$306,A18),"")</f>
        <v/>
      </c>
      <c r="C18" s="20" t="str">
        <f ca="1">IFERROR(_xludf.maxifs('Dzienne 12'!$A$7:$A$306,'Dzienne 12'!$B$7:$B$306,A18),"")</f>
        <v/>
      </c>
      <c r="D18" s="21" t="str">
        <f>IFERROR(AVERAGEIF('Dzienne 12'!$B$7:$B$306,A18,'Dzienne 12'!$C$7:$C$306),"")</f>
        <v/>
      </c>
      <c r="E18" s="21" t="str">
        <f>IFERROR(AVERAGEIF('Dzienne 12'!$B$7:$B$306,A18,'Dzienne 12'!$D$7:$D$306),"")</f>
        <v/>
      </c>
      <c r="F18" s="13">
        <f>IFERROR(SUMIF('Dzienne 12'!$B$7:$B$306,A18,'Dzienne 12'!$E$7:$E$306),"")</f>
        <v>0</v>
      </c>
      <c r="G18" s="13">
        <f>IFERROR(SUMIF('Dzienne 12'!$B$7:$B$306,A18,'Dzienne 12'!$F$7:$F$306),"")</f>
        <v>0</v>
      </c>
      <c r="H18" s="15" t="str">
        <f>IFERROR(AVERAGEIF('Dzienne 12'!$B$7:$B$306,A18,'Dzienne 12'!$K$7:$K$306),"")</f>
        <v/>
      </c>
      <c r="I18" s="21">
        <f>IFERROR(SUMIF('Dzienne 12'!$B$7:$B$306,A18,'Dzienne 12'!$H$7:$H$306),"")</f>
        <v>0</v>
      </c>
      <c r="J18" s="21">
        <f>IFERROR(SUMIF('Dzienne 12'!$B$7:$B$306,A18,'Dzienne 12'!$I$7:$I$306),"")</f>
        <v>0</v>
      </c>
      <c r="K18" s="15" t="str">
        <f t="shared" si="0"/>
        <v/>
      </c>
      <c r="L18" s="15" t="str">
        <f>IFERROR(AVERAGEIF('Dzienne 12'!$B$7:$B$306,A18,'Dzienne 12'!$L$7:$L$306),"")</f>
        <v/>
      </c>
      <c r="M18" s="21">
        <f>IFERROR(SUMIF('Dzienne 12'!$B$7:$B$306,A18,'Dzienne 12'!$M$7:$M$306),"")</f>
        <v>0</v>
      </c>
      <c r="N18" s="15" t="str">
        <f>IFERROR(AVERAGEIF('Dzienne 12'!$B$7:$B$306,A18,'Dzienne 12'!$O$7:$O$306),"")</f>
        <v/>
      </c>
      <c r="O18" s="15" t="str">
        <f>IFERROR(AVERAGEIF('Dzienne 12'!$B$7:$B$306,A18,'Dzienne 12'!$P$7:$P$306),"")</f>
        <v/>
      </c>
      <c r="P18" s="17" t="str">
        <f>IFERROR(AVERAGEIF('Dzienne 12'!$B$7:$B$306,A18,'Dzienne 12'!$R$7:$R$306),"")</f>
        <v/>
      </c>
      <c r="Q18" s="21" t="str">
        <f>IFERROR(AVERAGEIF('Dzienne 12'!$B$7:$B$306,A18,'Dzienne 12'!$U$7:$U$306),"")</f>
        <v/>
      </c>
      <c r="R18" s="21" t="str">
        <f>IFERROR(AVERAGEIF('Dzienne 12'!$B$7:$B$306,A18,'Dzienne 12'!$V$7:$V$306),"")</f>
        <v/>
      </c>
      <c r="S18" s="14"/>
    </row>
    <row r="19" spans="1:19" ht="15" customHeight="1" x14ac:dyDescent="0.25">
      <c r="A19" s="19">
        <v>17</v>
      </c>
      <c r="B19" s="20" t="str">
        <f ca="1">IFERROR(_xludf.minifs('Dzienne 12'!$A$7:$A$306,'Dzienne 12'!$B$7:$B$306,A19),"")</f>
        <v/>
      </c>
      <c r="C19" s="20" t="str">
        <f ca="1">IFERROR(_xludf.maxifs('Dzienne 12'!$A$7:$A$306,'Dzienne 12'!$B$7:$B$306,A19),"")</f>
        <v/>
      </c>
      <c r="D19" s="21" t="str">
        <f>IFERROR(AVERAGEIF('Dzienne 12'!$B$7:$B$306,A19,'Dzienne 12'!$C$7:$C$306),"")</f>
        <v/>
      </c>
      <c r="E19" s="21" t="str">
        <f>IFERROR(AVERAGEIF('Dzienne 12'!$B$7:$B$306,A19,'Dzienne 12'!$D$7:$D$306),"")</f>
        <v/>
      </c>
      <c r="F19" s="13">
        <f>IFERROR(SUMIF('Dzienne 12'!$B$7:$B$306,A19,'Dzienne 12'!$E$7:$E$306),"")</f>
        <v>0</v>
      </c>
      <c r="G19" s="13">
        <f>IFERROR(SUMIF('Dzienne 12'!$B$7:$B$306,A19,'Dzienne 12'!$F$7:$F$306),"")</f>
        <v>0</v>
      </c>
      <c r="H19" s="15" t="str">
        <f>IFERROR(AVERAGEIF('Dzienne 12'!$B$7:$B$306,A19,'Dzienne 12'!$K$7:$K$306),"")</f>
        <v/>
      </c>
      <c r="I19" s="21">
        <f>IFERROR(SUMIF('Dzienne 12'!$B$7:$B$306,A19,'Dzienne 12'!$H$7:$H$306),"")</f>
        <v>0</v>
      </c>
      <c r="J19" s="21">
        <f>IFERROR(SUMIF('Dzienne 12'!$B$7:$B$306,A19,'Dzienne 12'!$I$7:$I$306),"")</f>
        <v>0</v>
      </c>
      <c r="K19" s="15" t="str">
        <f t="shared" si="0"/>
        <v/>
      </c>
      <c r="L19" s="15" t="str">
        <f>IFERROR(AVERAGEIF('Dzienne 12'!$B$7:$B$306,A19,'Dzienne 12'!$L$7:$L$306),"")</f>
        <v/>
      </c>
      <c r="M19" s="21">
        <f>IFERROR(SUMIF('Dzienne 12'!$B$7:$B$306,A19,'Dzienne 12'!$M$7:$M$306),"")</f>
        <v>0</v>
      </c>
      <c r="N19" s="15" t="str">
        <f>IFERROR(AVERAGEIF('Dzienne 12'!$B$7:$B$306,A19,'Dzienne 12'!$O$7:$O$306),"")</f>
        <v/>
      </c>
      <c r="O19" s="15" t="str">
        <f>IFERROR(AVERAGEIF('Dzienne 12'!$B$7:$B$306,A19,'Dzienne 12'!$P$7:$P$306),"")</f>
        <v/>
      </c>
      <c r="P19" s="17" t="str">
        <f>IFERROR(AVERAGEIF('Dzienne 12'!$B$7:$B$306,A19,'Dzienne 12'!$R$7:$R$306),"")</f>
        <v/>
      </c>
      <c r="Q19" s="21" t="str">
        <f>IFERROR(AVERAGEIF('Dzienne 12'!$B$7:$B$306,A19,'Dzienne 12'!$U$7:$U$306),"")</f>
        <v/>
      </c>
      <c r="R19" s="21" t="str">
        <f>IFERROR(AVERAGEIF('Dzienne 12'!$B$7:$B$306,A19,'Dzienne 12'!$V$7:$V$306),"")</f>
        <v/>
      </c>
      <c r="S19" s="14"/>
    </row>
    <row r="20" spans="1:19" ht="15" customHeight="1" x14ac:dyDescent="0.25">
      <c r="A20" s="19">
        <v>18</v>
      </c>
      <c r="B20" s="20" t="str">
        <f ca="1">IFERROR(_xludf.minifs('Dzienne 12'!$A$7:$A$306,'Dzienne 12'!$B$7:$B$306,A20),"")</f>
        <v/>
      </c>
      <c r="C20" s="20" t="str">
        <f ca="1">IFERROR(_xludf.maxifs('Dzienne 12'!$A$7:$A$306,'Dzienne 12'!$B$7:$B$306,A20),"")</f>
        <v/>
      </c>
      <c r="D20" s="21" t="str">
        <f>IFERROR(AVERAGEIF('Dzienne 12'!$B$7:$B$306,A20,'Dzienne 12'!$C$7:$C$306),"")</f>
        <v/>
      </c>
      <c r="E20" s="21" t="str">
        <f>IFERROR(AVERAGEIF('Dzienne 12'!$B$7:$B$306,A20,'Dzienne 12'!$D$7:$D$306),"")</f>
        <v/>
      </c>
      <c r="F20" s="13">
        <f>IFERROR(SUMIF('Dzienne 12'!$B$7:$B$306,A20,'Dzienne 12'!$E$7:$E$306),"")</f>
        <v>0</v>
      </c>
      <c r="G20" s="13">
        <f>IFERROR(SUMIF('Dzienne 12'!$B$7:$B$306,A20,'Dzienne 12'!$F$7:$F$306),"")</f>
        <v>0</v>
      </c>
      <c r="H20" s="15" t="str">
        <f>IFERROR(AVERAGEIF('Dzienne 12'!$B$7:$B$306,A20,'Dzienne 12'!$K$7:$K$306),"")</f>
        <v/>
      </c>
      <c r="I20" s="21">
        <f>IFERROR(SUMIF('Dzienne 12'!$B$7:$B$306,A20,'Dzienne 12'!$H$7:$H$306),"")</f>
        <v>0</v>
      </c>
      <c r="J20" s="21">
        <f>IFERROR(SUMIF('Dzienne 12'!$B$7:$B$306,A20,'Dzienne 12'!$I$7:$I$306),"")</f>
        <v>0</v>
      </c>
      <c r="K20" s="15" t="str">
        <f t="shared" si="0"/>
        <v/>
      </c>
      <c r="L20" s="15" t="str">
        <f>IFERROR(AVERAGEIF('Dzienne 12'!$B$7:$B$306,A20,'Dzienne 12'!$L$7:$L$306),"")</f>
        <v/>
      </c>
      <c r="M20" s="21">
        <f>IFERROR(SUMIF('Dzienne 12'!$B$7:$B$306,A20,'Dzienne 12'!$M$7:$M$306),"")</f>
        <v>0</v>
      </c>
      <c r="N20" s="15" t="str">
        <f>IFERROR(AVERAGEIF('Dzienne 12'!$B$7:$B$306,A20,'Dzienne 12'!$O$7:$O$306),"")</f>
        <v/>
      </c>
      <c r="O20" s="15" t="str">
        <f>IFERROR(AVERAGEIF('Dzienne 12'!$B$7:$B$306,A20,'Dzienne 12'!$P$7:$P$306),"")</f>
        <v/>
      </c>
      <c r="P20" s="17" t="str">
        <f>IFERROR(AVERAGEIF('Dzienne 12'!$B$7:$B$306,A20,'Dzienne 12'!$R$7:$R$306),"")</f>
        <v/>
      </c>
      <c r="Q20" s="21" t="str">
        <f>IFERROR(AVERAGEIF('Dzienne 12'!$B$7:$B$306,A20,'Dzienne 12'!$U$7:$U$306),"")</f>
        <v/>
      </c>
      <c r="R20" s="21" t="str">
        <f>IFERROR(AVERAGEIF('Dzienne 12'!$B$7:$B$306,A20,'Dzienne 12'!$V$7:$V$306),"")</f>
        <v/>
      </c>
      <c r="S20" s="14"/>
    </row>
    <row r="21" spans="1:19" ht="15" customHeight="1" x14ac:dyDescent="0.25">
      <c r="A21" s="19">
        <v>19</v>
      </c>
      <c r="B21" s="20" t="str">
        <f ca="1">IFERROR(_xludf.minifs('Dzienne 12'!$A$7:$A$306,'Dzienne 12'!$B$7:$B$306,A21),"")</f>
        <v/>
      </c>
      <c r="C21" s="20" t="str">
        <f ca="1">IFERROR(_xludf.maxifs('Dzienne 12'!$A$7:$A$306,'Dzienne 12'!$B$7:$B$306,A21),"")</f>
        <v/>
      </c>
      <c r="D21" s="21" t="str">
        <f>IFERROR(AVERAGEIF('Dzienne 12'!$B$7:$B$306,A21,'Dzienne 12'!$C$7:$C$306),"")</f>
        <v/>
      </c>
      <c r="E21" s="21" t="str">
        <f>IFERROR(AVERAGEIF('Dzienne 12'!$B$7:$B$306,A21,'Dzienne 12'!$D$7:$D$306),"")</f>
        <v/>
      </c>
      <c r="F21" s="13">
        <f>IFERROR(SUMIF('Dzienne 12'!$B$7:$B$306,A21,'Dzienne 12'!$E$7:$E$306),"")</f>
        <v>0</v>
      </c>
      <c r="G21" s="13">
        <f>IFERROR(SUMIF('Dzienne 12'!$B$7:$B$306,A21,'Dzienne 12'!$F$7:$F$306),"")</f>
        <v>0</v>
      </c>
      <c r="H21" s="15" t="str">
        <f>IFERROR(AVERAGEIF('Dzienne 12'!$B$7:$B$306,A21,'Dzienne 12'!$K$7:$K$306),"")</f>
        <v/>
      </c>
      <c r="I21" s="21">
        <f>IFERROR(SUMIF('Dzienne 12'!$B$7:$B$306,A21,'Dzienne 12'!$H$7:$H$306),"")</f>
        <v>0</v>
      </c>
      <c r="J21" s="21">
        <f>IFERROR(SUMIF('Dzienne 12'!$B$7:$B$306,A21,'Dzienne 12'!$I$7:$I$306),"")</f>
        <v>0</v>
      </c>
      <c r="K21" s="15" t="str">
        <f t="shared" si="0"/>
        <v/>
      </c>
      <c r="L21" s="15" t="str">
        <f>IFERROR(AVERAGEIF('Dzienne 12'!$B$7:$B$306,A21,'Dzienne 12'!$L$7:$L$306),"")</f>
        <v/>
      </c>
      <c r="M21" s="21">
        <f>IFERROR(SUMIF('Dzienne 12'!$B$7:$B$306,A21,'Dzienne 12'!$M$7:$M$306),"")</f>
        <v>0</v>
      </c>
      <c r="N21" s="15" t="str">
        <f>IFERROR(AVERAGEIF('Dzienne 12'!$B$7:$B$306,A21,'Dzienne 12'!$O$7:$O$306),"")</f>
        <v/>
      </c>
      <c r="O21" s="15" t="str">
        <f>IFERROR(AVERAGEIF('Dzienne 12'!$B$7:$B$306,A21,'Dzienne 12'!$P$7:$P$306),"")</f>
        <v/>
      </c>
      <c r="P21" s="17" t="str">
        <f>IFERROR(AVERAGEIF('Dzienne 12'!$B$7:$B$306,A21,'Dzienne 12'!$R$7:$R$306),"")</f>
        <v/>
      </c>
      <c r="Q21" s="21" t="str">
        <f>IFERROR(AVERAGEIF('Dzienne 12'!$B$7:$B$306,A21,'Dzienne 12'!$U$7:$U$306),"")</f>
        <v/>
      </c>
      <c r="R21" s="21" t="str">
        <f>IFERROR(AVERAGEIF('Dzienne 12'!$B$7:$B$306,A21,'Dzienne 12'!$V$7:$V$306),"")</f>
        <v/>
      </c>
      <c r="S21" s="14"/>
    </row>
    <row r="22" spans="1:19" ht="15" customHeight="1" x14ac:dyDescent="0.25">
      <c r="A22" s="19">
        <v>20</v>
      </c>
      <c r="B22" s="20" t="str">
        <f ca="1">IFERROR(_xludf.minifs('Dzienne 12'!$A$7:$A$306,'Dzienne 12'!$B$7:$B$306,A22),"")</f>
        <v/>
      </c>
      <c r="C22" s="20" t="str">
        <f ca="1">IFERROR(_xludf.maxifs('Dzienne 12'!$A$7:$A$306,'Dzienne 12'!$B$7:$B$306,A22),"")</f>
        <v/>
      </c>
      <c r="D22" s="21" t="str">
        <f>IFERROR(AVERAGEIF('Dzienne 12'!$B$7:$B$306,A22,'Dzienne 12'!$C$7:$C$306),"")</f>
        <v/>
      </c>
      <c r="E22" s="21" t="str">
        <f>IFERROR(AVERAGEIF('Dzienne 12'!$B$7:$B$306,A22,'Dzienne 12'!$D$7:$D$306),"")</f>
        <v/>
      </c>
      <c r="F22" s="13">
        <f>IFERROR(SUMIF('Dzienne 12'!$B$7:$B$306,A22,'Dzienne 12'!$E$7:$E$306),"")</f>
        <v>0</v>
      </c>
      <c r="G22" s="13">
        <f>IFERROR(SUMIF('Dzienne 12'!$B$7:$B$306,A22,'Dzienne 12'!$F$7:$F$306),"")</f>
        <v>0</v>
      </c>
      <c r="H22" s="15" t="str">
        <f>IFERROR(AVERAGEIF('Dzienne 12'!$B$7:$B$306,A22,'Dzienne 12'!$K$7:$K$306),"")</f>
        <v/>
      </c>
      <c r="I22" s="21">
        <f>IFERROR(SUMIF('Dzienne 12'!$B$7:$B$306,A22,'Dzienne 12'!$H$7:$H$306),"")</f>
        <v>0</v>
      </c>
      <c r="J22" s="21">
        <f>IFERROR(SUMIF('Dzienne 12'!$B$7:$B$306,A22,'Dzienne 12'!$I$7:$I$306),"")</f>
        <v>0</v>
      </c>
      <c r="K22" s="15" t="str">
        <f t="shared" si="0"/>
        <v/>
      </c>
      <c r="L22" s="15" t="str">
        <f>IFERROR(AVERAGEIF('Dzienne 12'!$B$7:$B$306,A22,'Dzienne 12'!$L$7:$L$306),"")</f>
        <v/>
      </c>
      <c r="M22" s="21">
        <f>IFERROR(SUMIF('Dzienne 12'!$B$7:$B$306,A22,'Dzienne 12'!$M$7:$M$306),"")</f>
        <v>0</v>
      </c>
      <c r="N22" s="15" t="str">
        <f>IFERROR(AVERAGEIF('Dzienne 12'!$B$7:$B$306,A22,'Dzienne 12'!$O$7:$O$306),"")</f>
        <v/>
      </c>
      <c r="O22" s="15" t="str">
        <f>IFERROR(AVERAGEIF('Dzienne 12'!$B$7:$B$306,A22,'Dzienne 12'!$P$7:$P$306),"")</f>
        <v/>
      </c>
      <c r="P22" s="17" t="str">
        <f>IFERROR(AVERAGEIF('Dzienne 12'!$B$7:$B$306,A22,'Dzienne 12'!$R$7:$R$306),"")</f>
        <v/>
      </c>
      <c r="Q22" s="21" t="str">
        <f>IFERROR(AVERAGEIF('Dzienne 12'!$B$7:$B$306,A22,'Dzienne 12'!$U$7:$U$306),"")</f>
        <v/>
      </c>
      <c r="R22" s="21" t="str">
        <f>IFERROR(AVERAGEIF('Dzienne 12'!$B$7:$B$306,A22,'Dzienne 12'!$V$7:$V$306),"")</f>
        <v/>
      </c>
      <c r="S22" s="14"/>
    </row>
    <row r="23" spans="1:19" ht="15" customHeight="1" x14ac:dyDescent="0.25">
      <c r="A23" s="19">
        <v>21</v>
      </c>
      <c r="B23" s="20" t="str">
        <f ca="1">IFERROR(_xludf.minifs('Dzienne 12'!$A$7:$A$306,'Dzienne 12'!$B$7:$B$306,A23),"")</f>
        <v/>
      </c>
      <c r="C23" s="20" t="str">
        <f ca="1">IFERROR(_xludf.maxifs('Dzienne 12'!$A$7:$A$306,'Dzienne 12'!$B$7:$B$306,A23),"")</f>
        <v/>
      </c>
      <c r="D23" s="21" t="str">
        <f>IFERROR(AVERAGEIF('Dzienne 12'!$B$7:$B$306,A23,'Dzienne 12'!$C$7:$C$306),"")</f>
        <v/>
      </c>
      <c r="E23" s="21" t="str">
        <f>IFERROR(AVERAGEIF('Dzienne 12'!$B$7:$B$306,A23,'Dzienne 12'!$D$7:$D$306),"")</f>
        <v/>
      </c>
      <c r="F23" s="13">
        <f>IFERROR(SUMIF('Dzienne 12'!$B$7:$B$306,A23,'Dzienne 12'!$E$7:$E$306),"")</f>
        <v>0</v>
      </c>
      <c r="G23" s="13">
        <f>IFERROR(SUMIF('Dzienne 12'!$B$7:$B$306,A23,'Dzienne 12'!$F$7:$F$306),"")</f>
        <v>0</v>
      </c>
      <c r="H23" s="15" t="str">
        <f>IFERROR(AVERAGEIF('Dzienne 12'!$B$7:$B$306,A23,'Dzienne 12'!$K$7:$K$306),"")</f>
        <v/>
      </c>
      <c r="I23" s="21">
        <f>IFERROR(SUMIF('Dzienne 12'!$B$7:$B$306,A23,'Dzienne 12'!$H$7:$H$306),"")</f>
        <v>0</v>
      </c>
      <c r="J23" s="21">
        <f>IFERROR(SUMIF('Dzienne 12'!$B$7:$B$306,A23,'Dzienne 12'!$I$7:$I$306),"")</f>
        <v>0</v>
      </c>
      <c r="K23" s="15" t="str">
        <f t="shared" si="0"/>
        <v/>
      </c>
      <c r="L23" s="15" t="str">
        <f>IFERROR(AVERAGEIF('Dzienne 12'!$B$7:$B$306,A23,'Dzienne 12'!$L$7:$L$306),"")</f>
        <v/>
      </c>
      <c r="M23" s="21">
        <f>IFERROR(SUMIF('Dzienne 12'!$B$7:$B$306,A23,'Dzienne 12'!$M$7:$M$306),"")</f>
        <v>0</v>
      </c>
      <c r="N23" s="15" t="str">
        <f>IFERROR(AVERAGEIF('Dzienne 12'!$B$7:$B$306,A23,'Dzienne 12'!$O$7:$O$306),"")</f>
        <v/>
      </c>
      <c r="O23" s="15" t="str">
        <f>IFERROR(AVERAGEIF('Dzienne 12'!$B$7:$B$306,A23,'Dzienne 12'!$P$7:$P$306),"")</f>
        <v/>
      </c>
      <c r="P23" s="17" t="str">
        <f>IFERROR(AVERAGEIF('Dzienne 12'!$B$7:$B$306,A23,'Dzienne 12'!$R$7:$R$306),"")</f>
        <v/>
      </c>
      <c r="Q23" s="21" t="str">
        <f>IFERROR(AVERAGEIF('Dzienne 12'!$B$7:$B$306,A23,'Dzienne 12'!$U$7:$U$306),"")</f>
        <v/>
      </c>
      <c r="R23" s="21" t="str">
        <f>IFERROR(AVERAGEIF('Dzienne 12'!$B$7:$B$306,A23,'Dzienne 12'!$V$7:$V$306),"")</f>
        <v/>
      </c>
      <c r="S23" s="14"/>
    </row>
    <row r="24" spans="1:19" ht="15" customHeight="1" x14ac:dyDescent="0.25">
      <c r="A24" s="19">
        <v>22</v>
      </c>
      <c r="B24" s="20" t="str">
        <f ca="1">IFERROR(_xludf.minifs('Dzienne 12'!$A$7:$A$306,'Dzienne 12'!$B$7:$B$306,A24),"")</f>
        <v/>
      </c>
      <c r="C24" s="20" t="str">
        <f ca="1">IFERROR(_xludf.maxifs('Dzienne 12'!$A$7:$A$306,'Dzienne 12'!$B$7:$B$306,A24),"")</f>
        <v/>
      </c>
      <c r="D24" s="21" t="str">
        <f>IFERROR(AVERAGEIF('Dzienne 12'!$B$7:$B$306,A24,'Dzienne 12'!$C$7:$C$306),"")</f>
        <v/>
      </c>
      <c r="E24" s="21" t="str">
        <f>IFERROR(AVERAGEIF('Dzienne 12'!$B$7:$B$306,A24,'Dzienne 12'!$D$7:$D$306),"")</f>
        <v/>
      </c>
      <c r="F24" s="13">
        <f>IFERROR(SUMIF('Dzienne 12'!$B$7:$B$306,A24,'Dzienne 12'!$E$7:$E$306),"")</f>
        <v>0</v>
      </c>
      <c r="G24" s="13">
        <f>IFERROR(SUMIF('Dzienne 12'!$B$7:$B$306,A24,'Dzienne 12'!$F$7:$F$306),"")</f>
        <v>0</v>
      </c>
      <c r="H24" s="15" t="str">
        <f>IFERROR(AVERAGEIF('Dzienne 12'!$B$7:$B$306,A24,'Dzienne 12'!$K$7:$K$306),"")</f>
        <v/>
      </c>
      <c r="I24" s="21">
        <f>IFERROR(SUMIF('Dzienne 12'!$B$7:$B$306,A24,'Dzienne 12'!$H$7:$H$306),"")</f>
        <v>0</v>
      </c>
      <c r="J24" s="21">
        <f>IFERROR(SUMIF('Dzienne 12'!$B$7:$B$306,A24,'Dzienne 12'!$I$7:$I$306),"")</f>
        <v>0</v>
      </c>
      <c r="K24" s="15" t="str">
        <f t="shared" si="0"/>
        <v/>
      </c>
      <c r="L24" s="15" t="str">
        <f>IFERROR(AVERAGEIF('Dzienne 12'!$B$7:$B$306,A24,'Dzienne 12'!$L$7:$L$306),"")</f>
        <v/>
      </c>
      <c r="M24" s="21">
        <f>IFERROR(SUMIF('Dzienne 12'!$B$7:$B$306,A24,'Dzienne 12'!$M$7:$M$306),"")</f>
        <v>0</v>
      </c>
      <c r="N24" s="15" t="str">
        <f>IFERROR(AVERAGEIF('Dzienne 12'!$B$7:$B$306,A24,'Dzienne 12'!$O$7:$O$306),"")</f>
        <v/>
      </c>
      <c r="O24" s="15" t="str">
        <f>IFERROR(AVERAGEIF('Dzienne 12'!$B$7:$B$306,A24,'Dzienne 12'!$P$7:$P$306),"")</f>
        <v/>
      </c>
      <c r="P24" s="17" t="str">
        <f>IFERROR(AVERAGEIF('Dzienne 12'!$B$7:$B$306,A24,'Dzienne 12'!$R$7:$R$306),"")</f>
        <v/>
      </c>
      <c r="Q24" s="21" t="str">
        <f>IFERROR(AVERAGEIF('Dzienne 12'!$B$7:$B$306,A24,'Dzienne 12'!$U$7:$U$306),"")</f>
        <v/>
      </c>
      <c r="R24" s="21" t="str">
        <f>IFERROR(AVERAGEIF('Dzienne 12'!$B$7:$B$306,A24,'Dzienne 12'!$V$7:$V$306),"")</f>
        <v/>
      </c>
      <c r="S24" s="14"/>
    </row>
    <row r="25" spans="1:19" ht="15" customHeight="1" x14ac:dyDescent="0.25">
      <c r="A25" s="19">
        <v>23</v>
      </c>
      <c r="B25" s="20" t="str">
        <f ca="1">IFERROR(_xludf.minifs('Dzienne 12'!$A$7:$A$306,'Dzienne 12'!$B$7:$B$306,A25),"")</f>
        <v/>
      </c>
      <c r="C25" s="20" t="str">
        <f ca="1">IFERROR(_xludf.maxifs('Dzienne 12'!$A$7:$A$306,'Dzienne 12'!$B$7:$B$306,A25),"")</f>
        <v/>
      </c>
      <c r="D25" s="21" t="str">
        <f>IFERROR(AVERAGEIF('Dzienne 12'!$B$7:$B$306,A25,'Dzienne 12'!$C$7:$C$306),"")</f>
        <v/>
      </c>
      <c r="E25" s="21" t="str">
        <f>IFERROR(AVERAGEIF('Dzienne 12'!$B$7:$B$306,A25,'Dzienne 12'!$D$7:$D$306),"")</f>
        <v/>
      </c>
      <c r="F25" s="13">
        <f>IFERROR(SUMIF('Dzienne 12'!$B$7:$B$306,A25,'Dzienne 12'!$E$7:$E$306),"")</f>
        <v>0</v>
      </c>
      <c r="G25" s="13">
        <f>IFERROR(SUMIF('Dzienne 12'!$B$7:$B$306,A25,'Dzienne 12'!$F$7:$F$306),"")</f>
        <v>0</v>
      </c>
      <c r="H25" s="15" t="str">
        <f>IFERROR(AVERAGEIF('Dzienne 12'!$B$7:$B$306,A25,'Dzienne 12'!$K$7:$K$306),"")</f>
        <v/>
      </c>
      <c r="I25" s="21">
        <f>IFERROR(SUMIF('Dzienne 12'!$B$7:$B$306,A25,'Dzienne 12'!$H$7:$H$306),"")</f>
        <v>0</v>
      </c>
      <c r="J25" s="21">
        <f>IFERROR(SUMIF('Dzienne 12'!$B$7:$B$306,A25,'Dzienne 12'!$I$7:$I$306),"")</f>
        <v>0</v>
      </c>
      <c r="K25" s="15" t="str">
        <f t="shared" si="0"/>
        <v/>
      </c>
      <c r="L25" s="15" t="str">
        <f>IFERROR(AVERAGEIF('Dzienne 12'!$B$7:$B$306,A25,'Dzienne 12'!$L$7:$L$306),"")</f>
        <v/>
      </c>
      <c r="M25" s="21">
        <f>IFERROR(SUMIF('Dzienne 12'!$B$7:$B$306,A25,'Dzienne 12'!$M$7:$M$306),"")</f>
        <v>0</v>
      </c>
      <c r="N25" s="15" t="str">
        <f>IFERROR(AVERAGEIF('Dzienne 12'!$B$7:$B$306,A25,'Dzienne 12'!$O$7:$O$306),"")</f>
        <v/>
      </c>
      <c r="O25" s="15" t="str">
        <f>IFERROR(AVERAGEIF('Dzienne 12'!$B$7:$B$306,A25,'Dzienne 12'!$P$7:$P$306),"")</f>
        <v/>
      </c>
      <c r="P25" s="17" t="str">
        <f>IFERROR(AVERAGEIF('Dzienne 12'!$B$7:$B$306,A25,'Dzienne 12'!$R$7:$R$306),"")</f>
        <v/>
      </c>
      <c r="Q25" s="21" t="str">
        <f>IFERROR(AVERAGEIF('Dzienne 12'!$B$7:$B$306,A25,'Dzienne 12'!$U$7:$U$306),"")</f>
        <v/>
      </c>
      <c r="R25" s="21" t="str">
        <f>IFERROR(AVERAGEIF('Dzienne 12'!$B$7:$B$306,A25,'Dzienne 12'!$V$7:$V$306),"")</f>
        <v/>
      </c>
      <c r="S25" s="14"/>
    </row>
    <row r="26" spans="1:19" ht="15" customHeight="1" x14ac:dyDescent="0.25">
      <c r="A26" s="19">
        <v>24</v>
      </c>
      <c r="B26" s="20" t="str">
        <f ca="1">IFERROR(_xludf.minifs('Dzienne 12'!$A$7:$A$306,'Dzienne 12'!$B$7:$B$306,A26),"")</f>
        <v/>
      </c>
      <c r="C26" s="20" t="str">
        <f ca="1">IFERROR(_xludf.maxifs('Dzienne 12'!$A$7:$A$306,'Dzienne 12'!$B$7:$B$306,A26),"")</f>
        <v/>
      </c>
      <c r="D26" s="21" t="str">
        <f>IFERROR(AVERAGEIF('Dzienne 12'!$B$7:$B$306,A26,'Dzienne 12'!$C$7:$C$306),"")</f>
        <v/>
      </c>
      <c r="E26" s="21" t="str">
        <f>IFERROR(AVERAGEIF('Dzienne 12'!$B$7:$B$306,A26,'Dzienne 12'!$D$7:$D$306),"")</f>
        <v/>
      </c>
      <c r="F26" s="13">
        <f>IFERROR(SUMIF('Dzienne 12'!$B$7:$B$306,A26,'Dzienne 12'!$E$7:$E$306),"")</f>
        <v>0</v>
      </c>
      <c r="G26" s="13">
        <f>IFERROR(SUMIF('Dzienne 12'!$B$7:$B$306,A26,'Dzienne 12'!$F$7:$F$306),"")</f>
        <v>0</v>
      </c>
      <c r="H26" s="15" t="str">
        <f>IFERROR(AVERAGEIF('Dzienne 12'!$B$7:$B$306,A26,'Dzienne 12'!$K$7:$K$306),"")</f>
        <v/>
      </c>
      <c r="I26" s="21">
        <f>IFERROR(SUMIF('Dzienne 12'!$B$7:$B$306,A26,'Dzienne 12'!$H$7:$H$306),"")</f>
        <v>0</v>
      </c>
      <c r="J26" s="21">
        <f>IFERROR(SUMIF('Dzienne 12'!$B$7:$B$306,A26,'Dzienne 12'!$I$7:$I$306),"")</f>
        <v>0</v>
      </c>
      <c r="K26" s="15" t="str">
        <f t="shared" si="0"/>
        <v/>
      </c>
      <c r="L26" s="15" t="str">
        <f>IFERROR(AVERAGEIF('Dzienne 12'!$B$7:$B$306,A26,'Dzienne 12'!$L$7:$L$306),"")</f>
        <v/>
      </c>
      <c r="M26" s="21">
        <f>IFERROR(SUMIF('Dzienne 12'!$B$7:$B$306,A26,'Dzienne 12'!$M$7:$M$306),"")</f>
        <v>0</v>
      </c>
      <c r="N26" s="15" t="str">
        <f>IFERROR(AVERAGEIF('Dzienne 12'!$B$7:$B$306,A26,'Dzienne 12'!$O$7:$O$306),"")</f>
        <v/>
      </c>
      <c r="O26" s="15" t="str">
        <f>IFERROR(AVERAGEIF('Dzienne 12'!$B$7:$B$306,A26,'Dzienne 12'!$P$7:$P$306),"")</f>
        <v/>
      </c>
      <c r="P26" s="17" t="str">
        <f>IFERROR(AVERAGEIF('Dzienne 12'!$B$7:$B$306,A26,'Dzienne 12'!$R$7:$R$306),"")</f>
        <v/>
      </c>
      <c r="Q26" s="21" t="str">
        <f>IFERROR(AVERAGEIF('Dzienne 12'!$B$7:$B$306,A26,'Dzienne 12'!$U$7:$U$306),"")</f>
        <v/>
      </c>
      <c r="R26" s="21" t="str">
        <f>IFERROR(AVERAGEIF('Dzienne 12'!$B$7:$B$306,A26,'Dzienne 12'!$V$7:$V$306),"")</f>
        <v/>
      </c>
      <c r="S26" s="14"/>
    </row>
    <row r="27" spans="1:19" ht="15" customHeight="1" x14ac:dyDescent="0.25">
      <c r="A27" s="19">
        <v>25</v>
      </c>
      <c r="B27" s="20" t="str">
        <f ca="1">IFERROR(_xludf.minifs('Dzienne 12'!$A$7:$A$306,'Dzienne 12'!$B$7:$B$306,A27),"")</f>
        <v/>
      </c>
      <c r="C27" s="20" t="str">
        <f ca="1">IFERROR(_xludf.maxifs('Dzienne 12'!$A$7:$A$306,'Dzienne 12'!$B$7:$B$306,A27),"")</f>
        <v/>
      </c>
      <c r="D27" s="21" t="str">
        <f>IFERROR(AVERAGEIF('Dzienne 12'!$B$7:$B$306,A27,'Dzienne 12'!$C$7:$C$306),"")</f>
        <v/>
      </c>
      <c r="E27" s="21" t="str">
        <f>IFERROR(AVERAGEIF('Dzienne 12'!$B$7:$B$306,A27,'Dzienne 12'!$D$7:$D$306),"")</f>
        <v/>
      </c>
      <c r="F27" s="13">
        <f>IFERROR(SUMIF('Dzienne 12'!$B$7:$B$306,A27,'Dzienne 12'!$E$7:$E$306),"")</f>
        <v>0</v>
      </c>
      <c r="G27" s="13">
        <f>IFERROR(SUMIF('Dzienne 12'!$B$7:$B$306,A27,'Dzienne 12'!$F$7:$F$306),"")</f>
        <v>0</v>
      </c>
      <c r="H27" s="15" t="str">
        <f>IFERROR(AVERAGEIF('Dzienne 12'!$B$7:$B$306,A27,'Dzienne 12'!$K$7:$K$306),"")</f>
        <v/>
      </c>
      <c r="I27" s="21">
        <f>IFERROR(SUMIF('Dzienne 12'!$B$7:$B$306,A27,'Dzienne 12'!$H$7:$H$306),"")</f>
        <v>0</v>
      </c>
      <c r="J27" s="21">
        <f>IFERROR(SUMIF('Dzienne 12'!$B$7:$B$306,A27,'Dzienne 12'!$I$7:$I$306),"")</f>
        <v>0</v>
      </c>
      <c r="K27" s="15" t="str">
        <f t="shared" si="0"/>
        <v/>
      </c>
      <c r="L27" s="15" t="str">
        <f>IFERROR(AVERAGEIF('Dzienne 12'!$B$7:$B$306,A27,'Dzienne 12'!$L$7:$L$306),"")</f>
        <v/>
      </c>
      <c r="M27" s="21">
        <f>IFERROR(SUMIF('Dzienne 12'!$B$7:$B$306,A27,'Dzienne 12'!$M$7:$M$306),"")</f>
        <v>0</v>
      </c>
      <c r="N27" s="15" t="str">
        <f>IFERROR(AVERAGEIF('Dzienne 12'!$B$7:$B$306,A27,'Dzienne 12'!$O$7:$O$306),"")</f>
        <v/>
      </c>
      <c r="O27" s="15" t="str">
        <f>IFERROR(AVERAGEIF('Dzienne 12'!$B$7:$B$306,A27,'Dzienne 12'!$P$7:$P$306),"")</f>
        <v/>
      </c>
      <c r="P27" s="17" t="str">
        <f>IFERROR(AVERAGEIF('Dzienne 12'!$B$7:$B$306,A27,'Dzienne 12'!$R$7:$R$306),"")</f>
        <v/>
      </c>
      <c r="Q27" s="21" t="str">
        <f>IFERROR(AVERAGEIF('Dzienne 12'!$B$7:$B$306,A27,'Dzienne 12'!$U$7:$U$306),"")</f>
        <v/>
      </c>
      <c r="R27" s="21" t="str">
        <f>IFERROR(AVERAGEIF('Dzienne 12'!$B$7:$B$306,A27,'Dzienne 12'!$V$7:$V$306),"")</f>
        <v/>
      </c>
      <c r="S27" s="14"/>
    </row>
    <row r="28" spans="1:19" ht="15" customHeight="1" x14ac:dyDescent="0.25">
      <c r="A28" s="19">
        <v>26</v>
      </c>
      <c r="B28" s="20" t="str">
        <f ca="1">IFERROR(_xludf.minifs('Dzienne 12'!$A$7:$A$306,'Dzienne 12'!$B$7:$B$306,A28),"")</f>
        <v/>
      </c>
      <c r="C28" s="20" t="str">
        <f ca="1">IFERROR(_xludf.maxifs('Dzienne 12'!$A$7:$A$306,'Dzienne 12'!$B$7:$B$306,A28),"")</f>
        <v/>
      </c>
      <c r="D28" s="21" t="str">
        <f>IFERROR(AVERAGEIF('Dzienne 12'!$B$7:$B$306,A28,'Dzienne 12'!$C$7:$C$306),"")</f>
        <v/>
      </c>
      <c r="E28" s="21" t="str">
        <f>IFERROR(AVERAGEIF('Dzienne 12'!$B$7:$B$306,A28,'Dzienne 12'!$D$7:$D$306),"")</f>
        <v/>
      </c>
      <c r="F28" s="13">
        <f>IFERROR(SUMIF('Dzienne 12'!$B$7:$B$306,A28,'Dzienne 12'!$E$7:$E$306),"")</f>
        <v>0</v>
      </c>
      <c r="G28" s="13">
        <f>IFERROR(SUMIF('Dzienne 12'!$B$7:$B$306,A28,'Dzienne 12'!$F$7:$F$306),"")</f>
        <v>0</v>
      </c>
      <c r="H28" s="15" t="str">
        <f>IFERROR(AVERAGEIF('Dzienne 12'!$B$7:$B$306,A28,'Dzienne 12'!$K$7:$K$306),"")</f>
        <v/>
      </c>
      <c r="I28" s="21">
        <f>IFERROR(SUMIF('Dzienne 12'!$B$7:$B$306,A28,'Dzienne 12'!$H$7:$H$306),"")</f>
        <v>0</v>
      </c>
      <c r="J28" s="21">
        <f>IFERROR(SUMIF('Dzienne 12'!$B$7:$B$306,A28,'Dzienne 12'!$I$7:$I$306),"")</f>
        <v>0</v>
      </c>
      <c r="K28" s="15" t="str">
        <f t="shared" si="0"/>
        <v/>
      </c>
      <c r="L28" s="15" t="str">
        <f>IFERROR(AVERAGEIF('Dzienne 12'!$B$7:$B$306,A28,'Dzienne 12'!$L$7:$L$306),"")</f>
        <v/>
      </c>
      <c r="M28" s="21">
        <f>IFERROR(SUMIF('Dzienne 12'!$B$7:$B$306,A28,'Dzienne 12'!$M$7:$M$306),"")</f>
        <v>0</v>
      </c>
      <c r="N28" s="15" t="str">
        <f>IFERROR(AVERAGEIF('Dzienne 12'!$B$7:$B$306,A28,'Dzienne 12'!$O$7:$O$306),"")</f>
        <v/>
      </c>
      <c r="O28" s="15" t="str">
        <f>IFERROR(AVERAGEIF('Dzienne 12'!$B$7:$B$306,A28,'Dzienne 12'!$P$7:$P$306),"")</f>
        <v/>
      </c>
      <c r="P28" s="17" t="str">
        <f>IFERROR(AVERAGEIF('Dzienne 12'!$B$7:$B$306,A28,'Dzienne 12'!$R$7:$R$306),"")</f>
        <v/>
      </c>
      <c r="Q28" s="21" t="str">
        <f>IFERROR(AVERAGEIF('Dzienne 12'!$B$7:$B$306,A28,'Dzienne 12'!$U$7:$U$306),"")</f>
        <v/>
      </c>
      <c r="R28" s="21" t="str">
        <f>IFERROR(AVERAGEIF('Dzienne 12'!$B$7:$B$306,A28,'Dzienne 12'!$V$7:$V$306),"")</f>
        <v/>
      </c>
      <c r="S28" s="14"/>
    </row>
    <row r="29" spans="1:19" ht="15" customHeight="1" x14ac:dyDescent="0.25">
      <c r="A29" s="19">
        <v>27</v>
      </c>
      <c r="B29" s="20" t="str">
        <f ca="1">IFERROR(_xludf.minifs('Dzienne 12'!$A$7:$A$306,'Dzienne 12'!$B$7:$B$306,A29),"")</f>
        <v/>
      </c>
      <c r="C29" s="20" t="str">
        <f ca="1">IFERROR(_xludf.maxifs('Dzienne 12'!$A$7:$A$306,'Dzienne 12'!$B$7:$B$306,A29),"")</f>
        <v/>
      </c>
      <c r="D29" s="21" t="str">
        <f>IFERROR(AVERAGEIF('Dzienne 12'!$B$7:$B$306,A29,'Dzienne 12'!$C$7:$C$306),"")</f>
        <v/>
      </c>
      <c r="E29" s="21" t="str">
        <f>IFERROR(AVERAGEIF('Dzienne 12'!$B$7:$B$306,A29,'Dzienne 12'!$D$7:$D$306),"")</f>
        <v/>
      </c>
      <c r="F29" s="13">
        <f>IFERROR(SUMIF('Dzienne 12'!$B$7:$B$306,A29,'Dzienne 12'!$E$7:$E$306),"")</f>
        <v>0</v>
      </c>
      <c r="G29" s="13">
        <f>IFERROR(SUMIF('Dzienne 12'!$B$7:$B$306,A29,'Dzienne 12'!$F$7:$F$306),"")</f>
        <v>0</v>
      </c>
      <c r="H29" s="15" t="str">
        <f>IFERROR(AVERAGEIF('Dzienne 12'!$B$7:$B$306,A29,'Dzienne 12'!$K$7:$K$306),"")</f>
        <v/>
      </c>
      <c r="I29" s="21">
        <f>IFERROR(SUMIF('Dzienne 12'!$B$7:$B$306,A29,'Dzienne 12'!$H$7:$H$306),"")</f>
        <v>0</v>
      </c>
      <c r="J29" s="21">
        <f>IFERROR(SUMIF('Dzienne 12'!$B$7:$B$306,A29,'Dzienne 12'!$I$7:$I$306),"")</f>
        <v>0</v>
      </c>
      <c r="K29" s="15" t="str">
        <f t="shared" si="0"/>
        <v/>
      </c>
      <c r="L29" s="15" t="str">
        <f>IFERROR(AVERAGEIF('Dzienne 12'!$B$7:$B$306,A29,'Dzienne 12'!$L$7:$L$306),"")</f>
        <v/>
      </c>
      <c r="M29" s="21">
        <f>IFERROR(SUMIF('Dzienne 12'!$B$7:$B$306,A29,'Dzienne 12'!$M$7:$M$306),"")</f>
        <v>0</v>
      </c>
      <c r="N29" s="15" t="str">
        <f>IFERROR(AVERAGEIF('Dzienne 12'!$B$7:$B$306,A29,'Dzienne 12'!$O$7:$O$306),"")</f>
        <v/>
      </c>
      <c r="O29" s="15" t="str">
        <f>IFERROR(AVERAGEIF('Dzienne 12'!$B$7:$B$306,A29,'Dzienne 12'!$P$7:$P$306),"")</f>
        <v/>
      </c>
      <c r="P29" s="17" t="str">
        <f>IFERROR(AVERAGEIF('Dzienne 12'!$B$7:$B$306,A29,'Dzienne 12'!$R$7:$R$306),"")</f>
        <v/>
      </c>
      <c r="Q29" s="21" t="str">
        <f>IFERROR(AVERAGEIF('Dzienne 12'!$B$7:$B$306,A29,'Dzienne 12'!$U$7:$U$306),"")</f>
        <v/>
      </c>
      <c r="R29" s="21" t="str">
        <f>IFERROR(AVERAGEIF('Dzienne 12'!$B$7:$B$306,A29,'Dzienne 12'!$V$7:$V$306),"")</f>
        <v/>
      </c>
      <c r="S29" s="14"/>
    </row>
    <row r="30" spans="1:19" ht="15" customHeight="1" x14ac:dyDescent="0.25">
      <c r="A30" s="19">
        <v>28</v>
      </c>
      <c r="B30" s="20" t="str">
        <f ca="1">IFERROR(_xludf.minifs('Dzienne 12'!$A$7:$A$306,'Dzienne 12'!$B$7:$B$306,A30),"")</f>
        <v/>
      </c>
      <c r="C30" s="20" t="str">
        <f ca="1">IFERROR(_xludf.maxifs('Dzienne 12'!$A$7:$A$306,'Dzienne 12'!$B$7:$B$306,A30),"")</f>
        <v/>
      </c>
      <c r="D30" s="21" t="str">
        <f>IFERROR(AVERAGEIF('Dzienne 12'!$B$7:$B$306,A30,'Dzienne 12'!$C$7:$C$306),"")</f>
        <v/>
      </c>
      <c r="E30" s="21" t="str">
        <f>IFERROR(AVERAGEIF('Dzienne 12'!$B$7:$B$306,A30,'Dzienne 12'!$D$7:$D$306),"")</f>
        <v/>
      </c>
      <c r="F30" s="13">
        <f>IFERROR(SUMIF('Dzienne 12'!$B$7:$B$306,A30,'Dzienne 12'!$E$7:$E$306),"")</f>
        <v>0</v>
      </c>
      <c r="G30" s="13">
        <f>IFERROR(SUMIF('Dzienne 12'!$B$7:$B$306,A30,'Dzienne 12'!$F$7:$F$306),"")</f>
        <v>0</v>
      </c>
      <c r="H30" s="15" t="str">
        <f>IFERROR(AVERAGEIF('Dzienne 12'!$B$7:$B$306,A30,'Dzienne 12'!$K$7:$K$306),"")</f>
        <v/>
      </c>
      <c r="I30" s="21">
        <f>IFERROR(SUMIF('Dzienne 12'!$B$7:$B$306,A30,'Dzienne 12'!$H$7:$H$306),"")</f>
        <v>0</v>
      </c>
      <c r="J30" s="21">
        <f>IFERROR(SUMIF('Dzienne 12'!$B$7:$B$306,A30,'Dzienne 12'!$I$7:$I$306),"")</f>
        <v>0</v>
      </c>
      <c r="K30" s="15" t="str">
        <f t="shared" si="0"/>
        <v/>
      </c>
      <c r="L30" s="15" t="str">
        <f>IFERROR(AVERAGEIF('Dzienne 12'!$B$7:$B$306,A30,'Dzienne 12'!$L$7:$L$306),"")</f>
        <v/>
      </c>
      <c r="M30" s="21">
        <f>IFERROR(SUMIF('Dzienne 12'!$B$7:$B$306,A30,'Dzienne 12'!$M$7:$M$306),"")</f>
        <v>0</v>
      </c>
      <c r="N30" s="15" t="str">
        <f>IFERROR(AVERAGEIF('Dzienne 12'!$B$7:$B$306,A30,'Dzienne 12'!$O$7:$O$306),"")</f>
        <v/>
      </c>
      <c r="O30" s="15" t="str">
        <f>IFERROR(AVERAGEIF('Dzienne 12'!$B$7:$B$306,A30,'Dzienne 12'!$P$7:$P$306),"")</f>
        <v/>
      </c>
      <c r="P30" s="17" t="str">
        <f>IFERROR(AVERAGEIF('Dzienne 12'!$B$7:$B$306,A30,'Dzienne 12'!$R$7:$R$306),"")</f>
        <v/>
      </c>
      <c r="Q30" s="21" t="str">
        <f>IFERROR(AVERAGEIF('Dzienne 12'!$B$7:$B$306,A30,'Dzienne 12'!$U$7:$U$306),"")</f>
        <v/>
      </c>
      <c r="R30" s="21" t="str">
        <f>IFERROR(AVERAGEIF('Dzienne 12'!$B$7:$B$306,A30,'Dzienne 12'!$V$7:$V$306),"")</f>
        <v/>
      </c>
      <c r="S30" s="14"/>
    </row>
    <row r="31" spans="1:19" ht="15" customHeight="1" x14ac:dyDescent="0.25">
      <c r="A31" s="19">
        <v>29</v>
      </c>
      <c r="B31" s="20" t="str">
        <f ca="1">IFERROR(_xludf.minifs('Dzienne 12'!$A$7:$A$306,'Dzienne 12'!$B$7:$B$306,A31),"")</f>
        <v/>
      </c>
      <c r="C31" s="20" t="str">
        <f ca="1">IFERROR(_xludf.maxifs('Dzienne 12'!$A$7:$A$306,'Dzienne 12'!$B$7:$B$306,A31),"")</f>
        <v/>
      </c>
      <c r="D31" s="21" t="str">
        <f>IFERROR(AVERAGEIF('Dzienne 12'!$B$7:$B$306,A31,'Dzienne 12'!$C$7:$C$306),"")</f>
        <v/>
      </c>
      <c r="E31" s="21" t="str">
        <f>IFERROR(AVERAGEIF('Dzienne 12'!$B$7:$B$306,A31,'Dzienne 12'!$D$7:$D$306),"")</f>
        <v/>
      </c>
      <c r="F31" s="13">
        <f>IFERROR(SUMIF('Dzienne 12'!$B$7:$B$306,A31,'Dzienne 12'!$E$7:$E$306),"")</f>
        <v>0</v>
      </c>
      <c r="G31" s="13">
        <f>IFERROR(SUMIF('Dzienne 12'!$B$7:$B$306,A31,'Dzienne 12'!$F$7:$F$306),"")</f>
        <v>0</v>
      </c>
      <c r="H31" s="15" t="str">
        <f>IFERROR(AVERAGEIF('Dzienne 12'!$B$7:$B$306,A31,'Dzienne 12'!$K$7:$K$306),"")</f>
        <v/>
      </c>
      <c r="I31" s="21">
        <f>IFERROR(SUMIF('Dzienne 12'!$B$7:$B$306,A31,'Dzienne 12'!$H$7:$H$306),"")</f>
        <v>0</v>
      </c>
      <c r="J31" s="21">
        <f>IFERROR(SUMIF('Dzienne 12'!$B$7:$B$306,A31,'Dzienne 12'!$I$7:$I$306),"")</f>
        <v>0</v>
      </c>
      <c r="K31" s="15" t="str">
        <f t="shared" si="0"/>
        <v/>
      </c>
      <c r="L31" s="15" t="str">
        <f>IFERROR(AVERAGEIF('Dzienne 12'!$B$7:$B$306,A31,'Dzienne 12'!$L$7:$L$306),"")</f>
        <v/>
      </c>
      <c r="M31" s="21">
        <f>IFERROR(SUMIF('Dzienne 12'!$B$7:$B$306,A31,'Dzienne 12'!$M$7:$M$306),"")</f>
        <v>0</v>
      </c>
      <c r="N31" s="15" t="str">
        <f>IFERROR(AVERAGEIF('Dzienne 12'!$B$7:$B$306,A31,'Dzienne 12'!$O$7:$O$306),"")</f>
        <v/>
      </c>
      <c r="O31" s="15" t="str">
        <f>IFERROR(AVERAGEIF('Dzienne 12'!$B$7:$B$306,A31,'Dzienne 12'!$P$7:$P$306),"")</f>
        <v/>
      </c>
      <c r="P31" s="17" t="str">
        <f>IFERROR(AVERAGEIF('Dzienne 12'!$B$7:$B$306,A31,'Dzienne 12'!$R$7:$R$306),"")</f>
        <v/>
      </c>
      <c r="Q31" s="21" t="str">
        <f>IFERROR(AVERAGEIF('Dzienne 12'!$B$7:$B$306,A31,'Dzienne 12'!$U$7:$U$306),"")</f>
        <v/>
      </c>
      <c r="R31" s="21" t="str">
        <f>IFERROR(AVERAGEIF('Dzienne 12'!$B$7:$B$306,A31,'Dzienne 12'!$V$7:$V$306),"")</f>
        <v/>
      </c>
      <c r="S31" s="14"/>
    </row>
    <row r="32" spans="1:19" ht="15" customHeight="1" x14ac:dyDescent="0.25">
      <c r="A32" s="19">
        <v>30</v>
      </c>
      <c r="B32" s="20" t="str">
        <f ca="1">IFERROR(_xludf.minifs('Dzienne 12'!$A$7:$A$306,'Dzienne 12'!$B$7:$B$306,A32),"")</f>
        <v/>
      </c>
      <c r="C32" s="20" t="str">
        <f ca="1">IFERROR(_xludf.maxifs('Dzienne 12'!$A$7:$A$306,'Dzienne 12'!$B$7:$B$306,A32),"")</f>
        <v/>
      </c>
      <c r="D32" s="21" t="str">
        <f>IFERROR(AVERAGEIF('Dzienne 12'!$B$7:$B$306,A32,'Dzienne 12'!$C$7:$C$306),"")</f>
        <v/>
      </c>
      <c r="E32" s="21" t="str">
        <f>IFERROR(AVERAGEIF('Dzienne 12'!$B$7:$B$306,A32,'Dzienne 12'!$D$7:$D$306),"")</f>
        <v/>
      </c>
      <c r="F32" s="13">
        <f>IFERROR(SUMIF('Dzienne 12'!$B$7:$B$306,A32,'Dzienne 12'!$E$7:$E$306),"")</f>
        <v>0</v>
      </c>
      <c r="G32" s="13">
        <f>IFERROR(SUMIF('Dzienne 12'!$B$7:$B$306,A32,'Dzienne 12'!$F$7:$F$306),"")</f>
        <v>0</v>
      </c>
      <c r="H32" s="15" t="str">
        <f>IFERROR(AVERAGEIF('Dzienne 12'!$B$7:$B$306,A32,'Dzienne 12'!$K$7:$K$306),"")</f>
        <v/>
      </c>
      <c r="I32" s="21">
        <f>IFERROR(SUMIF('Dzienne 12'!$B$7:$B$306,A32,'Dzienne 12'!$H$7:$H$306),"")</f>
        <v>0</v>
      </c>
      <c r="J32" s="21">
        <f>IFERROR(SUMIF('Dzienne 12'!$B$7:$B$306,A32,'Dzienne 12'!$I$7:$I$306),"")</f>
        <v>0</v>
      </c>
      <c r="K32" s="15" t="str">
        <f t="shared" si="0"/>
        <v/>
      </c>
      <c r="L32" s="15" t="str">
        <f>IFERROR(AVERAGEIF('Dzienne 12'!$B$7:$B$306,A32,'Dzienne 12'!$L$7:$L$306),"")</f>
        <v/>
      </c>
      <c r="M32" s="21">
        <f>IFERROR(SUMIF('Dzienne 12'!$B$7:$B$306,A32,'Dzienne 12'!$M$7:$M$306),"")</f>
        <v>0</v>
      </c>
      <c r="N32" s="15" t="str">
        <f>IFERROR(AVERAGEIF('Dzienne 12'!$B$7:$B$306,A32,'Dzienne 12'!$O$7:$O$306),"")</f>
        <v/>
      </c>
      <c r="O32" s="15" t="str">
        <f>IFERROR(AVERAGEIF('Dzienne 12'!$B$7:$B$306,A32,'Dzienne 12'!$P$7:$P$306),"")</f>
        <v/>
      </c>
      <c r="P32" s="17" t="str">
        <f>IFERROR(AVERAGEIF('Dzienne 12'!$B$7:$B$306,A32,'Dzienne 12'!$R$7:$R$306),"")</f>
        <v/>
      </c>
      <c r="Q32" s="21" t="str">
        <f>IFERROR(AVERAGEIF('Dzienne 12'!$B$7:$B$306,A32,'Dzienne 12'!$U$7:$U$306),"")</f>
        <v/>
      </c>
      <c r="R32" s="21" t="str">
        <f>IFERROR(AVERAGEIF('Dzienne 12'!$B$7:$B$306,A32,'Dzienne 12'!$V$7:$V$306),"")</f>
        <v/>
      </c>
      <c r="S32" s="14"/>
    </row>
    <row r="33" spans="1:19" ht="15" customHeight="1" x14ac:dyDescent="0.25">
      <c r="A33" s="19">
        <v>31</v>
      </c>
      <c r="B33" s="20" t="str">
        <f ca="1">IFERROR(_xludf.minifs('Dzienne 12'!$A$7:$A$306,'Dzienne 12'!$B$7:$B$306,A33),"")</f>
        <v/>
      </c>
      <c r="C33" s="20" t="str">
        <f ca="1">IFERROR(_xludf.maxifs('Dzienne 12'!$A$7:$A$306,'Dzienne 12'!$B$7:$B$306,A33),"")</f>
        <v/>
      </c>
      <c r="D33" s="21" t="str">
        <f>IFERROR(AVERAGEIF('Dzienne 12'!$B$7:$B$306,A33,'Dzienne 12'!$C$7:$C$306),"")</f>
        <v/>
      </c>
      <c r="E33" s="21" t="str">
        <f>IFERROR(AVERAGEIF('Dzienne 12'!$B$7:$B$306,A33,'Dzienne 12'!$D$7:$D$306),"")</f>
        <v/>
      </c>
      <c r="F33" s="13">
        <f>IFERROR(SUMIF('Dzienne 12'!$B$7:$B$306,A33,'Dzienne 12'!$E$7:$E$306),"")</f>
        <v>0</v>
      </c>
      <c r="G33" s="13">
        <f>IFERROR(SUMIF('Dzienne 12'!$B$7:$B$306,A33,'Dzienne 12'!$F$7:$F$306),"")</f>
        <v>0</v>
      </c>
      <c r="H33" s="15" t="str">
        <f>IFERROR(AVERAGEIF('Dzienne 12'!$B$7:$B$306,A33,'Dzienne 12'!$K$7:$K$306),"")</f>
        <v/>
      </c>
      <c r="I33" s="21">
        <f>IFERROR(SUMIF('Dzienne 12'!$B$7:$B$306,A33,'Dzienne 12'!$H$7:$H$306),"")</f>
        <v>0</v>
      </c>
      <c r="J33" s="21">
        <f>IFERROR(SUMIF('Dzienne 12'!$B$7:$B$306,A33,'Dzienne 12'!$I$7:$I$306),"")</f>
        <v>0</v>
      </c>
      <c r="K33" s="15" t="str">
        <f t="shared" si="0"/>
        <v/>
      </c>
      <c r="L33" s="15" t="str">
        <f>IFERROR(AVERAGEIF('Dzienne 12'!$B$7:$B$306,A33,'Dzienne 12'!$L$7:$L$306),"")</f>
        <v/>
      </c>
      <c r="M33" s="21">
        <f>IFERROR(SUMIF('Dzienne 12'!$B$7:$B$306,A33,'Dzienne 12'!$M$7:$M$306),"")</f>
        <v>0</v>
      </c>
      <c r="N33" s="15" t="str">
        <f>IFERROR(AVERAGEIF('Dzienne 12'!$B$7:$B$306,A33,'Dzienne 12'!$O$7:$O$306),"")</f>
        <v/>
      </c>
      <c r="O33" s="15" t="str">
        <f>IFERROR(AVERAGEIF('Dzienne 12'!$B$7:$B$306,A33,'Dzienne 12'!$P$7:$P$306),"")</f>
        <v/>
      </c>
      <c r="P33" s="17" t="str">
        <f>IFERROR(AVERAGEIF('Dzienne 12'!$B$7:$B$306,A33,'Dzienne 12'!$R$7:$R$306),"")</f>
        <v/>
      </c>
      <c r="Q33" s="21" t="str">
        <f>IFERROR(AVERAGEIF('Dzienne 12'!$B$7:$B$306,A33,'Dzienne 12'!$U$7:$U$306),"")</f>
        <v/>
      </c>
      <c r="R33" s="21" t="str">
        <f>IFERROR(AVERAGEIF('Dzienne 12'!$B$7:$B$306,A33,'Dzienne 12'!$V$7:$V$306),"")</f>
        <v/>
      </c>
      <c r="S33" s="14"/>
    </row>
    <row r="34" spans="1:19" ht="15" customHeight="1" x14ac:dyDescent="0.25">
      <c r="A34" s="19">
        <v>32</v>
      </c>
      <c r="B34" s="20" t="str">
        <f ca="1">IFERROR(_xludf.minifs('Dzienne 12'!$A$7:$A$306,'Dzienne 12'!$B$7:$B$306,A34),"")</f>
        <v/>
      </c>
      <c r="C34" s="20" t="str">
        <f ca="1">IFERROR(_xludf.maxifs('Dzienne 12'!$A$7:$A$306,'Dzienne 12'!$B$7:$B$306,A34),"")</f>
        <v/>
      </c>
      <c r="D34" s="21" t="str">
        <f>IFERROR(AVERAGEIF('Dzienne 12'!$B$7:$B$306,A34,'Dzienne 12'!$C$7:$C$306),"")</f>
        <v/>
      </c>
      <c r="E34" s="21" t="str">
        <f>IFERROR(AVERAGEIF('Dzienne 12'!$B$7:$B$306,A34,'Dzienne 12'!$D$7:$D$306),"")</f>
        <v/>
      </c>
      <c r="F34" s="13">
        <f>IFERROR(SUMIF('Dzienne 12'!$B$7:$B$306,A34,'Dzienne 12'!$E$7:$E$306),"")</f>
        <v>0</v>
      </c>
      <c r="G34" s="13">
        <f>IFERROR(SUMIF('Dzienne 12'!$B$7:$B$306,A34,'Dzienne 12'!$F$7:$F$306),"")</f>
        <v>0</v>
      </c>
      <c r="H34" s="15" t="str">
        <f>IFERROR(AVERAGEIF('Dzienne 12'!$B$7:$B$306,A34,'Dzienne 12'!$K$7:$K$306),"")</f>
        <v/>
      </c>
      <c r="I34" s="21">
        <f>IFERROR(SUMIF('Dzienne 12'!$B$7:$B$306,A34,'Dzienne 12'!$H$7:$H$306),"")</f>
        <v>0</v>
      </c>
      <c r="J34" s="21">
        <f>IFERROR(SUMIF('Dzienne 12'!$B$7:$B$306,A34,'Dzienne 12'!$I$7:$I$306),"")</f>
        <v>0</v>
      </c>
      <c r="K34" s="15" t="str">
        <f t="shared" si="0"/>
        <v/>
      </c>
      <c r="L34" s="15" t="str">
        <f>IFERROR(AVERAGEIF('Dzienne 12'!$B$7:$B$306,A34,'Dzienne 12'!$L$7:$L$306),"")</f>
        <v/>
      </c>
      <c r="M34" s="21">
        <f>IFERROR(SUMIF('Dzienne 12'!$B$7:$B$306,A34,'Dzienne 12'!$M$7:$M$306),"")</f>
        <v>0</v>
      </c>
      <c r="N34" s="15" t="str">
        <f>IFERROR(AVERAGEIF('Dzienne 12'!$B$7:$B$306,A34,'Dzienne 12'!$O$7:$O$306),"")</f>
        <v/>
      </c>
      <c r="O34" s="15" t="str">
        <f>IFERROR(AVERAGEIF('Dzienne 12'!$B$7:$B$306,A34,'Dzienne 12'!$P$7:$P$306),"")</f>
        <v/>
      </c>
      <c r="P34" s="17" t="str">
        <f>IFERROR(AVERAGEIF('Dzienne 12'!$B$7:$B$306,A34,'Dzienne 12'!$R$7:$R$306),"")</f>
        <v/>
      </c>
      <c r="Q34" s="21" t="str">
        <f>IFERROR(AVERAGEIF('Dzienne 12'!$B$7:$B$306,A34,'Dzienne 12'!$U$7:$U$306),"")</f>
        <v/>
      </c>
      <c r="R34" s="21" t="str">
        <f>IFERROR(AVERAGEIF('Dzienne 12'!$B$7:$B$306,A34,'Dzienne 12'!$V$7:$V$306),"")</f>
        <v/>
      </c>
      <c r="S34" s="14"/>
    </row>
    <row r="35" spans="1:19" ht="15" customHeight="1" x14ac:dyDescent="0.25">
      <c r="A35" s="19">
        <v>33</v>
      </c>
      <c r="B35" s="20" t="str">
        <f ca="1">IFERROR(_xludf.minifs('Dzienne 12'!$A$7:$A$306,'Dzienne 12'!$B$7:$B$306,A35),"")</f>
        <v/>
      </c>
      <c r="C35" s="20" t="str">
        <f ca="1">IFERROR(_xludf.maxifs('Dzienne 12'!$A$7:$A$306,'Dzienne 12'!$B$7:$B$306,A35),"")</f>
        <v/>
      </c>
      <c r="D35" s="21" t="str">
        <f>IFERROR(AVERAGEIF('Dzienne 12'!$B$7:$B$306,A35,'Dzienne 12'!$C$7:$C$306),"")</f>
        <v/>
      </c>
      <c r="E35" s="21" t="str">
        <f>IFERROR(AVERAGEIF('Dzienne 12'!$B$7:$B$306,A35,'Dzienne 12'!$D$7:$D$306),"")</f>
        <v/>
      </c>
      <c r="F35" s="13">
        <f>IFERROR(SUMIF('Dzienne 12'!$B$7:$B$306,A35,'Dzienne 12'!$E$7:$E$306),"")</f>
        <v>0</v>
      </c>
      <c r="G35" s="13">
        <f>IFERROR(SUMIF('Dzienne 12'!$B$7:$B$306,A35,'Dzienne 12'!$F$7:$F$306),"")</f>
        <v>0</v>
      </c>
      <c r="H35" s="15" t="str">
        <f>IFERROR(AVERAGEIF('Dzienne 12'!$B$7:$B$306,A35,'Dzienne 12'!$K$7:$K$306),"")</f>
        <v/>
      </c>
      <c r="I35" s="21">
        <f>IFERROR(SUMIF('Dzienne 12'!$B$7:$B$306,A35,'Dzienne 12'!$H$7:$H$306),"")</f>
        <v>0</v>
      </c>
      <c r="J35" s="21">
        <f>IFERROR(SUMIF('Dzienne 12'!$B$7:$B$306,A35,'Dzienne 12'!$I$7:$I$306),"")</f>
        <v>0</v>
      </c>
      <c r="K35" s="15" t="str">
        <f t="shared" ref="K35:K66" si="1">IF(OR(I35="",I35=0),"",J35/I35*100)</f>
        <v/>
      </c>
      <c r="L35" s="15" t="str">
        <f>IFERROR(AVERAGEIF('Dzienne 12'!$B$7:$B$306,A35,'Dzienne 12'!$L$7:$L$306),"")</f>
        <v/>
      </c>
      <c r="M35" s="21">
        <f>IFERROR(SUMIF('Dzienne 12'!$B$7:$B$306,A35,'Dzienne 12'!$M$7:$M$306),"")</f>
        <v>0</v>
      </c>
      <c r="N35" s="15" t="str">
        <f>IFERROR(AVERAGEIF('Dzienne 12'!$B$7:$B$306,A35,'Dzienne 12'!$O$7:$O$306),"")</f>
        <v/>
      </c>
      <c r="O35" s="15" t="str">
        <f>IFERROR(AVERAGEIF('Dzienne 12'!$B$7:$B$306,A35,'Dzienne 12'!$P$7:$P$306),"")</f>
        <v/>
      </c>
      <c r="P35" s="17" t="str">
        <f>IFERROR(AVERAGEIF('Dzienne 12'!$B$7:$B$306,A35,'Dzienne 12'!$R$7:$R$306),"")</f>
        <v/>
      </c>
      <c r="Q35" s="21" t="str">
        <f>IFERROR(AVERAGEIF('Dzienne 12'!$B$7:$B$306,A35,'Dzienne 12'!$U$7:$U$306),"")</f>
        <v/>
      </c>
      <c r="R35" s="21" t="str">
        <f>IFERROR(AVERAGEIF('Dzienne 12'!$B$7:$B$306,A35,'Dzienne 12'!$V$7:$V$306),"")</f>
        <v/>
      </c>
      <c r="S35" s="14"/>
    </row>
    <row r="36" spans="1:19" ht="15" customHeight="1" x14ac:dyDescent="0.25">
      <c r="A36" s="19">
        <v>34</v>
      </c>
      <c r="B36" s="20" t="str">
        <f ca="1">IFERROR(_xludf.minifs('Dzienne 12'!$A$7:$A$306,'Dzienne 12'!$B$7:$B$306,A36),"")</f>
        <v/>
      </c>
      <c r="C36" s="20" t="str">
        <f ca="1">IFERROR(_xludf.maxifs('Dzienne 12'!$A$7:$A$306,'Dzienne 12'!$B$7:$B$306,A36),"")</f>
        <v/>
      </c>
      <c r="D36" s="21" t="str">
        <f>IFERROR(AVERAGEIF('Dzienne 12'!$B$7:$B$306,A36,'Dzienne 12'!$C$7:$C$306),"")</f>
        <v/>
      </c>
      <c r="E36" s="21" t="str">
        <f>IFERROR(AVERAGEIF('Dzienne 12'!$B$7:$B$306,A36,'Dzienne 12'!$D$7:$D$306),"")</f>
        <v/>
      </c>
      <c r="F36" s="13">
        <f>IFERROR(SUMIF('Dzienne 12'!$B$7:$B$306,A36,'Dzienne 12'!$E$7:$E$306),"")</f>
        <v>0</v>
      </c>
      <c r="G36" s="13">
        <f>IFERROR(SUMIF('Dzienne 12'!$B$7:$B$306,A36,'Dzienne 12'!$F$7:$F$306),"")</f>
        <v>0</v>
      </c>
      <c r="H36" s="15" t="str">
        <f>IFERROR(AVERAGEIF('Dzienne 12'!$B$7:$B$306,A36,'Dzienne 12'!$K$7:$K$306),"")</f>
        <v/>
      </c>
      <c r="I36" s="21">
        <f>IFERROR(SUMIF('Dzienne 12'!$B$7:$B$306,A36,'Dzienne 12'!$H$7:$H$306),"")</f>
        <v>0</v>
      </c>
      <c r="J36" s="21">
        <f>IFERROR(SUMIF('Dzienne 12'!$B$7:$B$306,A36,'Dzienne 12'!$I$7:$I$306),"")</f>
        <v>0</v>
      </c>
      <c r="K36" s="15" t="str">
        <f t="shared" si="1"/>
        <v/>
      </c>
      <c r="L36" s="15" t="str">
        <f>IFERROR(AVERAGEIF('Dzienne 12'!$B$7:$B$306,A36,'Dzienne 12'!$L$7:$L$306),"")</f>
        <v/>
      </c>
      <c r="M36" s="21">
        <f>IFERROR(SUMIF('Dzienne 12'!$B$7:$B$306,A36,'Dzienne 12'!$M$7:$M$306),"")</f>
        <v>0</v>
      </c>
      <c r="N36" s="15" t="str">
        <f>IFERROR(AVERAGEIF('Dzienne 12'!$B$7:$B$306,A36,'Dzienne 12'!$O$7:$O$306),"")</f>
        <v/>
      </c>
      <c r="O36" s="15" t="str">
        <f>IFERROR(AVERAGEIF('Dzienne 12'!$B$7:$B$306,A36,'Dzienne 12'!$P$7:$P$306),"")</f>
        <v/>
      </c>
      <c r="P36" s="17" t="str">
        <f>IFERROR(AVERAGEIF('Dzienne 12'!$B$7:$B$306,A36,'Dzienne 12'!$R$7:$R$306),"")</f>
        <v/>
      </c>
      <c r="Q36" s="21" t="str">
        <f>IFERROR(AVERAGEIF('Dzienne 12'!$B$7:$B$306,A36,'Dzienne 12'!$U$7:$U$306),"")</f>
        <v/>
      </c>
      <c r="R36" s="21" t="str">
        <f>IFERROR(AVERAGEIF('Dzienne 12'!$B$7:$B$306,A36,'Dzienne 12'!$V$7:$V$306),"")</f>
        <v/>
      </c>
      <c r="S36" s="14"/>
    </row>
    <row r="37" spans="1:19" ht="15" customHeight="1" x14ac:dyDescent="0.25">
      <c r="A37" s="19">
        <v>35</v>
      </c>
      <c r="B37" s="20" t="str">
        <f ca="1">IFERROR(_xludf.minifs('Dzienne 12'!$A$7:$A$306,'Dzienne 12'!$B$7:$B$306,A37),"")</f>
        <v/>
      </c>
      <c r="C37" s="20" t="str">
        <f ca="1">IFERROR(_xludf.maxifs('Dzienne 12'!$A$7:$A$306,'Dzienne 12'!$B$7:$B$306,A37),"")</f>
        <v/>
      </c>
      <c r="D37" s="21" t="str">
        <f>IFERROR(AVERAGEIF('Dzienne 12'!$B$7:$B$306,A37,'Dzienne 12'!$C$7:$C$306),"")</f>
        <v/>
      </c>
      <c r="E37" s="21" t="str">
        <f>IFERROR(AVERAGEIF('Dzienne 12'!$B$7:$B$306,A37,'Dzienne 12'!$D$7:$D$306),"")</f>
        <v/>
      </c>
      <c r="F37" s="13">
        <f>IFERROR(SUMIF('Dzienne 12'!$B$7:$B$306,A37,'Dzienne 12'!$E$7:$E$306),"")</f>
        <v>0</v>
      </c>
      <c r="G37" s="13">
        <f>IFERROR(SUMIF('Dzienne 12'!$B$7:$B$306,A37,'Dzienne 12'!$F$7:$F$306),"")</f>
        <v>0</v>
      </c>
      <c r="H37" s="15" t="str">
        <f>IFERROR(AVERAGEIF('Dzienne 12'!$B$7:$B$306,A37,'Dzienne 12'!$K$7:$K$306),"")</f>
        <v/>
      </c>
      <c r="I37" s="21">
        <f>IFERROR(SUMIF('Dzienne 12'!$B$7:$B$306,A37,'Dzienne 12'!$H$7:$H$306),"")</f>
        <v>0</v>
      </c>
      <c r="J37" s="21">
        <f>IFERROR(SUMIF('Dzienne 12'!$B$7:$B$306,A37,'Dzienne 12'!$I$7:$I$306),"")</f>
        <v>0</v>
      </c>
      <c r="K37" s="15" t="str">
        <f t="shared" si="1"/>
        <v/>
      </c>
      <c r="L37" s="15" t="str">
        <f>IFERROR(AVERAGEIF('Dzienne 12'!$B$7:$B$306,A37,'Dzienne 12'!$L$7:$L$306),"")</f>
        <v/>
      </c>
      <c r="M37" s="21">
        <f>IFERROR(SUMIF('Dzienne 12'!$B$7:$B$306,A37,'Dzienne 12'!$M$7:$M$306),"")</f>
        <v>0</v>
      </c>
      <c r="N37" s="15" t="str">
        <f>IFERROR(AVERAGEIF('Dzienne 12'!$B$7:$B$306,A37,'Dzienne 12'!$O$7:$O$306),"")</f>
        <v/>
      </c>
      <c r="O37" s="15" t="str">
        <f>IFERROR(AVERAGEIF('Dzienne 12'!$B$7:$B$306,A37,'Dzienne 12'!$P$7:$P$306),"")</f>
        <v/>
      </c>
      <c r="P37" s="17" t="str">
        <f>IFERROR(AVERAGEIF('Dzienne 12'!$B$7:$B$306,A37,'Dzienne 12'!$R$7:$R$306),"")</f>
        <v/>
      </c>
      <c r="Q37" s="21" t="str">
        <f>IFERROR(AVERAGEIF('Dzienne 12'!$B$7:$B$306,A37,'Dzienne 12'!$U$7:$U$306),"")</f>
        <v/>
      </c>
      <c r="R37" s="21" t="str">
        <f>IFERROR(AVERAGEIF('Dzienne 12'!$B$7:$B$306,A37,'Dzienne 12'!$V$7:$V$306),"")</f>
        <v/>
      </c>
      <c r="S37" s="14"/>
    </row>
    <row r="38" spans="1:19" ht="15" customHeight="1" x14ac:dyDescent="0.25">
      <c r="A38" s="19">
        <v>36</v>
      </c>
      <c r="B38" s="20" t="str">
        <f ca="1">IFERROR(_xludf.minifs('Dzienne 12'!$A$7:$A$306,'Dzienne 12'!$B$7:$B$306,A38),"")</f>
        <v/>
      </c>
      <c r="C38" s="20" t="str">
        <f ca="1">IFERROR(_xludf.maxifs('Dzienne 12'!$A$7:$A$306,'Dzienne 12'!$B$7:$B$306,A38),"")</f>
        <v/>
      </c>
      <c r="D38" s="21" t="str">
        <f>IFERROR(AVERAGEIF('Dzienne 12'!$B$7:$B$306,A38,'Dzienne 12'!$C$7:$C$306),"")</f>
        <v/>
      </c>
      <c r="E38" s="21" t="str">
        <f>IFERROR(AVERAGEIF('Dzienne 12'!$B$7:$B$306,A38,'Dzienne 12'!$D$7:$D$306),"")</f>
        <v/>
      </c>
      <c r="F38" s="13">
        <f>IFERROR(SUMIF('Dzienne 12'!$B$7:$B$306,A38,'Dzienne 12'!$E$7:$E$306),"")</f>
        <v>0</v>
      </c>
      <c r="G38" s="13">
        <f>IFERROR(SUMIF('Dzienne 12'!$B$7:$B$306,A38,'Dzienne 12'!$F$7:$F$306),"")</f>
        <v>0</v>
      </c>
      <c r="H38" s="15" t="str">
        <f>IFERROR(AVERAGEIF('Dzienne 12'!$B$7:$B$306,A38,'Dzienne 12'!$K$7:$K$306),"")</f>
        <v/>
      </c>
      <c r="I38" s="21">
        <f>IFERROR(SUMIF('Dzienne 12'!$B$7:$B$306,A38,'Dzienne 12'!$H$7:$H$306),"")</f>
        <v>0</v>
      </c>
      <c r="J38" s="21">
        <f>IFERROR(SUMIF('Dzienne 12'!$B$7:$B$306,A38,'Dzienne 12'!$I$7:$I$306),"")</f>
        <v>0</v>
      </c>
      <c r="K38" s="15" t="str">
        <f t="shared" si="1"/>
        <v/>
      </c>
      <c r="L38" s="15" t="str">
        <f>IFERROR(AVERAGEIF('Dzienne 12'!$B$7:$B$306,A38,'Dzienne 12'!$L$7:$L$306),"")</f>
        <v/>
      </c>
      <c r="M38" s="21">
        <f>IFERROR(SUMIF('Dzienne 12'!$B$7:$B$306,A38,'Dzienne 12'!$M$7:$M$306),"")</f>
        <v>0</v>
      </c>
      <c r="N38" s="15" t="str">
        <f>IFERROR(AVERAGEIF('Dzienne 12'!$B$7:$B$306,A38,'Dzienne 12'!$O$7:$O$306),"")</f>
        <v/>
      </c>
      <c r="O38" s="15" t="str">
        <f>IFERROR(AVERAGEIF('Dzienne 12'!$B$7:$B$306,A38,'Dzienne 12'!$P$7:$P$306),"")</f>
        <v/>
      </c>
      <c r="P38" s="17" t="str">
        <f>IFERROR(AVERAGEIF('Dzienne 12'!$B$7:$B$306,A38,'Dzienne 12'!$R$7:$R$306),"")</f>
        <v/>
      </c>
      <c r="Q38" s="21" t="str">
        <f>IFERROR(AVERAGEIF('Dzienne 12'!$B$7:$B$306,A38,'Dzienne 12'!$U$7:$U$306),"")</f>
        <v/>
      </c>
      <c r="R38" s="21" t="str">
        <f>IFERROR(AVERAGEIF('Dzienne 12'!$B$7:$B$306,A38,'Dzienne 12'!$V$7:$V$306),"")</f>
        <v/>
      </c>
      <c r="S38" s="14"/>
    </row>
    <row r="39" spans="1:19" ht="15" customHeight="1" x14ac:dyDescent="0.25">
      <c r="A39" s="19">
        <v>37</v>
      </c>
      <c r="B39" s="20" t="str">
        <f ca="1">IFERROR(_xludf.minifs('Dzienne 12'!$A$7:$A$306,'Dzienne 12'!$B$7:$B$306,A39),"")</f>
        <v/>
      </c>
      <c r="C39" s="20" t="str">
        <f ca="1">IFERROR(_xludf.maxifs('Dzienne 12'!$A$7:$A$306,'Dzienne 12'!$B$7:$B$306,A39),"")</f>
        <v/>
      </c>
      <c r="D39" s="21" t="str">
        <f>IFERROR(AVERAGEIF('Dzienne 12'!$B$7:$B$306,A39,'Dzienne 12'!$C$7:$C$306),"")</f>
        <v/>
      </c>
      <c r="E39" s="21" t="str">
        <f>IFERROR(AVERAGEIF('Dzienne 12'!$B$7:$B$306,A39,'Dzienne 12'!$D$7:$D$306),"")</f>
        <v/>
      </c>
      <c r="F39" s="13">
        <f>IFERROR(SUMIF('Dzienne 12'!$B$7:$B$306,A39,'Dzienne 12'!$E$7:$E$306),"")</f>
        <v>0</v>
      </c>
      <c r="G39" s="13">
        <f>IFERROR(SUMIF('Dzienne 12'!$B$7:$B$306,A39,'Dzienne 12'!$F$7:$F$306),"")</f>
        <v>0</v>
      </c>
      <c r="H39" s="15" t="str">
        <f>IFERROR(AVERAGEIF('Dzienne 12'!$B$7:$B$306,A39,'Dzienne 12'!$K$7:$K$306),"")</f>
        <v/>
      </c>
      <c r="I39" s="21">
        <f>IFERROR(SUMIF('Dzienne 12'!$B$7:$B$306,A39,'Dzienne 12'!$H$7:$H$306),"")</f>
        <v>0</v>
      </c>
      <c r="J39" s="21">
        <f>IFERROR(SUMIF('Dzienne 12'!$B$7:$B$306,A39,'Dzienne 12'!$I$7:$I$306),"")</f>
        <v>0</v>
      </c>
      <c r="K39" s="15" t="str">
        <f t="shared" si="1"/>
        <v/>
      </c>
      <c r="L39" s="15" t="str">
        <f>IFERROR(AVERAGEIF('Dzienne 12'!$B$7:$B$306,A39,'Dzienne 12'!$L$7:$L$306),"")</f>
        <v/>
      </c>
      <c r="M39" s="21">
        <f>IFERROR(SUMIF('Dzienne 12'!$B$7:$B$306,A39,'Dzienne 12'!$M$7:$M$306),"")</f>
        <v>0</v>
      </c>
      <c r="N39" s="15" t="str">
        <f>IFERROR(AVERAGEIF('Dzienne 12'!$B$7:$B$306,A39,'Dzienne 12'!$O$7:$O$306),"")</f>
        <v/>
      </c>
      <c r="O39" s="15" t="str">
        <f>IFERROR(AVERAGEIF('Dzienne 12'!$B$7:$B$306,A39,'Dzienne 12'!$P$7:$P$306),"")</f>
        <v/>
      </c>
      <c r="P39" s="17" t="str">
        <f>IFERROR(AVERAGEIF('Dzienne 12'!$B$7:$B$306,A39,'Dzienne 12'!$R$7:$R$306),"")</f>
        <v/>
      </c>
      <c r="Q39" s="21" t="str">
        <f>IFERROR(AVERAGEIF('Dzienne 12'!$B$7:$B$306,A39,'Dzienne 12'!$U$7:$U$306),"")</f>
        <v/>
      </c>
      <c r="R39" s="21" t="str">
        <f>IFERROR(AVERAGEIF('Dzienne 12'!$B$7:$B$306,A39,'Dzienne 12'!$V$7:$V$306),"")</f>
        <v/>
      </c>
      <c r="S39" s="14"/>
    </row>
    <row r="40" spans="1:19" ht="15" customHeight="1" x14ac:dyDescent="0.25">
      <c r="A40" s="19">
        <v>38</v>
      </c>
      <c r="B40" s="20" t="str">
        <f ca="1">IFERROR(_xludf.minifs('Dzienne 12'!$A$7:$A$306,'Dzienne 12'!$B$7:$B$306,A40),"")</f>
        <v/>
      </c>
      <c r="C40" s="20" t="str">
        <f ca="1">IFERROR(_xludf.maxifs('Dzienne 12'!$A$7:$A$306,'Dzienne 12'!$B$7:$B$306,A40),"")</f>
        <v/>
      </c>
      <c r="D40" s="21" t="str">
        <f>IFERROR(AVERAGEIF('Dzienne 12'!$B$7:$B$306,A40,'Dzienne 12'!$C$7:$C$306),"")</f>
        <v/>
      </c>
      <c r="E40" s="21" t="str">
        <f>IFERROR(AVERAGEIF('Dzienne 12'!$B$7:$B$306,A40,'Dzienne 12'!$D$7:$D$306),"")</f>
        <v/>
      </c>
      <c r="F40" s="13">
        <f>IFERROR(SUMIF('Dzienne 12'!$B$7:$B$306,A40,'Dzienne 12'!$E$7:$E$306),"")</f>
        <v>0</v>
      </c>
      <c r="G40" s="13">
        <f>IFERROR(SUMIF('Dzienne 12'!$B$7:$B$306,A40,'Dzienne 12'!$F$7:$F$306),"")</f>
        <v>0</v>
      </c>
      <c r="H40" s="15" t="str">
        <f>IFERROR(AVERAGEIF('Dzienne 12'!$B$7:$B$306,A40,'Dzienne 12'!$K$7:$K$306),"")</f>
        <v/>
      </c>
      <c r="I40" s="21">
        <f>IFERROR(SUMIF('Dzienne 12'!$B$7:$B$306,A40,'Dzienne 12'!$H$7:$H$306),"")</f>
        <v>0</v>
      </c>
      <c r="J40" s="21">
        <f>IFERROR(SUMIF('Dzienne 12'!$B$7:$B$306,A40,'Dzienne 12'!$I$7:$I$306),"")</f>
        <v>0</v>
      </c>
      <c r="K40" s="15" t="str">
        <f t="shared" si="1"/>
        <v/>
      </c>
      <c r="L40" s="15" t="str">
        <f>IFERROR(AVERAGEIF('Dzienne 12'!$B$7:$B$306,A40,'Dzienne 12'!$L$7:$L$306),"")</f>
        <v/>
      </c>
      <c r="M40" s="21">
        <f>IFERROR(SUMIF('Dzienne 12'!$B$7:$B$306,A40,'Dzienne 12'!$M$7:$M$306),"")</f>
        <v>0</v>
      </c>
      <c r="N40" s="15" t="str">
        <f>IFERROR(AVERAGEIF('Dzienne 12'!$B$7:$B$306,A40,'Dzienne 12'!$O$7:$O$306),"")</f>
        <v/>
      </c>
      <c r="O40" s="15" t="str">
        <f>IFERROR(AVERAGEIF('Dzienne 12'!$B$7:$B$306,A40,'Dzienne 12'!$P$7:$P$306),"")</f>
        <v/>
      </c>
      <c r="P40" s="17" t="str">
        <f>IFERROR(AVERAGEIF('Dzienne 12'!$B$7:$B$306,A40,'Dzienne 12'!$R$7:$R$306),"")</f>
        <v/>
      </c>
      <c r="Q40" s="21" t="str">
        <f>IFERROR(AVERAGEIF('Dzienne 12'!$B$7:$B$306,A40,'Dzienne 12'!$U$7:$U$306),"")</f>
        <v/>
      </c>
      <c r="R40" s="21" t="str">
        <f>IFERROR(AVERAGEIF('Dzienne 12'!$B$7:$B$306,A40,'Dzienne 12'!$V$7:$V$306),"")</f>
        <v/>
      </c>
      <c r="S40" s="14"/>
    </row>
    <row r="41" spans="1:19" ht="15" customHeight="1" x14ac:dyDescent="0.25">
      <c r="A41" s="19">
        <v>39</v>
      </c>
      <c r="B41" s="20" t="str">
        <f ca="1">IFERROR(_xludf.minifs('Dzienne 12'!$A$7:$A$306,'Dzienne 12'!$B$7:$B$306,A41),"")</f>
        <v/>
      </c>
      <c r="C41" s="20" t="str">
        <f ca="1">IFERROR(_xludf.maxifs('Dzienne 12'!$A$7:$A$306,'Dzienne 12'!$B$7:$B$306,A41),"")</f>
        <v/>
      </c>
      <c r="D41" s="21" t="str">
        <f>IFERROR(AVERAGEIF('Dzienne 12'!$B$7:$B$306,A41,'Dzienne 12'!$C$7:$C$306),"")</f>
        <v/>
      </c>
      <c r="E41" s="21" t="str">
        <f>IFERROR(AVERAGEIF('Dzienne 12'!$B$7:$B$306,A41,'Dzienne 12'!$D$7:$D$306),"")</f>
        <v/>
      </c>
      <c r="F41" s="13">
        <f>IFERROR(SUMIF('Dzienne 12'!$B$7:$B$306,A41,'Dzienne 12'!$E$7:$E$306),"")</f>
        <v>0</v>
      </c>
      <c r="G41" s="13">
        <f>IFERROR(SUMIF('Dzienne 12'!$B$7:$B$306,A41,'Dzienne 12'!$F$7:$F$306),"")</f>
        <v>0</v>
      </c>
      <c r="H41" s="15" t="str">
        <f>IFERROR(AVERAGEIF('Dzienne 12'!$B$7:$B$306,A41,'Dzienne 12'!$K$7:$K$306),"")</f>
        <v/>
      </c>
      <c r="I41" s="21">
        <f>IFERROR(SUMIF('Dzienne 12'!$B$7:$B$306,A41,'Dzienne 12'!$H$7:$H$306),"")</f>
        <v>0</v>
      </c>
      <c r="J41" s="21">
        <f>IFERROR(SUMIF('Dzienne 12'!$B$7:$B$306,A41,'Dzienne 12'!$I$7:$I$306),"")</f>
        <v>0</v>
      </c>
      <c r="K41" s="15" t="str">
        <f t="shared" si="1"/>
        <v/>
      </c>
      <c r="L41" s="15" t="str">
        <f>IFERROR(AVERAGEIF('Dzienne 12'!$B$7:$B$306,A41,'Dzienne 12'!$L$7:$L$306),"")</f>
        <v/>
      </c>
      <c r="M41" s="21">
        <f>IFERROR(SUMIF('Dzienne 12'!$B$7:$B$306,A41,'Dzienne 12'!$M$7:$M$306),"")</f>
        <v>0</v>
      </c>
      <c r="N41" s="15" t="str">
        <f>IFERROR(AVERAGEIF('Dzienne 12'!$B$7:$B$306,A41,'Dzienne 12'!$O$7:$O$306),"")</f>
        <v/>
      </c>
      <c r="O41" s="15" t="str">
        <f>IFERROR(AVERAGEIF('Dzienne 12'!$B$7:$B$306,A41,'Dzienne 12'!$P$7:$P$306),"")</f>
        <v/>
      </c>
      <c r="P41" s="17" t="str">
        <f>IFERROR(AVERAGEIF('Dzienne 12'!$B$7:$B$306,A41,'Dzienne 12'!$R$7:$R$306),"")</f>
        <v/>
      </c>
      <c r="Q41" s="21" t="str">
        <f>IFERROR(AVERAGEIF('Dzienne 12'!$B$7:$B$306,A41,'Dzienne 12'!$U$7:$U$306),"")</f>
        <v/>
      </c>
      <c r="R41" s="21" t="str">
        <f>IFERROR(AVERAGEIF('Dzienne 12'!$B$7:$B$306,A41,'Dzienne 12'!$V$7:$V$306),"")</f>
        <v/>
      </c>
      <c r="S41" s="14"/>
    </row>
    <row r="42" spans="1:19" ht="15" customHeight="1" x14ac:dyDescent="0.25">
      <c r="A42" s="19">
        <v>40</v>
      </c>
      <c r="B42" s="20" t="str">
        <f ca="1">IFERROR(_xludf.minifs('Dzienne 12'!$A$7:$A$306,'Dzienne 12'!$B$7:$B$306,A42),"")</f>
        <v/>
      </c>
      <c r="C42" s="20" t="str">
        <f ca="1">IFERROR(_xludf.maxifs('Dzienne 12'!$A$7:$A$306,'Dzienne 12'!$B$7:$B$306,A42),"")</f>
        <v/>
      </c>
      <c r="D42" s="21" t="str">
        <f>IFERROR(AVERAGEIF('Dzienne 12'!$B$7:$B$306,A42,'Dzienne 12'!$C$7:$C$306),"")</f>
        <v/>
      </c>
      <c r="E42" s="21" t="str">
        <f>IFERROR(AVERAGEIF('Dzienne 12'!$B$7:$B$306,A42,'Dzienne 12'!$D$7:$D$306),"")</f>
        <v/>
      </c>
      <c r="F42" s="13">
        <f>IFERROR(SUMIF('Dzienne 12'!$B$7:$B$306,A42,'Dzienne 12'!$E$7:$E$306),"")</f>
        <v>0</v>
      </c>
      <c r="G42" s="13">
        <f>IFERROR(SUMIF('Dzienne 12'!$B$7:$B$306,A42,'Dzienne 12'!$F$7:$F$306),"")</f>
        <v>0</v>
      </c>
      <c r="H42" s="15" t="str">
        <f>IFERROR(AVERAGEIF('Dzienne 12'!$B$7:$B$306,A42,'Dzienne 12'!$K$7:$K$306),"")</f>
        <v/>
      </c>
      <c r="I42" s="21">
        <f>IFERROR(SUMIF('Dzienne 12'!$B$7:$B$306,A42,'Dzienne 12'!$H$7:$H$306),"")</f>
        <v>0</v>
      </c>
      <c r="J42" s="21">
        <f>IFERROR(SUMIF('Dzienne 12'!$B$7:$B$306,A42,'Dzienne 12'!$I$7:$I$306),"")</f>
        <v>0</v>
      </c>
      <c r="K42" s="15" t="str">
        <f t="shared" si="1"/>
        <v/>
      </c>
      <c r="L42" s="15" t="str">
        <f>IFERROR(AVERAGEIF('Dzienne 12'!$B$7:$B$306,A42,'Dzienne 12'!$L$7:$L$306),"")</f>
        <v/>
      </c>
      <c r="M42" s="21">
        <f>IFERROR(SUMIF('Dzienne 12'!$B$7:$B$306,A42,'Dzienne 12'!$M$7:$M$306),"")</f>
        <v>0</v>
      </c>
      <c r="N42" s="15" t="str">
        <f>IFERROR(AVERAGEIF('Dzienne 12'!$B$7:$B$306,A42,'Dzienne 12'!$O$7:$O$306),"")</f>
        <v/>
      </c>
      <c r="O42" s="15" t="str">
        <f>IFERROR(AVERAGEIF('Dzienne 12'!$B$7:$B$306,A42,'Dzienne 12'!$P$7:$P$306),"")</f>
        <v/>
      </c>
      <c r="P42" s="17" t="str">
        <f>IFERROR(AVERAGEIF('Dzienne 12'!$B$7:$B$306,A42,'Dzienne 12'!$R$7:$R$306),"")</f>
        <v/>
      </c>
      <c r="Q42" s="21" t="str">
        <f>IFERROR(AVERAGEIF('Dzienne 12'!$B$7:$B$306,A42,'Dzienne 12'!$U$7:$U$306),"")</f>
        <v/>
      </c>
      <c r="R42" s="21" t="str">
        <f>IFERROR(AVERAGEIF('Dzienne 12'!$B$7:$B$306,A42,'Dzienne 12'!$V$7:$V$306),"")</f>
        <v/>
      </c>
      <c r="S42" s="14"/>
    </row>
    <row r="43" spans="1:19" ht="15" customHeight="1" x14ac:dyDescent="0.25">
      <c r="A43" s="19">
        <v>41</v>
      </c>
      <c r="B43" s="20" t="str">
        <f ca="1">IFERROR(_xludf.minifs('Dzienne 12'!$A$7:$A$306,'Dzienne 12'!$B$7:$B$306,A43),"")</f>
        <v/>
      </c>
      <c r="C43" s="20" t="str">
        <f ca="1">IFERROR(_xludf.maxifs('Dzienne 12'!$A$7:$A$306,'Dzienne 12'!$B$7:$B$306,A43),"")</f>
        <v/>
      </c>
      <c r="D43" s="21" t="str">
        <f>IFERROR(AVERAGEIF('Dzienne 12'!$B$7:$B$306,A43,'Dzienne 12'!$C$7:$C$306),"")</f>
        <v/>
      </c>
      <c r="E43" s="21" t="str">
        <f>IFERROR(AVERAGEIF('Dzienne 12'!$B$7:$B$306,A43,'Dzienne 12'!$D$7:$D$306),"")</f>
        <v/>
      </c>
      <c r="F43" s="13">
        <f>IFERROR(SUMIF('Dzienne 12'!$B$7:$B$306,A43,'Dzienne 12'!$E$7:$E$306),"")</f>
        <v>0</v>
      </c>
      <c r="G43" s="13">
        <f>IFERROR(SUMIF('Dzienne 12'!$B$7:$B$306,A43,'Dzienne 12'!$F$7:$F$306),"")</f>
        <v>0</v>
      </c>
      <c r="H43" s="15" t="str">
        <f>IFERROR(AVERAGEIF('Dzienne 12'!$B$7:$B$306,A43,'Dzienne 12'!$K$7:$K$306),"")</f>
        <v/>
      </c>
      <c r="I43" s="21">
        <f>IFERROR(SUMIF('Dzienne 12'!$B$7:$B$306,A43,'Dzienne 12'!$H$7:$H$306),"")</f>
        <v>0</v>
      </c>
      <c r="J43" s="21">
        <f>IFERROR(SUMIF('Dzienne 12'!$B$7:$B$306,A43,'Dzienne 12'!$I$7:$I$306),"")</f>
        <v>0</v>
      </c>
      <c r="K43" s="15" t="str">
        <f t="shared" si="1"/>
        <v/>
      </c>
      <c r="L43" s="15" t="str">
        <f>IFERROR(AVERAGEIF('Dzienne 12'!$B$7:$B$306,A43,'Dzienne 12'!$L$7:$L$306),"")</f>
        <v/>
      </c>
      <c r="M43" s="21">
        <f>IFERROR(SUMIF('Dzienne 12'!$B$7:$B$306,A43,'Dzienne 12'!$M$7:$M$306),"")</f>
        <v>0</v>
      </c>
      <c r="N43" s="15" t="str">
        <f>IFERROR(AVERAGEIF('Dzienne 12'!$B$7:$B$306,A43,'Dzienne 12'!$O$7:$O$306),"")</f>
        <v/>
      </c>
      <c r="O43" s="15" t="str">
        <f>IFERROR(AVERAGEIF('Dzienne 12'!$B$7:$B$306,A43,'Dzienne 12'!$P$7:$P$306),"")</f>
        <v/>
      </c>
      <c r="P43" s="17" t="str">
        <f>IFERROR(AVERAGEIF('Dzienne 12'!$B$7:$B$306,A43,'Dzienne 12'!$R$7:$R$306),"")</f>
        <v/>
      </c>
      <c r="Q43" s="21" t="str">
        <f>IFERROR(AVERAGEIF('Dzienne 12'!$B$7:$B$306,A43,'Dzienne 12'!$U$7:$U$306),"")</f>
        <v/>
      </c>
      <c r="R43" s="21" t="str">
        <f>IFERROR(AVERAGEIF('Dzienne 12'!$B$7:$B$306,A43,'Dzienne 12'!$V$7:$V$306),"")</f>
        <v/>
      </c>
      <c r="S43" s="14"/>
    </row>
    <row r="44" spans="1:19" ht="15" customHeight="1" x14ac:dyDescent="0.25">
      <c r="A44" s="19">
        <v>42</v>
      </c>
      <c r="B44" s="20" t="str">
        <f ca="1">IFERROR(_xludf.minifs('Dzienne 12'!$A$7:$A$306,'Dzienne 12'!$B$7:$B$306,A44),"")</f>
        <v/>
      </c>
      <c r="C44" s="20" t="str">
        <f ca="1">IFERROR(_xludf.maxifs('Dzienne 12'!$A$7:$A$306,'Dzienne 12'!$B$7:$B$306,A44),"")</f>
        <v/>
      </c>
      <c r="D44" s="21" t="str">
        <f>IFERROR(AVERAGEIF('Dzienne 12'!$B$7:$B$306,A44,'Dzienne 12'!$C$7:$C$306),"")</f>
        <v/>
      </c>
      <c r="E44" s="21" t="str">
        <f>IFERROR(AVERAGEIF('Dzienne 12'!$B$7:$B$306,A44,'Dzienne 12'!$D$7:$D$306),"")</f>
        <v/>
      </c>
      <c r="F44" s="13">
        <f>IFERROR(SUMIF('Dzienne 12'!$B$7:$B$306,A44,'Dzienne 12'!$E$7:$E$306),"")</f>
        <v>0</v>
      </c>
      <c r="G44" s="13">
        <f>IFERROR(SUMIF('Dzienne 12'!$B$7:$B$306,A44,'Dzienne 12'!$F$7:$F$306),"")</f>
        <v>0</v>
      </c>
      <c r="H44" s="15" t="str">
        <f>IFERROR(AVERAGEIF('Dzienne 12'!$B$7:$B$306,A44,'Dzienne 12'!$K$7:$K$306),"")</f>
        <v/>
      </c>
      <c r="I44" s="21">
        <f>IFERROR(SUMIF('Dzienne 12'!$B$7:$B$306,A44,'Dzienne 12'!$H$7:$H$306),"")</f>
        <v>0</v>
      </c>
      <c r="J44" s="21">
        <f>IFERROR(SUMIF('Dzienne 12'!$B$7:$B$306,A44,'Dzienne 12'!$I$7:$I$306),"")</f>
        <v>0</v>
      </c>
      <c r="K44" s="15" t="str">
        <f t="shared" si="1"/>
        <v/>
      </c>
      <c r="L44" s="15" t="str">
        <f>IFERROR(AVERAGEIF('Dzienne 12'!$B$7:$B$306,A44,'Dzienne 12'!$L$7:$L$306),"")</f>
        <v/>
      </c>
      <c r="M44" s="21">
        <f>IFERROR(SUMIF('Dzienne 12'!$B$7:$B$306,A44,'Dzienne 12'!$M$7:$M$306),"")</f>
        <v>0</v>
      </c>
      <c r="N44" s="15" t="str">
        <f>IFERROR(AVERAGEIF('Dzienne 12'!$B$7:$B$306,A44,'Dzienne 12'!$O$7:$O$306),"")</f>
        <v/>
      </c>
      <c r="O44" s="15" t="str">
        <f>IFERROR(AVERAGEIF('Dzienne 12'!$B$7:$B$306,A44,'Dzienne 12'!$P$7:$P$306),"")</f>
        <v/>
      </c>
      <c r="P44" s="17" t="str">
        <f>IFERROR(AVERAGEIF('Dzienne 12'!$B$7:$B$306,A44,'Dzienne 12'!$R$7:$R$306),"")</f>
        <v/>
      </c>
      <c r="Q44" s="21" t="str">
        <f>IFERROR(AVERAGEIF('Dzienne 12'!$B$7:$B$306,A44,'Dzienne 12'!$U$7:$U$306),"")</f>
        <v/>
      </c>
      <c r="R44" s="21" t="str">
        <f>IFERROR(AVERAGEIF('Dzienne 12'!$B$7:$B$306,A44,'Dzienne 12'!$V$7:$V$306),"")</f>
        <v/>
      </c>
      <c r="S44" s="14"/>
    </row>
    <row r="45" spans="1:19" ht="15" customHeight="1" x14ac:dyDescent="0.25">
      <c r="A45" s="19">
        <v>43</v>
      </c>
      <c r="B45" s="20" t="str">
        <f ca="1">IFERROR(_xludf.minifs('Dzienne 12'!$A$7:$A$306,'Dzienne 12'!$B$7:$B$306,A45),"")</f>
        <v/>
      </c>
      <c r="C45" s="20" t="str">
        <f ca="1">IFERROR(_xludf.maxifs('Dzienne 12'!$A$7:$A$306,'Dzienne 12'!$B$7:$B$306,A45),"")</f>
        <v/>
      </c>
      <c r="D45" s="21" t="str">
        <f>IFERROR(AVERAGEIF('Dzienne 12'!$B$7:$B$306,A45,'Dzienne 12'!$C$7:$C$306),"")</f>
        <v/>
      </c>
      <c r="E45" s="21" t="str">
        <f>IFERROR(AVERAGEIF('Dzienne 12'!$B$7:$B$306,A45,'Dzienne 12'!$D$7:$D$306),"")</f>
        <v/>
      </c>
      <c r="F45" s="13">
        <f>IFERROR(SUMIF('Dzienne 12'!$B$7:$B$306,A45,'Dzienne 12'!$E$7:$E$306),"")</f>
        <v>0</v>
      </c>
      <c r="G45" s="13">
        <f>IFERROR(SUMIF('Dzienne 12'!$B$7:$B$306,A45,'Dzienne 12'!$F$7:$F$306),"")</f>
        <v>0</v>
      </c>
      <c r="H45" s="15" t="str">
        <f>IFERROR(AVERAGEIF('Dzienne 12'!$B$7:$B$306,A45,'Dzienne 12'!$K$7:$K$306),"")</f>
        <v/>
      </c>
      <c r="I45" s="21">
        <f>IFERROR(SUMIF('Dzienne 12'!$B$7:$B$306,A45,'Dzienne 12'!$H$7:$H$306),"")</f>
        <v>0</v>
      </c>
      <c r="J45" s="21">
        <f>IFERROR(SUMIF('Dzienne 12'!$B$7:$B$306,A45,'Dzienne 12'!$I$7:$I$306),"")</f>
        <v>0</v>
      </c>
      <c r="K45" s="15" t="str">
        <f t="shared" si="1"/>
        <v/>
      </c>
      <c r="L45" s="15" t="str">
        <f>IFERROR(AVERAGEIF('Dzienne 12'!$B$7:$B$306,A45,'Dzienne 12'!$L$7:$L$306),"")</f>
        <v/>
      </c>
      <c r="M45" s="21">
        <f>IFERROR(SUMIF('Dzienne 12'!$B$7:$B$306,A45,'Dzienne 12'!$M$7:$M$306),"")</f>
        <v>0</v>
      </c>
      <c r="N45" s="15" t="str">
        <f>IFERROR(AVERAGEIF('Dzienne 12'!$B$7:$B$306,A45,'Dzienne 12'!$O$7:$O$306),"")</f>
        <v/>
      </c>
      <c r="O45" s="15" t="str">
        <f>IFERROR(AVERAGEIF('Dzienne 12'!$B$7:$B$306,A45,'Dzienne 12'!$P$7:$P$306),"")</f>
        <v/>
      </c>
      <c r="P45" s="17" t="str">
        <f>IFERROR(AVERAGEIF('Dzienne 12'!$B$7:$B$306,A45,'Dzienne 12'!$R$7:$R$306),"")</f>
        <v/>
      </c>
      <c r="Q45" s="21" t="str">
        <f>IFERROR(AVERAGEIF('Dzienne 12'!$B$7:$B$306,A45,'Dzienne 12'!$U$7:$U$306),"")</f>
        <v/>
      </c>
      <c r="R45" s="21" t="str">
        <f>IFERROR(AVERAGEIF('Dzienne 12'!$B$7:$B$306,A45,'Dzienne 12'!$V$7:$V$306),"")</f>
        <v/>
      </c>
      <c r="S45" s="14"/>
    </row>
    <row r="46" spans="1:19" ht="15" customHeight="1" x14ac:dyDescent="0.25">
      <c r="A46" s="19">
        <v>44</v>
      </c>
      <c r="B46" s="20" t="str">
        <f ca="1">IFERROR(_xludf.minifs('Dzienne 12'!$A$7:$A$306,'Dzienne 12'!$B$7:$B$306,A46),"")</f>
        <v/>
      </c>
      <c r="C46" s="20" t="str">
        <f ca="1">IFERROR(_xludf.maxifs('Dzienne 12'!$A$7:$A$306,'Dzienne 12'!$B$7:$B$306,A46),"")</f>
        <v/>
      </c>
      <c r="D46" s="21" t="str">
        <f>IFERROR(AVERAGEIF('Dzienne 12'!$B$7:$B$306,A46,'Dzienne 12'!$C$7:$C$306),"")</f>
        <v/>
      </c>
      <c r="E46" s="21" t="str">
        <f>IFERROR(AVERAGEIF('Dzienne 12'!$B$7:$B$306,A46,'Dzienne 12'!$D$7:$D$306),"")</f>
        <v/>
      </c>
      <c r="F46" s="13">
        <f>IFERROR(SUMIF('Dzienne 12'!$B$7:$B$306,A46,'Dzienne 12'!$E$7:$E$306),"")</f>
        <v>0</v>
      </c>
      <c r="G46" s="13">
        <f>IFERROR(SUMIF('Dzienne 12'!$B$7:$B$306,A46,'Dzienne 12'!$F$7:$F$306),"")</f>
        <v>0</v>
      </c>
      <c r="H46" s="15" t="str">
        <f>IFERROR(AVERAGEIF('Dzienne 12'!$B$7:$B$306,A46,'Dzienne 12'!$K$7:$K$306),"")</f>
        <v/>
      </c>
      <c r="I46" s="21">
        <f>IFERROR(SUMIF('Dzienne 12'!$B$7:$B$306,A46,'Dzienne 12'!$H$7:$H$306),"")</f>
        <v>0</v>
      </c>
      <c r="J46" s="21">
        <f>IFERROR(SUMIF('Dzienne 12'!$B$7:$B$306,A46,'Dzienne 12'!$I$7:$I$306),"")</f>
        <v>0</v>
      </c>
      <c r="K46" s="15" t="str">
        <f t="shared" si="1"/>
        <v/>
      </c>
      <c r="L46" s="15" t="str">
        <f>IFERROR(AVERAGEIF('Dzienne 12'!$B$7:$B$306,A46,'Dzienne 12'!$L$7:$L$306),"")</f>
        <v/>
      </c>
      <c r="M46" s="21">
        <f>IFERROR(SUMIF('Dzienne 12'!$B$7:$B$306,A46,'Dzienne 12'!$M$7:$M$306),"")</f>
        <v>0</v>
      </c>
      <c r="N46" s="15" t="str">
        <f>IFERROR(AVERAGEIF('Dzienne 12'!$B$7:$B$306,A46,'Dzienne 12'!$O$7:$O$306),"")</f>
        <v/>
      </c>
      <c r="O46" s="15" t="str">
        <f>IFERROR(AVERAGEIF('Dzienne 12'!$B$7:$B$306,A46,'Dzienne 12'!$P$7:$P$306),"")</f>
        <v/>
      </c>
      <c r="P46" s="17" t="str">
        <f>IFERROR(AVERAGEIF('Dzienne 12'!$B$7:$B$306,A46,'Dzienne 12'!$R$7:$R$306),"")</f>
        <v/>
      </c>
      <c r="Q46" s="21" t="str">
        <f>IFERROR(AVERAGEIF('Dzienne 12'!$B$7:$B$306,A46,'Dzienne 12'!$U$7:$U$306),"")</f>
        <v/>
      </c>
      <c r="R46" s="21" t="str">
        <f>IFERROR(AVERAGEIF('Dzienne 12'!$B$7:$B$306,A46,'Dzienne 12'!$V$7:$V$306),"")</f>
        <v/>
      </c>
      <c r="S46" s="14"/>
    </row>
    <row r="47" spans="1:19" ht="15" customHeight="1" x14ac:dyDescent="0.25">
      <c r="A47" s="19">
        <v>45</v>
      </c>
      <c r="B47" s="20" t="str">
        <f ca="1">IFERROR(_xludf.minifs('Dzienne 12'!$A$7:$A$306,'Dzienne 12'!$B$7:$B$306,A47),"")</f>
        <v/>
      </c>
      <c r="C47" s="20" t="str">
        <f ca="1">IFERROR(_xludf.maxifs('Dzienne 12'!$A$7:$A$306,'Dzienne 12'!$B$7:$B$306,A47),"")</f>
        <v/>
      </c>
      <c r="D47" s="21" t="str">
        <f>IFERROR(AVERAGEIF('Dzienne 12'!$B$7:$B$306,A47,'Dzienne 12'!$C$7:$C$306),"")</f>
        <v/>
      </c>
      <c r="E47" s="21" t="str">
        <f>IFERROR(AVERAGEIF('Dzienne 12'!$B$7:$B$306,A47,'Dzienne 12'!$D$7:$D$306),"")</f>
        <v/>
      </c>
      <c r="F47" s="13">
        <f>IFERROR(SUMIF('Dzienne 12'!$B$7:$B$306,A47,'Dzienne 12'!$E$7:$E$306),"")</f>
        <v>0</v>
      </c>
      <c r="G47" s="13">
        <f>IFERROR(SUMIF('Dzienne 12'!$B$7:$B$306,A47,'Dzienne 12'!$F$7:$F$306),"")</f>
        <v>0</v>
      </c>
      <c r="H47" s="15" t="str">
        <f>IFERROR(AVERAGEIF('Dzienne 12'!$B$7:$B$306,A47,'Dzienne 12'!$K$7:$K$306),"")</f>
        <v/>
      </c>
      <c r="I47" s="21">
        <f>IFERROR(SUMIF('Dzienne 12'!$B$7:$B$306,A47,'Dzienne 12'!$H$7:$H$306),"")</f>
        <v>0</v>
      </c>
      <c r="J47" s="21">
        <f>IFERROR(SUMIF('Dzienne 12'!$B$7:$B$306,A47,'Dzienne 12'!$I$7:$I$306),"")</f>
        <v>0</v>
      </c>
      <c r="K47" s="15" t="str">
        <f t="shared" si="1"/>
        <v/>
      </c>
      <c r="L47" s="15" t="str">
        <f>IFERROR(AVERAGEIF('Dzienne 12'!$B$7:$B$306,A47,'Dzienne 12'!$L$7:$L$306),"")</f>
        <v/>
      </c>
      <c r="M47" s="21">
        <f>IFERROR(SUMIF('Dzienne 12'!$B$7:$B$306,A47,'Dzienne 12'!$M$7:$M$306),"")</f>
        <v>0</v>
      </c>
      <c r="N47" s="15" t="str">
        <f>IFERROR(AVERAGEIF('Dzienne 12'!$B$7:$B$306,A47,'Dzienne 12'!$O$7:$O$306),"")</f>
        <v/>
      </c>
      <c r="O47" s="15" t="str">
        <f>IFERROR(AVERAGEIF('Dzienne 12'!$B$7:$B$306,A47,'Dzienne 12'!$P$7:$P$306),"")</f>
        <v/>
      </c>
      <c r="P47" s="17" t="str">
        <f>IFERROR(AVERAGEIF('Dzienne 12'!$B$7:$B$306,A47,'Dzienne 12'!$R$7:$R$306),"")</f>
        <v/>
      </c>
      <c r="Q47" s="21" t="str">
        <f>IFERROR(AVERAGEIF('Dzienne 12'!$B$7:$B$306,A47,'Dzienne 12'!$U$7:$U$306),"")</f>
        <v/>
      </c>
      <c r="R47" s="21" t="str">
        <f>IFERROR(AVERAGEIF('Dzienne 12'!$B$7:$B$306,A47,'Dzienne 12'!$V$7:$V$306),"")</f>
        <v/>
      </c>
      <c r="S47" s="14"/>
    </row>
    <row r="48" spans="1:19" ht="15" customHeight="1" x14ac:dyDescent="0.25">
      <c r="A48" s="19">
        <v>46</v>
      </c>
      <c r="B48" s="20" t="str">
        <f ca="1">IFERROR(_xludf.minifs('Dzienne 12'!$A$7:$A$306,'Dzienne 12'!$B$7:$B$306,A48),"")</f>
        <v/>
      </c>
      <c r="C48" s="20" t="str">
        <f ca="1">IFERROR(_xludf.maxifs('Dzienne 12'!$A$7:$A$306,'Dzienne 12'!$B$7:$B$306,A48),"")</f>
        <v/>
      </c>
      <c r="D48" s="21" t="str">
        <f>IFERROR(AVERAGEIF('Dzienne 12'!$B$7:$B$306,A48,'Dzienne 12'!$C$7:$C$306),"")</f>
        <v/>
      </c>
      <c r="E48" s="21" t="str">
        <f>IFERROR(AVERAGEIF('Dzienne 12'!$B$7:$B$306,A48,'Dzienne 12'!$D$7:$D$306),"")</f>
        <v/>
      </c>
      <c r="F48" s="13">
        <f>IFERROR(SUMIF('Dzienne 12'!$B$7:$B$306,A48,'Dzienne 12'!$E$7:$E$306),"")</f>
        <v>0</v>
      </c>
      <c r="G48" s="13">
        <f>IFERROR(SUMIF('Dzienne 12'!$B$7:$B$306,A48,'Dzienne 12'!$F$7:$F$306),"")</f>
        <v>0</v>
      </c>
      <c r="H48" s="15" t="str">
        <f>IFERROR(AVERAGEIF('Dzienne 12'!$B$7:$B$306,A48,'Dzienne 12'!$K$7:$K$306),"")</f>
        <v/>
      </c>
      <c r="I48" s="21">
        <f>IFERROR(SUMIF('Dzienne 12'!$B$7:$B$306,A48,'Dzienne 12'!$H$7:$H$306),"")</f>
        <v>0</v>
      </c>
      <c r="J48" s="21">
        <f>IFERROR(SUMIF('Dzienne 12'!$B$7:$B$306,A48,'Dzienne 12'!$I$7:$I$306),"")</f>
        <v>0</v>
      </c>
      <c r="K48" s="15" t="str">
        <f t="shared" si="1"/>
        <v/>
      </c>
      <c r="L48" s="15" t="str">
        <f>IFERROR(AVERAGEIF('Dzienne 12'!$B$7:$B$306,A48,'Dzienne 12'!$L$7:$L$306),"")</f>
        <v/>
      </c>
      <c r="M48" s="21">
        <f>IFERROR(SUMIF('Dzienne 12'!$B$7:$B$306,A48,'Dzienne 12'!$M$7:$M$306),"")</f>
        <v>0</v>
      </c>
      <c r="N48" s="15" t="str">
        <f>IFERROR(AVERAGEIF('Dzienne 12'!$B$7:$B$306,A48,'Dzienne 12'!$O$7:$O$306),"")</f>
        <v/>
      </c>
      <c r="O48" s="15" t="str">
        <f>IFERROR(AVERAGEIF('Dzienne 12'!$B$7:$B$306,A48,'Dzienne 12'!$P$7:$P$306),"")</f>
        <v/>
      </c>
      <c r="P48" s="17" t="str">
        <f>IFERROR(AVERAGEIF('Dzienne 12'!$B$7:$B$306,A48,'Dzienne 12'!$R$7:$R$306),"")</f>
        <v/>
      </c>
      <c r="Q48" s="21" t="str">
        <f>IFERROR(AVERAGEIF('Dzienne 12'!$B$7:$B$306,A48,'Dzienne 12'!$U$7:$U$306),"")</f>
        <v/>
      </c>
      <c r="R48" s="21" t="str">
        <f>IFERROR(AVERAGEIF('Dzienne 12'!$B$7:$B$306,A48,'Dzienne 12'!$V$7:$V$306),"")</f>
        <v/>
      </c>
      <c r="S48" s="14"/>
    </row>
    <row r="49" spans="1:19" ht="15" customHeight="1" x14ac:dyDescent="0.25">
      <c r="A49" s="19">
        <v>47</v>
      </c>
      <c r="B49" s="20" t="str">
        <f ca="1">IFERROR(_xludf.minifs('Dzienne 12'!$A$7:$A$306,'Dzienne 12'!$B$7:$B$306,A49),"")</f>
        <v/>
      </c>
      <c r="C49" s="20" t="str">
        <f ca="1">IFERROR(_xludf.maxifs('Dzienne 12'!$A$7:$A$306,'Dzienne 12'!$B$7:$B$306,A49),"")</f>
        <v/>
      </c>
      <c r="D49" s="21" t="str">
        <f>IFERROR(AVERAGEIF('Dzienne 12'!$B$7:$B$306,A49,'Dzienne 12'!$C$7:$C$306),"")</f>
        <v/>
      </c>
      <c r="E49" s="21" t="str">
        <f>IFERROR(AVERAGEIF('Dzienne 12'!$B$7:$B$306,A49,'Dzienne 12'!$D$7:$D$306),"")</f>
        <v/>
      </c>
      <c r="F49" s="13">
        <f>IFERROR(SUMIF('Dzienne 12'!$B$7:$B$306,A49,'Dzienne 12'!$E$7:$E$306),"")</f>
        <v>0</v>
      </c>
      <c r="G49" s="13">
        <f>IFERROR(SUMIF('Dzienne 12'!$B$7:$B$306,A49,'Dzienne 12'!$F$7:$F$306),"")</f>
        <v>0</v>
      </c>
      <c r="H49" s="15" t="str">
        <f>IFERROR(AVERAGEIF('Dzienne 12'!$B$7:$B$306,A49,'Dzienne 12'!$K$7:$K$306),"")</f>
        <v/>
      </c>
      <c r="I49" s="21">
        <f>IFERROR(SUMIF('Dzienne 12'!$B$7:$B$306,A49,'Dzienne 12'!$H$7:$H$306),"")</f>
        <v>0</v>
      </c>
      <c r="J49" s="21">
        <f>IFERROR(SUMIF('Dzienne 12'!$B$7:$B$306,A49,'Dzienne 12'!$I$7:$I$306),"")</f>
        <v>0</v>
      </c>
      <c r="K49" s="15" t="str">
        <f t="shared" si="1"/>
        <v/>
      </c>
      <c r="L49" s="15" t="str">
        <f>IFERROR(AVERAGEIF('Dzienne 12'!$B$7:$B$306,A49,'Dzienne 12'!$L$7:$L$306),"")</f>
        <v/>
      </c>
      <c r="M49" s="21">
        <f>IFERROR(SUMIF('Dzienne 12'!$B$7:$B$306,A49,'Dzienne 12'!$M$7:$M$306),"")</f>
        <v>0</v>
      </c>
      <c r="N49" s="15" t="str">
        <f>IFERROR(AVERAGEIF('Dzienne 12'!$B$7:$B$306,A49,'Dzienne 12'!$O$7:$O$306),"")</f>
        <v/>
      </c>
      <c r="O49" s="15" t="str">
        <f>IFERROR(AVERAGEIF('Dzienne 12'!$B$7:$B$306,A49,'Dzienne 12'!$P$7:$P$306),"")</f>
        <v/>
      </c>
      <c r="P49" s="17" t="str">
        <f>IFERROR(AVERAGEIF('Dzienne 12'!$B$7:$B$306,A49,'Dzienne 12'!$R$7:$R$306),"")</f>
        <v/>
      </c>
      <c r="Q49" s="21" t="str">
        <f>IFERROR(AVERAGEIF('Dzienne 12'!$B$7:$B$306,A49,'Dzienne 12'!$U$7:$U$306),"")</f>
        <v/>
      </c>
      <c r="R49" s="21" t="str">
        <f>IFERROR(AVERAGEIF('Dzienne 12'!$B$7:$B$306,A49,'Dzienne 12'!$V$7:$V$306),"")</f>
        <v/>
      </c>
      <c r="S49" s="14"/>
    </row>
    <row r="50" spans="1:19" ht="15" customHeight="1" x14ac:dyDescent="0.25">
      <c r="A50" s="19">
        <v>48</v>
      </c>
      <c r="B50" s="20" t="str">
        <f ca="1">IFERROR(_xludf.minifs('Dzienne 12'!$A$7:$A$306,'Dzienne 12'!$B$7:$B$306,A50),"")</f>
        <v/>
      </c>
      <c r="C50" s="20" t="str">
        <f ca="1">IFERROR(_xludf.maxifs('Dzienne 12'!$A$7:$A$306,'Dzienne 12'!$B$7:$B$306,A50),"")</f>
        <v/>
      </c>
      <c r="D50" s="21" t="str">
        <f>IFERROR(AVERAGEIF('Dzienne 12'!$B$7:$B$306,A50,'Dzienne 12'!$C$7:$C$306),"")</f>
        <v/>
      </c>
      <c r="E50" s="21" t="str">
        <f>IFERROR(AVERAGEIF('Dzienne 12'!$B$7:$B$306,A50,'Dzienne 12'!$D$7:$D$306),"")</f>
        <v/>
      </c>
      <c r="F50" s="13">
        <f>IFERROR(SUMIF('Dzienne 12'!$B$7:$B$306,A50,'Dzienne 12'!$E$7:$E$306),"")</f>
        <v>0</v>
      </c>
      <c r="G50" s="13">
        <f>IFERROR(SUMIF('Dzienne 12'!$B$7:$B$306,A50,'Dzienne 12'!$F$7:$F$306),"")</f>
        <v>0</v>
      </c>
      <c r="H50" s="15" t="str">
        <f>IFERROR(AVERAGEIF('Dzienne 12'!$B$7:$B$306,A50,'Dzienne 12'!$K$7:$K$306),"")</f>
        <v/>
      </c>
      <c r="I50" s="21">
        <f>IFERROR(SUMIF('Dzienne 12'!$B$7:$B$306,A50,'Dzienne 12'!$H$7:$H$306),"")</f>
        <v>0</v>
      </c>
      <c r="J50" s="21">
        <f>IFERROR(SUMIF('Dzienne 12'!$B$7:$B$306,A50,'Dzienne 12'!$I$7:$I$306),"")</f>
        <v>0</v>
      </c>
      <c r="K50" s="15" t="str">
        <f t="shared" si="1"/>
        <v/>
      </c>
      <c r="L50" s="15" t="str">
        <f>IFERROR(AVERAGEIF('Dzienne 12'!$B$7:$B$306,A50,'Dzienne 12'!$L$7:$L$306),"")</f>
        <v/>
      </c>
      <c r="M50" s="21">
        <f>IFERROR(SUMIF('Dzienne 12'!$B$7:$B$306,A50,'Dzienne 12'!$M$7:$M$306),"")</f>
        <v>0</v>
      </c>
      <c r="N50" s="15" t="str">
        <f>IFERROR(AVERAGEIF('Dzienne 12'!$B$7:$B$306,A50,'Dzienne 12'!$O$7:$O$306),"")</f>
        <v/>
      </c>
      <c r="O50" s="15" t="str">
        <f>IFERROR(AVERAGEIF('Dzienne 12'!$B$7:$B$306,A50,'Dzienne 12'!$P$7:$P$306),"")</f>
        <v/>
      </c>
      <c r="P50" s="17" t="str">
        <f>IFERROR(AVERAGEIF('Dzienne 12'!$B$7:$B$306,A50,'Dzienne 12'!$R$7:$R$306),"")</f>
        <v/>
      </c>
      <c r="Q50" s="21" t="str">
        <f>IFERROR(AVERAGEIF('Dzienne 12'!$B$7:$B$306,A50,'Dzienne 12'!$U$7:$U$306),"")</f>
        <v/>
      </c>
      <c r="R50" s="21" t="str">
        <f>IFERROR(AVERAGEIF('Dzienne 12'!$B$7:$B$306,A50,'Dzienne 12'!$V$7:$V$306),"")</f>
        <v/>
      </c>
      <c r="S50" s="14"/>
    </row>
    <row r="51" spans="1:19" ht="15" customHeight="1" x14ac:dyDescent="0.25">
      <c r="A51" s="19">
        <v>49</v>
      </c>
      <c r="B51" s="20" t="str">
        <f ca="1">IFERROR(_xludf.minifs('Dzienne 12'!$A$7:$A$306,'Dzienne 12'!$B$7:$B$306,A51),"")</f>
        <v/>
      </c>
      <c r="C51" s="20" t="str">
        <f ca="1">IFERROR(_xludf.maxifs('Dzienne 12'!$A$7:$A$306,'Dzienne 12'!$B$7:$B$306,A51),"")</f>
        <v/>
      </c>
      <c r="D51" s="21" t="str">
        <f>IFERROR(AVERAGEIF('Dzienne 12'!$B$7:$B$306,A51,'Dzienne 12'!$C$7:$C$306),"")</f>
        <v/>
      </c>
      <c r="E51" s="21" t="str">
        <f>IFERROR(AVERAGEIF('Dzienne 12'!$B$7:$B$306,A51,'Dzienne 12'!$D$7:$D$306),"")</f>
        <v/>
      </c>
      <c r="F51" s="13">
        <f>IFERROR(SUMIF('Dzienne 12'!$B$7:$B$306,A51,'Dzienne 12'!$E$7:$E$306),"")</f>
        <v>0</v>
      </c>
      <c r="G51" s="13">
        <f>IFERROR(SUMIF('Dzienne 12'!$B$7:$B$306,A51,'Dzienne 12'!$F$7:$F$306),"")</f>
        <v>0</v>
      </c>
      <c r="H51" s="15" t="str">
        <f>IFERROR(AVERAGEIF('Dzienne 12'!$B$7:$B$306,A51,'Dzienne 12'!$K$7:$K$306),"")</f>
        <v/>
      </c>
      <c r="I51" s="21">
        <f>IFERROR(SUMIF('Dzienne 12'!$B$7:$B$306,A51,'Dzienne 12'!$H$7:$H$306),"")</f>
        <v>0</v>
      </c>
      <c r="J51" s="21">
        <f>IFERROR(SUMIF('Dzienne 12'!$B$7:$B$306,A51,'Dzienne 12'!$I$7:$I$306),"")</f>
        <v>0</v>
      </c>
      <c r="K51" s="15" t="str">
        <f t="shared" si="1"/>
        <v/>
      </c>
      <c r="L51" s="15" t="str">
        <f>IFERROR(AVERAGEIF('Dzienne 12'!$B$7:$B$306,A51,'Dzienne 12'!$L$7:$L$306),"")</f>
        <v/>
      </c>
      <c r="M51" s="21">
        <f>IFERROR(SUMIF('Dzienne 12'!$B$7:$B$306,A51,'Dzienne 12'!$M$7:$M$306),"")</f>
        <v>0</v>
      </c>
      <c r="N51" s="15" t="str">
        <f>IFERROR(AVERAGEIF('Dzienne 12'!$B$7:$B$306,A51,'Dzienne 12'!$O$7:$O$306),"")</f>
        <v/>
      </c>
      <c r="O51" s="15" t="str">
        <f>IFERROR(AVERAGEIF('Dzienne 12'!$B$7:$B$306,A51,'Dzienne 12'!$P$7:$P$306),"")</f>
        <v/>
      </c>
      <c r="P51" s="17" t="str">
        <f>IFERROR(AVERAGEIF('Dzienne 12'!$B$7:$B$306,A51,'Dzienne 12'!$R$7:$R$306),"")</f>
        <v/>
      </c>
      <c r="Q51" s="21" t="str">
        <f>IFERROR(AVERAGEIF('Dzienne 12'!$B$7:$B$306,A51,'Dzienne 12'!$U$7:$U$306),"")</f>
        <v/>
      </c>
      <c r="R51" s="21" t="str">
        <f>IFERROR(AVERAGEIF('Dzienne 12'!$B$7:$B$306,A51,'Dzienne 12'!$V$7:$V$306),"")</f>
        <v/>
      </c>
      <c r="S51" s="14"/>
    </row>
    <row r="52" spans="1:19" ht="15" customHeight="1" x14ac:dyDescent="0.25">
      <c r="A52" s="19">
        <v>50</v>
      </c>
      <c r="B52" s="20" t="str">
        <f ca="1">IFERROR(_xludf.minifs('Dzienne 12'!$A$7:$A$306,'Dzienne 12'!$B$7:$B$306,A52),"")</f>
        <v/>
      </c>
      <c r="C52" s="20" t="str">
        <f ca="1">IFERROR(_xludf.maxifs('Dzienne 12'!$A$7:$A$306,'Dzienne 12'!$B$7:$B$306,A52),"")</f>
        <v/>
      </c>
      <c r="D52" s="21" t="str">
        <f>IFERROR(AVERAGEIF('Dzienne 12'!$B$7:$B$306,A52,'Dzienne 12'!$C$7:$C$306),"")</f>
        <v/>
      </c>
      <c r="E52" s="21" t="str">
        <f>IFERROR(AVERAGEIF('Dzienne 12'!$B$7:$B$306,A52,'Dzienne 12'!$D$7:$D$306),"")</f>
        <v/>
      </c>
      <c r="F52" s="13">
        <f>IFERROR(SUMIF('Dzienne 12'!$B$7:$B$306,A52,'Dzienne 12'!$E$7:$E$306),"")</f>
        <v>0</v>
      </c>
      <c r="G52" s="13">
        <f>IFERROR(SUMIF('Dzienne 12'!$B$7:$B$306,A52,'Dzienne 12'!$F$7:$F$306),"")</f>
        <v>0</v>
      </c>
      <c r="H52" s="15" t="str">
        <f>IFERROR(AVERAGEIF('Dzienne 12'!$B$7:$B$306,A52,'Dzienne 12'!$K$7:$K$306),"")</f>
        <v/>
      </c>
      <c r="I52" s="21">
        <f>IFERROR(SUMIF('Dzienne 12'!$B$7:$B$306,A52,'Dzienne 12'!$H$7:$H$306),"")</f>
        <v>0</v>
      </c>
      <c r="J52" s="21">
        <f>IFERROR(SUMIF('Dzienne 12'!$B$7:$B$306,A52,'Dzienne 12'!$I$7:$I$306),"")</f>
        <v>0</v>
      </c>
      <c r="K52" s="15" t="str">
        <f t="shared" si="1"/>
        <v/>
      </c>
      <c r="L52" s="15" t="str">
        <f>IFERROR(AVERAGEIF('Dzienne 12'!$B$7:$B$306,A52,'Dzienne 12'!$L$7:$L$306),"")</f>
        <v/>
      </c>
      <c r="M52" s="21">
        <f>IFERROR(SUMIF('Dzienne 12'!$B$7:$B$306,A52,'Dzienne 12'!$M$7:$M$306),"")</f>
        <v>0</v>
      </c>
      <c r="N52" s="15" t="str">
        <f>IFERROR(AVERAGEIF('Dzienne 12'!$B$7:$B$306,A52,'Dzienne 12'!$O$7:$O$306),"")</f>
        <v/>
      </c>
      <c r="O52" s="15" t="str">
        <f>IFERROR(AVERAGEIF('Dzienne 12'!$B$7:$B$306,A52,'Dzienne 12'!$P$7:$P$306),"")</f>
        <v/>
      </c>
      <c r="P52" s="17" t="str">
        <f>IFERROR(AVERAGEIF('Dzienne 12'!$B$7:$B$306,A52,'Dzienne 12'!$R$7:$R$306),"")</f>
        <v/>
      </c>
      <c r="Q52" s="21" t="str">
        <f>IFERROR(AVERAGEIF('Dzienne 12'!$B$7:$B$306,A52,'Dzienne 12'!$U$7:$U$306),"")</f>
        <v/>
      </c>
      <c r="R52" s="21" t="str">
        <f>IFERROR(AVERAGEIF('Dzienne 12'!$B$7:$B$306,A52,'Dzienne 12'!$V$7:$V$306),"")</f>
        <v/>
      </c>
      <c r="S52" s="14"/>
    </row>
    <row r="53" spans="1:19" ht="15" customHeight="1" x14ac:dyDescent="0.25">
      <c r="A53" s="19">
        <v>51</v>
      </c>
      <c r="B53" s="20" t="str">
        <f ca="1">IFERROR(_xludf.minifs('Dzienne 12'!$A$7:$A$306,'Dzienne 12'!$B$7:$B$306,A53),"")</f>
        <v/>
      </c>
      <c r="C53" s="20" t="str">
        <f ca="1">IFERROR(_xludf.maxifs('Dzienne 12'!$A$7:$A$306,'Dzienne 12'!$B$7:$B$306,A53),"")</f>
        <v/>
      </c>
      <c r="D53" s="21" t="str">
        <f>IFERROR(AVERAGEIF('Dzienne 12'!$B$7:$B$306,A53,'Dzienne 12'!$C$7:$C$306),"")</f>
        <v/>
      </c>
      <c r="E53" s="21" t="str">
        <f>IFERROR(AVERAGEIF('Dzienne 12'!$B$7:$B$306,A53,'Dzienne 12'!$D$7:$D$306),"")</f>
        <v/>
      </c>
      <c r="F53" s="13">
        <f>IFERROR(SUMIF('Dzienne 12'!$B$7:$B$306,A53,'Dzienne 12'!$E$7:$E$306),"")</f>
        <v>0</v>
      </c>
      <c r="G53" s="13">
        <f>IFERROR(SUMIF('Dzienne 12'!$B$7:$B$306,A53,'Dzienne 12'!$F$7:$F$306),"")</f>
        <v>0</v>
      </c>
      <c r="H53" s="15" t="str">
        <f>IFERROR(AVERAGEIF('Dzienne 12'!$B$7:$B$306,A53,'Dzienne 12'!$K$7:$K$306),"")</f>
        <v/>
      </c>
      <c r="I53" s="21">
        <f>IFERROR(SUMIF('Dzienne 12'!$B$7:$B$306,A53,'Dzienne 12'!$H$7:$H$306),"")</f>
        <v>0</v>
      </c>
      <c r="J53" s="21">
        <f>IFERROR(SUMIF('Dzienne 12'!$B$7:$B$306,A53,'Dzienne 12'!$I$7:$I$306),"")</f>
        <v>0</v>
      </c>
      <c r="K53" s="15" t="str">
        <f t="shared" si="1"/>
        <v/>
      </c>
      <c r="L53" s="15" t="str">
        <f>IFERROR(AVERAGEIF('Dzienne 12'!$B$7:$B$306,A53,'Dzienne 12'!$L$7:$L$306),"")</f>
        <v/>
      </c>
      <c r="M53" s="21">
        <f>IFERROR(SUMIF('Dzienne 12'!$B$7:$B$306,A53,'Dzienne 12'!$M$7:$M$306),"")</f>
        <v>0</v>
      </c>
      <c r="N53" s="15" t="str">
        <f>IFERROR(AVERAGEIF('Dzienne 12'!$B$7:$B$306,A53,'Dzienne 12'!$O$7:$O$306),"")</f>
        <v/>
      </c>
      <c r="O53" s="15" t="str">
        <f>IFERROR(AVERAGEIF('Dzienne 12'!$B$7:$B$306,A53,'Dzienne 12'!$P$7:$P$306),"")</f>
        <v/>
      </c>
      <c r="P53" s="17" t="str">
        <f>IFERROR(AVERAGEIF('Dzienne 12'!$B$7:$B$306,A53,'Dzienne 12'!$R$7:$R$306),"")</f>
        <v/>
      </c>
      <c r="Q53" s="21" t="str">
        <f>IFERROR(AVERAGEIF('Dzienne 12'!$B$7:$B$306,A53,'Dzienne 12'!$U$7:$U$306),"")</f>
        <v/>
      </c>
      <c r="R53" s="21" t="str">
        <f>IFERROR(AVERAGEIF('Dzienne 12'!$B$7:$B$306,A53,'Dzienne 12'!$V$7:$V$306),"")</f>
        <v/>
      </c>
      <c r="S53" s="14"/>
    </row>
    <row r="54" spans="1:19" ht="15" customHeight="1" x14ac:dyDescent="0.25">
      <c r="A54" s="19">
        <v>52</v>
      </c>
      <c r="B54" s="20" t="str">
        <f ca="1">IFERROR(_xludf.minifs('Dzienne 12'!$A$7:$A$306,'Dzienne 12'!$B$7:$B$306,A54),"")</f>
        <v/>
      </c>
      <c r="C54" s="20" t="str">
        <f ca="1">IFERROR(_xludf.maxifs('Dzienne 12'!$A$7:$A$306,'Dzienne 12'!$B$7:$B$306,A54),"")</f>
        <v/>
      </c>
      <c r="D54" s="21" t="str">
        <f>IFERROR(AVERAGEIF('Dzienne 12'!$B$7:$B$306,A54,'Dzienne 12'!$C$7:$C$306),"")</f>
        <v/>
      </c>
      <c r="E54" s="21" t="str">
        <f>IFERROR(AVERAGEIF('Dzienne 12'!$B$7:$B$306,A54,'Dzienne 12'!$D$7:$D$306),"")</f>
        <v/>
      </c>
      <c r="F54" s="13">
        <f>IFERROR(SUMIF('Dzienne 12'!$B$7:$B$306,A54,'Dzienne 12'!$E$7:$E$306),"")</f>
        <v>0</v>
      </c>
      <c r="G54" s="13">
        <f>IFERROR(SUMIF('Dzienne 12'!$B$7:$B$306,A54,'Dzienne 12'!$F$7:$F$306),"")</f>
        <v>0</v>
      </c>
      <c r="H54" s="15" t="str">
        <f>IFERROR(AVERAGEIF('Dzienne 12'!$B$7:$B$306,A54,'Dzienne 12'!$K$7:$K$306),"")</f>
        <v/>
      </c>
      <c r="I54" s="21">
        <f>IFERROR(SUMIF('Dzienne 12'!$B$7:$B$306,A54,'Dzienne 12'!$H$7:$H$306),"")</f>
        <v>0</v>
      </c>
      <c r="J54" s="21">
        <f>IFERROR(SUMIF('Dzienne 12'!$B$7:$B$306,A54,'Dzienne 12'!$I$7:$I$306),"")</f>
        <v>0</v>
      </c>
      <c r="K54" s="15" t="str">
        <f t="shared" si="1"/>
        <v/>
      </c>
      <c r="L54" s="15" t="str">
        <f>IFERROR(AVERAGEIF('Dzienne 12'!$B$7:$B$306,A54,'Dzienne 12'!$L$7:$L$306),"")</f>
        <v/>
      </c>
      <c r="M54" s="21">
        <f>IFERROR(SUMIF('Dzienne 12'!$B$7:$B$306,A54,'Dzienne 12'!$M$7:$M$306),"")</f>
        <v>0</v>
      </c>
      <c r="N54" s="15" t="str">
        <f>IFERROR(AVERAGEIF('Dzienne 12'!$B$7:$B$306,A54,'Dzienne 12'!$O$7:$O$306),"")</f>
        <v/>
      </c>
      <c r="O54" s="15" t="str">
        <f>IFERROR(AVERAGEIF('Dzienne 12'!$B$7:$B$306,A54,'Dzienne 12'!$P$7:$P$306),"")</f>
        <v/>
      </c>
      <c r="P54" s="17" t="str">
        <f>IFERROR(AVERAGEIF('Dzienne 12'!$B$7:$B$306,A54,'Dzienne 12'!$R$7:$R$306),"")</f>
        <v/>
      </c>
      <c r="Q54" s="21" t="str">
        <f>IFERROR(AVERAGEIF('Dzienne 12'!$B$7:$B$306,A54,'Dzienne 12'!$U$7:$U$306),"")</f>
        <v/>
      </c>
      <c r="R54" s="21" t="str">
        <f>IFERROR(AVERAGEIF('Dzienne 12'!$B$7:$B$306,A54,'Dzienne 12'!$V$7:$V$306),"")</f>
        <v/>
      </c>
      <c r="S54" s="14"/>
    </row>
    <row r="55" spans="1:19" ht="15" customHeight="1" x14ac:dyDescent="0.25">
      <c r="A55" s="19">
        <v>53</v>
      </c>
      <c r="B55" s="20" t="str">
        <f ca="1">IFERROR(_xludf.minifs('Dzienne 12'!$A$7:$A$306,'Dzienne 12'!$B$7:$B$306,A55),"")</f>
        <v/>
      </c>
      <c r="C55" s="20" t="str">
        <f ca="1">IFERROR(_xludf.maxifs('Dzienne 12'!$A$7:$A$306,'Dzienne 12'!$B$7:$B$306,A55),"")</f>
        <v/>
      </c>
      <c r="D55" s="21" t="str">
        <f>IFERROR(AVERAGEIF('Dzienne 12'!$B$7:$B$306,A55,'Dzienne 12'!$C$7:$C$306),"")</f>
        <v/>
      </c>
      <c r="E55" s="21" t="str">
        <f>IFERROR(AVERAGEIF('Dzienne 12'!$B$7:$B$306,A55,'Dzienne 12'!$D$7:$D$306),"")</f>
        <v/>
      </c>
      <c r="F55" s="13">
        <f>IFERROR(SUMIF('Dzienne 12'!$B$7:$B$306,A55,'Dzienne 12'!$E$7:$E$306),"")</f>
        <v>0</v>
      </c>
      <c r="G55" s="13">
        <f>IFERROR(SUMIF('Dzienne 12'!$B$7:$B$306,A55,'Dzienne 12'!$F$7:$F$306),"")</f>
        <v>0</v>
      </c>
      <c r="H55" s="15" t="str">
        <f>IFERROR(AVERAGEIF('Dzienne 12'!$B$7:$B$306,A55,'Dzienne 12'!$K$7:$K$306),"")</f>
        <v/>
      </c>
      <c r="I55" s="21">
        <f>IFERROR(SUMIF('Dzienne 12'!$B$7:$B$306,A55,'Dzienne 12'!$H$7:$H$306),"")</f>
        <v>0</v>
      </c>
      <c r="J55" s="21">
        <f>IFERROR(SUMIF('Dzienne 12'!$B$7:$B$306,A55,'Dzienne 12'!$I$7:$I$306),"")</f>
        <v>0</v>
      </c>
      <c r="K55" s="15" t="str">
        <f t="shared" si="1"/>
        <v/>
      </c>
      <c r="L55" s="15" t="str">
        <f>IFERROR(AVERAGEIF('Dzienne 12'!$B$7:$B$306,A55,'Dzienne 12'!$L$7:$L$306),"")</f>
        <v/>
      </c>
      <c r="M55" s="21">
        <f>IFERROR(SUMIF('Dzienne 12'!$B$7:$B$306,A55,'Dzienne 12'!$M$7:$M$306),"")</f>
        <v>0</v>
      </c>
      <c r="N55" s="15" t="str">
        <f>IFERROR(AVERAGEIF('Dzienne 12'!$B$7:$B$306,A55,'Dzienne 12'!$O$7:$O$306),"")</f>
        <v/>
      </c>
      <c r="O55" s="15" t="str">
        <f>IFERROR(AVERAGEIF('Dzienne 12'!$B$7:$B$306,A55,'Dzienne 12'!$P$7:$P$306),"")</f>
        <v/>
      </c>
      <c r="P55" s="17" t="str">
        <f>IFERROR(AVERAGEIF('Dzienne 12'!$B$7:$B$306,A55,'Dzienne 12'!$R$7:$R$306),"")</f>
        <v/>
      </c>
      <c r="Q55" s="21" t="str">
        <f>IFERROR(AVERAGEIF('Dzienne 12'!$B$7:$B$306,A55,'Dzienne 12'!$U$7:$U$306),"")</f>
        <v/>
      </c>
      <c r="R55" s="21" t="str">
        <f>IFERROR(AVERAGEIF('Dzienne 12'!$B$7:$B$306,A55,'Dzienne 12'!$V$7:$V$306),"")</f>
        <v/>
      </c>
      <c r="S55" s="14"/>
    </row>
    <row r="56" spans="1:19" ht="15" customHeight="1" x14ac:dyDescent="0.25">
      <c r="A56" s="19">
        <v>54</v>
      </c>
      <c r="B56" s="20" t="str">
        <f ca="1">IFERROR(_xludf.minifs('Dzienne 12'!$A$7:$A$306,'Dzienne 12'!$B$7:$B$306,A56),"")</f>
        <v/>
      </c>
      <c r="C56" s="20" t="str">
        <f ca="1">IFERROR(_xludf.maxifs('Dzienne 12'!$A$7:$A$306,'Dzienne 12'!$B$7:$B$306,A56),"")</f>
        <v/>
      </c>
      <c r="D56" s="21" t="str">
        <f>IFERROR(AVERAGEIF('Dzienne 12'!$B$7:$B$306,A56,'Dzienne 12'!$C$7:$C$306),"")</f>
        <v/>
      </c>
      <c r="E56" s="21" t="str">
        <f>IFERROR(AVERAGEIF('Dzienne 12'!$B$7:$B$306,A56,'Dzienne 12'!$D$7:$D$306),"")</f>
        <v/>
      </c>
      <c r="F56" s="13">
        <f>IFERROR(SUMIF('Dzienne 12'!$B$7:$B$306,A56,'Dzienne 12'!$E$7:$E$306),"")</f>
        <v>0</v>
      </c>
      <c r="G56" s="13">
        <f>IFERROR(SUMIF('Dzienne 12'!$B$7:$B$306,A56,'Dzienne 12'!$F$7:$F$306),"")</f>
        <v>0</v>
      </c>
      <c r="H56" s="15" t="str">
        <f>IFERROR(AVERAGEIF('Dzienne 12'!$B$7:$B$306,A56,'Dzienne 12'!$K$7:$K$306),"")</f>
        <v/>
      </c>
      <c r="I56" s="21">
        <f>IFERROR(SUMIF('Dzienne 12'!$B$7:$B$306,A56,'Dzienne 12'!$H$7:$H$306),"")</f>
        <v>0</v>
      </c>
      <c r="J56" s="21">
        <f>IFERROR(SUMIF('Dzienne 12'!$B$7:$B$306,A56,'Dzienne 12'!$I$7:$I$306),"")</f>
        <v>0</v>
      </c>
      <c r="K56" s="15" t="str">
        <f t="shared" si="1"/>
        <v/>
      </c>
      <c r="L56" s="15" t="str">
        <f>IFERROR(AVERAGEIF('Dzienne 12'!$B$7:$B$306,A56,'Dzienne 12'!$L$7:$L$306),"")</f>
        <v/>
      </c>
      <c r="M56" s="21">
        <f>IFERROR(SUMIF('Dzienne 12'!$B$7:$B$306,A56,'Dzienne 12'!$M$7:$M$306),"")</f>
        <v>0</v>
      </c>
      <c r="N56" s="15" t="str">
        <f>IFERROR(AVERAGEIF('Dzienne 12'!$B$7:$B$306,A56,'Dzienne 12'!$O$7:$O$306),"")</f>
        <v/>
      </c>
      <c r="O56" s="15" t="str">
        <f>IFERROR(AVERAGEIF('Dzienne 12'!$B$7:$B$306,A56,'Dzienne 12'!$P$7:$P$306),"")</f>
        <v/>
      </c>
      <c r="P56" s="17" t="str">
        <f>IFERROR(AVERAGEIF('Dzienne 12'!$B$7:$B$306,A56,'Dzienne 12'!$R$7:$R$306),"")</f>
        <v/>
      </c>
      <c r="Q56" s="21" t="str">
        <f>IFERROR(AVERAGEIF('Dzienne 12'!$B$7:$B$306,A56,'Dzienne 12'!$U$7:$U$306),"")</f>
        <v/>
      </c>
      <c r="R56" s="21" t="str">
        <f>IFERROR(AVERAGEIF('Dzienne 12'!$B$7:$B$306,A56,'Dzienne 12'!$V$7:$V$306),"")</f>
        <v/>
      </c>
      <c r="S56" s="14"/>
    </row>
    <row r="57" spans="1:19" ht="15" customHeight="1" x14ac:dyDescent="0.25">
      <c r="A57" s="19">
        <v>55</v>
      </c>
      <c r="B57" s="20" t="str">
        <f ca="1">IFERROR(_xludf.minifs('Dzienne 12'!$A$7:$A$306,'Dzienne 12'!$B$7:$B$306,A57),"")</f>
        <v/>
      </c>
      <c r="C57" s="20" t="str">
        <f ca="1">IFERROR(_xludf.maxifs('Dzienne 12'!$A$7:$A$306,'Dzienne 12'!$B$7:$B$306,A57),"")</f>
        <v/>
      </c>
      <c r="D57" s="21" t="str">
        <f>IFERROR(AVERAGEIF('Dzienne 12'!$B$7:$B$306,A57,'Dzienne 12'!$C$7:$C$306),"")</f>
        <v/>
      </c>
      <c r="E57" s="21" t="str">
        <f>IFERROR(AVERAGEIF('Dzienne 12'!$B$7:$B$306,A57,'Dzienne 12'!$D$7:$D$306),"")</f>
        <v/>
      </c>
      <c r="F57" s="13">
        <f>IFERROR(SUMIF('Dzienne 12'!$B$7:$B$306,A57,'Dzienne 12'!$E$7:$E$306),"")</f>
        <v>0</v>
      </c>
      <c r="G57" s="13">
        <f>IFERROR(SUMIF('Dzienne 12'!$B$7:$B$306,A57,'Dzienne 12'!$F$7:$F$306),"")</f>
        <v>0</v>
      </c>
      <c r="H57" s="15" t="str">
        <f>IFERROR(AVERAGEIF('Dzienne 12'!$B$7:$B$306,A57,'Dzienne 12'!$K$7:$K$306),"")</f>
        <v/>
      </c>
      <c r="I57" s="21">
        <f>IFERROR(SUMIF('Dzienne 12'!$B$7:$B$306,A57,'Dzienne 12'!$H$7:$H$306),"")</f>
        <v>0</v>
      </c>
      <c r="J57" s="21">
        <f>IFERROR(SUMIF('Dzienne 12'!$B$7:$B$306,A57,'Dzienne 12'!$I$7:$I$306),"")</f>
        <v>0</v>
      </c>
      <c r="K57" s="15" t="str">
        <f t="shared" si="1"/>
        <v/>
      </c>
      <c r="L57" s="15" t="str">
        <f>IFERROR(AVERAGEIF('Dzienne 12'!$B$7:$B$306,A57,'Dzienne 12'!$L$7:$L$306),"")</f>
        <v/>
      </c>
      <c r="M57" s="21">
        <f>IFERROR(SUMIF('Dzienne 12'!$B$7:$B$306,A57,'Dzienne 12'!$M$7:$M$306),"")</f>
        <v>0</v>
      </c>
      <c r="N57" s="15" t="str">
        <f>IFERROR(AVERAGEIF('Dzienne 12'!$B$7:$B$306,A57,'Dzienne 12'!$O$7:$O$306),"")</f>
        <v/>
      </c>
      <c r="O57" s="15" t="str">
        <f>IFERROR(AVERAGEIF('Dzienne 12'!$B$7:$B$306,A57,'Dzienne 12'!$P$7:$P$306),"")</f>
        <v/>
      </c>
      <c r="P57" s="17" t="str">
        <f>IFERROR(AVERAGEIF('Dzienne 12'!$B$7:$B$306,A57,'Dzienne 12'!$R$7:$R$306),"")</f>
        <v/>
      </c>
      <c r="Q57" s="21" t="str">
        <f>IFERROR(AVERAGEIF('Dzienne 12'!$B$7:$B$306,A57,'Dzienne 12'!$U$7:$U$306),"")</f>
        <v/>
      </c>
      <c r="R57" s="21" t="str">
        <f>IFERROR(AVERAGEIF('Dzienne 12'!$B$7:$B$306,A57,'Dzienne 12'!$V$7:$V$306),"")</f>
        <v/>
      </c>
      <c r="S57" s="14"/>
    </row>
    <row r="58" spans="1:19" ht="15" customHeight="1" x14ac:dyDescent="0.25">
      <c r="A58" s="19">
        <v>56</v>
      </c>
      <c r="B58" s="20" t="str">
        <f ca="1">IFERROR(_xludf.minifs('Dzienne 12'!$A$7:$A$306,'Dzienne 12'!$B$7:$B$306,A58),"")</f>
        <v/>
      </c>
      <c r="C58" s="20" t="str">
        <f ca="1">IFERROR(_xludf.maxifs('Dzienne 12'!$A$7:$A$306,'Dzienne 12'!$B$7:$B$306,A58),"")</f>
        <v/>
      </c>
      <c r="D58" s="21" t="str">
        <f>IFERROR(AVERAGEIF('Dzienne 12'!$B$7:$B$306,A58,'Dzienne 12'!$C$7:$C$306),"")</f>
        <v/>
      </c>
      <c r="E58" s="21" t="str">
        <f>IFERROR(AVERAGEIF('Dzienne 12'!$B$7:$B$306,A58,'Dzienne 12'!$D$7:$D$306),"")</f>
        <v/>
      </c>
      <c r="F58" s="13">
        <f>IFERROR(SUMIF('Dzienne 12'!$B$7:$B$306,A58,'Dzienne 12'!$E$7:$E$306),"")</f>
        <v>0</v>
      </c>
      <c r="G58" s="13">
        <f>IFERROR(SUMIF('Dzienne 12'!$B$7:$B$306,A58,'Dzienne 12'!$F$7:$F$306),"")</f>
        <v>0</v>
      </c>
      <c r="H58" s="15" t="str">
        <f>IFERROR(AVERAGEIF('Dzienne 12'!$B$7:$B$306,A58,'Dzienne 12'!$K$7:$K$306),"")</f>
        <v/>
      </c>
      <c r="I58" s="21">
        <f>IFERROR(SUMIF('Dzienne 12'!$B$7:$B$306,A58,'Dzienne 12'!$H$7:$H$306),"")</f>
        <v>0</v>
      </c>
      <c r="J58" s="21">
        <f>IFERROR(SUMIF('Dzienne 12'!$B$7:$B$306,A58,'Dzienne 12'!$I$7:$I$306),"")</f>
        <v>0</v>
      </c>
      <c r="K58" s="15" t="str">
        <f t="shared" si="1"/>
        <v/>
      </c>
      <c r="L58" s="15" t="str">
        <f>IFERROR(AVERAGEIF('Dzienne 12'!$B$7:$B$306,A58,'Dzienne 12'!$L$7:$L$306),"")</f>
        <v/>
      </c>
      <c r="M58" s="21">
        <f>IFERROR(SUMIF('Dzienne 12'!$B$7:$B$306,A58,'Dzienne 12'!$M$7:$M$306),"")</f>
        <v>0</v>
      </c>
      <c r="N58" s="15" t="str">
        <f>IFERROR(AVERAGEIF('Dzienne 12'!$B$7:$B$306,A58,'Dzienne 12'!$O$7:$O$306),"")</f>
        <v/>
      </c>
      <c r="O58" s="15" t="str">
        <f>IFERROR(AVERAGEIF('Dzienne 12'!$B$7:$B$306,A58,'Dzienne 12'!$P$7:$P$306),"")</f>
        <v/>
      </c>
      <c r="P58" s="17" t="str">
        <f>IFERROR(AVERAGEIF('Dzienne 12'!$B$7:$B$306,A58,'Dzienne 12'!$R$7:$R$306),"")</f>
        <v/>
      </c>
      <c r="Q58" s="21" t="str">
        <f>IFERROR(AVERAGEIF('Dzienne 12'!$B$7:$B$306,A58,'Dzienne 12'!$U$7:$U$306),"")</f>
        <v/>
      </c>
      <c r="R58" s="21" t="str">
        <f>IFERROR(AVERAGEIF('Dzienne 12'!$B$7:$B$306,A58,'Dzienne 12'!$V$7:$V$306),"")</f>
        <v/>
      </c>
      <c r="S58" s="14"/>
    </row>
    <row r="59" spans="1:19" ht="15" customHeight="1" x14ac:dyDescent="0.25">
      <c r="A59" s="19">
        <v>57</v>
      </c>
      <c r="B59" s="20" t="str">
        <f ca="1">IFERROR(_xludf.minifs('Dzienne 12'!$A$7:$A$306,'Dzienne 12'!$B$7:$B$306,A59),"")</f>
        <v/>
      </c>
      <c r="C59" s="20" t="str">
        <f ca="1">IFERROR(_xludf.maxifs('Dzienne 12'!$A$7:$A$306,'Dzienne 12'!$B$7:$B$306,A59),"")</f>
        <v/>
      </c>
      <c r="D59" s="21" t="str">
        <f>IFERROR(AVERAGEIF('Dzienne 12'!$B$7:$B$306,A59,'Dzienne 12'!$C$7:$C$306),"")</f>
        <v/>
      </c>
      <c r="E59" s="21" t="str">
        <f>IFERROR(AVERAGEIF('Dzienne 12'!$B$7:$B$306,A59,'Dzienne 12'!$D$7:$D$306),"")</f>
        <v/>
      </c>
      <c r="F59" s="13">
        <f>IFERROR(SUMIF('Dzienne 12'!$B$7:$B$306,A59,'Dzienne 12'!$E$7:$E$306),"")</f>
        <v>0</v>
      </c>
      <c r="G59" s="13">
        <f>IFERROR(SUMIF('Dzienne 12'!$B$7:$B$306,A59,'Dzienne 12'!$F$7:$F$306),"")</f>
        <v>0</v>
      </c>
      <c r="H59" s="15" t="str">
        <f>IFERROR(AVERAGEIF('Dzienne 12'!$B$7:$B$306,A59,'Dzienne 12'!$K$7:$K$306),"")</f>
        <v/>
      </c>
      <c r="I59" s="21">
        <f>IFERROR(SUMIF('Dzienne 12'!$B$7:$B$306,A59,'Dzienne 12'!$H$7:$H$306),"")</f>
        <v>0</v>
      </c>
      <c r="J59" s="21">
        <f>IFERROR(SUMIF('Dzienne 12'!$B$7:$B$306,A59,'Dzienne 12'!$I$7:$I$306),"")</f>
        <v>0</v>
      </c>
      <c r="K59" s="15" t="str">
        <f t="shared" si="1"/>
        <v/>
      </c>
      <c r="L59" s="15" t="str">
        <f>IFERROR(AVERAGEIF('Dzienne 12'!$B$7:$B$306,A59,'Dzienne 12'!$L$7:$L$306),"")</f>
        <v/>
      </c>
      <c r="M59" s="21">
        <f>IFERROR(SUMIF('Dzienne 12'!$B$7:$B$306,A59,'Dzienne 12'!$M$7:$M$306),"")</f>
        <v>0</v>
      </c>
      <c r="N59" s="15" t="str">
        <f>IFERROR(AVERAGEIF('Dzienne 12'!$B$7:$B$306,A59,'Dzienne 12'!$O$7:$O$306),"")</f>
        <v/>
      </c>
      <c r="O59" s="15" t="str">
        <f>IFERROR(AVERAGEIF('Dzienne 12'!$B$7:$B$306,A59,'Dzienne 12'!$P$7:$P$306),"")</f>
        <v/>
      </c>
      <c r="P59" s="17" t="str">
        <f>IFERROR(AVERAGEIF('Dzienne 12'!$B$7:$B$306,A59,'Dzienne 12'!$R$7:$R$306),"")</f>
        <v/>
      </c>
      <c r="Q59" s="21" t="str">
        <f>IFERROR(AVERAGEIF('Dzienne 12'!$B$7:$B$306,A59,'Dzienne 12'!$U$7:$U$306),"")</f>
        <v/>
      </c>
      <c r="R59" s="21" t="str">
        <f>IFERROR(AVERAGEIF('Dzienne 12'!$B$7:$B$306,A59,'Dzienne 12'!$V$7:$V$306),"")</f>
        <v/>
      </c>
      <c r="S59" s="14"/>
    </row>
    <row r="60" spans="1:19" ht="15" customHeight="1" x14ac:dyDescent="0.25">
      <c r="A60" s="19">
        <v>58</v>
      </c>
      <c r="B60" s="20" t="str">
        <f ca="1">IFERROR(_xludf.minifs('Dzienne 12'!$A$7:$A$306,'Dzienne 12'!$B$7:$B$306,A60),"")</f>
        <v/>
      </c>
      <c r="C60" s="20" t="str">
        <f ca="1">IFERROR(_xludf.maxifs('Dzienne 12'!$A$7:$A$306,'Dzienne 12'!$B$7:$B$306,A60),"")</f>
        <v/>
      </c>
      <c r="D60" s="21" t="str">
        <f>IFERROR(AVERAGEIF('Dzienne 12'!$B$7:$B$306,A60,'Dzienne 12'!$C$7:$C$306),"")</f>
        <v/>
      </c>
      <c r="E60" s="21" t="str">
        <f>IFERROR(AVERAGEIF('Dzienne 12'!$B$7:$B$306,A60,'Dzienne 12'!$D$7:$D$306),"")</f>
        <v/>
      </c>
      <c r="F60" s="13">
        <f>IFERROR(SUMIF('Dzienne 12'!$B$7:$B$306,A60,'Dzienne 12'!$E$7:$E$306),"")</f>
        <v>0</v>
      </c>
      <c r="G60" s="13">
        <f>IFERROR(SUMIF('Dzienne 12'!$B$7:$B$306,A60,'Dzienne 12'!$F$7:$F$306),"")</f>
        <v>0</v>
      </c>
      <c r="H60" s="15" t="str">
        <f>IFERROR(AVERAGEIF('Dzienne 12'!$B$7:$B$306,A60,'Dzienne 12'!$K$7:$K$306),"")</f>
        <v/>
      </c>
      <c r="I60" s="21">
        <f>IFERROR(SUMIF('Dzienne 12'!$B$7:$B$306,A60,'Dzienne 12'!$H$7:$H$306),"")</f>
        <v>0</v>
      </c>
      <c r="J60" s="21">
        <f>IFERROR(SUMIF('Dzienne 12'!$B$7:$B$306,A60,'Dzienne 12'!$I$7:$I$306),"")</f>
        <v>0</v>
      </c>
      <c r="K60" s="15" t="str">
        <f t="shared" si="1"/>
        <v/>
      </c>
      <c r="L60" s="15" t="str">
        <f>IFERROR(AVERAGEIF('Dzienne 12'!$B$7:$B$306,A60,'Dzienne 12'!$L$7:$L$306),"")</f>
        <v/>
      </c>
      <c r="M60" s="21">
        <f>IFERROR(SUMIF('Dzienne 12'!$B$7:$B$306,A60,'Dzienne 12'!$M$7:$M$306),"")</f>
        <v>0</v>
      </c>
      <c r="N60" s="15" t="str">
        <f>IFERROR(AVERAGEIF('Dzienne 12'!$B$7:$B$306,A60,'Dzienne 12'!$O$7:$O$306),"")</f>
        <v/>
      </c>
      <c r="O60" s="15" t="str">
        <f>IFERROR(AVERAGEIF('Dzienne 12'!$B$7:$B$306,A60,'Dzienne 12'!$P$7:$P$306),"")</f>
        <v/>
      </c>
      <c r="P60" s="17" t="str">
        <f>IFERROR(AVERAGEIF('Dzienne 12'!$B$7:$B$306,A60,'Dzienne 12'!$R$7:$R$306),"")</f>
        <v/>
      </c>
      <c r="Q60" s="21" t="str">
        <f>IFERROR(AVERAGEIF('Dzienne 12'!$B$7:$B$306,A60,'Dzienne 12'!$U$7:$U$306),"")</f>
        <v/>
      </c>
      <c r="R60" s="21" t="str">
        <f>IFERROR(AVERAGEIF('Dzienne 12'!$B$7:$B$306,A60,'Dzienne 12'!$V$7:$V$306),"")</f>
        <v/>
      </c>
      <c r="S60" s="14"/>
    </row>
    <row r="61" spans="1:19" ht="15" customHeight="1" x14ac:dyDescent="0.25">
      <c r="A61" s="19">
        <v>59</v>
      </c>
      <c r="B61" s="20" t="str">
        <f ca="1">IFERROR(_xludf.minifs('Dzienne 12'!$A$7:$A$306,'Dzienne 12'!$B$7:$B$306,A61),"")</f>
        <v/>
      </c>
      <c r="C61" s="20" t="str">
        <f ca="1">IFERROR(_xludf.maxifs('Dzienne 12'!$A$7:$A$306,'Dzienne 12'!$B$7:$B$306,A61),"")</f>
        <v/>
      </c>
      <c r="D61" s="21" t="str">
        <f>IFERROR(AVERAGEIF('Dzienne 12'!$B$7:$B$306,A61,'Dzienne 12'!$C$7:$C$306),"")</f>
        <v/>
      </c>
      <c r="E61" s="21" t="str">
        <f>IFERROR(AVERAGEIF('Dzienne 12'!$B$7:$B$306,A61,'Dzienne 12'!$D$7:$D$306),"")</f>
        <v/>
      </c>
      <c r="F61" s="13">
        <f>IFERROR(SUMIF('Dzienne 12'!$B$7:$B$306,A61,'Dzienne 12'!$E$7:$E$306),"")</f>
        <v>0</v>
      </c>
      <c r="G61" s="13">
        <f>IFERROR(SUMIF('Dzienne 12'!$B$7:$B$306,A61,'Dzienne 12'!$F$7:$F$306),"")</f>
        <v>0</v>
      </c>
      <c r="H61" s="15" t="str">
        <f>IFERROR(AVERAGEIF('Dzienne 12'!$B$7:$B$306,A61,'Dzienne 12'!$K$7:$K$306),"")</f>
        <v/>
      </c>
      <c r="I61" s="21">
        <f>IFERROR(SUMIF('Dzienne 12'!$B$7:$B$306,A61,'Dzienne 12'!$H$7:$H$306),"")</f>
        <v>0</v>
      </c>
      <c r="J61" s="21">
        <f>IFERROR(SUMIF('Dzienne 12'!$B$7:$B$306,A61,'Dzienne 12'!$I$7:$I$306),"")</f>
        <v>0</v>
      </c>
      <c r="K61" s="15" t="str">
        <f t="shared" si="1"/>
        <v/>
      </c>
      <c r="L61" s="15" t="str">
        <f>IFERROR(AVERAGEIF('Dzienne 12'!$B$7:$B$306,A61,'Dzienne 12'!$L$7:$L$306),"")</f>
        <v/>
      </c>
      <c r="M61" s="21">
        <f>IFERROR(SUMIF('Dzienne 12'!$B$7:$B$306,A61,'Dzienne 12'!$M$7:$M$306),"")</f>
        <v>0</v>
      </c>
      <c r="N61" s="15" t="str">
        <f>IFERROR(AVERAGEIF('Dzienne 12'!$B$7:$B$306,A61,'Dzienne 12'!$O$7:$O$306),"")</f>
        <v/>
      </c>
      <c r="O61" s="15" t="str">
        <f>IFERROR(AVERAGEIF('Dzienne 12'!$B$7:$B$306,A61,'Dzienne 12'!$P$7:$P$306),"")</f>
        <v/>
      </c>
      <c r="P61" s="17" t="str">
        <f>IFERROR(AVERAGEIF('Dzienne 12'!$B$7:$B$306,A61,'Dzienne 12'!$R$7:$R$306),"")</f>
        <v/>
      </c>
      <c r="Q61" s="21" t="str">
        <f>IFERROR(AVERAGEIF('Dzienne 12'!$B$7:$B$306,A61,'Dzienne 12'!$U$7:$U$306),"")</f>
        <v/>
      </c>
      <c r="R61" s="21" t="str">
        <f>IFERROR(AVERAGEIF('Dzienne 12'!$B$7:$B$306,A61,'Dzienne 12'!$V$7:$V$306),"")</f>
        <v/>
      </c>
      <c r="S61" s="14"/>
    </row>
    <row r="62" spans="1:19" ht="15" customHeight="1" x14ac:dyDescent="0.25">
      <c r="A62" s="19">
        <v>60</v>
      </c>
      <c r="B62" s="20" t="str">
        <f ca="1">IFERROR(_xludf.minifs('Dzienne 12'!$A$7:$A$306,'Dzienne 12'!$B$7:$B$306,A62),"")</f>
        <v/>
      </c>
      <c r="C62" s="20" t="str">
        <f ca="1">IFERROR(_xludf.maxifs('Dzienne 12'!$A$7:$A$306,'Dzienne 12'!$B$7:$B$306,A62),"")</f>
        <v/>
      </c>
      <c r="D62" s="21" t="str">
        <f>IFERROR(AVERAGEIF('Dzienne 12'!$B$7:$B$306,A62,'Dzienne 12'!$C$7:$C$306),"")</f>
        <v/>
      </c>
      <c r="E62" s="21" t="str">
        <f>IFERROR(AVERAGEIF('Dzienne 12'!$B$7:$B$306,A62,'Dzienne 12'!$D$7:$D$306),"")</f>
        <v/>
      </c>
      <c r="F62" s="13">
        <f>IFERROR(SUMIF('Dzienne 12'!$B$7:$B$306,A62,'Dzienne 12'!$E$7:$E$306),"")</f>
        <v>0</v>
      </c>
      <c r="G62" s="13">
        <f>IFERROR(SUMIF('Dzienne 12'!$B$7:$B$306,A62,'Dzienne 12'!$F$7:$F$306),"")</f>
        <v>0</v>
      </c>
      <c r="H62" s="15" t="str">
        <f>IFERROR(AVERAGEIF('Dzienne 12'!$B$7:$B$306,A62,'Dzienne 12'!$K$7:$K$306),"")</f>
        <v/>
      </c>
      <c r="I62" s="21">
        <f>IFERROR(SUMIF('Dzienne 12'!$B$7:$B$306,A62,'Dzienne 12'!$H$7:$H$306),"")</f>
        <v>0</v>
      </c>
      <c r="J62" s="21">
        <f>IFERROR(SUMIF('Dzienne 12'!$B$7:$B$306,A62,'Dzienne 12'!$I$7:$I$306),"")</f>
        <v>0</v>
      </c>
      <c r="K62" s="15" t="str">
        <f t="shared" si="1"/>
        <v/>
      </c>
      <c r="L62" s="15" t="str">
        <f>IFERROR(AVERAGEIF('Dzienne 12'!$B$7:$B$306,A62,'Dzienne 12'!$L$7:$L$306),"")</f>
        <v/>
      </c>
      <c r="M62" s="21">
        <f>IFERROR(SUMIF('Dzienne 12'!$B$7:$B$306,A62,'Dzienne 12'!$M$7:$M$306),"")</f>
        <v>0</v>
      </c>
      <c r="N62" s="15" t="str">
        <f>IFERROR(AVERAGEIF('Dzienne 12'!$B$7:$B$306,A62,'Dzienne 12'!$O$7:$O$306),"")</f>
        <v/>
      </c>
      <c r="O62" s="15" t="str">
        <f>IFERROR(AVERAGEIF('Dzienne 12'!$B$7:$B$306,A62,'Dzienne 12'!$P$7:$P$306),"")</f>
        <v/>
      </c>
      <c r="P62" s="17" t="str">
        <f>IFERROR(AVERAGEIF('Dzienne 12'!$B$7:$B$306,A62,'Dzienne 12'!$R$7:$R$306),"")</f>
        <v/>
      </c>
      <c r="Q62" s="21" t="str">
        <f>IFERROR(AVERAGEIF('Dzienne 12'!$B$7:$B$306,A62,'Dzienne 12'!$U$7:$U$306),"")</f>
        <v/>
      </c>
      <c r="R62" s="21" t="str">
        <f>IFERROR(AVERAGEIF('Dzienne 12'!$B$7:$B$306,A62,'Dzienne 12'!$V$7:$V$306),"")</f>
        <v/>
      </c>
      <c r="S62" s="14"/>
    </row>
    <row r="63" spans="1:19" ht="15" customHeight="1" x14ac:dyDescent="0.25">
      <c r="A63" s="19">
        <v>61</v>
      </c>
      <c r="B63" s="20" t="str">
        <f ca="1">IFERROR(_xludf.minifs('Dzienne 12'!$A$7:$A$306,'Dzienne 12'!$B$7:$B$306,A63),"")</f>
        <v/>
      </c>
      <c r="C63" s="20" t="str">
        <f ca="1">IFERROR(_xludf.maxifs('Dzienne 12'!$A$7:$A$306,'Dzienne 12'!$B$7:$B$306,A63),"")</f>
        <v/>
      </c>
      <c r="D63" s="21" t="str">
        <f>IFERROR(AVERAGEIF('Dzienne 12'!$B$7:$B$306,A63,'Dzienne 12'!$C$7:$C$306),"")</f>
        <v/>
      </c>
      <c r="E63" s="21" t="str">
        <f>IFERROR(AVERAGEIF('Dzienne 12'!$B$7:$B$306,A63,'Dzienne 12'!$D$7:$D$306),"")</f>
        <v/>
      </c>
      <c r="F63" s="13">
        <f>IFERROR(SUMIF('Dzienne 12'!$B$7:$B$306,A63,'Dzienne 12'!$E$7:$E$306),"")</f>
        <v>0</v>
      </c>
      <c r="G63" s="13">
        <f>IFERROR(SUMIF('Dzienne 12'!$B$7:$B$306,A63,'Dzienne 12'!$F$7:$F$306),"")</f>
        <v>0</v>
      </c>
      <c r="H63" s="15" t="str">
        <f>IFERROR(AVERAGEIF('Dzienne 12'!$B$7:$B$306,A63,'Dzienne 12'!$K$7:$K$306),"")</f>
        <v/>
      </c>
      <c r="I63" s="21">
        <f>IFERROR(SUMIF('Dzienne 12'!$B$7:$B$306,A63,'Dzienne 12'!$H$7:$H$306),"")</f>
        <v>0</v>
      </c>
      <c r="J63" s="21">
        <f>IFERROR(SUMIF('Dzienne 12'!$B$7:$B$306,A63,'Dzienne 12'!$I$7:$I$306),"")</f>
        <v>0</v>
      </c>
      <c r="K63" s="15" t="str">
        <f t="shared" si="1"/>
        <v/>
      </c>
      <c r="L63" s="15" t="str">
        <f>IFERROR(AVERAGEIF('Dzienne 12'!$B$7:$B$306,A63,'Dzienne 12'!$L$7:$L$306),"")</f>
        <v/>
      </c>
      <c r="M63" s="21">
        <f>IFERROR(SUMIF('Dzienne 12'!$B$7:$B$306,A63,'Dzienne 12'!$M$7:$M$306),"")</f>
        <v>0</v>
      </c>
      <c r="N63" s="15" t="str">
        <f>IFERROR(AVERAGEIF('Dzienne 12'!$B$7:$B$306,A63,'Dzienne 12'!$O$7:$O$306),"")</f>
        <v/>
      </c>
      <c r="O63" s="15" t="str">
        <f>IFERROR(AVERAGEIF('Dzienne 12'!$B$7:$B$306,A63,'Dzienne 12'!$P$7:$P$306),"")</f>
        <v/>
      </c>
      <c r="P63" s="17" t="str">
        <f>IFERROR(AVERAGEIF('Dzienne 12'!$B$7:$B$306,A63,'Dzienne 12'!$R$7:$R$306),"")</f>
        <v/>
      </c>
      <c r="Q63" s="21" t="str">
        <f>IFERROR(AVERAGEIF('Dzienne 12'!$B$7:$B$306,A63,'Dzienne 12'!$U$7:$U$306),"")</f>
        <v/>
      </c>
      <c r="R63" s="21" t="str">
        <f>IFERROR(AVERAGEIF('Dzienne 12'!$B$7:$B$306,A63,'Dzienne 12'!$V$7:$V$306),"")</f>
        <v/>
      </c>
      <c r="S63" s="14"/>
    </row>
    <row r="64" spans="1:19" ht="15" customHeight="1" x14ac:dyDescent="0.25">
      <c r="A64" s="19">
        <v>62</v>
      </c>
      <c r="B64" s="20" t="str">
        <f ca="1">IFERROR(_xludf.minifs('Dzienne 12'!$A$7:$A$306,'Dzienne 12'!$B$7:$B$306,A64),"")</f>
        <v/>
      </c>
      <c r="C64" s="20" t="str">
        <f ca="1">IFERROR(_xludf.maxifs('Dzienne 12'!$A$7:$A$306,'Dzienne 12'!$B$7:$B$306,A64),"")</f>
        <v/>
      </c>
      <c r="D64" s="21" t="str">
        <f>IFERROR(AVERAGEIF('Dzienne 12'!$B$7:$B$306,A64,'Dzienne 12'!$C$7:$C$306),"")</f>
        <v/>
      </c>
      <c r="E64" s="21" t="str">
        <f>IFERROR(AVERAGEIF('Dzienne 12'!$B$7:$B$306,A64,'Dzienne 12'!$D$7:$D$306),"")</f>
        <v/>
      </c>
      <c r="F64" s="13">
        <f>IFERROR(SUMIF('Dzienne 12'!$B$7:$B$306,A64,'Dzienne 12'!$E$7:$E$306),"")</f>
        <v>0</v>
      </c>
      <c r="G64" s="13">
        <f>IFERROR(SUMIF('Dzienne 12'!$B$7:$B$306,A64,'Dzienne 12'!$F$7:$F$306),"")</f>
        <v>0</v>
      </c>
      <c r="H64" s="15" t="str">
        <f>IFERROR(AVERAGEIF('Dzienne 12'!$B$7:$B$306,A64,'Dzienne 12'!$K$7:$K$306),"")</f>
        <v/>
      </c>
      <c r="I64" s="21">
        <f>IFERROR(SUMIF('Dzienne 12'!$B$7:$B$306,A64,'Dzienne 12'!$H$7:$H$306),"")</f>
        <v>0</v>
      </c>
      <c r="J64" s="21">
        <f>IFERROR(SUMIF('Dzienne 12'!$B$7:$B$306,A64,'Dzienne 12'!$I$7:$I$306),"")</f>
        <v>0</v>
      </c>
      <c r="K64" s="15" t="str">
        <f t="shared" si="1"/>
        <v/>
      </c>
      <c r="L64" s="15" t="str">
        <f>IFERROR(AVERAGEIF('Dzienne 12'!$B$7:$B$306,A64,'Dzienne 12'!$L$7:$L$306),"")</f>
        <v/>
      </c>
      <c r="M64" s="21">
        <f>IFERROR(SUMIF('Dzienne 12'!$B$7:$B$306,A64,'Dzienne 12'!$M$7:$M$306),"")</f>
        <v>0</v>
      </c>
      <c r="N64" s="15" t="str">
        <f>IFERROR(AVERAGEIF('Dzienne 12'!$B$7:$B$306,A64,'Dzienne 12'!$O$7:$O$306),"")</f>
        <v/>
      </c>
      <c r="O64" s="15" t="str">
        <f>IFERROR(AVERAGEIF('Dzienne 12'!$B$7:$B$306,A64,'Dzienne 12'!$P$7:$P$306),"")</f>
        <v/>
      </c>
      <c r="P64" s="17" t="str">
        <f>IFERROR(AVERAGEIF('Dzienne 12'!$B$7:$B$306,A64,'Dzienne 12'!$R$7:$R$306),"")</f>
        <v/>
      </c>
      <c r="Q64" s="21" t="str">
        <f>IFERROR(AVERAGEIF('Dzienne 12'!$B$7:$B$306,A64,'Dzienne 12'!$U$7:$U$306),"")</f>
        <v/>
      </c>
      <c r="R64" s="21" t="str">
        <f>IFERROR(AVERAGEIF('Dzienne 12'!$B$7:$B$306,A64,'Dzienne 12'!$V$7:$V$306),"")</f>
        <v/>
      </c>
      <c r="S64" s="14"/>
    </row>
    <row r="65" spans="1:19" ht="15" customHeight="1" x14ac:dyDescent="0.25">
      <c r="A65" s="19">
        <v>63</v>
      </c>
      <c r="B65" s="20" t="str">
        <f ca="1">IFERROR(_xludf.minifs('Dzienne 12'!$A$7:$A$306,'Dzienne 12'!$B$7:$B$306,A65),"")</f>
        <v/>
      </c>
      <c r="C65" s="20" t="str">
        <f ca="1">IFERROR(_xludf.maxifs('Dzienne 12'!$A$7:$A$306,'Dzienne 12'!$B$7:$B$306,A65),"")</f>
        <v/>
      </c>
      <c r="D65" s="21" t="str">
        <f>IFERROR(AVERAGEIF('Dzienne 12'!$B$7:$B$306,A65,'Dzienne 12'!$C$7:$C$306),"")</f>
        <v/>
      </c>
      <c r="E65" s="21" t="str">
        <f>IFERROR(AVERAGEIF('Dzienne 12'!$B$7:$B$306,A65,'Dzienne 12'!$D$7:$D$306),"")</f>
        <v/>
      </c>
      <c r="F65" s="13">
        <f>IFERROR(SUMIF('Dzienne 12'!$B$7:$B$306,A65,'Dzienne 12'!$E$7:$E$306),"")</f>
        <v>0</v>
      </c>
      <c r="G65" s="13">
        <f>IFERROR(SUMIF('Dzienne 12'!$B$7:$B$306,A65,'Dzienne 12'!$F$7:$F$306),"")</f>
        <v>0</v>
      </c>
      <c r="H65" s="15" t="str">
        <f>IFERROR(AVERAGEIF('Dzienne 12'!$B$7:$B$306,A65,'Dzienne 12'!$K$7:$K$306),"")</f>
        <v/>
      </c>
      <c r="I65" s="21">
        <f>IFERROR(SUMIF('Dzienne 12'!$B$7:$B$306,A65,'Dzienne 12'!$H$7:$H$306),"")</f>
        <v>0</v>
      </c>
      <c r="J65" s="21">
        <f>IFERROR(SUMIF('Dzienne 12'!$B$7:$B$306,A65,'Dzienne 12'!$I$7:$I$306),"")</f>
        <v>0</v>
      </c>
      <c r="K65" s="15" t="str">
        <f t="shared" si="1"/>
        <v/>
      </c>
      <c r="L65" s="15" t="str">
        <f>IFERROR(AVERAGEIF('Dzienne 12'!$B$7:$B$306,A65,'Dzienne 12'!$L$7:$L$306),"")</f>
        <v/>
      </c>
      <c r="M65" s="21">
        <f>IFERROR(SUMIF('Dzienne 12'!$B$7:$B$306,A65,'Dzienne 12'!$M$7:$M$306),"")</f>
        <v>0</v>
      </c>
      <c r="N65" s="15" t="str">
        <f>IFERROR(AVERAGEIF('Dzienne 12'!$B$7:$B$306,A65,'Dzienne 12'!$O$7:$O$306),"")</f>
        <v/>
      </c>
      <c r="O65" s="15" t="str">
        <f>IFERROR(AVERAGEIF('Dzienne 12'!$B$7:$B$306,A65,'Dzienne 12'!$P$7:$P$306),"")</f>
        <v/>
      </c>
      <c r="P65" s="17" t="str">
        <f>IFERROR(AVERAGEIF('Dzienne 12'!$B$7:$B$306,A65,'Dzienne 12'!$R$7:$R$306),"")</f>
        <v/>
      </c>
      <c r="Q65" s="21" t="str">
        <f>IFERROR(AVERAGEIF('Dzienne 12'!$B$7:$B$306,A65,'Dzienne 12'!$U$7:$U$306),"")</f>
        <v/>
      </c>
      <c r="R65" s="21" t="str">
        <f>IFERROR(AVERAGEIF('Dzienne 12'!$B$7:$B$306,A65,'Dzienne 12'!$V$7:$V$306),"")</f>
        <v/>
      </c>
      <c r="S65" s="14"/>
    </row>
    <row r="66" spans="1:19" ht="15" customHeight="1" x14ac:dyDescent="0.25">
      <c r="A66" s="19">
        <v>64</v>
      </c>
      <c r="B66" s="20" t="str">
        <f ca="1">IFERROR(_xludf.minifs('Dzienne 12'!$A$7:$A$306,'Dzienne 12'!$B$7:$B$306,A66),"")</f>
        <v/>
      </c>
      <c r="C66" s="20" t="str">
        <f ca="1">IFERROR(_xludf.maxifs('Dzienne 12'!$A$7:$A$306,'Dzienne 12'!$B$7:$B$306,A66),"")</f>
        <v/>
      </c>
      <c r="D66" s="21" t="str">
        <f>IFERROR(AVERAGEIF('Dzienne 12'!$B$7:$B$306,A66,'Dzienne 12'!$C$7:$C$306),"")</f>
        <v/>
      </c>
      <c r="E66" s="21" t="str">
        <f>IFERROR(AVERAGEIF('Dzienne 12'!$B$7:$B$306,A66,'Dzienne 12'!$D$7:$D$306),"")</f>
        <v/>
      </c>
      <c r="F66" s="13">
        <f>IFERROR(SUMIF('Dzienne 12'!$B$7:$B$306,A66,'Dzienne 12'!$E$7:$E$306),"")</f>
        <v>0</v>
      </c>
      <c r="G66" s="13">
        <f>IFERROR(SUMIF('Dzienne 12'!$B$7:$B$306,A66,'Dzienne 12'!$F$7:$F$306),"")</f>
        <v>0</v>
      </c>
      <c r="H66" s="15" t="str">
        <f>IFERROR(AVERAGEIF('Dzienne 12'!$B$7:$B$306,A66,'Dzienne 12'!$K$7:$K$306),"")</f>
        <v/>
      </c>
      <c r="I66" s="21">
        <f>IFERROR(SUMIF('Dzienne 12'!$B$7:$B$306,A66,'Dzienne 12'!$H$7:$H$306),"")</f>
        <v>0</v>
      </c>
      <c r="J66" s="21">
        <f>IFERROR(SUMIF('Dzienne 12'!$B$7:$B$306,A66,'Dzienne 12'!$I$7:$I$306),"")</f>
        <v>0</v>
      </c>
      <c r="K66" s="15" t="str">
        <f t="shared" si="1"/>
        <v/>
      </c>
      <c r="L66" s="15" t="str">
        <f>IFERROR(AVERAGEIF('Dzienne 12'!$B$7:$B$306,A66,'Dzienne 12'!$L$7:$L$306),"")</f>
        <v/>
      </c>
      <c r="M66" s="21">
        <f>IFERROR(SUMIF('Dzienne 12'!$B$7:$B$306,A66,'Dzienne 12'!$M$7:$M$306),"")</f>
        <v>0</v>
      </c>
      <c r="N66" s="15" t="str">
        <f>IFERROR(AVERAGEIF('Dzienne 12'!$B$7:$B$306,A66,'Dzienne 12'!$O$7:$O$306),"")</f>
        <v/>
      </c>
      <c r="O66" s="15" t="str">
        <f>IFERROR(AVERAGEIF('Dzienne 12'!$B$7:$B$306,A66,'Dzienne 12'!$P$7:$P$306),"")</f>
        <v/>
      </c>
      <c r="P66" s="17" t="str">
        <f>IFERROR(AVERAGEIF('Dzienne 12'!$B$7:$B$306,A66,'Dzienne 12'!$R$7:$R$306),"")</f>
        <v/>
      </c>
      <c r="Q66" s="21" t="str">
        <f>IFERROR(AVERAGEIF('Dzienne 12'!$B$7:$B$306,A66,'Dzienne 12'!$U$7:$U$306),"")</f>
        <v/>
      </c>
      <c r="R66" s="21" t="str">
        <f>IFERROR(AVERAGEIF('Dzienne 12'!$B$7:$B$306,A66,'Dzienne 12'!$V$7:$V$306),"")</f>
        <v/>
      </c>
      <c r="S66" s="14"/>
    </row>
    <row r="67" spans="1:19" ht="15" customHeight="1" x14ac:dyDescent="0.25">
      <c r="A67" s="19">
        <v>65</v>
      </c>
      <c r="B67" s="20" t="str">
        <f ca="1">IFERROR(_xludf.minifs('Dzienne 12'!$A$7:$A$306,'Dzienne 12'!$B$7:$B$306,A67),"")</f>
        <v/>
      </c>
      <c r="C67" s="20" t="str">
        <f ca="1">IFERROR(_xludf.maxifs('Dzienne 12'!$A$7:$A$306,'Dzienne 12'!$B$7:$B$306,A67),"")</f>
        <v/>
      </c>
      <c r="D67" s="21" t="str">
        <f>IFERROR(AVERAGEIF('Dzienne 12'!$B$7:$B$306,A67,'Dzienne 12'!$C$7:$C$306),"")</f>
        <v/>
      </c>
      <c r="E67" s="21" t="str">
        <f>IFERROR(AVERAGEIF('Dzienne 12'!$B$7:$B$306,A67,'Dzienne 12'!$D$7:$D$306),"")</f>
        <v/>
      </c>
      <c r="F67" s="13">
        <f>IFERROR(SUMIF('Dzienne 12'!$B$7:$B$306,A67,'Dzienne 12'!$E$7:$E$306),"")</f>
        <v>0</v>
      </c>
      <c r="G67" s="13">
        <f>IFERROR(SUMIF('Dzienne 12'!$B$7:$B$306,A67,'Dzienne 12'!$F$7:$F$306),"")</f>
        <v>0</v>
      </c>
      <c r="H67" s="15" t="str">
        <f>IFERROR(AVERAGEIF('Dzienne 12'!$B$7:$B$306,A67,'Dzienne 12'!$K$7:$K$306),"")</f>
        <v/>
      </c>
      <c r="I67" s="21">
        <f>IFERROR(SUMIF('Dzienne 12'!$B$7:$B$306,A67,'Dzienne 12'!$H$7:$H$306),"")</f>
        <v>0</v>
      </c>
      <c r="J67" s="21">
        <f>IFERROR(SUMIF('Dzienne 12'!$B$7:$B$306,A67,'Dzienne 12'!$I$7:$I$306),"")</f>
        <v>0</v>
      </c>
      <c r="K67" s="15" t="str">
        <f t="shared" ref="K67:K72" si="2">IF(OR(I67="",I67=0),"",J67/I67*100)</f>
        <v/>
      </c>
      <c r="L67" s="15" t="str">
        <f>IFERROR(AVERAGEIF('Dzienne 12'!$B$7:$B$306,A67,'Dzienne 12'!$L$7:$L$306),"")</f>
        <v/>
      </c>
      <c r="M67" s="21">
        <f>IFERROR(SUMIF('Dzienne 12'!$B$7:$B$306,A67,'Dzienne 12'!$M$7:$M$306),"")</f>
        <v>0</v>
      </c>
      <c r="N67" s="15" t="str">
        <f>IFERROR(AVERAGEIF('Dzienne 12'!$B$7:$B$306,A67,'Dzienne 12'!$O$7:$O$306),"")</f>
        <v/>
      </c>
      <c r="O67" s="15" t="str">
        <f>IFERROR(AVERAGEIF('Dzienne 12'!$B$7:$B$306,A67,'Dzienne 12'!$P$7:$P$306),"")</f>
        <v/>
      </c>
      <c r="P67" s="17" t="str">
        <f>IFERROR(AVERAGEIF('Dzienne 12'!$B$7:$B$306,A67,'Dzienne 12'!$R$7:$R$306),"")</f>
        <v/>
      </c>
      <c r="Q67" s="21" t="str">
        <f>IFERROR(AVERAGEIF('Dzienne 12'!$B$7:$B$306,A67,'Dzienne 12'!$U$7:$U$306),"")</f>
        <v/>
      </c>
      <c r="R67" s="21" t="str">
        <f>IFERROR(AVERAGEIF('Dzienne 12'!$B$7:$B$306,A67,'Dzienne 12'!$V$7:$V$306),"")</f>
        <v/>
      </c>
      <c r="S67" s="14"/>
    </row>
    <row r="68" spans="1:19" ht="15" customHeight="1" x14ac:dyDescent="0.25">
      <c r="A68" s="19">
        <v>66</v>
      </c>
      <c r="B68" s="20" t="str">
        <f ca="1">IFERROR(_xludf.minifs('Dzienne 12'!$A$7:$A$306,'Dzienne 12'!$B$7:$B$306,A68),"")</f>
        <v/>
      </c>
      <c r="C68" s="20" t="str">
        <f ca="1">IFERROR(_xludf.maxifs('Dzienne 12'!$A$7:$A$306,'Dzienne 12'!$B$7:$B$306,A68),"")</f>
        <v/>
      </c>
      <c r="D68" s="21" t="str">
        <f>IFERROR(AVERAGEIF('Dzienne 12'!$B$7:$B$306,A68,'Dzienne 12'!$C$7:$C$306),"")</f>
        <v/>
      </c>
      <c r="E68" s="21" t="str">
        <f>IFERROR(AVERAGEIF('Dzienne 12'!$B$7:$B$306,A68,'Dzienne 12'!$D$7:$D$306),"")</f>
        <v/>
      </c>
      <c r="F68" s="13">
        <f>IFERROR(SUMIF('Dzienne 12'!$B$7:$B$306,A68,'Dzienne 12'!$E$7:$E$306),"")</f>
        <v>0</v>
      </c>
      <c r="G68" s="13">
        <f>IFERROR(SUMIF('Dzienne 12'!$B$7:$B$306,A68,'Dzienne 12'!$F$7:$F$306),"")</f>
        <v>0</v>
      </c>
      <c r="H68" s="15" t="str">
        <f>IFERROR(AVERAGEIF('Dzienne 12'!$B$7:$B$306,A68,'Dzienne 12'!$K$7:$K$306),"")</f>
        <v/>
      </c>
      <c r="I68" s="21">
        <f>IFERROR(SUMIF('Dzienne 12'!$B$7:$B$306,A68,'Dzienne 12'!$H$7:$H$306),"")</f>
        <v>0</v>
      </c>
      <c r="J68" s="21">
        <f>IFERROR(SUMIF('Dzienne 12'!$B$7:$B$306,A68,'Dzienne 12'!$I$7:$I$306),"")</f>
        <v>0</v>
      </c>
      <c r="K68" s="15" t="str">
        <f t="shared" si="2"/>
        <v/>
      </c>
      <c r="L68" s="15" t="str">
        <f>IFERROR(AVERAGEIF('Dzienne 12'!$B$7:$B$306,A68,'Dzienne 12'!$L$7:$L$306),"")</f>
        <v/>
      </c>
      <c r="M68" s="21">
        <f>IFERROR(SUMIF('Dzienne 12'!$B$7:$B$306,A68,'Dzienne 12'!$M$7:$M$306),"")</f>
        <v>0</v>
      </c>
      <c r="N68" s="15" t="str">
        <f>IFERROR(AVERAGEIF('Dzienne 12'!$B$7:$B$306,A68,'Dzienne 12'!$O$7:$O$306),"")</f>
        <v/>
      </c>
      <c r="O68" s="15" t="str">
        <f>IFERROR(AVERAGEIF('Dzienne 12'!$B$7:$B$306,A68,'Dzienne 12'!$P$7:$P$306),"")</f>
        <v/>
      </c>
      <c r="P68" s="17" t="str">
        <f>IFERROR(AVERAGEIF('Dzienne 12'!$B$7:$B$306,A68,'Dzienne 12'!$R$7:$R$306),"")</f>
        <v/>
      </c>
      <c r="Q68" s="21" t="str">
        <f>IFERROR(AVERAGEIF('Dzienne 12'!$B$7:$B$306,A68,'Dzienne 12'!$U$7:$U$306),"")</f>
        <v/>
      </c>
      <c r="R68" s="21" t="str">
        <f>IFERROR(AVERAGEIF('Dzienne 12'!$B$7:$B$306,A68,'Dzienne 12'!$V$7:$V$306),"")</f>
        <v/>
      </c>
      <c r="S68" s="14"/>
    </row>
    <row r="69" spans="1:19" ht="15" customHeight="1" x14ac:dyDescent="0.25">
      <c r="A69" s="19">
        <v>67</v>
      </c>
      <c r="B69" s="20" t="str">
        <f ca="1">IFERROR(_xludf.minifs('Dzienne 12'!$A$7:$A$306,'Dzienne 12'!$B$7:$B$306,A69),"")</f>
        <v/>
      </c>
      <c r="C69" s="20" t="str">
        <f ca="1">IFERROR(_xludf.maxifs('Dzienne 12'!$A$7:$A$306,'Dzienne 12'!$B$7:$B$306,A69),"")</f>
        <v/>
      </c>
      <c r="D69" s="21" t="str">
        <f>IFERROR(AVERAGEIF('Dzienne 12'!$B$7:$B$306,A69,'Dzienne 12'!$C$7:$C$306),"")</f>
        <v/>
      </c>
      <c r="E69" s="21" t="str">
        <f>IFERROR(AVERAGEIF('Dzienne 12'!$B$7:$B$306,A69,'Dzienne 12'!$D$7:$D$306),"")</f>
        <v/>
      </c>
      <c r="F69" s="13">
        <f>IFERROR(SUMIF('Dzienne 12'!$B$7:$B$306,A69,'Dzienne 12'!$E$7:$E$306),"")</f>
        <v>0</v>
      </c>
      <c r="G69" s="13">
        <f>IFERROR(SUMIF('Dzienne 12'!$B$7:$B$306,A69,'Dzienne 12'!$F$7:$F$306),"")</f>
        <v>0</v>
      </c>
      <c r="H69" s="15" t="str">
        <f>IFERROR(AVERAGEIF('Dzienne 12'!$B$7:$B$306,A69,'Dzienne 12'!$K$7:$K$306),"")</f>
        <v/>
      </c>
      <c r="I69" s="21">
        <f>IFERROR(SUMIF('Dzienne 12'!$B$7:$B$306,A69,'Dzienne 12'!$H$7:$H$306),"")</f>
        <v>0</v>
      </c>
      <c r="J69" s="21">
        <f>IFERROR(SUMIF('Dzienne 12'!$B$7:$B$306,A69,'Dzienne 12'!$I$7:$I$306),"")</f>
        <v>0</v>
      </c>
      <c r="K69" s="15" t="str">
        <f t="shared" si="2"/>
        <v/>
      </c>
      <c r="L69" s="15" t="str">
        <f>IFERROR(AVERAGEIF('Dzienne 12'!$B$7:$B$306,A69,'Dzienne 12'!$L$7:$L$306),"")</f>
        <v/>
      </c>
      <c r="M69" s="21">
        <f>IFERROR(SUMIF('Dzienne 12'!$B$7:$B$306,A69,'Dzienne 12'!$M$7:$M$306),"")</f>
        <v>0</v>
      </c>
      <c r="N69" s="15" t="str">
        <f>IFERROR(AVERAGEIF('Dzienne 12'!$B$7:$B$306,A69,'Dzienne 12'!$O$7:$O$306),"")</f>
        <v/>
      </c>
      <c r="O69" s="15" t="str">
        <f>IFERROR(AVERAGEIF('Dzienne 12'!$B$7:$B$306,A69,'Dzienne 12'!$P$7:$P$306),"")</f>
        <v/>
      </c>
      <c r="P69" s="17" t="str">
        <f>IFERROR(AVERAGEIF('Dzienne 12'!$B$7:$B$306,A69,'Dzienne 12'!$R$7:$R$306),"")</f>
        <v/>
      </c>
      <c r="Q69" s="21" t="str">
        <f>IFERROR(AVERAGEIF('Dzienne 12'!$B$7:$B$306,A69,'Dzienne 12'!$U$7:$U$306),"")</f>
        <v/>
      </c>
      <c r="R69" s="21" t="str">
        <f>IFERROR(AVERAGEIF('Dzienne 12'!$B$7:$B$306,A69,'Dzienne 12'!$V$7:$V$306),"")</f>
        <v/>
      </c>
      <c r="S69" s="14"/>
    </row>
    <row r="70" spans="1:19" ht="15" customHeight="1" x14ac:dyDescent="0.25">
      <c r="A70" s="19">
        <v>68</v>
      </c>
      <c r="B70" s="20" t="str">
        <f ca="1">IFERROR(_xludf.minifs('Dzienne 12'!$A$7:$A$306,'Dzienne 12'!$B$7:$B$306,A70),"")</f>
        <v/>
      </c>
      <c r="C70" s="20" t="str">
        <f ca="1">IFERROR(_xludf.maxifs('Dzienne 12'!$A$7:$A$306,'Dzienne 12'!$B$7:$B$306,A70),"")</f>
        <v/>
      </c>
      <c r="D70" s="21" t="str">
        <f>IFERROR(AVERAGEIF('Dzienne 12'!$B$7:$B$306,A70,'Dzienne 12'!$C$7:$C$306),"")</f>
        <v/>
      </c>
      <c r="E70" s="21" t="str">
        <f>IFERROR(AVERAGEIF('Dzienne 12'!$B$7:$B$306,A70,'Dzienne 12'!$D$7:$D$306),"")</f>
        <v/>
      </c>
      <c r="F70" s="13">
        <f>IFERROR(SUMIF('Dzienne 12'!$B$7:$B$306,A70,'Dzienne 12'!$E$7:$E$306),"")</f>
        <v>0</v>
      </c>
      <c r="G70" s="13">
        <f>IFERROR(SUMIF('Dzienne 12'!$B$7:$B$306,A70,'Dzienne 12'!$F$7:$F$306),"")</f>
        <v>0</v>
      </c>
      <c r="H70" s="15" t="str">
        <f>IFERROR(AVERAGEIF('Dzienne 12'!$B$7:$B$306,A70,'Dzienne 12'!$K$7:$K$306),"")</f>
        <v/>
      </c>
      <c r="I70" s="21">
        <f>IFERROR(SUMIF('Dzienne 12'!$B$7:$B$306,A70,'Dzienne 12'!$H$7:$H$306),"")</f>
        <v>0</v>
      </c>
      <c r="J70" s="21">
        <f>IFERROR(SUMIF('Dzienne 12'!$B$7:$B$306,A70,'Dzienne 12'!$I$7:$I$306),"")</f>
        <v>0</v>
      </c>
      <c r="K70" s="15" t="str">
        <f t="shared" si="2"/>
        <v/>
      </c>
      <c r="L70" s="15" t="str">
        <f>IFERROR(AVERAGEIF('Dzienne 12'!$B$7:$B$306,A70,'Dzienne 12'!$L$7:$L$306),"")</f>
        <v/>
      </c>
      <c r="M70" s="21">
        <f>IFERROR(SUMIF('Dzienne 12'!$B$7:$B$306,A70,'Dzienne 12'!$M$7:$M$306),"")</f>
        <v>0</v>
      </c>
      <c r="N70" s="15" t="str">
        <f>IFERROR(AVERAGEIF('Dzienne 12'!$B$7:$B$306,A70,'Dzienne 12'!$O$7:$O$306),"")</f>
        <v/>
      </c>
      <c r="O70" s="15" t="str">
        <f>IFERROR(AVERAGEIF('Dzienne 12'!$B$7:$B$306,A70,'Dzienne 12'!$P$7:$P$306),"")</f>
        <v/>
      </c>
      <c r="P70" s="17" t="str">
        <f>IFERROR(AVERAGEIF('Dzienne 12'!$B$7:$B$306,A70,'Dzienne 12'!$R$7:$R$306),"")</f>
        <v/>
      </c>
      <c r="Q70" s="21" t="str">
        <f>IFERROR(AVERAGEIF('Dzienne 12'!$B$7:$B$306,A70,'Dzienne 12'!$U$7:$U$306),"")</f>
        <v/>
      </c>
      <c r="R70" s="21" t="str">
        <f>IFERROR(AVERAGEIF('Dzienne 12'!$B$7:$B$306,A70,'Dzienne 12'!$V$7:$V$306),"")</f>
        <v/>
      </c>
      <c r="S70" s="14"/>
    </row>
    <row r="71" spans="1:19" ht="15" customHeight="1" x14ac:dyDescent="0.25">
      <c r="A71" s="19">
        <v>69</v>
      </c>
      <c r="B71" s="20" t="str">
        <f ca="1">IFERROR(_xludf.minifs('Dzienne 12'!$A$7:$A$306,'Dzienne 12'!$B$7:$B$306,A71),"")</f>
        <v/>
      </c>
      <c r="C71" s="20" t="str">
        <f ca="1">IFERROR(_xludf.maxifs('Dzienne 12'!$A$7:$A$306,'Dzienne 12'!$B$7:$B$306,A71),"")</f>
        <v/>
      </c>
      <c r="D71" s="21" t="str">
        <f>IFERROR(AVERAGEIF('Dzienne 12'!$B$7:$B$306,A71,'Dzienne 12'!$C$7:$C$306),"")</f>
        <v/>
      </c>
      <c r="E71" s="21" t="str">
        <f>IFERROR(AVERAGEIF('Dzienne 12'!$B$7:$B$306,A71,'Dzienne 12'!$D$7:$D$306),"")</f>
        <v/>
      </c>
      <c r="F71" s="13">
        <f>IFERROR(SUMIF('Dzienne 12'!$B$7:$B$306,A71,'Dzienne 12'!$E$7:$E$306),"")</f>
        <v>0</v>
      </c>
      <c r="G71" s="13">
        <f>IFERROR(SUMIF('Dzienne 12'!$B$7:$B$306,A71,'Dzienne 12'!$F$7:$F$306),"")</f>
        <v>0</v>
      </c>
      <c r="H71" s="15" t="str">
        <f>IFERROR(AVERAGEIF('Dzienne 12'!$B$7:$B$306,A71,'Dzienne 12'!$K$7:$K$306),"")</f>
        <v/>
      </c>
      <c r="I71" s="21">
        <f>IFERROR(SUMIF('Dzienne 12'!$B$7:$B$306,A71,'Dzienne 12'!$H$7:$H$306),"")</f>
        <v>0</v>
      </c>
      <c r="J71" s="21">
        <f>IFERROR(SUMIF('Dzienne 12'!$B$7:$B$306,A71,'Dzienne 12'!$I$7:$I$306),"")</f>
        <v>0</v>
      </c>
      <c r="K71" s="15" t="str">
        <f t="shared" si="2"/>
        <v/>
      </c>
      <c r="L71" s="15" t="str">
        <f>IFERROR(AVERAGEIF('Dzienne 12'!$B$7:$B$306,A71,'Dzienne 12'!$L$7:$L$306),"")</f>
        <v/>
      </c>
      <c r="M71" s="21">
        <f>IFERROR(SUMIF('Dzienne 12'!$B$7:$B$306,A71,'Dzienne 12'!$M$7:$M$306),"")</f>
        <v>0</v>
      </c>
      <c r="N71" s="15" t="str">
        <f>IFERROR(AVERAGEIF('Dzienne 12'!$B$7:$B$306,A71,'Dzienne 12'!$O$7:$O$306),"")</f>
        <v/>
      </c>
      <c r="O71" s="15" t="str">
        <f>IFERROR(AVERAGEIF('Dzienne 12'!$B$7:$B$306,A71,'Dzienne 12'!$P$7:$P$306),"")</f>
        <v/>
      </c>
      <c r="P71" s="17" t="str">
        <f>IFERROR(AVERAGEIF('Dzienne 12'!$B$7:$B$306,A71,'Dzienne 12'!$R$7:$R$306),"")</f>
        <v/>
      </c>
      <c r="Q71" s="21" t="str">
        <f>IFERROR(AVERAGEIF('Dzienne 12'!$B$7:$B$306,A71,'Dzienne 12'!$U$7:$U$306),"")</f>
        <v/>
      </c>
      <c r="R71" s="21" t="str">
        <f>IFERROR(AVERAGEIF('Dzienne 12'!$B$7:$B$306,A71,'Dzienne 12'!$V$7:$V$306),"")</f>
        <v/>
      </c>
      <c r="S71" s="14"/>
    </row>
    <row r="72" spans="1:19" ht="15" customHeight="1" x14ac:dyDescent="0.25">
      <c r="A72" s="19">
        <v>70</v>
      </c>
      <c r="B72" s="20" t="str">
        <f ca="1">IFERROR(_xludf.minifs('Dzienne 12'!$A$7:$A$306,'Dzienne 12'!$B$7:$B$306,A72),"")</f>
        <v/>
      </c>
      <c r="C72" s="20" t="str">
        <f ca="1">IFERROR(_xludf.maxifs('Dzienne 12'!$A$7:$A$306,'Dzienne 12'!$B$7:$B$306,A72),"")</f>
        <v/>
      </c>
      <c r="D72" s="21" t="str">
        <f>IFERROR(AVERAGEIF('Dzienne 12'!$B$7:$B$306,A72,'Dzienne 12'!$C$7:$C$306),"")</f>
        <v/>
      </c>
      <c r="E72" s="21" t="str">
        <f>IFERROR(AVERAGEIF('Dzienne 12'!$B$7:$B$306,A72,'Dzienne 12'!$D$7:$D$306),"")</f>
        <v/>
      </c>
      <c r="F72" s="13">
        <f>IFERROR(SUMIF('Dzienne 12'!$B$7:$B$306,A72,'Dzienne 12'!$E$7:$E$306),"")</f>
        <v>0</v>
      </c>
      <c r="G72" s="13">
        <f>IFERROR(SUMIF('Dzienne 12'!$B$7:$B$306,A72,'Dzienne 12'!$F$7:$F$306),"")</f>
        <v>0</v>
      </c>
      <c r="H72" s="15" t="str">
        <f>IFERROR(AVERAGEIF('Dzienne 12'!$B$7:$B$306,A72,'Dzienne 12'!$K$7:$K$306),"")</f>
        <v/>
      </c>
      <c r="I72" s="21">
        <f>IFERROR(SUMIF('Dzienne 12'!$B$7:$B$306,A72,'Dzienne 12'!$H$7:$H$306),"")</f>
        <v>0</v>
      </c>
      <c r="J72" s="21">
        <f>IFERROR(SUMIF('Dzienne 12'!$B$7:$B$306,A72,'Dzienne 12'!$I$7:$I$306),"")</f>
        <v>0</v>
      </c>
      <c r="K72" s="15" t="str">
        <f t="shared" si="2"/>
        <v/>
      </c>
      <c r="L72" s="15" t="str">
        <f>IFERROR(AVERAGEIF('Dzienne 12'!$B$7:$B$306,A72,'Dzienne 12'!$L$7:$L$306),"")</f>
        <v/>
      </c>
      <c r="M72" s="21">
        <f>IFERROR(SUMIF('Dzienne 12'!$B$7:$B$306,A72,'Dzienne 12'!$M$7:$M$306),"")</f>
        <v>0</v>
      </c>
      <c r="N72" s="15" t="str">
        <f>IFERROR(AVERAGEIF('Dzienne 12'!$B$7:$B$306,A72,'Dzienne 12'!$O$7:$O$306),"")</f>
        <v/>
      </c>
      <c r="O72" s="15" t="str">
        <f>IFERROR(AVERAGEIF('Dzienne 12'!$B$7:$B$306,A72,'Dzienne 12'!$P$7:$P$306),"")</f>
        <v/>
      </c>
      <c r="P72" s="17" t="str">
        <f>IFERROR(AVERAGEIF('Dzienne 12'!$B$7:$B$306,A72,'Dzienne 12'!$R$7:$R$306),"")</f>
        <v/>
      </c>
      <c r="Q72" s="21" t="str">
        <f>IFERROR(AVERAGEIF('Dzienne 12'!$B$7:$B$306,A72,'Dzienne 12'!$U$7:$U$306),"")</f>
        <v/>
      </c>
      <c r="R72" s="21" t="str">
        <f>IFERROR(AVERAGEIF('Dzienne 12'!$B$7:$B$306,A72,'Dzienne 12'!$V$7:$V$306),"")</f>
        <v/>
      </c>
      <c r="S72" s="14"/>
    </row>
  </sheetData>
  <sheetProtection sheet="1" formatCells="0" formatColumns="0" formatRows="0" sort="0" autoFilter="0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502"/>
  <sheetViews>
    <sheetView tabSelected="1" zoomScale="140" zoomScaleNormal="100" workbookViewId="0">
      <pane xSplit="2" ySplit="2" topLeftCell="D139" activePane="bottomRight" state="frozen"/>
      <selection pane="topRight" activeCell="C1" sqref="C1"/>
      <selection pane="bottomLeft" activeCell="A3" sqref="A3"/>
      <selection pane="bottomRight" activeCell="R125" sqref="R125"/>
    </sheetView>
  </sheetViews>
  <sheetFormatPr defaultColWidth="8.7109375" defaultRowHeight="15" x14ac:dyDescent="0.25"/>
  <cols>
    <col min="1" max="2" width="12" customWidth="1"/>
    <col min="3" max="3" width="28.7109375" bestFit="1" customWidth="1"/>
    <col min="4" max="4" width="14" customWidth="1"/>
    <col min="5" max="5" width="10" customWidth="1"/>
    <col min="6" max="6" width="12" customWidth="1"/>
    <col min="7" max="7" width="10" customWidth="1"/>
    <col min="8" max="8" width="12" customWidth="1"/>
    <col min="9" max="9" width="11" customWidth="1"/>
    <col min="10" max="12" width="9" customWidth="1"/>
    <col min="13" max="13" width="10" customWidth="1"/>
    <col min="14" max="14" width="9" customWidth="1"/>
    <col min="15" max="15" width="13" customWidth="1"/>
    <col min="16" max="17" width="10" customWidth="1"/>
    <col min="18" max="18" width="12" customWidth="1"/>
    <col min="19" max="20" width="10" customWidth="1"/>
    <col min="21" max="22" width="11" customWidth="1"/>
    <col min="23" max="23" width="25" customWidth="1"/>
  </cols>
  <sheetData>
    <row r="1" spans="1:23" ht="17.25" customHeight="1" x14ac:dyDescent="0.25">
      <c r="A1" s="39" t="s">
        <v>117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ht="18.75" customHeight="1" x14ac:dyDescent="0.25">
      <c r="A2" s="11" t="s">
        <v>118</v>
      </c>
      <c r="B2" s="11" t="s">
        <v>119</v>
      </c>
      <c r="C2" s="11" t="s">
        <v>120</v>
      </c>
      <c r="D2" s="11" t="s">
        <v>121</v>
      </c>
      <c r="E2" s="11" t="s">
        <v>122</v>
      </c>
      <c r="F2" s="11" t="s">
        <v>123</v>
      </c>
      <c r="G2" s="11" t="s">
        <v>124</v>
      </c>
      <c r="H2" s="11" t="s">
        <v>125</v>
      </c>
      <c r="I2" s="11" t="s">
        <v>126</v>
      </c>
      <c r="J2" s="11" t="s">
        <v>127</v>
      </c>
      <c r="K2" s="11" t="s">
        <v>128</v>
      </c>
      <c r="L2" s="11" t="s">
        <v>129</v>
      </c>
      <c r="M2" s="11" t="s">
        <v>130</v>
      </c>
      <c r="N2" s="11" t="s">
        <v>131</v>
      </c>
      <c r="O2" s="11" t="s">
        <v>132</v>
      </c>
      <c r="P2" s="11" t="s">
        <v>133</v>
      </c>
      <c r="Q2" s="11" t="s">
        <v>134</v>
      </c>
      <c r="R2" s="11" t="s">
        <v>135</v>
      </c>
      <c r="S2" s="11" t="s">
        <v>136</v>
      </c>
      <c r="T2" s="11" t="s">
        <v>137</v>
      </c>
      <c r="U2" s="11" t="s">
        <v>138</v>
      </c>
      <c r="V2" s="11" t="s">
        <v>139</v>
      </c>
      <c r="W2" s="11" t="s">
        <v>140</v>
      </c>
    </row>
    <row r="3" spans="1:23" ht="15" customHeight="1" x14ac:dyDescent="0.25">
      <c r="A3" s="12">
        <v>46190</v>
      </c>
      <c r="B3" s="12">
        <v>46212</v>
      </c>
      <c r="C3" s="14" t="s">
        <v>44</v>
      </c>
      <c r="D3" s="14" t="s">
        <v>141</v>
      </c>
      <c r="E3" s="14">
        <v>56</v>
      </c>
      <c r="F3" s="14">
        <v>108000</v>
      </c>
      <c r="G3" s="14">
        <v>0</v>
      </c>
      <c r="H3" s="13">
        <f t="shared" ref="H3:H66" si="0">IF(F3="","",F3-G3)</f>
        <v>108000</v>
      </c>
      <c r="I3" s="14">
        <v>16197</v>
      </c>
      <c r="J3" s="17">
        <f t="shared" ref="J3:J66" si="1">IF(OR(H3="",H3=0),"",I3/H3*100)</f>
        <v>14.997222222222224</v>
      </c>
      <c r="K3" s="14">
        <v>989</v>
      </c>
      <c r="L3" s="17">
        <f t="shared" ref="L3:L66" si="2">IF(OR(H3="",H3=0),"",K3/H3*100)</f>
        <v>0.91574074074074074</v>
      </c>
      <c r="M3" s="17">
        <f t="shared" ref="M3:M66" si="3">IF(OR(H3="",H3=0),"",((H3-I3)/H3)*100)</f>
        <v>85.00277777777778</v>
      </c>
      <c r="N3" s="14">
        <v>0</v>
      </c>
      <c r="O3" s="13">
        <f t="shared" ref="O3:O66" si="4">IF(OR(H3="",H3=0),"",H3-I3-K3-N3)</f>
        <v>90814</v>
      </c>
      <c r="P3" s="14">
        <v>8539</v>
      </c>
      <c r="Q3" s="17">
        <f t="shared" ref="Q3:Q66" si="5">IF(OR(O3="",O3=0),"",P3/O3*100)</f>
        <v>9.4027352610830928</v>
      </c>
      <c r="R3" s="14">
        <v>82275</v>
      </c>
      <c r="S3" s="17">
        <f t="shared" ref="S3:S66" si="6">IF(OR(H3="",H3=0),"",R3/H3*100)</f>
        <v>76.180555555555557</v>
      </c>
      <c r="T3" s="17">
        <f t="shared" ref="T3:T66" si="7">IF(OR(H3="",H3=0,I3=""),"",IF((H3-I3)=0,"",R3/(H3-I3)*100))</f>
        <v>89.62125420737884</v>
      </c>
      <c r="U3" s="17">
        <f>IFERROR(IF(COUNTIFS('Utrata Masy Jaja'!$B$4:$B$703,A3,'Utrata Masy Jaja'!$C$4:$C$703,C3)=0,"",AVERAGEIFS('Utrata Masy Jaja'!$S$4:$S$703,'Utrata Masy Jaja'!$B$4:$B$703,A3,'Utrata Masy Jaja'!$C$4:$C$703,C3)),"")</f>
        <v>12.231911801491696</v>
      </c>
      <c r="V3" s="15" t="str">
        <f>IFERROR(IF(COUNTIFS('Temperatura zarodka'!$B$4:$B$703,A3,'Temperatura zarodka'!$C$4:$C$703,C3)=0,"",AVERAGEIFS('Temperatura zarodka'!$AR$4:$AR$703,'Temperatura zarodka'!$B$4:$B$703,A3,'Temperatura zarodka'!$C$4:$C$703,C3)),"")</f>
        <v/>
      </c>
      <c r="W3" s="14"/>
    </row>
    <row r="4" spans="1:23" ht="15" customHeight="1" x14ac:dyDescent="0.25">
      <c r="A4" s="12">
        <v>46191</v>
      </c>
      <c r="B4" s="12">
        <v>46213</v>
      </c>
      <c r="C4" s="14" t="s">
        <v>44</v>
      </c>
      <c r="D4" s="14" t="s">
        <v>142</v>
      </c>
      <c r="E4" s="14">
        <v>56</v>
      </c>
      <c r="F4" s="14">
        <v>108000</v>
      </c>
      <c r="G4" s="14">
        <v>263</v>
      </c>
      <c r="H4" s="13">
        <f t="shared" si="0"/>
        <v>107737</v>
      </c>
      <c r="I4" s="14">
        <v>16315</v>
      </c>
      <c r="J4" s="17">
        <f t="shared" si="1"/>
        <v>15.143358363422038</v>
      </c>
      <c r="K4" s="14">
        <v>898</v>
      </c>
      <c r="L4" s="17">
        <f t="shared" si="2"/>
        <v>0.83351123569432961</v>
      </c>
      <c r="M4" s="17">
        <f t="shared" si="3"/>
        <v>84.856641636577962</v>
      </c>
      <c r="N4" s="14">
        <v>0</v>
      </c>
      <c r="O4" s="13">
        <f t="shared" si="4"/>
        <v>90524</v>
      </c>
      <c r="P4" s="14"/>
      <c r="Q4" s="17">
        <f t="shared" si="5"/>
        <v>0</v>
      </c>
      <c r="R4" s="14">
        <v>82015</v>
      </c>
      <c r="S4" s="17">
        <f t="shared" si="6"/>
        <v>76.125193758875781</v>
      </c>
      <c r="T4" s="17">
        <f t="shared" si="7"/>
        <v>89.710354181706805</v>
      </c>
      <c r="U4" s="17">
        <f>IFERROR(IF(COUNTIFS('Utrata Masy Jaja'!$B$4:$B$703,A4,'Utrata Masy Jaja'!$C$4:$C$703,C4)=0,"",AVERAGEIFS('Utrata Masy Jaja'!$S$4:$S$703,'Utrata Masy Jaja'!$B$4:$B$703,A4,'Utrata Masy Jaja'!$C$4:$C$703,C4)),"")</f>
        <v>11.668641960321889</v>
      </c>
      <c r="V4" s="15">
        <f>IFERROR(IF(COUNTIFS('Temperatura zarodka'!$B$4:$B$703,A4,'Temperatura zarodka'!$C$4:$C$703,C4)=0,"",AVERAGEIFS('Temperatura zarodka'!$AR$4:$AR$703,'Temperatura zarodka'!$B$4:$B$703,A4,'Temperatura zarodka'!$C$4:$C$703,C4)),"")</f>
        <v>99.593333333333348</v>
      </c>
      <c r="W4" s="14"/>
    </row>
    <row r="5" spans="1:23" ht="15" customHeight="1" x14ac:dyDescent="0.25">
      <c r="A5" s="12">
        <v>46194</v>
      </c>
      <c r="B5" s="12">
        <v>46216</v>
      </c>
      <c r="C5" s="14" t="s">
        <v>42</v>
      </c>
      <c r="D5" s="14" t="s">
        <v>143</v>
      </c>
      <c r="E5" s="14">
        <v>45</v>
      </c>
      <c r="F5" s="14">
        <v>45600</v>
      </c>
      <c r="G5" s="14">
        <v>0</v>
      </c>
      <c r="H5" s="13">
        <f t="shared" si="0"/>
        <v>45600</v>
      </c>
      <c r="I5" s="14">
        <v>2891</v>
      </c>
      <c r="J5" s="17">
        <f t="shared" si="1"/>
        <v>6.3399122807017534</v>
      </c>
      <c r="K5" s="14">
        <v>281</v>
      </c>
      <c r="L5" s="17">
        <f t="shared" si="2"/>
        <v>0.61622807017543868</v>
      </c>
      <c r="M5" s="17">
        <f t="shared" si="3"/>
        <v>93.660087719298247</v>
      </c>
      <c r="N5" s="14">
        <v>29</v>
      </c>
      <c r="O5" s="13">
        <f t="shared" si="4"/>
        <v>42399</v>
      </c>
      <c r="P5" s="14"/>
      <c r="Q5" s="17">
        <f t="shared" si="5"/>
        <v>0</v>
      </c>
      <c r="R5" s="14">
        <v>43150</v>
      </c>
      <c r="S5" s="17">
        <f t="shared" si="6"/>
        <v>94.627192982456137</v>
      </c>
      <c r="T5" s="17">
        <f t="shared" si="7"/>
        <v>101.03256924769954</v>
      </c>
      <c r="U5" s="17">
        <f>IFERROR(IF(COUNTIFS('Utrata Masy Jaja'!$B$4:$B$703,A5,'Utrata Masy Jaja'!$C$4:$C$703,C5)=0,"",AVERAGEIFS('Utrata Masy Jaja'!$S$4:$S$703,'Utrata Masy Jaja'!$B$4:$B$703,A5,'Utrata Masy Jaja'!$C$4:$C$703,C5)),"")</f>
        <v>11.71528613633876</v>
      </c>
      <c r="V5" s="15">
        <f>IFERROR(IF(COUNTIFS('Temperatura zarodka'!$B$4:$B$703,A5,'Temperatura zarodka'!$C$4:$C$703,C5)=0,"",AVERAGEIFS('Temperatura zarodka'!$AR$4:$AR$703,'Temperatura zarodka'!$B$4:$B$703,A5,'Temperatura zarodka'!$C$4:$C$703,C5)),"")</f>
        <v>99.899999999999991</v>
      </c>
      <c r="W5" s="14"/>
    </row>
    <row r="6" spans="1:23" ht="15" customHeight="1" x14ac:dyDescent="0.25">
      <c r="A6" s="12">
        <v>46194</v>
      </c>
      <c r="B6" s="12">
        <v>46216</v>
      </c>
      <c r="C6" s="14" t="s">
        <v>43</v>
      </c>
      <c r="D6" s="14" t="s">
        <v>143</v>
      </c>
      <c r="E6" s="14">
        <v>29</v>
      </c>
      <c r="F6" s="14">
        <v>3600</v>
      </c>
      <c r="G6" s="14">
        <v>0</v>
      </c>
      <c r="H6" s="13">
        <f t="shared" si="0"/>
        <v>3600</v>
      </c>
      <c r="I6" s="14">
        <v>342</v>
      </c>
      <c r="J6" s="17">
        <f t="shared" si="1"/>
        <v>9.5</v>
      </c>
      <c r="K6" s="14">
        <v>45</v>
      </c>
      <c r="L6" s="17">
        <f t="shared" si="2"/>
        <v>1.25</v>
      </c>
      <c r="M6" s="17">
        <f t="shared" si="3"/>
        <v>90.5</v>
      </c>
      <c r="N6" s="14">
        <v>0</v>
      </c>
      <c r="O6" s="13">
        <f t="shared" si="4"/>
        <v>3213</v>
      </c>
      <c r="P6" s="14"/>
      <c r="Q6" s="17">
        <f t="shared" si="5"/>
        <v>0</v>
      </c>
      <c r="R6" s="14">
        <v>3000</v>
      </c>
      <c r="S6" s="17">
        <f t="shared" si="6"/>
        <v>83.333333333333343</v>
      </c>
      <c r="T6" s="17">
        <f t="shared" si="7"/>
        <v>92.081031307550646</v>
      </c>
      <c r="U6" s="17" t="str">
        <f>IFERROR(IF(COUNTIFS('Utrata Masy Jaja'!$B$4:$B$703,A6,'Utrata Masy Jaja'!$C$4:$C$703,C6)=0,"",AVERAGEIFS('Utrata Masy Jaja'!$S$4:$S$703,'Utrata Masy Jaja'!$B$4:$B$703,A6,'Utrata Masy Jaja'!$C$4:$C$703,C6)),"")</f>
        <v/>
      </c>
      <c r="V6" s="15">
        <f>IFERROR(IF(COUNTIFS('Temperatura zarodka'!$B$4:$B$703,A6,'Temperatura zarodka'!$C$4:$C$703,C6)=0,"",AVERAGEIFS('Temperatura zarodka'!$AR$4:$AR$703,'Temperatura zarodka'!$B$4:$B$703,A6,'Temperatura zarodka'!$C$4:$C$703,C6)),"")</f>
        <v>99.933333333333337</v>
      </c>
      <c r="W6" s="14"/>
    </row>
    <row r="7" spans="1:23" ht="15" customHeight="1" x14ac:dyDescent="0.25">
      <c r="A7" s="12">
        <v>46195</v>
      </c>
      <c r="B7" s="12">
        <v>46217</v>
      </c>
      <c r="C7" s="14" t="s">
        <v>43</v>
      </c>
      <c r="D7" s="14" t="s">
        <v>144</v>
      </c>
      <c r="E7" s="14">
        <v>29</v>
      </c>
      <c r="F7" s="14">
        <v>39600</v>
      </c>
      <c r="G7" s="14">
        <v>0</v>
      </c>
      <c r="H7" s="13">
        <f t="shared" si="0"/>
        <v>39600</v>
      </c>
      <c r="I7" s="14">
        <v>3215</v>
      </c>
      <c r="J7" s="17">
        <f t="shared" si="1"/>
        <v>8.1186868686868685</v>
      </c>
      <c r="K7" s="14">
        <v>256</v>
      </c>
      <c r="L7" s="17">
        <f t="shared" si="2"/>
        <v>0.64646464646464641</v>
      </c>
      <c r="M7" s="17">
        <f t="shared" si="3"/>
        <v>91.881313131313135</v>
      </c>
      <c r="N7" s="14">
        <v>51</v>
      </c>
      <c r="O7" s="13">
        <f t="shared" si="4"/>
        <v>36078</v>
      </c>
      <c r="P7" s="14"/>
      <c r="Q7" s="17">
        <f t="shared" si="5"/>
        <v>0</v>
      </c>
      <c r="R7" s="14">
        <v>33400</v>
      </c>
      <c r="S7" s="17">
        <f t="shared" si="6"/>
        <v>84.343434343434339</v>
      </c>
      <c r="T7" s="17">
        <f t="shared" si="7"/>
        <v>91.796069808987227</v>
      </c>
      <c r="U7" s="17">
        <f>IFERROR(IF(COUNTIFS('Utrata Masy Jaja'!$B$4:$B$703,A7,'Utrata Masy Jaja'!$C$4:$C$703,C7)=0,"",AVERAGEIFS('Utrata Masy Jaja'!$S$4:$S$703,'Utrata Masy Jaja'!$B$4:$B$703,A7,'Utrata Masy Jaja'!$C$4:$C$703,C7)),"")</f>
        <v>10.854122573963174</v>
      </c>
      <c r="V7" s="15">
        <f>IFERROR(IF(COUNTIFS('Temperatura zarodka'!$B$4:$B$703,A7,'Temperatura zarodka'!$C$4:$C$703,C7)=0,"",AVERAGEIFS('Temperatura zarodka'!$AR$4:$AR$703,'Temperatura zarodka'!$B$4:$B$703,A7,'Temperatura zarodka'!$C$4:$C$703,C7)),"")</f>
        <v>99.5</v>
      </c>
      <c r="W7" s="14"/>
    </row>
    <row r="8" spans="1:23" ht="15" customHeight="1" x14ac:dyDescent="0.25">
      <c r="A8" s="12">
        <v>46195</v>
      </c>
      <c r="B8" s="12">
        <v>46217</v>
      </c>
      <c r="C8" s="14" t="s">
        <v>41</v>
      </c>
      <c r="D8" s="14" t="s">
        <v>144</v>
      </c>
      <c r="E8" s="14">
        <v>67</v>
      </c>
      <c r="F8" s="14">
        <v>24000</v>
      </c>
      <c r="G8" s="14">
        <v>0</v>
      </c>
      <c r="H8" s="13">
        <f t="shared" si="0"/>
        <v>24000</v>
      </c>
      <c r="I8" s="14">
        <v>4264</v>
      </c>
      <c r="J8" s="17">
        <f t="shared" si="1"/>
        <v>17.766666666666666</v>
      </c>
      <c r="K8" s="14">
        <v>222</v>
      </c>
      <c r="L8" s="17">
        <f t="shared" si="2"/>
        <v>0.92499999999999993</v>
      </c>
      <c r="M8" s="17">
        <f t="shared" si="3"/>
        <v>82.233333333333334</v>
      </c>
      <c r="N8" s="14"/>
      <c r="O8" s="13">
        <f t="shared" si="4"/>
        <v>19514</v>
      </c>
      <c r="P8" s="14"/>
      <c r="Q8" s="17">
        <f t="shared" si="5"/>
        <v>0</v>
      </c>
      <c r="R8" s="14">
        <v>17200</v>
      </c>
      <c r="S8" s="17">
        <f t="shared" si="6"/>
        <v>71.666666666666671</v>
      </c>
      <c r="T8" s="17">
        <f t="shared" si="7"/>
        <v>87.150385083096879</v>
      </c>
      <c r="U8" s="17">
        <f>IFERROR(IF(COUNTIFS('Utrata Masy Jaja'!$B$4:$B$703,A8,'Utrata Masy Jaja'!$C$4:$C$703,C8)=0,"",AVERAGEIFS('Utrata Masy Jaja'!$S$4:$S$703,'Utrata Masy Jaja'!$B$4:$B$703,A8,'Utrata Masy Jaja'!$C$4:$C$703,C8)),"")</f>
        <v>10.962821734985702</v>
      </c>
      <c r="V8" s="15">
        <f>IFERROR(IF(COUNTIFS('Temperatura zarodka'!$B$4:$B$703,A8,'Temperatura zarodka'!$C$4:$C$703,C8)=0,"",AVERAGEIFS('Temperatura zarodka'!$AR$4:$AR$703,'Temperatura zarodka'!$B$4:$B$703,A8,'Temperatura zarodka'!$C$4:$C$703,C8)),"")</f>
        <v>99.7</v>
      </c>
      <c r="W8" s="14"/>
    </row>
    <row r="9" spans="1:23" ht="15" customHeight="1" x14ac:dyDescent="0.25">
      <c r="A9" s="12">
        <v>46195</v>
      </c>
      <c r="B9" s="12">
        <v>46217</v>
      </c>
      <c r="C9" s="14" t="s">
        <v>42</v>
      </c>
      <c r="D9" s="14" t="s">
        <v>144</v>
      </c>
      <c r="E9" s="14">
        <v>45</v>
      </c>
      <c r="F9" s="14">
        <v>4800</v>
      </c>
      <c r="G9" s="14">
        <v>0</v>
      </c>
      <c r="H9" s="13">
        <f t="shared" si="0"/>
        <v>4800</v>
      </c>
      <c r="I9" s="14">
        <v>266</v>
      </c>
      <c r="J9" s="17">
        <f t="shared" si="1"/>
        <v>5.541666666666667</v>
      </c>
      <c r="K9" s="14">
        <v>19</v>
      </c>
      <c r="L9" s="17">
        <f t="shared" si="2"/>
        <v>0.39583333333333337</v>
      </c>
      <c r="M9" s="17">
        <f t="shared" si="3"/>
        <v>94.458333333333329</v>
      </c>
      <c r="N9" s="14"/>
      <c r="O9" s="13">
        <f t="shared" si="4"/>
        <v>4515</v>
      </c>
      <c r="P9" s="14"/>
      <c r="Q9" s="17">
        <f t="shared" si="5"/>
        <v>0</v>
      </c>
      <c r="R9" s="14">
        <v>4200</v>
      </c>
      <c r="S9" s="17">
        <f t="shared" si="6"/>
        <v>87.5</v>
      </c>
      <c r="T9" s="17">
        <f t="shared" si="7"/>
        <v>92.633436259373624</v>
      </c>
      <c r="U9" s="17" t="str">
        <f>IFERROR(IF(COUNTIFS('Utrata Masy Jaja'!$B$4:$B$703,A9,'Utrata Masy Jaja'!$C$4:$C$703,C9)=0,"",AVERAGEIFS('Utrata Masy Jaja'!$S$4:$S$703,'Utrata Masy Jaja'!$B$4:$B$703,A9,'Utrata Masy Jaja'!$C$4:$C$703,C9)),"")</f>
        <v/>
      </c>
      <c r="V9" s="15" t="str">
        <f>IFERROR(IF(COUNTIFS('Temperatura zarodka'!$B$4:$B$703,A9,'Temperatura zarodka'!$C$4:$C$703,C9)=0,"",AVERAGEIFS('Temperatura zarodka'!$AR$4:$AR$703,'Temperatura zarodka'!$B$4:$B$703,A9,'Temperatura zarodka'!$C$4:$C$703,C9)),"")</f>
        <v/>
      </c>
      <c r="W9" s="14"/>
    </row>
    <row r="10" spans="1:23" ht="15" customHeight="1" x14ac:dyDescent="0.25">
      <c r="A10" s="12">
        <v>46198</v>
      </c>
      <c r="B10" s="12">
        <v>46220</v>
      </c>
      <c r="C10" s="14" t="s">
        <v>48</v>
      </c>
      <c r="D10" s="14" t="s">
        <v>145</v>
      </c>
      <c r="E10" s="14">
        <v>46</v>
      </c>
      <c r="F10" s="14">
        <v>24000</v>
      </c>
      <c r="G10" s="14">
        <v>0</v>
      </c>
      <c r="H10" s="13">
        <f t="shared" si="0"/>
        <v>24000</v>
      </c>
      <c r="I10" s="14">
        <v>1281</v>
      </c>
      <c r="J10" s="17">
        <f t="shared" si="1"/>
        <v>5.3374999999999995</v>
      </c>
      <c r="K10" s="14">
        <v>126</v>
      </c>
      <c r="L10" s="17">
        <f t="shared" si="2"/>
        <v>0.52500000000000002</v>
      </c>
      <c r="M10" s="17">
        <f t="shared" si="3"/>
        <v>94.662500000000009</v>
      </c>
      <c r="N10" s="14"/>
      <c r="O10" s="13">
        <f t="shared" si="4"/>
        <v>22593</v>
      </c>
      <c r="P10" s="14"/>
      <c r="Q10" s="17">
        <f t="shared" si="5"/>
        <v>0</v>
      </c>
      <c r="R10" s="14">
        <v>21550</v>
      </c>
      <c r="S10" s="17">
        <f t="shared" si="6"/>
        <v>89.791666666666671</v>
      </c>
      <c r="T10" s="17">
        <f t="shared" si="7"/>
        <v>94.854527047845423</v>
      </c>
      <c r="U10" s="17">
        <f>IFERROR(IF(COUNTIFS('Utrata Masy Jaja'!$B$4:$B$703,A10,'Utrata Masy Jaja'!$C$4:$C$703,C10)=0,"",AVERAGEIFS('Utrata Masy Jaja'!$S$4:$S$703,'Utrata Masy Jaja'!$B$4:$B$703,A10,'Utrata Masy Jaja'!$C$4:$C$703,C10)),"")</f>
        <v>13.089005235602095</v>
      </c>
      <c r="V10" s="15">
        <f>IFERROR(IF(COUNTIFS('Temperatura zarodka'!$B$4:$B$703,A10,'Temperatura zarodka'!$C$4:$C$703,C10)=0,"",AVERAGEIFS('Temperatura zarodka'!$AR$4:$AR$703,'Temperatura zarodka'!$B$4:$B$703,A10,'Temperatura zarodka'!$C$4:$C$703,C10)),"")</f>
        <v>100.06666666666666</v>
      </c>
      <c r="W10" s="14"/>
    </row>
    <row r="11" spans="1:23" ht="15" customHeight="1" x14ac:dyDescent="0.25">
      <c r="A11" s="12">
        <v>46198</v>
      </c>
      <c r="B11" s="12">
        <v>46220</v>
      </c>
      <c r="C11" s="14" t="s">
        <v>56</v>
      </c>
      <c r="D11" s="14" t="s">
        <v>145</v>
      </c>
      <c r="E11" s="14">
        <v>46</v>
      </c>
      <c r="F11" s="14">
        <v>24000</v>
      </c>
      <c r="G11" s="14">
        <v>0</v>
      </c>
      <c r="H11" s="13">
        <f t="shared" si="0"/>
        <v>24000</v>
      </c>
      <c r="I11" s="14">
        <v>1207</v>
      </c>
      <c r="J11" s="17">
        <f t="shared" si="1"/>
        <v>5.0291666666666668</v>
      </c>
      <c r="K11" s="14">
        <v>71</v>
      </c>
      <c r="L11" s="17">
        <f t="shared" si="2"/>
        <v>0.29583333333333334</v>
      </c>
      <c r="M11" s="17">
        <f t="shared" si="3"/>
        <v>94.970833333333331</v>
      </c>
      <c r="N11" s="14"/>
      <c r="O11" s="13">
        <f t="shared" si="4"/>
        <v>22722</v>
      </c>
      <c r="P11" s="14"/>
      <c r="Q11" s="17">
        <f t="shared" si="5"/>
        <v>0</v>
      </c>
      <c r="R11" s="14">
        <v>21660</v>
      </c>
      <c r="S11" s="17">
        <f t="shared" si="6"/>
        <v>90.25</v>
      </c>
      <c r="T11" s="17">
        <f t="shared" si="7"/>
        <v>95.029175624095117</v>
      </c>
      <c r="U11" s="17">
        <f>IFERROR(IF(COUNTIFS('Utrata Masy Jaja'!$B$4:$B$703,A11,'Utrata Masy Jaja'!$C$4:$C$703,C11)=0,"",AVERAGEIFS('Utrata Masy Jaja'!$S$4:$S$703,'Utrata Masy Jaja'!$B$4:$B$703,A11,'Utrata Masy Jaja'!$C$4:$C$703,C11)),"")</f>
        <v>12.304483837330551</v>
      </c>
      <c r="V11" s="15">
        <f>IFERROR(IF(COUNTIFS('Temperatura zarodka'!$B$4:$B$703,A11,'Temperatura zarodka'!$C$4:$C$703,C11)=0,"",AVERAGEIFS('Temperatura zarodka'!$AR$4:$AR$703,'Temperatura zarodka'!$B$4:$B$703,A11,'Temperatura zarodka'!$C$4:$C$703,C11)),"")</f>
        <v>101.26666666666667</v>
      </c>
      <c r="W11" s="14"/>
    </row>
    <row r="12" spans="1:23" ht="15" customHeight="1" x14ac:dyDescent="0.25">
      <c r="A12" s="12">
        <v>46198</v>
      </c>
      <c r="B12" s="12">
        <v>46220</v>
      </c>
      <c r="C12" s="14" t="s">
        <v>70</v>
      </c>
      <c r="D12" s="14" t="s">
        <v>145</v>
      </c>
      <c r="E12" s="14">
        <v>46</v>
      </c>
      <c r="F12" s="14">
        <v>21600</v>
      </c>
      <c r="G12" s="14">
        <v>0</v>
      </c>
      <c r="H12" s="13">
        <f t="shared" si="0"/>
        <v>21600</v>
      </c>
      <c r="I12" s="14">
        <v>1503</v>
      </c>
      <c r="J12" s="17">
        <f t="shared" si="1"/>
        <v>6.958333333333333</v>
      </c>
      <c r="K12" s="14">
        <v>129</v>
      </c>
      <c r="L12" s="17">
        <f t="shared" si="2"/>
        <v>0.59722222222222221</v>
      </c>
      <c r="M12" s="17">
        <f t="shared" si="3"/>
        <v>93.041666666666671</v>
      </c>
      <c r="N12" s="14"/>
      <c r="O12" s="13">
        <f t="shared" si="4"/>
        <v>19968</v>
      </c>
      <c r="P12" s="14"/>
      <c r="Q12" s="17">
        <f t="shared" si="5"/>
        <v>0</v>
      </c>
      <c r="R12" s="14">
        <v>18650</v>
      </c>
      <c r="S12" s="17">
        <f t="shared" si="6"/>
        <v>86.342592592592595</v>
      </c>
      <c r="T12" s="17">
        <f t="shared" si="7"/>
        <v>92.799920386127283</v>
      </c>
      <c r="U12" s="17">
        <f>IFERROR(IF(COUNTIFS('Utrata Masy Jaja'!$B$4:$B$703,A12,'Utrata Masy Jaja'!$C$4:$C$703,C12)=0,"",AVERAGEIFS('Utrata Masy Jaja'!$S$4:$S$703,'Utrata Masy Jaja'!$B$4:$B$703,A12,'Utrata Masy Jaja'!$C$4:$C$703,C12)),"")</f>
        <v>12.046908315565039</v>
      </c>
      <c r="V12" s="15">
        <f>IFERROR(IF(COUNTIFS('Temperatura zarodka'!$B$4:$B$703,A12,'Temperatura zarodka'!$C$4:$C$703,C12)=0,"",AVERAGEIFS('Temperatura zarodka'!$AR$4:$AR$703,'Temperatura zarodka'!$B$4:$B$703,A12,'Temperatura zarodka'!$C$4:$C$703,C12)),"")</f>
        <v>100.875</v>
      </c>
      <c r="W12" s="14"/>
    </row>
    <row r="13" spans="1:23" ht="15" customHeight="1" x14ac:dyDescent="0.25">
      <c r="A13" s="12">
        <v>46198</v>
      </c>
      <c r="B13" s="12">
        <v>46220</v>
      </c>
      <c r="C13" s="14" t="s">
        <v>45</v>
      </c>
      <c r="D13" s="14" t="s">
        <v>145</v>
      </c>
      <c r="E13" s="14">
        <v>46</v>
      </c>
      <c r="F13" s="14">
        <v>2400</v>
      </c>
      <c r="G13" s="14">
        <v>0</v>
      </c>
      <c r="H13" s="13">
        <f t="shared" si="0"/>
        <v>2400</v>
      </c>
      <c r="I13" s="14">
        <v>185</v>
      </c>
      <c r="J13" s="17">
        <f t="shared" si="1"/>
        <v>7.7083333333333339</v>
      </c>
      <c r="K13" s="14">
        <v>26</v>
      </c>
      <c r="L13" s="17">
        <f t="shared" si="2"/>
        <v>1.0833333333333335</v>
      </c>
      <c r="M13" s="17">
        <f t="shared" si="3"/>
        <v>92.291666666666671</v>
      </c>
      <c r="N13" s="14"/>
      <c r="O13" s="13">
        <f t="shared" si="4"/>
        <v>2189</v>
      </c>
      <c r="P13" s="14"/>
      <c r="Q13" s="17">
        <f t="shared" si="5"/>
        <v>0</v>
      </c>
      <c r="R13" s="14">
        <v>2000</v>
      </c>
      <c r="S13" s="17">
        <f t="shared" si="6"/>
        <v>83.333333333333343</v>
      </c>
      <c r="T13" s="17">
        <f t="shared" si="7"/>
        <v>90.293453724604973</v>
      </c>
      <c r="U13" s="17" t="str">
        <f>IFERROR(IF(COUNTIFS('Utrata Masy Jaja'!$B$4:$B$703,A13,'Utrata Masy Jaja'!$C$4:$C$703,C13)=0,"",AVERAGEIFS('Utrata Masy Jaja'!$S$4:$S$703,'Utrata Masy Jaja'!$B$4:$B$703,A13,'Utrata Masy Jaja'!$C$4:$C$703,C13)),"")</f>
        <v/>
      </c>
      <c r="V13" s="15" t="str">
        <f>IFERROR(IF(COUNTIFS('Temperatura zarodka'!$B$4:$B$703,A13,'Temperatura zarodka'!$C$4:$C$703,C13)=0,"",AVERAGEIFS('Temperatura zarodka'!$AR$4:$AR$703,'Temperatura zarodka'!$B$4:$B$703,A13,'Temperatura zarodka'!$C$4:$C$703,C13)),"")</f>
        <v/>
      </c>
      <c r="W13" s="14"/>
    </row>
    <row r="14" spans="1:23" ht="15" customHeight="1" x14ac:dyDescent="0.25">
      <c r="A14" s="12">
        <v>46198</v>
      </c>
      <c r="B14" s="12">
        <v>46220</v>
      </c>
      <c r="C14" s="14" t="s">
        <v>63</v>
      </c>
      <c r="D14" s="14" t="s">
        <v>145</v>
      </c>
      <c r="E14" s="14">
        <v>46</v>
      </c>
      <c r="F14" s="14">
        <v>19200</v>
      </c>
      <c r="G14" s="14"/>
      <c r="H14" s="13">
        <f t="shared" si="0"/>
        <v>19200</v>
      </c>
      <c r="I14" s="14">
        <v>1167</v>
      </c>
      <c r="J14" s="17">
        <f t="shared" si="1"/>
        <v>6.078125</v>
      </c>
      <c r="K14" s="14">
        <v>157</v>
      </c>
      <c r="L14" s="17">
        <f t="shared" si="2"/>
        <v>0.81770833333333326</v>
      </c>
      <c r="M14" s="17">
        <f t="shared" si="3"/>
        <v>93.921875</v>
      </c>
      <c r="N14" s="14"/>
      <c r="O14" s="13">
        <f t="shared" si="4"/>
        <v>17876</v>
      </c>
      <c r="P14" s="14"/>
      <c r="Q14" s="17">
        <f t="shared" si="5"/>
        <v>0</v>
      </c>
      <c r="R14" s="14">
        <v>17100</v>
      </c>
      <c r="S14" s="17">
        <f t="shared" si="6"/>
        <v>89.0625</v>
      </c>
      <c r="T14" s="17">
        <f t="shared" si="7"/>
        <v>94.82615205456662</v>
      </c>
      <c r="U14" s="17">
        <f>IFERROR(IF(COUNTIFS('Utrata Masy Jaja'!$B$4:$B$703,A14,'Utrata Masy Jaja'!$C$4:$C$703,C14)=0,"",AVERAGEIFS('Utrata Masy Jaja'!$S$4:$S$703,'Utrata Masy Jaja'!$B$4:$B$703,A14,'Utrata Masy Jaja'!$C$4:$C$703,C14)),"")</f>
        <v>12.384851586489244</v>
      </c>
      <c r="V14" s="15">
        <f>IFERROR(IF(COUNTIFS('Temperatura zarodka'!$B$4:$B$703,A14,'Temperatura zarodka'!$C$4:$C$703,C14)=0,"",AVERAGEIFS('Temperatura zarodka'!$AR$4:$AR$703,'Temperatura zarodka'!$B$4:$B$703,A14,'Temperatura zarodka'!$C$4:$C$703,C14)),"")</f>
        <v>100.13333333333333</v>
      </c>
      <c r="W14" s="14"/>
    </row>
    <row r="15" spans="1:23" ht="15" customHeight="1" x14ac:dyDescent="0.25">
      <c r="A15" s="12">
        <v>46198</v>
      </c>
      <c r="B15" s="12">
        <v>46220</v>
      </c>
      <c r="C15" s="14" t="s">
        <v>42</v>
      </c>
      <c r="D15" s="14" t="s">
        <v>145</v>
      </c>
      <c r="E15" s="14">
        <v>46</v>
      </c>
      <c r="F15" s="14">
        <v>10800</v>
      </c>
      <c r="G15" s="14">
        <v>0</v>
      </c>
      <c r="H15" s="13">
        <f t="shared" si="0"/>
        <v>10800</v>
      </c>
      <c r="I15" s="14">
        <v>687</v>
      </c>
      <c r="J15" s="17">
        <f t="shared" si="1"/>
        <v>6.3611111111111107</v>
      </c>
      <c r="K15" s="14"/>
      <c r="L15" s="17">
        <f t="shared" si="2"/>
        <v>0</v>
      </c>
      <c r="M15" s="17">
        <f t="shared" si="3"/>
        <v>93.6388888888889</v>
      </c>
      <c r="N15" s="14">
        <v>54</v>
      </c>
      <c r="O15" s="13">
        <f t="shared" si="4"/>
        <v>10059</v>
      </c>
      <c r="P15" s="14"/>
      <c r="Q15" s="17">
        <f t="shared" si="5"/>
        <v>0</v>
      </c>
      <c r="R15" s="14">
        <v>9600</v>
      </c>
      <c r="S15" s="17">
        <f t="shared" si="6"/>
        <v>88.888888888888886</v>
      </c>
      <c r="T15" s="17">
        <f t="shared" si="7"/>
        <v>94.927321269652921</v>
      </c>
      <c r="U15" s="17">
        <f>IFERROR(IF(COUNTIFS('Utrata Masy Jaja'!$B$4:$B$703,A15,'Utrata Masy Jaja'!$C$4:$C$703,C15)=0,"",AVERAGEIFS('Utrata Masy Jaja'!$S$4:$S$703,'Utrata Masy Jaja'!$B$4:$B$703,A15,'Utrata Masy Jaja'!$C$4:$C$703,C15)),"")</f>
        <v>11.814345991561192</v>
      </c>
      <c r="V15" s="15" t="str">
        <f>IFERROR(IF(COUNTIFS('Temperatura zarodka'!$B$4:$B$703,A15,'Temperatura zarodka'!$C$4:$C$703,C15)=0,"",AVERAGEIFS('Temperatura zarodka'!$AR$4:$AR$703,'Temperatura zarodka'!$B$4:$B$703,A15,'Temperatura zarodka'!$C$4:$C$703,C15)),"")</f>
        <v/>
      </c>
      <c r="W15" s="14"/>
    </row>
    <row r="16" spans="1:23" ht="15" customHeight="1" x14ac:dyDescent="0.25">
      <c r="A16" s="12">
        <v>46198</v>
      </c>
      <c r="B16" s="12">
        <v>46220</v>
      </c>
      <c r="C16" s="14" t="s">
        <v>41</v>
      </c>
      <c r="D16" s="14" t="s">
        <v>145</v>
      </c>
      <c r="E16" s="14">
        <v>68</v>
      </c>
      <c r="F16" s="14">
        <v>14400</v>
      </c>
      <c r="G16" s="14">
        <v>0</v>
      </c>
      <c r="H16" s="13">
        <f t="shared" si="0"/>
        <v>14400</v>
      </c>
      <c r="I16" s="14">
        <v>2499</v>
      </c>
      <c r="J16" s="17">
        <f t="shared" si="1"/>
        <v>17.354166666666668</v>
      </c>
      <c r="K16" s="14"/>
      <c r="L16" s="17">
        <f t="shared" si="2"/>
        <v>0</v>
      </c>
      <c r="M16" s="17">
        <f t="shared" si="3"/>
        <v>82.645833333333329</v>
      </c>
      <c r="N16" s="14"/>
      <c r="O16" s="13">
        <f t="shared" si="4"/>
        <v>11901</v>
      </c>
      <c r="P16" s="14"/>
      <c r="Q16" s="17">
        <f t="shared" si="5"/>
        <v>0</v>
      </c>
      <c r="R16" s="14">
        <v>10400</v>
      </c>
      <c r="S16" s="17">
        <f t="shared" si="6"/>
        <v>72.222222222222214</v>
      </c>
      <c r="T16" s="17">
        <f t="shared" si="7"/>
        <v>87.38761448617764</v>
      </c>
      <c r="U16" s="17">
        <f>IFERROR(IF(COUNTIFS('Utrata Masy Jaja'!$B$4:$B$703,A16,'Utrata Masy Jaja'!$C$4:$C$703,C16)=0,"",AVERAGEIFS('Utrata Masy Jaja'!$S$4:$S$703,'Utrata Masy Jaja'!$B$4:$B$703,A16,'Utrata Masy Jaja'!$C$4:$C$703,C16)),"")</f>
        <v>11.946050096339114</v>
      </c>
      <c r="V16" s="15" t="str">
        <f>IFERROR(IF(COUNTIFS('Temperatura zarodka'!$B$4:$B$703,A16,'Temperatura zarodka'!$C$4:$C$703,C16)=0,"",AVERAGEIFS('Temperatura zarodka'!$AR$4:$AR$703,'Temperatura zarodka'!$B$4:$B$703,A16,'Temperatura zarodka'!$C$4:$C$703,C16)),"")</f>
        <v/>
      </c>
      <c r="W16" s="14"/>
    </row>
    <row r="17" spans="1:23" ht="15" customHeight="1" x14ac:dyDescent="0.25">
      <c r="A17" s="12">
        <v>46201</v>
      </c>
      <c r="B17" s="12">
        <v>46223</v>
      </c>
      <c r="C17" s="14" t="s">
        <v>43</v>
      </c>
      <c r="D17" s="14" t="s">
        <v>146</v>
      </c>
      <c r="E17" s="14">
        <v>30</v>
      </c>
      <c r="F17" s="14">
        <v>46800</v>
      </c>
      <c r="G17" s="14"/>
      <c r="H17" s="13">
        <f t="shared" si="0"/>
        <v>46800</v>
      </c>
      <c r="I17" s="14">
        <v>4468</v>
      </c>
      <c r="J17" s="17">
        <f t="shared" si="1"/>
        <v>9.5470085470085468</v>
      </c>
      <c r="K17" s="14">
        <v>607</v>
      </c>
      <c r="L17" s="17">
        <f t="shared" si="2"/>
        <v>1.2970085470085471</v>
      </c>
      <c r="M17" s="17">
        <f t="shared" si="3"/>
        <v>90.452991452991455</v>
      </c>
      <c r="N17" s="14">
        <v>60</v>
      </c>
      <c r="O17" s="13">
        <f t="shared" si="4"/>
        <v>41665</v>
      </c>
      <c r="P17" s="14"/>
      <c r="Q17" s="17">
        <f t="shared" si="5"/>
        <v>0</v>
      </c>
      <c r="R17" s="14">
        <v>37600</v>
      </c>
      <c r="S17" s="17">
        <f t="shared" si="6"/>
        <v>80.341880341880341</v>
      </c>
      <c r="T17" s="17">
        <f t="shared" si="7"/>
        <v>88.821695171501474</v>
      </c>
      <c r="U17" s="17">
        <f>IFERROR(IF(COUNTIFS('Utrata Masy Jaja'!$B$4:$B$703,A17,'Utrata Masy Jaja'!$C$4:$C$703,C17)=0,"",AVERAGEIFS('Utrata Masy Jaja'!$S$4:$S$703,'Utrata Masy Jaja'!$B$4:$B$703,A17,'Utrata Masy Jaja'!$C$4:$C$703,C17)),"")</f>
        <v>10.817307692307697</v>
      </c>
      <c r="V17" s="15">
        <f>IFERROR(IF(COUNTIFS('Temperatura zarodka'!$B$4:$B$703,A17,'Temperatura zarodka'!$C$4:$C$703,C17)=0,"",AVERAGEIFS('Temperatura zarodka'!$AR$4:$AR$703,'Temperatura zarodka'!$B$4:$B$703,A17,'Temperatura zarodka'!$C$4:$C$703,C17)),"")</f>
        <v>100.10555555555555</v>
      </c>
      <c r="W17" s="14"/>
    </row>
    <row r="18" spans="1:23" ht="15" customHeight="1" x14ac:dyDescent="0.25">
      <c r="A18" s="12">
        <v>46201</v>
      </c>
      <c r="B18" s="12">
        <v>46223</v>
      </c>
      <c r="C18" s="14" t="s">
        <v>42</v>
      </c>
      <c r="D18" s="14" t="s">
        <v>146</v>
      </c>
      <c r="E18" s="14">
        <v>46</v>
      </c>
      <c r="F18" s="14">
        <v>22800</v>
      </c>
      <c r="G18" s="14"/>
      <c r="H18" s="13">
        <f t="shared" si="0"/>
        <v>22800</v>
      </c>
      <c r="I18" s="14">
        <v>1500</v>
      </c>
      <c r="J18" s="17">
        <f t="shared" si="1"/>
        <v>6.5789473684210522</v>
      </c>
      <c r="K18" s="14">
        <v>147</v>
      </c>
      <c r="L18" s="17">
        <f t="shared" si="2"/>
        <v>0.64473684210526316</v>
      </c>
      <c r="M18" s="17">
        <f t="shared" si="3"/>
        <v>93.421052631578945</v>
      </c>
      <c r="N18" s="14"/>
      <c r="O18" s="13">
        <f t="shared" si="4"/>
        <v>21153</v>
      </c>
      <c r="P18" s="14"/>
      <c r="Q18" s="17">
        <f t="shared" si="5"/>
        <v>0</v>
      </c>
      <c r="R18" s="14">
        <v>21100</v>
      </c>
      <c r="S18" s="17">
        <f t="shared" si="6"/>
        <v>92.543859649122808</v>
      </c>
      <c r="T18" s="17">
        <f t="shared" si="7"/>
        <v>99.061032863849761</v>
      </c>
      <c r="U18" s="17">
        <f>IFERROR(IF(COUNTIFS('Utrata Masy Jaja'!$B$4:$B$703,A18,'Utrata Masy Jaja'!$C$4:$C$703,C18)=0,"",AVERAGEIFS('Utrata Masy Jaja'!$S$4:$S$703,'Utrata Masy Jaja'!$B$4:$B$703,A18,'Utrata Masy Jaja'!$C$4:$C$703,C18)),"")</f>
        <v>12.162162162162163</v>
      </c>
      <c r="V18" s="15">
        <f>IFERROR(IF(COUNTIFS('Temperatura zarodka'!$B$4:$B$703,A18,'Temperatura zarodka'!$C$4:$C$703,C18)=0,"",AVERAGEIFS('Temperatura zarodka'!$AR$4:$AR$703,'Temperatura zarodka'!$B$4:$B$703,A18,'Temperatura zarodka'!$C$4:$C$703,C18)),"")</f>
        <v>100.30000000000001</v>
      </c>
      <c r="W18" s="14"/>
    </row>
    <row r="19" spans="1:23" ht="15" customHeight="1" x14ac:dyDescent="0.25">
      <c r="A19" s="12">
        <v>46201</v>
      </c>
      <c r="B19" s="12">
        <v>46223</v>
      </c>
      <c r="C19" s="14" t="s">
        <v>63</v>
      </c>
      <c r="D19" s="14" t="s">
        <v>146</v>
      </c>
      <c r="E19" s="14">
        <v>46</v>
      </c>
      <c r="F19" s="14">
        <v>21600</v>
      </c>
      <c r="G19" s="14"/>
      <c r="H19" s="13">
        <f t="shared" si="0"/>
        <v>21600</v>
      </c>
      <c r="I19" s="14">
        <v>1260</v>
      </c>
      <c r="J19" s="17">
        <f t="shared" si="1"/>
        <v>5.833333333333333</v>
      </c>
      <c r="K19" s="14">
        <v>150</v>
      </c>
      <c r="L19" s="17">
        <f t="shared" si="2"/>
        <v>0.69444444444444442</v>
      </c>
      <c r="M19" s="17">
        <f t="shared" si="3"/>
        <v>94.166666666666671</v>
      </c>
      <c r="N19" s="14"/>
      <c r="O19" s="13">
        <f t="shared" si="4"/>
        <v>20190</v>
      </c>
      <c r="P19" s="14"/>
      <c r="Q19" s="17">
        <f t="shared" si="5"/>
        <v>0</v>
      </c>
      <c r="R19" s="14">
        <v>19300</v>
      </c>
      <c r="S19" s="17">
        <f t="shared" si="6"/>
        <v>89.351851851851848</v>
      </c>
      <c r="T19" s="17">
        <f t="shared" si="7"/>
        <v>94.886922320550639</v>
      </c>
      <c r="U19" s="17">
        <f>IFERROR(IF(COUNTIFS('Utrata Masy Jaja'!$B$4:$B$703,A19,'Utrata Masy Jaja'!$C$4:$C$703,C19)=0,"",AVERAGEIFS('Utrata Masy Jaja'!$S$4:$S$703,'Utrata Masy Jaja'!$B$4:$B$703,A19,'Utrata Masy Jaja'!$C$4:$C$703,C19)),"")</f>
        <v>8.5655314757481946</v>
      </c>
      <c r="V19" s="15">
        <f>IFERROR(IF(COUNTIFS('Temperatura zarodka'!$B$4:$B$703,A19,'Temperatura zarodka'!$C$4:$C$703,C19)=0,"",AVERAGEIFS('Temperatura zarodka'!$AR$4:$AR$703,'Temperatura zarodka'!$B$4:$B$703,A19,'Temperatura zarodka'!$C$4:$C$703,C19)),"")</f>
        <v>100.29166666666666</v>
      </c>
      <c r="W19" s="14"/>
    </row>
    <row r="20" spans="1:23" ht="15" customHeight="1" x14ac:dyDescent="0.25">
      <c r="A20" s="12">
        <v>46201</v>
      </c>
      <c r="B20" s="12">
        <v>46223</v>
      </c>
      <c r="C20" s="14" t="s">
        <v>56</v>
      </c>
      <c r="D20" s="14" t="s">
        <v>146</v>
      </c>
      <c r="E20" s="14">
        <v>46</v>
      </c>
      <c r="F20" s="14">
        <v>9600</v>
      </c>
      <c r="G20" s="14"/>
      <c r="H20" s="13">
        <f t="shared" si="0"/>
        <v>9600</v>
      </c>
      <c r="I20" s="14">
        <v>506</v>
      </c>
      <c r="J20" s="17">
        <f t="shared" si="1"/>
        <v>5.2708333333333339</v>
      </c>
      <c r="K20" s="14">
        <v>29</v>
      </c>
      <c r="L20" s="17">
        <f t="shared" si="2"/>
        <v>0.30208333333333331</v>
      </c>
      <c r="M20" s="17">
        <f t="shared" si="3"/>
        <v>94.729166666666657</v>
      </c>
      <c r="N20" s="14"/>
      <c r="O20" s="13">
        <f t="shared" si="4"/>
        <v>9065</v>
      </c>
      <c r="P20" s="14"/>
      <c r="Q20" s="17">
        <f t="shared" si="5"/>
        <v>0</v>
      </c>
      <c r="R20" s="14">
        <v>8700</v>
      </c>
      <c r="S20" s="17">
        <f t="shared" si="6"/>
        <v>90.625</v>
      </c>
      <c r="T20" s="17">
        <f t="shared" si="7"/>
        <v>95.667473059159889</v>
      </c>
      <c r="U20" s="17">
        <f>IFERROR(IF(COUNTIFS('Utrata Masy Jaja'!$B$4:$B$703,A20,'Utrata Masy Jaja'!$C$4:$C$703,C20)=0,"",AVERAGEIFS('Utrata Masy Jaja'!$S$4:$S$703,'Utrata Masy Jaja'!$B$4:$B$703,A20,'Utrata Masy Jaja'!$C$4:$C$703,C20)),"")</f>
        <v>11.122661122661109</v>
      </c>
      <c r="V20" s="15">
        <f>IFERROR(IF(COUNTIFS('Temperatura zarodka'!$B$4:$B$703,A20,'Temperatura zarodka'!$C$4:$C$703,C20)=0,"",AVERAGEIFS('Temperatura zarodka'!$AR$4:$AR$703,'Temperatura zarodka'!$B$4:$B$703,A20,'Temperatura zarodka'!$C$4:$C$703,C20)),"")</f>
        <v>100.38333333333333</v>
      </c>
      <c r="W20" s="14"/>
    </row>
    <row r="21" spans="1:23" ht="15" customHeight="1" x14ac:dyDescent="0.25">
      <c r="A21" s="12">
        <v>46201</v>
      </c>
      <c r="B21" s="12">
        <v>46223</v>
      </c>
      <c r="C21" s="14" t="s">
        <v>48</v>
      </c>
      <c r="D21" s="14" t="s">
        <v>146</v>
      </c>
      <c r="E21" s="14">
        <v>46</v>
      </c>
      <c r="F21" s="14">
        <v>9600</v>
      </c>
      <c r="G21" s="14"/>
      <c r="H21" s="13">
        <f t="shared" si="0"/>
        <v>9600</v>
      </c>
      <c r="I21" s="14">
        <v>553</v>
      </c>
      <c r="J21" s="17">
        <f t="shared" si="1"/>
        <v>5.7604166666666661</v>
      </c>
      <c r="K21" s="14">
        <v>28</v>
      </c>
      <c r="L21" s="17">
        <f t="shared" si="2"/>
        <v>0.29166666666666669</v>
      </c>
      <c r="M21" s="17">
        <f t="shared" si="3"/>
        <v>94.239583333333329</v>
      </c>
      <c r="N21" s="14"/>
      <c r="O21" s="13">
        <f t="shared" si="4"/>
        <v>9019</v>
      </c>
      <c r="P21" s="14"/>
      <c r="Q21" s="17">
        <f t="shared" si="5"/>
        <v>0</v>
      </c>
      <c r="R21" s="14">
        <v>8700</v>
      </c>
      <c r="S21" s="17">
        <f t="shared" si="6"/>
        <v>90.625</v>
      </c>
      <c r="T21" s="17">
        <f t="shared" si="7"/>
        <v>96.164474411407099</v>
      </c>
      <c r="U21" s="17">
        <f>IFERROR(IF(COUNTIFS('Utrata Masy Jaja'!$B$4:$B$703,A21,'Utrata Masy Jaja'!$C$4:$C$703,C21)=0,"",AVERAGEIFS('Utrata Masy Jaja'!$S$4:$S$703,'Utrata Masy Jaja'!$B$4:$B$703,A21,'Utrata Masy Jaja'!$C$4:$C$703,C21)),"")</f>
        <v>11.030176899063463</v>
      </c>
      <c r="V21" s="15">
        <f>IFERROR(IF(COUNTIFS('Temperatura zarodka'!$B$4:$B$703,A21,'Temperatura zarodka'!$C$4:$C$703,C21)=0,"",AVERAGEIFS('Temperatura zarodka'!$AR$4:$AR$703,'Temperatura zarodka'!$B$4:$B$703,A21,'Temperatura zarodka'!$C$4:$C$703,C21)),"")</f>
        <v>100.38333333333333</v>
      </c>
      <c r="W21" s="14"/>
    </row>
    <row r="22" spans="1:23" ht="15" customHeight="1" x14ac:dyDescent="0.25">
      <c r="A22" s="12">
        <v>46201</v>
      </c>
      <c r="B22" s="12">
        <v>46223</v>
      </c>
      <c r="C22" s="14" t="s">
        <v>70</v>
      </c>
      <c r="D22" s="14" t="s">
        <v>146</v>
      </c>
      <c r="E22" s="14">
        <v>46</v>
      </c>
      <c r="F22" s="14">
        <v>21600</v>
      </c>
      <c r="G22" s="14"/>
      <c r="H22" s="13">
        <f t="shared" si="0"/>
        <v>21600</v>
      </c>
      <c r="I22" s="14">
        <v>1200</v>
      </c>
      <c r="J22" s="17">
        <f t="shared" si="1"/>
        <v>5.5555555555555554</v>
      </c>
      <c r="K22" s="14">
        <v>74</v>
      </c>
      <c r="L22" s="17">
        <f t="shared" si="2"/>
        <v>0.34259259259259262</v>
      </c>
      <c r="M22" s="17">
        <f t="shared" si="3"/>
        <v>94.444444444444443</v>
      </c>
      <c r="N22" s="14"/>
      <c r="O22" s="13">
        <f t="shared" si="4"/>
        <v>20326</v>
      </c>
      <c r="P22" s="14"/>
      <c r="Q22" s="17">
        <f t="shared" si="5"/>
        <v>0</v>
      </c>
      <c r="R22" s="14">
        <v>19500</v>
      </c>
      <c r="S22" s="17">
        <f t="shared" si="6"/>
        <v>90.277777777777786</v>
      </c>
      <c r="T22" s="17">
        <f t="shared" si="7"/>
        <v>95.588235294117652</v>
      </c>
      <c r="U22" s="17">
        <f>IFERROR(IF(COUNTIFS('Utrata Masy Jaja'!$B$4:$B$703,A22,'Utrata Masy Jaja'!$C$4:$C$703,C22)=0,"",AVERAGEIFS('Utrata Masy Jaja'!$S$4:$S$703,'Utrata Masy Jaja'!$B$4:$B$703,A22,'Utrata Masy Jaja'!$C$4:$C$703,C22)),"")</f>
        <v>12.551867219917021</v>
      </c>
      <c r="V22" s="15">
        <f>IFERROR(IF(COUNTIFS('Temperatura zarodka'!$B$4:$B$703,A22,'Temperatura zarodka'!$C$4:$C$703,C22)=0,"",AVERAGEIFS('Temperatura zarodka'!$AR$4:$AR$703,'Temperatura zarodka'!$B$4:$B$703,A22,'Temperatura zarodka'!$C$4:$C$703,C22)),"")</f>
        <v>100.33333333333333</v>
      </c>
      <c r="W22" s="14"/>
    </row>
    <row r="23" spans="1:23" ht="15" customHeight="1" x14ac:dyDescent="0.25">
      <c r="A23" s="12">
        <v>46202</v>
      </c>
      <c r="B23" s="12">
        <v>46224</v>
      </c>
      <c r="C23" s="14" t="s">
        <v>44</v>
      </c>
      <c r="D23" s="14" t="s">
        <v>147</v>
      </c>
      <c r="E23" s="14">
        <v>57</v>
      </c>
      <c r="F23" s="14">
        <v>54700</v>
      </c>
      <c r="G23" s="14">
        <v>83</v>
      </c>
      <c r="H23" s="13">
        <f t="shared" si="0"/>
        <v>54617</v>
      </c>
      <c r="I23" s="14">
        <v>9014</v>
      </c>
      <c r="J23" s="17">
        <f t="shared" si="1"/>
        <v>16.504018895215776</v>
      </c>
      <c r="K23" s="14">
        <v>658</v>
      </c>
      <c r="L23" s="17">
        <f t="shared" si="2"/>
        <v>1.2047530988520059</v>
      </c>
      <c r="M23" s="17">
        <f t="shared" si="3"/>
        <v>83.495981104784221</v>
      </c>
      <c r="N23" s="14"/>
      <c r="O23" s="13">
        <f t="shared" si="4"/>
        <v>44945</v>
      </c>
      <c r="P23" s="14"/>
      <c r="Q23" s="17">
        <f t="shared" si="5"/>
        <v>0</v>
      </c>
      <c r="R23" s="14">
        <v>41560</v>
      </c>
      <c r="S23" s="17">
        <f t="shared" si="6"/>
        <v>76.093523994360737</v>
      </c>
      <c r="T23" s="17">
        <f t="shared" si="7"/>
        <v>91.134355195930098</v>
      </c>
      <c r="U23" s="17">
        <f>IFERROR(IF(COUNTIFS('Utrata Masy Jaja'!$B$4:$B$703,A23,'Utrata Masy Jaja'!$C$4:$C$703,C23)=0,"",AVERAGEIFS('Utrata Masy Jaja'!$S$4:$S$703,'Utrata Masy Jaja'!$B$4:$B$703,A23,'Utrata Masy Jaja'!$C$4:$C$703,C23)),"")</f>
        <v>11.406096361848576</v>
      </c>
      <c r="V23" s="15">
        <f>IFERROR(IF(COUNTIFS('Temperatura zarodka'!$B$4:$B$703,A23,'Temperatura zarodka'!$C$4:$C$703,C23)=0,"",AVERAGEIFS('Temperatura zarodka'!$AR$4:$AR$703,'Temperatura zarodka'!$B$4:$B$703,A23,'Temperatura zarodka'!$C$4:$C$703,C23)),"")</f>
        <v>100.00666666666666</v>
      </c>
      <c r="W23" s="14"/>
    </row>
    <row r="24" spans="1:23" ht="15" customHeight="1" x14ac:dyDescent="0.25">
      <c r="A24" s="12">
        <v>46202</v>
      </c>
      <c r="B24" s="12">
        <v>46224</v>
      </c>
      <c r="C24" s="14" t="s">
        <v>43</v>
      </c>
      <c r="D24" s="14" t="s">
        <v>147</v>
      </c>
      <c r="E24" s="14">
        <v>30</v>
      </c>
      <c r="F24" s="14">
        <v>26400</v>
      </c>
      <c r="G24" s="14"/>
      <c r="H24" s="13">
        <f t="shared" si="0"/>
        <v>26400</v>
      </c>
      <c r="I24" s="14">
        <v>1380</v>
      </c>
      <c r="J24" s="17">
        <f t="shared" si="1"/>
        <v>5.2272727272727266</v>
      </c>
      <c r="K24" s="14">
        <v>318</v>
      </c>
      <c r="L24" s="17">
        <f t="shared" si="2"/>
        <v>1.2045454545454546</v>
      </c>
      <c r="M24" s="17">
        <f t="shared" si="3"/>
        <v>94.77272727272728</v>
      </c>
      <c r="N24" s="14"/>
      <c r="O24" s="13">
        <f t="shared" si="4"/>
        <v>24702</v>
      </c>
      <c r="P24" s="14"/>
      <c r="Q24" s="17">
        <f t="shared" si="5"/>
        <v>0</v>
      </c>
      <c r="R24" s="14">
        <v>23400</v>
      </c>
      <c r="S24" s="17">
        <f t="shared" si="6"/>
        <v>88.63636363636364</v>
      </c>
      <c r="T24" s="17">
        <f t="shared" si="7"/>
        <v>93.525179856115102</v>
      </c>
      <c r="U24" s="17">
        <f>IFERROR(IF(COUNTIFS('Utrata Masy Jaja'!$B$4:$B$703,A24,'Utrata Masy Jaja'!$C$4:$C$703,C24)=0,"",AVERAGEIFS('Utrata Masy Jaja'!$S$4:$S$703,'Utrata Masy Jaja'!$B$4:$B$703,A24,'Utrata Masy Jaja'!$C$4:$C$703,C24)),"")</f>
        <v>11.976047904191617</v>
      </c>
      <c r="V24" s="15">
        <f>IFERROR(IF(COUNTIFS('Temperatura zarodka'!$B$4:$B$703,A24,'Temperatura zarodka'!$C$4:$C$703,C24)=0,"",AVERAGEIFS('Temperatura zarodka'!$AR$4:$AR$703,'Temperatura zarodka'!$B$4:$B$703,A24,'Temperatura zarodka'!$C$4:$C$703,C24)),"")</f>
        <v>100.46666666666667</v>
      </c>
      <c r="W24" s="14"/>
    </row>
    <row r="25" spans="1:23" ht="15" customHeight="1" x14ac:dyDescent="0.25">
      <c r="A25" s="12">
        <v>46202</v>
      </c>
      <c r="B25" s="12">
        <v>46224</v>
      </c>
      <c r="C25" s="14" t="s">
        <v>42</v>
      </c>
      <c r="D25" s="14" t="s">
        <v>147</v>
      </c>
      <c r="E25" s="14">
        <v>46</v>
      </c>
      <c r="F25" s="14">
        <v>19200</v>
      </c>
      <c r="G25" s="14"/>
      <c r="H25" s="13">
        <f t="shared" si="0"/>
        <v>19200</v>
      </c>
      <c r="I25" s="14">
        <v>1219</v>
      </c>
      <c r="J25" s="17">
        <f t="shared" si="1"/>
        <v>6.3489583333333339</v>
      </c>
      <c r="K25" s="14">
        <v>93</v>
      </c>
      <c r="L25" s="17">
        <f t="shared" si="2"/>
        <v>0.484375</v>
      </c>
      <c r="M25" s="17">
        <f t="shared" si="3"/>
        <v>93.651041666666671</v>
      </c>
      <c r="N25" s="14"/>
      <c r="O25" s="13">
        <f t="shared" si="4"/>
        <v>17888</v>
      </c>
      <c r="P25" s="14"/>
      <c r="Q25" s="17">
        <f t="shared" si="5"/>
        <v>0</v>
      </c>
      <c r="R25" s="14">
        <v>16900</v>
      </c>
      <c r="S25" s="17">
        <f t="shared" si="6"/>
        <v>88.020833333333343</v>
      </c>
      <c r="T25" s="17">
        <f t="shared" si="7"/>
        <v>93.988098548467818</v>
      </c>
      <c r="U25" s="17">
        <f>IFERROR(IF(COUNTIFS('Utrata Masy Jaja'!$B$4:$B$703,A25,'Utrata Masy Jaja'!$C$4:$C$703,C25)=0,"",AVERAGEIFS('Utrata Masy Jaja'!$S$4:$S$703,'Utrata Masy Jaja'!$B$4:$B$703,A25,'Utrata Masy Jaja'!$C$4:$C$703,C25)),"")</f>
        <v>10.153846153846157</v>
      </c>
      <c r="V25" s="15">
        <f>IFERROR(IF(COUNTIFS('Temperatura zarodka'!$B$4:$B$703,A25,'Temperatura zarodka'!$C$4:$C$703,C25)=0,"",AVERAGEIFS('Temperatura zarodka'!$AR$4:$AR$703,'Temperatura zarodka'!$B$4:$B$703,A25,'Temperatura zarodka'!$C$4:$C$703,C25)),"")</f>
        <v>100.01666666666667</v>
      </c>
      <c r="W25" s="14"/>
    </row>
    <row r="26" spans="1:23" ht="15" customHeight="1" x14ac:dyDescent="0.25">
      <c r="A26" s="12">
        <v>46204</v>
      </c>
      <c r="B26" s="12">
        <v>46226</v>
      </c>
      <c r="C26" s="14" t="s">
        <v>63</v>
      </c>
      <c r="D26" s="14" t="s">
        <v>148</v>
      </c>
      <c r="E26" s="14">
        <v>47</v>
      </c>
      <c r="F26" s="14">
        <v>24000</v>
      </c>
      <c r="G26" s="14"/>
      <c r="H26" s="13">
        <f t="shared" si="0"/>
        <v>24000</v>
      </c>
      <c r="I26" s="14">
        <v>1276</v>
      </c>
      <c r="J26" s="17">
        <f t="shared" si="1"/>
        <v>5.3166666666666664</v>
      </c>
      <c r="K26" s="14">
        <v>77</v>
      </c>
      <c r="L26" s="17">
        <f t="shared" si="2"/>
        <v>0.32083333333333336</v>
      </c>
      <c r="M26" s="17">
        <f t="shared" si="3"/>
        <v>94.683333333333337</v>
      </c>
      <c r="N26" s="14"/>
      <c r="O26" s="13">
        <f t="shared" si="4"/>
        <v>22647</v>
      </c>
      <c r="P26" s="14"/>
      <c r="Q26" s="17">
        <f t="shared" si="5"/>
        <v>0</v>
      </c>
      <c r="R26" s="14">
        <v>22647</v>
      </c>
      <c r="S26" s="17">
        <f t="shared" si="6"/>
        <v>94.362500000000011</v>
      </c>
      <c r="T26" s="17">
        <f t="shared" si="7"/>
        <v>99.661151205773635</v>
      </c>
      <c r="U26" s="17">
        <f>IFERROR(IF(COUNTIFS('Utrata Masy Jaja'!$B$4:$B$703,A26,'Utrata Masy Jaja'!$C$4:$C$703,C26)=0,"",AVERAGEIFS('Utrata Masy Jaja'!$S$4:$S$703,'Utrata Masy Jaja'!$B$4:$B$703,A26,'Utrata Masy Jaja'!$C$4:$C$703,C26)),"")</f>
        <v>11.752577319587617</v>
      </c>
      <c r="V26" s="15">
        <f>IFERROR(IF(COUNTIFS('Temperatura zarodka'!$B$4:$B$703,A26,'Temperatura zarodka'!$C$4:$C$703,C26)=0,"",AVERAGEIFS('Temperatura zarodka'!$AR$4:$AR$703,'Temperatura zarodka'!$B$4:$B$703,A26,'Temperatura zarodka'!$C$4:$C$703,C26)),"")</f>
        <v>99.961666666666673</v>
      </c>
      <c r="W26" s="14"/>
    </row>
    <row r="27" spans="1:23" ht="15" customHeight="1" x14ac:dyDescent="0.25">
      <c r="A27" s="12">
        <v>46204</v>
      </c>
      <c r="B27" s="12">
        <v>46226</v>
      </c>
      <c r="C27" s="14" t="s">
        <v>48</v>
      </c>
      <c r="D27" s="14" t="s">
        <v>148</v>
      </c>
      <c r="E27" s="14">
        <v>47</v>
      </c>
      <c r="F27" s="14">
        <v>25200</v>
      </c>
      <c r="G27" s="14"/>
      <c r="H27" s="13">
        <f t="shared" si="0"/>
        <v>25200</v>
      </c>
      <c r="I27" s="14">
        <v>1454</v>
      </c>
      <c r="J27" s="17">
        <f t="shared" si="1"/>
        <v>5.7698412698412698</v>
      </c>
      <c r="K27" s="14">
        <v>88</v>
      </c>
      <c r="L27" s="17">
        <f t="shared" si="2"/>
        <v>0.34920634920634919</v>
      </c>
      <c r="M27" s="17">
        <f t="shared" si="3"/>
        <v>94.230158730158735</v>
      </c>
      <c r="N27" s="14"/>
      <c r="O27" s="13">
        <f t="shared" si="4"/>
        <v>23658</v>
      </c>
      <c r="P27" s="14"/>
      <c r="Q27" s="17">
        <f t="shared" si="5"/>
        <v>0</v>
      </c>
      <c r="R27" s="14">
        <v>23658</v>
      </c>
      <c r="S27" s="17">
        <f t="shared" si="6"/>
        <v>93.88095238095238</v>
      </c>
      <c r="T27" s="17">
        <f t="shared" si="7"/>
        <v>99.629411269266399</v>
      </c>
      <c r="U27" s="17">
        <f>IFERROR(IF(COUNTIFS('Utrata Masy Jaja'!$B$4:$B$703,A27,'Utrata Masy Jaja'!$C$4:$C$703,C27)=0,"",AVERAGEIFS('Utrata Masy Jaja'!$S$4:$S$703,'Utrata Masy Jaja'!$B$4:$B$703,A27,'Utrata Masy Jaja'!$C$4:$C$703,C27)),"")</f>
        <v>12.332990750256947</v>
      </c>
      <c r="V27" s="15">
        <f>IFERROR(IF(COUNTIFS('Temperatura zarodka'!$B$4:$B$703,A27,'Temperatura zarodka'!$C$4:$C$703,C27)=0,"",AVERAGEIFS('Temperatura zarodka'!$AR$4:$AR$703,'Temperatura zarodka'!$B$4:$B$703,A27,'Temperatura zarodka'!$C$4:$C$703,C27)),"")</f>
        <v>100.11333333333333</v>
      </c>
      <c r="W27" s="14"/>
    </row>
    <row r="28" spans="1:23" ht="15" customHeight="1" x14ac:dyDescent="0.25">
      <c r="A28" s="12">
        <v>46204</v>
      </c>
      <c r="B28" s="12">
        <v>46226</v>
      </c>
      <c r="C28" s="14" t="s">
        <v>56</v>
      </c>
      <c r="D28" s="14" t="s">
        <v>148</v>
      </c>
      <c r="E28" s="14">
        <v>47</v>
      </c>
      <c r="F28" s="14">
        <v>26400</v>
      </c>
      <c r="G28" s="14"/>
      <c r="H28" s="13">
        <f t="shared" si="0"/>
        <v>26400</v>
      </c>
      <c r="I28" s="14">
        <v>1530</v>
      </c>
      <c r="J28" s="17">
        <f t="shared" si="1"/>
        <v>5.795454545454545</v>
      </c>
      <c r="K28" s="14">
        <v>187</v>
      </c>
      <c r="L28" s="17">
        <f t="shared" si="2"/>
        <v>0.70833333333333326</v>
      </c>
      <c r="M28" s="17">
        <f t="shared" si="3"/>
        <v>94.204545454545453</v>
      </c>
      <c r="N28" s="14"/>
      <c r="O28" s="13">
        <f t="shared" si="4"/>
        <v>24683</v>
      </c>
      <c r="P28" s="14"/>
      <c r="Q28" s="17">
        <f t="shared" si="5"/>
        <v>0</v>
      </c>
      <c r="R28" s="14">
        <v>24683</v>
      </c>
      <c r="S28" s="17">
        <f t="shared" si="6"/>
        <v>93.496212121212125</v>
      </c>
      <c r="T28" s="17">
        <f t="shared" si="7"/>
        <v>99.248090068355438</v>
      </c>
      <c r="U28" s="17">
        <f>IFERROR(IF(COUNTIFS('Utrata Masy Jaja'!$B$4:$B$703,A28,'Utrata Masy Jaja'!$C$4:$C$703,C28)=0,"",AVERAGEIFS('Utrata Masy Jaja'!$S$4:$S$703,'Utrata Masy Jaja'!$B$4:$B$703,A28,'Utrata Masy Jaja'!$C$4:$C$703,C28)),"")</f>
        <v>11.80124223602485</v>
      </c>
      <c r="V28" s="15">
        <f>IFERROR(IF(COUNTIFS('Temperatura zarodka'!$B$4:$B$703,A28,'Temperatura zarodka'!$C$4:$C$703,C28)=0,"",AVERAGEIFS('Temperatura zarodka'!$AR$4:$AR$703,'Temperatura zarodka'!$B$4:$B$703,A28,'Temperatura zarodka'!$C$4:$C$703,C28)),"")</f>
        <v>100.03777777777778</v>
      </c>
      <c r="W28" s="14"/>
    </row>
    <row r="29" spans="1:23" ht="15" customHeight="1" x14ac:dyDescent="0.25">
      <c r="A29" s="12">
        <v>46204</v>
      </c>
      <c r="B29" s="12">
        <v>46226</v>
      </c>
      <c r="C29" s="14" t="s">
        <v>70</v>
      </c>
      <c r="D29" s="14" t="s">
        <v>148</v>
      </c>
      <c r="E29" s="14">
        <v>47</v>
      </c>
      <c r="F29" s="14">
        <v>24000</v>
      </c>
      <c r="G29" s="14"/>
      <c r="H29" s="13">
        <f t="shared" si="0"/>
        <v>24000</v>
      </c>
      <c r="I29" s="14">
        <v>1325</v>
      </c>
      <c r="J29" s="17">
        <f t="shared" si="1"/>
        <v>5.520833333333333</v>
      </c>
      <c r="K29" s="14">
        <v>144</v>
      </c>
      <c r="L29" s="17">
        <f t="shared" si="2"/>
        <v>0.6</v>
      </c>
      <c r="M29" s="17">
        <f t="shared" si="3"/>
        <v>94.479166666666671</v>
      </c>
      <c r="N29" s="14"/>
      <c r="O29" s="13">
        <f t="shared" si="4"/>
        <v>22531</v>
      </c>
      <c r="P29" s="14"/>
      <c r="Q29" s="17">
        <f t="shared" si="5"/>
        <v>0</v>
      </c>
      <c r="R29" s="14">
        <v>22531</v>
      </c>
      <c r="S29" s="17">
        <f t="shared" si="6"/>
        <v>93.879166666666663</v>
      </c>
      <c r="T29" s="17">
        <f t="shared" si="7"/>
        <v>99.36493936052922</v>
      </c>
      <c r="U29" s="17">
        <f>IFERROR(IF(COUNTIFS('Utrata Masy Jaja'!$B$4:$B$703,A29,'Utrata Masy Jaja'!$C$4:$C$703,C29)=0,"",AVERAGEIFS('Utrata Masy Jaja'!$S$4:$S$703,'Utrata Masy Jaja'!$B$4:$B$703,A29,'Utrata Masy Jaja'!$C$4:$C$703,C29)),"")</f>
        <v>11.904761904761909</v>
      </c>
      <c r="V29" s="15">
        <f>IFERROR(IF(COUNTIFS('Temperatura zarodka'!$B$4:$B$703,A29,'Temperatura zarodka'!$C$4:$C$703,C29)=0,"",AVERAGEIFS('Temperatura zarodka'!$AR$4:$AR$703,'Temperatura zarodka'!$B$4:$B$703,A29,'Temperatura zarodka'!$C$4:$C$703,C29)),"")</f>
        <v>100.075</v>
      </c>
      <c r="W29" s="14"/>
    </row>
    <row r="30" spans="1:23" ht="15" customHeight="1" x14ac:dyDescent="0.25">
      <c r="A30" s="12">
        <v>46205</v>
      </c>
      <c r="B30" s="12">
        <v>46227</v>
      </c>
      <c r="C30" s="14" t="s">
        <v>48</v>
      </c>
      <c r="D30" s="14" t="s">
        <v>149</v>
      </c>
      <c r="E30" s="14">
        <v>47</v>
      </c>
      <c r="F30" s="14">
        <v>13200</v>
      </c>
      <c r="G30" s="14"/>
      <c r="H30" s="13">
        <f t="shared" si="0"/>
        <v>13200</v>
      </c>
      <c r="I30" s="14">
        <v>780</v>
      </c>
      <c r="J30" s="17">
        <f t="shared" si="1"/>
        <v>5.9090909090909092</v>
      </c>
      <c r="K30" s="14">
        <v>99</v>
      </c>
      <c r="L30" s="17">
        <f t="shared" si="2"/>
        <v>0.75</v>
      </c>
      <c r="M30" s="17">
        <f t="shared" si="3"/>
        <v>94.090909090909093</v>
      </c>
      <c r="N30" s="14"/>
      <c r="O30" s="13">
        <f t="shared" si="4"/>
        <v>12321</v>
      </c>
      <c r="P30" s="14"/>
      <c r="Q30" s="17">
        <f t="shared" si="5"/>
        <v>0</v>
      </c>
      <c r="R30" s="14">
        <v>11650</v>
      </c>
      <c r="S30" s="17">
        <f t="shared" si="6"/>
        <v>88.257575757575751</v>
      </c>
      <c r="T30" s="17">
        <f t="shared" si="7"/>
        <v>93.800322061191622</v>
      </c>
      <c r="U30" s="17">
        <f>IFERROR(IF(COUNTIFS('Utrata Masy Jaja'!$B$4:$B$703,A30,'Utrata Masy Jaja'!$C$4:$C$703,C30)=0,"",AVERAGEIFS('Utrata Masy Jaja'!$S$4:$S$703,'Utrata Masy Jaja'!$B$4:$B$703,A30,'Utrata Masy Jaja'!$C$4:$C$703,C30)),"")</f>
        <v>12.474849094567407</v>
      </c>
      <c r="V30" s="15">
        <f>IFERROR(IF(COUNTIFS('Temperatura zarodka'!$B$4:$B$703,A30,'Temperatura zarodka'!$C$4:$C$703,C30)=0,"",AVERAGEIFS('Temperatura zarodka'!$AR$4:$AR$703,'Temperatura zarodka'!$B$4:$B$703,A30,'Temperatura zarodka'!$C$4:$C$703,C30)),"")</f>
        <v>99.899999999999991</v>
      </c>
      <c r="W30" s="14"/>
    </row>
    <row r="31" spans="1:23" ht="15" customHeight="1" x14ac:dyDescent="0.25">
      <c r="A31" s="12">
        <v>46205</v>
      </c>
      <c r="B31" s="12">
        <v>46226</v>
      </c>
      <c r="C31" s="14" t="s">
        <v>56</v>
      </c>
      <c r="D31" s="14" t="s">
        <v>149</v>
      </c>
      <c r="E31" s="14">
        <v>47</v>
      </c>
      <c r="F31" s="14">
        <v>12000</v>
      </c>
      <c r="G31" s="14"/>
      <c r="H31" s="13">
        <f t="shared" si="0"/>
        <v>12000</v>
      </c>
      <c r="I31" s="14">
        <v>603</v>
      </c>
      <c r="J31" s="17">
        <f t="shared" si="1"/>
        <v>5.0250000000000004</v>
      </c>
      <c r="K31" s="14">
        <v>64</v>
      </c>
      <c r="L31" s="17">
        <f t="shared" si="2"/>
        <v>0.53333333333333333</v>
      </c>
      <c r="M31" s="17">
        <f t="shared" si="3"/>
        <v>94.974999999999994</v>
      </c>
      <c r="N31" s="14"/>
      <c r="O31" s="13">
        <f t="shared" si="4"/>
        <v>11333</v>
      </c>
      <c r="P31" s="14"/>
      <c r="Q31" s="17">
        <f t="shared" si="5"/>
        <v>0</v>
      </c>
      <c r="R31" s="14">
        <v>10800</v>
      </c>
      <c r="S31" s="17">
        <f t="shared" si="6"/>
        <v>90</v>
      </c>
      <c r="T31" s="17">
        <f t="shared" si="7"/>
        <v>94.761779415635701</v>
      </c>
      <c r="U31" s="17">
        <f>IFERROR(IF(COUNTIFS('Utrata Masy Jaja'!$B$4:$B$703,A31,'Utrata Masy Jaja'!$C$4:$C$703,C31)=0,"",AVERAGEIFS('Utrata Masy Jaja'!$S$4:$S$703,'Utrata Masy Jaja'!$B$4:$B$703,A31,'Utrata Masy Jaja'!$C$4:$C$703,C31)),"")</f>
        <v>10.431293881644944</v>
      </c>
      <c r="V31" s="15">
        <f>IFERROR(IF(COUNTIFS('Temperatura zarodka'!$B$4:$B$703,A31,'Temperatura zarodka'!$C$4:$C$703,C31)=0,"",AVERAGEIFS('Temperatura zarodka'!$AR$4:$AR$703,'Temperatura zarodka'!$B$4:$B$703,A31,'Temperatura zarodka'!$C$4:$C$703,C31)),"")</f>
        <v>99.966666666666669</v>
      </c>
      <c r="W31" s="14"/>
    </row>
    <row r="32" spans="1:23" ht="15" customHeight="1" x14ac:dyDescent="0.25">
      <c r="A32" s="12">
        <v>46205</v>
      </c>
      <c r="B32" s="12">
        <v>46226</v>
      </c>
      <c r="C32" s="14" t="s">
        <v>63</v>
      </c>
      <c r="D32" s="14" t="s">
        <v>149</v>
      </c>
      <c r="E32" s="14">
        <v>47</v>
      </c>
      <c r="F32" s="14">
        <v>14400</v>
      </c>
      <c r="G32" s="14"/>
      <c r="H32" s="13">
        <f t="shared" si="0"/>
        <v>14400</v>
      </c>
      <c r="I32" s="14">
        <v>807</v>
      </c>
      <c r="J32" s="17">
        <f t="shared" si="1"/>
        <v>5.6041666666666661</v>
      </c>
      <c r="K32" s="14">
        <v>40</v>
      </c>
      <c r="L32" s="17">
        <f t="shared" si="2"/>
        <v>0.27777777777777779</v>
      </c>
      <c r="M32" s="17">
        <f t="shared" si="3"/>
        <v>94.395833333333329</v>
      </c>
      <c r="N32" s="14"/>
      <c r="O32" s="13">
        <f t="shared" si="4"/>
        <v>13553</v>
      </c>
      <c r="P32" s="14"/>
      <c r="Q32" s="17">
        <f t="shared" si="5"/>
        <v>0</v>
      </c>
      <c r="R32" s="14">
        <v>12950</v>
      </c>
      <c r="S32" s="17">
        <f t="shared" si="6"/>
        <v>89.930555555555557</v>
      </c>
      <c r="T32" s="17">
        <f t="shared" si="7"/>
        <v>95.269624071213116</v>
      </c>
      <c r="U32" s="17">
        <f>IFERROR(IF(COUNTIFS('Utrata Masy Jaja'!$B$4:$B$703,A32,'Utrata Masy Jaja'!$C$4:$C$703,C32)=0,"",AVERAGEIFS('Utrata Masy Jaja'!$S$4:$S$703,'Utrata Masy Jaja'!$B$4:$B$703,A32,'Utrata Masy Jaja'!$C$4:$C$703,C32)),"")</f>
        <v>11.897435897435898</v>
      </c>
      <c r="V32" s="15">
        <f>IFERROR(IF(COUNTIFS('Temperatura zarodka'!$B$4:$B$703,A32,'Temperatura zarodka'!$C$4:$C$703,C32)=0,"",AVERAGEIFS('Temperatura zarodka'!$AR$4:$AR$703,'Temperatura zarodka'!$B$4:$B$703,A32,'Temperatura zarodka'!$C$4:$C$703,C32)),"")</f>
        <v>100</v>
      </c>
      <c r="W32" s="14"/>
    </row>
    <row r="33" spans="1:23" ht="15" customHeight="1" x14ac:dyDescent="0.25">
      <c r="A33" s="12">
        <v>46205</v>
      </c>
      <c r="B33" s="12">
        <v>46226</v>
      </c>
      <c r="C33" s="14" t="s">
        <v>70</v>
      </c>
      <c r="D33" s="14" t="s">
        <v>149</v>
      </c>
      <c r="E33" s="14">
        <v>48</v>
      </c>
      <c r="F33" s="14">
        <v>12000</v>
      </c>
      <c r="G33" s="14"/>
      <c r="H33" s="13">
        <f t="shared" si="0"/>
        <v>12000</v>
      </c>
      <c r="I33" s="14">
        <v>672</v>
      </c>
      <c r="J33" s="17">
        <f t="shared" si="1"/>
        <v>5.6000000000000005</v>
      </c>
      <c r="K33" s="14">
        <v>53</v>
      </c>
      <c r="L33" s="17">
        <f t="shared" si="2"/>
        <v>0.44166666666666671</v>
      </c>
      <c r="M33" s="17">
        <f t="shared" si="3"/>
        <v>94.399999999999991</v>
      </c>
      <c r="N33" s="14"/>
      <c r="O33" s="13">
        <f t="shared" si="4"/>
        <v>11275</v>
      </c>
      <c r="P33" s="14"/>
      <c r="Q33" s="17">
        <f t="shared" si="5"/>
        <v>0</v>
      </c>
      <c r="R33" s="14">
        <v>10800</v>
      </c>
      <c r="S33" s="17">
        <f t="shared" si="6"/>
        <v>90</v>
      </c>
      <c r="T33" s="17">
        <f t="shared" si="7"/>
        <v>95.33898305084746</v>
      </c>
      <c r="U33" s="17">
        <f>IFERROR(IF(COUNTIFS('Utrata Masy Jaja'!$B$4:$B$703,A33,'Utrata Masy Jaja'!$C$4:$C$703,C33)=0,"",AVERAGEIFS('Utrata Masy Jaja'!$S$4:$S$703,'Utrata Masy Jaja'!$B$4:$B$703,A33,'Utrata Masy Jaja'!$C$4:$C$703,C33)),"")</f>
        <v>10.747185261003061</v>
      </c>
      <c r="V33" s="15">
        <f>IFERROR(IF(COUNTIFS('Temperatura zarodka'!$B$4:$B$703,A33,'Temperatura zarodka'!$C$4:$C$703,C33)=0,"",AVERAGEIFS('Temperatura zarodka'!$AR$4:$AR$703,'Temperatura zarodka'!$B$4:$B$703,A33,'Temperatura zarodka'!$C$4:$C$703,C33)),"")</f>
        <v>99.966666666666669</v>
      </c>
      <c r="W33" s="14"/>
    </row>
    <row r="34" spans="1:23" ht="15" customHeight="1" x14ac:dyDescent="0.25">
      <c r="A34" s="12">
        <v>46205</v>
      </c>
      <c r="B34" s="12">
        <v>46226</v>
      </c>
      <c r="C34" s="14" t="s">
        <v>41</v>
      </c>
      <c r="D34" s="14" t="s">
        <v>149</v>
      </c>
      <c r="E34" s="14">
        <v>69</v>
      </c>
      <c r="F34" s="14">
        <v>26400</v>
      </c>
      <c r="G34" s="14"/>
      <c r="H34" s="13">
        <f t="shared" si="0"/>
        <v>26400</v>
      </c>
      <c r="I34" s="14">
        <v>4950</v>
      </c>
      <c r="J34" s="17">
        <f t="shared" si="1"/>
        <v>18.75</v>
      </c>
      <c r="K34" s="14">
        <v>382</v>
      </c>
      <c r="L34" s="17">
        <f t="shared" si="2"/>
        <v>1.446969696969697</v>
      </c>
      <c r="M34" s="17">
        <f t="shared" si="3"/>
        <v>81.25</v>
      </c>
      <c r="N34" s="14"/>
      <c r="O34" s="13">
        <f t="shared" si="4"/>
        <v>21068</v>
      </c>
      <c r="P34" s="14"/>
      <c r="Q34" s="17">
        <f t="shared" si="5"/>
        <v>0</v>
      </c>
      <c r="R34" s="14">
        <v>17100</v>
      </c>
      <c r="S34" s="17">
        <f t="shared" si="6"/>
        <v>64.772727272727266</v>
      </c>
      <c r="T34" s="17">
        <f t="shared" si="7"/>
        <v>79.72027972027972</v>
      </c>
      <c r="U34" s="17">
        <f>IFERROR(IF(COUNTIFS('Utrata Masy Jaja'!$B$4:$B$703,A34,'Utrata Masy Jaja'!$C$4:$C$703,C34)=0,"",AVERAGEIFS('Utrata Masy Jaja'!$S$4:$S$703,'Utrata Masy Jaja'!$B$4:$B$703,A34,'Utrata Masy Jaja'!$C$4:$C$703,C34)),"")</f>
        <v>11.39489194499018</v>
      </c>
      <c r="V34" s="15">
        <f>IFERROR(IF(COUNTIFS('Temperatura zarodka'!$B$4:$B$703,A34,'Temperatura zarodka'!$C$4:$C$703,C34)=0,"",AVERAGEIFS('Temperatura zarodka'!$AR$4:$AR$703,'Temperatura zarodka'!$B$4:$B$703,A34,'Temperatura zarodka'!$C$4:$C$703,C34)),"")</f>
        <v>98.999999999999986</v>
      </c>
      <c r="W34" s="14"/>
    </row>
    <row r="35" spans="1:23" ht="15" customHeight="1" x14ac:dyDescent="0.25">
      <c r="A35" s="12">
        <v>46208</v>
      </c>
      <c r="B35" s="12">
        <v>46230</v>
      </c>
      <c r="C35" s="14" t="s">
        <v>43</v>
      </c>
      <c r="D35" s="14" t="s">
        <v>142</v>
      </c>
      <c r="E35" s="14">
        <v>31</v>
      </c>
      <c r="F35" s="14">
        <v>25200</v>
      </c>
      <c r="G35" s="14"/>
      <c r="H35" s="13">
        <f t="shared" si="0"/>
        <v>25200</v>
      </c>
      <c r="I35" s="14">
        <v>2638</v>
      </c>
      <c r="J35" s="17">
        <f t="shared" si="1"/>
        <v>10.468253968253968</v>
      </c>
      <c r="K35" s="14">
        <v>216</v>
      </c>
      <c r="L35" s="17">
        <f t="shared" si="2"/>
        <v>0.85714285714285721</v>
      </c>
      <c r="M35" s="17">
        <f t="shared" si="3"/>
        <v>89.531746031746025</v>
      </c>
      <c r="N35" s="14"/>
      <c r="O35" s="13">
        <f t="shared" si="4"/>
        <v>22346</v>
      </c>
      <c r="P35" s="14"/>
      <c r="Q35" s="17">
        <f t="shared" si="5"/>
        <v>0</v>
      </c>
      <c r="R35" s="14">
        <v>20550</v>
      </c>
      <c r="S35" s="17">
        <f t="shared" si="6"/>
        <v>81.547619047619051</v>
      </c>
      <c r="T35" s="17">
        <f t="shared" si="7"/>
        <v>91.082350855420628</v>
      </c>
      <c r="U35" s="17">
        <f>IFERROR(IF(COUNTIFS('Utrata Masy Jaja'!$B$4:$B$703,A35,'Utrata Masy Jaja'!$C$4:$C$703,C35)=0,"",AVERAGEIFS('Utrata Masy Jaja'!$S$4:$S$703,'Utrata Masy Jaja'!$B$4:$B$703,A35,'Utrata Masy Jaja'!$C$4:$C$703,C35)),"")</f>
        <v>11.163895486935861</v>
      </c>
      <c r="V35" s="15">
        <f>IFERROR(IF(COUNTIFS('Temperatura zarodka'!$B$4:$B$703,A35,'Temperatura zarodka'!$C$4:$C$703,C35)=0,"",AVERAGEIFS('Temperatura zarodka'!$AR$4:$AR$703,'Temperatura zarodka'!$B$4:$B$703,A35,'Temperatura zarodka'!$C$4:$C$703,C35)),"")</f>
        <v>99.933333333333337</v>
      </c>
      <c r="W35" s="14"/>
    </row>
    <row r="36" spans="1:23" ht="15" customHeight="1" x14ac:dyDescent="0.25">
      <c r="A36" s="12">
        <v>46208</v>
      </c>
      <c r="B36" s="12">
        <v>46230</v>
      </c>
      <c r="C36" s="14" t="s">
        <v>42</v>
      </c>
      <c r="D36" s="14" t="s">
        <v>142</v>
      </c>
      <c r="E36" s="14">
        <v>47</v>
      </c>
      <c r="F36" s="14">
        <v>50400</v>
      </c>
      <c r="G36" s="14"/>
      <c r="H36" s="13">
        <f t="shared" si="0"/>
        <v>50400</v>
      </c>
      <c r="I36" s="14">
        <v>8520</v>
      </c>
      <c r="J36" s="17">
        <f t="shared" si="1"/>
        <v>16.904761904761905</v>
      </c>
      <c r="K36" s="14">
        <v>210</v>
      </c>
      <c r="L36" s="17">
        <f t="shared" si="2"/>
        <v>0.41666666666666669</v>
      </c>
      <c r="M36" s="17">
        <f t="shared" si="3"/>
        <v>83.095238095238102</v>
      </c>
      <c r="N36" s="14"/>
      <c r="O36" s="13">
        <f t="shared" si="4"/>
        <v>41670</v>
      </c>
      <c r="P36" s="14"/>
      <c r="Q36" s="17">
        <f t="shared" si="5"/>
        <v>0</v>
      </c>
      <c r="R36" s="14">
        <v>36100</v>
      </c>
      <c r="S36" s="17">
        <f t="shared" si="6"/>
        <v>71.626984126984127</v>
      </c>
      <c r="T36" s="17">
        <f t="shared" si="7"/>
        <v>86.198662846227307</v>
      </c>
      <c r="U36" s="17">
        <f>IFERROR(IF(COUNTIFS('Utrata Masy Jaja'!$B$4:$B$703,A36,'Utrata Masy Jaja'!$C$4:$C$703,C36)=0,"",AVERAGEIFS('Utrata Masy Jaja'!$S$4:$S$703,'Utrata Masy Jaja'!$B$4:$B$703,A36,'Utrata Masy Jaja'!$C$4:$C$703,C36)),"")</f>
        <v>11.49981148105247</v>
      </c>
      <c r="V36" s="15">
        <f>IFERROR(IF(COUNTIFS('Temperatura zarodka'!$B$4:$B$703,A36,'Temperatura zarodka'!$C$4:$C$703,C36)=0,"",AVERAGEIFS('Temperatura zarodka'!$AR$4:$AR$703,'Temperatura zarodka'!$B$4:$B$703,A36,'Temperatura zarodka'!$C$4:$C$703,C36)),"")</f>
        <v>99.677777777777791</v>
      </c>
      <c r="W36" s="14"/>
    </row>
    <row r="37" spans="1:23" ht="15" customHeight="1" x14ac:dyDescent="0.25">
      <c r="A37" s="12">
        <v>46208</v>
      </c>
      <c r="B37" s="12">
        <v>46230</v>
      </c>
      <c r="C37" s="14" t="s">
        <v>41</v>
      </c>
      <c r="D37" s="14" t="s">
        <v>142</v>
      </c>
      <c r="E37" s="14">
        <v>70</v>
      </c>
      <c r="F37" s="14">
        <v>7200</v>
      </c>
      <c r="G37" s="14"/>
      <c r="H37" s="13">
        <f t="shared" si="0"/>
        <v>7200</v>
      </c>
      <c r="I37" s="14">
        <v>1352</v>
      </c>
      <c r="J37" s="17">
        <f t="shared" si="1"/>
        <v>18.777777777777775</v>
      </c>
      <c r="K37" s="14">
        <v>176</v>
      </c>
      <c r="L37" s="17">
        <f t="shared" si="2"/>
        <v>2.4444444444444446</v>
      </c>
      <c r="M37" s="17">
        <f t="shared" si="3"/>
        <v>81.222222222222214</v>
      </c>
      <c r="N37" s="14"/>
      <c r="O37" s="13">
        <f t="shared" si="4"/>
        <v>5672</v>
      </c>
      <c r="P37" s="14"/>
      <c r="Q37" s="17">
        <f t="shared" si="5"/>
        <v>0</v>
      </c>
      <c r="R37" s="14">
        <v>4600</v>
      </c>
      <c r="S37" s="17">
        <f t="shared" si="6"/>
        <v>63.888888888888886</v>
      </c>
      <c r="T37" s="17">
        <f t="shared" si="7"/>
        <v>78.659370725034194</v>
      </c>
      <c r="U37" s="17">
        <f>IFERROR(IF(COUNTIFS('Utrata Masy Jaja'!$B$4:$B$703,A37,'Utrata Masy Jaja'!$C$4:$C$703,C37)=0,"",AVERAGEIFS('Utrata Masy Jaja'!$S$4:$S$703,'Utrata Masy Jaja'!$B$4:$B$703,A37,'Utrata Masy Jaja'!$C$4:$C$703,C37)),"")</f>
        <v>12.332695984703641</v>
      </c>
      <c r="V37" s="15">
        <f>IFERROR(IF(COUNTIFS('Temperatura zarodka'!$B$4:$B$703,A37,'Temperatura zarodka'!$C$4:$C$703,C37)=0,"",AVERAGEIFS('Temperatura zarodka'!$AR$4:$AR$703,'Temperatura zarodka'!$B$4:$B$703,A37,'Temperatura zarodka'!$C$4:$C$703,C37)),"")</f>
        <v>99.933333333333337</v>
      </c>
      <c r="W37" s="14"/>
    </row>
    <row r="38" spans="1:23" ht="15" customHeight="1" x14ac:dyDescent="0.25">
      <c r="A38" s="12">
        <v>46211</v>
      </c>
      <c r="B38" s="12">
        <v>46233</v>
      </c>
      <c r="C38" s="14" t="s">
        <v>43</v>
      </c>
      <c r="D38" s="14" t="s">
        <v>142</v>
      </c>
      <c r="E38" s="14">
        <v>31</v>
      </c>
      <c r="F38" s="14">
        <v>37200</v>
      </c>
      <c r="G38" s="14"/>
      <c r="H38" s="13">
        <f t="shared" si="0"/>
        <v>37200</v>
      </c>
      <c r="I38" s="14">
        <v>3604</v>
      </c>
      <c r="J38" s="17">
        <f t="shared" si="1"/>
        <v>9.6881720430107521</v>
      </c>
      <c r="K38" s="14">
        <v>309</v>
      </c>
      <c r="L38" s="17">
        <f t="shared" si="2"/>
        <v>0.83064516129032262</v>
      </c>
      <c r="M38" s="17">
        <f t="shared" si="3"/>
        <v>90.311827956989248</v>
      </c>
      <c r="N38" s="14"/>
      <c r="O38" s="13">
        <f t="shared" si="4"/>
        <v>33287</v>
      </c>
      <c r="P38" s="14"/>
      <c r="Q38" s="17">
        <f t="shared" si="5"/>
        <v>0</v>
      </c>
      <c r="R38" s="14">
        <v>30500</v>
      </c>
      <c r="S38" s="17">
        <f t="shared" si="6"/>
        <v>81.989247311827967</v>
      </c>
      <c r="T38" s="17">
        <f t="shared" si="7"/>
        <v>90.784617216335278</v>
      </c>
      <c r="U38" s="17">
        <f>IFERROR(IF(COUNTIFS('Utrata Masy Jaja'!$B$4:$B$703,A38,'Utrata Masy Jaja'!$C$4:$C$703,C38)=0,"",AVERAGEIFS('Utrata Masy Jaja'!$S$4:$S$703,'Utrata Masy Jaja'!$B$4:$B$703,A38,'Utrata Masy Jaja'!$C$4:$C$703,C38)),"")</f>
        <v>11.124121779859477</v>
      </c>
      <c r="V38" s="15">
        <f>IFERROR(IF(COUNTIFS('Temperatura zarodka'!$B$4:$B$703,A38,'Temperatura zarodka'!$C$4:$C$703,C38)=0,"",AVERAGEIFS('Temperatura zarodka'!$AR$4:$AR$703,'Temperatura zarodka'!$B$4:$B$703,A38,'Temperatura zarodka'!$C$4:$C$703,C38)),"")</f>
        <v>99.6</v>
      </c>
      <c r="W38" s="14"/>
    </row>
    <row r="39" spans="1:23" ht="15" customHeight="1" x14ac:dyDescent="0.25">
      <c r="A39" s="12">
        <v>46211</v>
      </c>
      <c r="B39" s="12">
        <v>46233</v>
      </c>
      <c r="C39" s="14" t="s">
        <v>48</v>
      </c>
      <c r="D39" s="14" t="s">
        <v>142</v>
      </c>
      <c r="E39" s="14">
        <v>48</v>
      </c>
      <c r="F39" s="14">
        <v>10800</v>
      </c>
      <c r="G39" s="14"/>
      <c r="H39" s="13">
        <f t="shared" si="0"/>
        <v>10800</v>
      </c>
      <c r="I39" s="14">
        <v>618</v>
      </c>
      <c r="J39" s="17">
        <f t="shared" si="1"/>
        <v>5.7222222222222223</v>
      </c>
      <c r="K39" s="14">
        <v>31</v>
      </c>
      <c r="L39" s="17">
        <f t="shared" si="2"/>
        <v>0.28703703703703703</v>
      </c>
      <c r="M39" s="17">
        <f t="shared" si="3"/>
        <v>94.277777777777786</v>
      </c>
      <c r="N39" s="14"/>
      <c r="O39" s="13">
        <f t="shared" si="4"/>
        <v>10151</v>
      </c>
      <c r="P39" s="14"/>
      <c r="Q39" s="17">
        <f t="shared" si="5"/>
        <v>0</v>
      </c>
      <c r="R39" s="14">
        <v>9700</v>
      </c>
      <c r="S39" s="17">
        <f t="shared" si="6"/>
        <v>89.81481481481481</v>
      </c>
      <c r="T39" s="17">
        <f t="shared" si="7"/>
        <v>95.266155961500687</v>
      </c>
      <c r="U39" s="17">
        <f>IFERROR(IF(COUNTIFS('Utrata Masy Jaja'!$B$4:$B$703,A39,'Utrata Masy Jaja'!$C$4:$C$703,C39)=0,"",AVERAGEIFS('Utrata Masy Jaja'!$S$4:$S$703,'Utrata Masy Jaja'!$B$4:$B$703,A39,'Utrata Masy Jaja'!$C$4:$C$703,C39)),"")</f>
        <v>11.437565582371457</v>
      </c>
      <c r="V39" s="15">
        <f>IFERROR(IF(COUNTIFS('Temperatura zarodka'!$B$4:$B$703,A39,'Temperatura zarodka'!$C$4:$C$703,C39)=0,"",AVERAGEIFS('Temperatura zarodka'!$AR$4:$AR$703,'Temperatura zarodka'!$B$4:$B$703,A39,'Temperatura zarodka'!$C$4:$C$703,C39)),"")</f>
        <v>99.574999999999989</v>
      </c>
      <c r="W39" s="14"/>
    </row>
    <row r="40" spans="1:23" ht="15" customHeight="1" x14ac:dyDescent="0.25">
      <c r="A40" s="12">
        <v>46211</v>
      </c>
      <c r="B40" s="12">
        <v>46233</v>
      </c>
      <c r="C40" s="14" t="s">
        <v>63</v>
      </c>
      <c r="D40" s="14" t="s">
        <v>142</v>
      </c>
      <c r="E40" s="14">
        <v>48</v>
      </c>
      <c r="F40" s="14">
        <v>12450</v>
      </c>
      <c r="G40" s="14"/>
      <c r="H40" s="13">
        <f t="shared" si="0"/>
        <v>12450</v>
      </c>
      <c r="I40" s="14">
        <v>788</v>
      </c>
      <c r="J40" s="17">
        <f t="shared" si="1"/>
        <v>6.3293172690763049</v>
      </c>
      <c r="K40" s="14">
        <v>52</v>
      </c>
      <c r="L40" s="17">
        <f t="shared" si="2"/>
        <v>0.41767068273092373</v>
      </c>
      <c r="M40" s="17">
        <f t="shared" si="3"/>
        <v>93.670682730923687</v>
      </c>
      <c r="N40" s="14"/>
      <c r="O40" s="13">
        <f t="shared" si="4"/>
        <v>11610</v>
      </c>
      <c r="P40" s="14"/>
      <c r="Q40" s="17">
        <f t="shared" si="5"/>
        <v>0</v>
      </c>
      <c r="R40" s="14">
        <v>10900</v>
      </c>
      <c r="S40" s="17">
        <f t="shared" si="6"/>
        <v>87.550200803212846</v>
      </c>
      <c r="T40" s="17">
        <f t="shared" si="7"/>
        <v>93.465957811696114</v>
      </c>
      <c r="U40" s="17">
        <f>IFERROR(IF(COUNTIFS('Utrata Masy Jaja'!$B$4:$B$703,A40,'Utrata Masy Jaja'!$C$4:$C$703,C40)=0,"",AVERAGEIFS('Utrata Masy Jaja'!$S$4:$S$703,'Utrata Masy Jaja'!$B$4:$B$703,A40,'Utrata Masy Jaja'!$C$4:$C$703,C40)),"")</f>
        <v>11.064718162839252</v>
      </c>
      <c r="V40" s="15">
        <f>IFERROR(IF(COUNTIFS('Temperatura zarodka'!$B$4:$B$703,A40,'Temperatura zarodka'!$C$4:$C$703,C40)=0,"",AVERAGEIFS('Temperatura zarodka'!$AR$4:$AR$703,'Temperatura zarodka'!$B$4:$B$703,A40,'Temperatura zarodka'!$C$4:$C$703,C40)),"")</f>
        <v>99.55</v>
      </c>
      <c r="W40" s="14"/>
    </row>
    <row r="41" spans="1:23" ht="15" customHeight="1" x14ac:dyDescent="0.25">
      <c r="A41" s="12">
        <v>46211</v>
      </c>
      <c r="B41" s="12">
        <v>46233</v>
      </c>
      <c r="C41" s="14" t="s">
        <v>70</v>
      </c>
      <c r="D41" s="14" t="s">
        <v>142</v>
      </c>
      <c r="E41" s="14">
        <v>48</v>
      </c>
      <c r="F41" s="14">
        <v>14400</v>
      </c>
      <c r="G41" s="14"/>
      <c r="H41" s="13">
        <f t="shared" si="0"/>
        <v>14400</v>
      </c>
      <c r="I41" s="14">
        <v>1024</v>
      </c>
      <c r="J41" s="17">
        <f t="shared" si="1"/>
        <v>7.1111111111111107</v>
      </c>
      <c r="K41" s="14">
        <v>71</v>
      </c>
      <c r="L41" s="17">
        <f t="shared" si="2"/>
        <v>0.49305555555555552</v>
      </c>
      <c r="M41" s="17">
        <f t="shared" si="3"/>
        <v>92.888888888888886</v>
      </c>
      <c r="N41" s="14"/>
      <c r="O41" s="13">
        <f t="shared" si="4"/>
        <v>13305</v>
      </c>
      <c r="P41" s="14"/>
      <c r="Q41" s="17">
        <f t="shared" si="5"/>
        <v>0</v>
      </c>
      <c r="R41" s="14">
        <v>12600</v>
      </c>
      <c r="S41" s="17">
        <f t="shared" si="6"/>
        <v>87.5</v>
      </c>
      <c r="T41" s="17">
        <f t="shared" si="7"/>
        <v>94.198564593301441</v>
      </c>
      <c r="U41" s="17">
        <f>IFERROR(IF(COUNTIFS('Utrata Masy Jaja'!$B$4:$B$703,A41,'Utrata Masy Jaja'!$C$4:$C$703,C41)=0,"",AVERAGEIFS('Utrata Masy Jaja'!$S$4:$S$703,'Utrata Masy Jaja'!$B$4:$B$703,A41,'Utrata Masy Jaja'!$C$4:$C$703,C41)),"")</f>
        <v>13.155190133607411</v>
      </c>
      <c r="V41" s="15">
        <f>IFERROR(IF(COUNTIFS('Temperatura zarodka'!$B$4:$B$703,A41,'Temperatura zarodka'!$C$4:$C$703,C41)=0,"",AVERAGEIFS('Temperatura zarodka'!$AR$4:$AR$703,'Temperatura zarodka'!$B$4:$B$703,A41,'Temperatura zarodka'!$C$4:$C$703,C41)),"")</f>
        <v>99.375</v>
      </c>
      <c r="W41" s="14"/>
    </row>
    <row r="42" spans="1:23" ht="15" customHeight="1" x14ac:dyDescent="0.25">
      <c r="A42" s="12">
        <v>46211</v>
      </c>
      <c r="B42" s="12">
        <v>46233</v>
      </c>
      <c r="C42" s="14" t="s">
        <v>45</v>
      </c>
      <c r="D42" s="14" t="s">
        <v>142</v>
      </c>
      <c r="E42" s="14">
        <v>48</v>
      </c>
      <c r="F42" s="14">
        <v>1950</v>
      </c>
      <c r="G42" s="14"/>
      <c r="H42" s="13">
        <f t="shared" si="0"/>
        <v>1950</v>
      </c>
      <c r="I42" s="14">
        <v>169</v>
      </c>
      <c r="J42" s="17">
        <f t="shared" si="1"/>
        <v>8.6666666666666679</v>
      </c>
      <c r="K42" s="14">
        <v>14</v>
      </c>
      <c r="L42" s="17">
        <f t="shared" si="2"/>
        <v>0.71794871794871795</v>
      </c>
      <c r="M42" s="17">
        <f t="shared" si="3"/>
        <v>91.333333333333329</v>
      </c>
      <c r="N42" s="14"/>
      <c r="O42" s="13">
        <f t="shared" si="4"/>
        <v>1767</v>
      </c>
      <c r="P42" s="14"/>
      <c r="Q42" s="17">
        <f t="shared" si="5"/>
        <v>0</v>
      </c>
      <c r="R42" s="14">
        <v>1600</v>
      </c>
      <c r="S42" s="17">
        <f t="shared" si="6"/>
        <v>82.051282051282044</v>
      </c>
      <c r="T42" s="17">
        <f t="shared" si="7"/>
        <v>89.837170129140929</v>
      </c>
      <c r="U42" s="17" t="str">
        <f>IFERROR(IF(COUNTIFS('Utrata Masy Jaja'!$B$4:$B$703,A42,'Utrata Masy Jaja'!$C$4:$C$703,C42)=0,"",AVERAGEIFS('Utrata Masy Jaja'!$S$4:$S$703,'Utrata Masy Jaja'!$B$4:$B$703,A42,'Utrata Masy Jaja'!$C$4:$C$703,C42)),"")</f>
        <v/>
      </c>
      <c r="V42" s="15">
        <f>IFERROR(IF(COUNTIFS('Temperatura zarodka'!$B$4:$B$703,A42,'Temperatura zarodka'!$C$4:$C$703,C42)=0,"",AVERAGEIFS('Temperatura zarodka'!$AR$4:$AR$703,'Temperatura zarodka'!$B$4:$B$703,A42,'Temperatura zarodka'!$C$4:$C$703,C42)),"")</f>
        <v>99.4</v>
      </c>
      <c r="W42" s="14"/>
    </row>
    <row r="43" spans="1:23" ht="15" customHeight="1" x14ac:dyDescent="0.25">
      <c r="A43" s="12">
        <v>46211</v>
      </c>
      <c r="B43" s="12">
        <v>46211</v>
      </c>
      <c r="C43" s="14" t="s">
        <v>56</v>
      </c>
      <c r="D43" s="14" t="s">
        <v>142</v>
      </c>
      <c r="E43" s="14">
        <v>48</v>
      </c>
      <c r="F43" s="14">
        <v>14400</v>
      </c>
      <c r="G43" s="14"/>
      <c r="H43" s="13">
        <f t="shared" si="0"/>
        <v>14400</v>
      </c>
      <c r="I43" s="14">
        <v>877</v>
      </c>
      <c r="J43" s="17">
        <f t="shared" si="1"/>
        <v>6.0902777777777777</v>
      </c>
      <c r="K43" s="14">
        <v>60</v>
      </c>
      <c r="L43" s="17">
        <f t="shared" si="2"/>
        <v>0.41666666666666669</v>
      </c>
      <c r="M43" s="17">
        <f t="shared" si="3"/>
        <v>93.909722222222229</v>
      </c>
      <c r="N43" s="14"/>
      <c r="O43" s="13">
        <f t="shared" si="4"/>
        <v>13463</v>
      </c>
      <c r="P43" s="14"/>
      <c r="Q43" s="17">
        <f t="shared" si="5"/>
        <v>0</v>
      </c>
      <c r="R43" s="14">
        <v>12750</v>
      </c>
      <c r="S43" s="17">
        <f t="shared" si="6"/>
        <v>88.541666666666657</v>
      </c>
      <c r="T43" s="17">
        <f t="shared" si="7"/>
        <v>94.283812763440068</v>
      </c>
      <c r="U43" s="17">
        <f>IFERROR(IF(COUNTIFS('Utrata Masy Jaja'!$B$4:$B$703,A43,'Utrata Masy Jaja'!$C$4:$C$703,C43)=0,"",AVERAGEIFS('Utrata Masy Jaja'!$S$4:$S$703,'Utrata Masy Jaja'!$B$4:$B$703,A43,'Utrata Masy Jaja'!$C$4:$C$703,C43)),"")</f>
        <v>12.253374870197314</v>
      </c>
      <c r="V43" s="15">
        <f>IFERROR(IF(COUNTIFS('Temperatura zarodka'!$B$4:$B$703,A43,'Temperatura zarodka'!$C$4:$C$703,C43)=0,"",AVERAGEIFS('Temperatura zarodka'!$AR$4:$AR$703,'Temperatura zarodka'!$B$4:$B$703,A43,'Temperatura zarodka'!$C$4:$C$703,C43)),"")</f>
        <v>99.875</v>
      </c>
      <c r="W43" s="14"/>
    </row>
    <row r="44" spans="1:23" ht="15" customHeight="1" x14ac:dyDescent="0.25">
      <c r="A44" s="12">
        <v>46212</v>
      </c>
      <c r="B44" s="12">
        <v>46235</v>
      </c>
      <c r="C44" s="14" t="s">
        <v>48</v>
      </c>
      <c r="D44" s="14" t="s">
        <v>141</v>
      </c>
      <c r="E44" s="14">
        <v>48</v>
      </c>
      <c r="F44" s="14">
        <v>22800</v>
      </c>
      <c r="G44" s="14"/>
      <c r="H44" s="13">
        <f t="shared" si="0"/>
        <v>22800</v>
      </c>
      <c r="I44" s="14">
        <v>1415</v>
      </c>
      <c r="J44" s="17">
        <f t="shared" si="1"/>
        <v>6.2061403508771926</v>
      </c>
      <c r="K44" s="14">
        <v>85</v>
      </c>
      <c r="L44" s="17">
        <f t="shared" si="2"/>
        <v>0.37280701754385964</v>
      </c>
      <c r="M44" s="17">
        <f t="shared" si="3"/>
        <v>93.793859649122808</v>
      </c>
      <c r="N44" s="14"/>
      <c r="O44" s="13">
        <f t="shared" si="4"/>
        <v>21300</v>
      </c>
      <c r="P44" s="14"/>
      <c r="Q44" s="17">
        <f t="shared" si="5"/>
        <v>0</v>
      </c>
      <c r="R44" s="14">
        <v>20200</v>
      </c>
      <c r="S44" s="17">
        <f t="shared" si="6"/>
        <v>88.596491228070178</v>
      </c>
      <c r="T44" s="17">
        <f t="shared" si="7"/>
        <v>94.458732756605102</v>
      </c>
      <c r="U44" s="17">
        <f>IFERROR(IF(COUNTIFS('Utrata Masy Jaja'!$B$4:$B$703,A44,'Utrata Masy Jaja'!$C$4:$C$703,C44)=0,"",AVERAGEIFS('Utrata Masy Jaja'!$S$4:$S$703,'Utrata Masy Jaja'!$B$4:$B$703,A44,'Utrata Masy Jaja'!$C$4:$C$703,C44)),"")</f>
        <v>12.860082304526749</v>
      </c>
      <c r="V44" s="15">
        <f>IFERROR(IF(COUNTIFS('Temperatura zarodka'!$B$4:$B$703,A44,'Temperatura zarodka'!$C$4:$C$703,C44)=0,"",AVERAGEIFS('Temperatura zarodka'!$AR$4:$AR$703,'Temperatura zarodka'!$B$4:$B$703,A44,'Temperatura zarodka'!$C$4:$C$703,C44)),"")</f>
        <v>99.416666666666657</v>
      </c>
      <c r="W44" s="14"/>
    </row>
    <row r="45" spans="1:23" ht="15" customHeight="1" x14ac:dyDescent="0.25">
      <c r="A45" s="12">
        <v>46212</v>
      </c>
      <c r="B45" s="12">
        <v>46235</v>
      </c>
      <c r="C45" s="14" t="s">
        <v>56</v>
      </c>
      <c r="D45" s="14" t="s">
        <v>141</v>
      </c>
      <c r="E45" s="14">
        <v>48</v>
      </c>
      <c r="F45" s="14">
        <v>19200</v>
      </c>
      <c r="G45" s="14"/>
      <c r="H45" s="13">
        <f t="shared" si="0"/>
        <v>19200</v>
      </c>
      <c r="I45" s="14">
        <v>1107</v>
      </c>
      <c r="J45" s="17">
        <f t="shared" si="1"/>
        <v>5.765625</v>
      </c>
      <c r="K45" s="14">
        <v>150</v>
      </c>
      <c r="L45" s="17">
        <f t="shared" si="2"/>
        <v>0.78125</v>
      </c>
      <c r="M45" s="17">
        <f t="shared" si="3"/>
        <v>94.234375</v>
      </c>
      <c r="N45" s="14"/>
      <c r="O45" s="13">
        <f t="shared" si="4"/>
        <v>17943</v>
      </c>
      <c r="P45" s="14"/>
      <c r="Q45" s="17">
        <f t="shared" si="5"/>
        <v>0</v>
      </c>
      <c r="R45" s="14">
        <v>17000</v>
      </c>
      <c r="S45" s="17">
        <f t="shared" si="6"/>
        <v>88.541666666666657</v>
      </c>
      <c r="T45" s="17">
        <f t="shared" si="7"/>
        <v>93.958989664511137</v>
      </c>
      <c r="U45" s="17">
        <f>IFERROR(IF(COUNTIFS('Utrata Masy Jaja'!$B$4:$B$703,A45,'Utrata Masy Jaja'!$C$4:$C$703,C45)=0,"",AVERAGEIFS('Utrata Masy Jaja'!$S$4:$S$703,'Utrata Masy Jaja'!$B$4:$B$703,A45,'Utrata Masy Jaja'!$C$4:$C$703,C45)),"")</f>
        <v>11.99165797705944</v>
      </c>
      <c r="V45" s="15" t="str">
        <f>IFERROR(IF(COUNTIFS('Temperatura zarodka'!$B$4:$B$703,A45,'Temperatura zarodka'!$C$4:$C$703,C45)=0,"",AVERAGEIFS('Temperatura zarodka'!$AR$4:$AR$703,'Temperatura zarodka'!$B$4:$B$703,A45,'Temperatura zarodka'!$C$4:$C$703,C45)),"")</f>
        <v/>
      </c>
      <c r="W45" s="14"/>
    </row>
    <row r="46" spans="1:23" ht="15" customHeight="1" x14ac:dyDescent="0.25">
      <c r="A46" s="12">
        <v>46212</v>
      </c>
      <c r="B46" s="12">
        <v>46235</v>
      </c>
      <c r="C46" s="14" t="s">
        <v>63</v>
      </c>
      <c r="D46" s="14" t="s">
        <v>141</v>
      </c>
      <c r="E46" s="14">
        <v>48</v>
      </c>
      <c r="F46" s="14">
        <v>21600</v>
      </c>
      <c r="G46" s="14"/>
      <c r="H46" s="13">
        <f t="shared" si="0"/>
        <v>21600</v>
      </c>
      <c r="I46" s="14">
        <v>1350</v>
      </c>
      <c r="J46" s="17">
        <f t="shared" si="1"/>
        <v>6.25</v>
      </c>
      <c r="K46" s="14">
        <v>131</v>
      </c>
      <c r="L46" s="17">
        <f t="shared" si="2"/>
        <v>0.6064814814814814</v>
      </c>
      <c r="M46" s="17">
        <f t="shared" si="3"/>
        <v>93.75</v>
      </c>
      <c r="N46" s="14"/>
      <c r="O46" s="13">
        <f t="shared" si="4"/>
        <v>20119</v>
      </c>
      <c r="P46" s="14"/>
      <c r="Q46" s="17">
        <f t="shared" si="5"/>
        <v>0</v>
      </c>
      <c r="R46" s="14">
        <v>19200</v>
      </c>
      <c r="S46" s="17">
        <f t="shared" si="6"/>
        <v>88.888888888888886</v>
      </c>
      <c r="T46" s="17">
        <f t="shared" si="7"/>
        <v>94.814814814814824</v>
      </c>
      <c r="U46" s="17">
        <f>IFERROR(IF(COUNTIFS('Utrata Masy Jaja'!$B$4:$B$703,A46,'Utrata Masy Jaja'!$C$4:$C$703,C46)=0,"",AVERAGEIFS('Utrata Masy Jaja'!$S$4:$S$703,'Utrata Masy Jaja'!$B$4:$B$703,A46,'Utrata Masy Jaja'!$C$4:$C$703,C46)),"")</f>
        <v>12.61538461538462</v>
      </c>
      <c r="V46" s="15">
        <f>IFERROR(IF(COUNTIFS('Temperatura zarodka'!$B$4:$B$703,A46,'Temperatura zarodka'!$C$4:$C$703,C46)=0,"",AVERAGEIFS('Temperatura zarodka'!$AR$4:$AR$703,'Temperatura zarodka'!$B$4:$B$703,A46,'Temperatura zarodka'!$C$4:$C$703,C46)),"")</f>
        <v>99.633333333333326</v>
      </c>
      <c r="W46" s="14"/>
    </row>
    <row r="47" spans="1:23" ht="15" customHeight="1" x14ac:dyDescent="0.25">
      <c r="A47" s="12">
        <v>46212</v>
      </c>
      <c r="B47" s="12">
        <v>46235</v>
      </c>
      <c r="C47" s="14" t="s">
        <v>70</v>
      </c>
      <c r="D47" s="14" t="s">
        <v>141</v>
      </c>
      <c r="E47" s="14">
        <v>48</v>
      </c>
      <c r="F47" s="14">
        <v>19200</v>
      </c>
      <c r="G47" s="14"/>
      <c r="H47" s="13">
        <f t="shared" si="0"/>
        <v>19200</v>
      </c>
      <c r="I47" s="14">
        <v>1416</v>
      </c>
      <c r="J47" s="17">
        <f t="shared" si="1"/>
        <v>7.375</v>
      </c>
      <c r="K47" s="14">
        <v>101</v>
      </c>
      <c r="L47" s="17">
        <f t="shared" si="2"/>
        <v>0.52604166666666663</v>
      </c>
      <c r="M47" s="17">
        <f t="shared" si="3"/>
        <v>92.625</v>
      </c>
      <c r="N47" s="14"/>
      <c r="O47" s="13">
        <f t="shared" si="4"/>
        <v>17683</v>
      </c>
      <c r="P47" s="14"/>
      <c r="Q47" s="17">
        <f t="shared" si="5"/>
        <v>0</v>
      </c>
      <c r="R47" s="14">
        <v>16700</v>
      </c>
      <c r="S47" s="17">
        <f t="shared" si="6"/>
        <v>86.979166666666657</v>
      </c>
      <c r="T47" s="17">
        <f t="shared" si="7"/>
        <v>93.904633378317598</v>
      </c>
      <c r="U47" s="17">
        <f>IFERROR(IF(COUNTIFS('Utrata Masy Jaja'!$B$4:$B$703,A47,'Utrata Masy Jaja'!$C$4:$C$703,C47)=0,"",AVERAGEIFS('Utrata Masy Jaja'!$S$4:$S$703,'Utrata Masy Jaja'!$B$4:$B$703,A47,'Utrata Masy Jaja'!$C$4:$C$703,C47)),"")</f>
        <v>12.136929460580911</v>
      </c>
      <c r="V47" s="15">
        <f>IFERROR(IF(COUNTIFS('Temperatura zarodka'!$B$4:$B$703,A47,'Temperatura zarodka'!$C$4:$C$703,C47)=0,"",AVERAGEIFS('Temperatura zarodka'!$AR$4:$AR$703,'Temperatura zarodka'!$B$4:$B$703,A47,'Temperatura zarodka'!$C$4:$C$703,C47)),"")</f>
        <v>99.633333333333326</v>
      </c>
      <c r="W47" s="14"/>
    </row>
    <row r="48" spans="1:23" ht="15" customHeight="1" x14ac:dyDescent="0.25">
      <c r="A48" s="12">
        <v>46212</v>
      </c>
      <c r="B48" s="12">
        <v>46235</v>
      </c>
      <c r="C48" s="14" t="s">
        <v>41</v>
      </c>
      <c r="D48" s="14" t="s">
        <v>141</v>
      </c>
      <c r="E48" s="14">
        <v>70</v>
      </c>
      <c r="F48" s="14">
        <v>10650</v>
      </c>
      <c r="G48" s="14"/>
      <c r="H48" s="13">
        <f t="shared" si="0"/>
        <v>10650</v>
      </c>
      <c r="I48" s="14">
        <v>1968</v>
      </c>
      <c r="J48" s="17">
        <f t="shared" si="1"/>
        <v>18.47887323943662</v>
      </c>
      <c r="K48" s="14">
        <v>210</v>
      </c>
      <c r="L48" s="17">
        <f t="shared" si="2"/>
        <v>1.971830985915493</v>
      </c>
      <c r="M48" s="17">
        <f t="shared" si="3"/>
        <v>81.521126760563376</v>
      </c>
      <c r="N48" s="14"/>
      <c r="O48" s="13">
        <f t="shared" si="4"/>
        <v>8472</v>
      </c>
      <c r="P48" s="14"/>
      <c r="Q48" s="17">
        <f t="shared" si="5"/>
        <v>0</v>
      </c>
      <c r="R48" s="14">
        <v>7100</v>
      </c>
      <c r="S48" s="17">
        <f t="shared" si="6"/>
        <v>66.666666666666657</v>
      </c>
      <c r="T48" s="17">
        <f t="shared" si="7"/>
        <v>81.778392075558628</v>
      </c>
      <c r="U48" s="17">
        <f>IFERROR(IF(COUNTIFS('Utrata Masy Jaja'!$B$4:$B$703,A48,'Utrata Masy Jaja'!$C$4:$C$703,C48)=0,"",AVERAGEIFS('Utrata Masy Jaja'!$S$4:$S$703,'Utrata Masy Jaja'!$B$4:$B$703,A48,'Utrata Masy Jaja'!$C$4:$C$703,C48)),"")</f>
        <v>15.451055662188097</v>
      </c>
      <c r="V48" s="15">
        <f>IFERROR(IF(COUNTIFS('Temperatura zarodka'!$B$4:$B$703,A48,'Temperatura zarodka'!$C$4:$C$703,C48)=0,"",AVERAGEIFS('Temperatura zarodka'!$AR$4:$AR$703,'Temperatura zarodka'!$B$4:$B$703,A48,'Temperatura zarodka'!$C$4:$C$703,C48)),"")</f>
        <v>99.59999999999998</v>
      </c>
      <c r="W48" s="14"/>
    </row>
    <row r="49" spans="1:23" ht="15" customHeight="1" x14ac:dyDescent="0.25">
      <c r="A49" s="12">
        <v>46215</v>
      </c>
      <c r="B49" s="12">
        <v>46237</v>
      </c>
      <c r="C49" s="14" t="s">
        <v>46</v>
      </c>
      <c r="D49" s="14" t="s">
        <v>143</v>
      </c>
      <c r="E49" s="14"/>
      <c r="F49" s="14">
        <v>51840</v>
      </c>
      <c r="G49" s="14">
        <v>62</v>
      </c>
      <c r="H49" s="13">
        <f t="shared" si="0"/>
        <v>51778</v>
      </c>
      <c r="I49" s="14">
        <v>8345</v>
      </c>
      <c r="J49" s="17">
        <f t="shared" si="1"/>
        <v>16.116883618525243</v>
      </c>
      <c r="K49" s="14">
        <v>378</v>
      </c>
      <c r="L49" s="17">
        <f t="shared" si="2"/>
        <v>0.73003978523697322</v>
      </c>
      <c r="M49" s="17">
        <f t="shared" si="3"/>
        <v>83.88311638147475</v>
      </c>
      <c r="N49" s="14"/>
      <c r="O49" s="13">
        <f t="shared" si="4"/>
        <v>43055</v>
      </c>
      <c r="P49" s="14"/>
      <c r="Q49" s="17">
        <f t="shared" si="5"/>
        <v>0</v>
      </c>
      <c r="R49" s="14">
        <v>37800</v>
      </c>
      <c r="S49" s="17">
        <f t="shared" si="6"/>
        <v>73.003978523697327</v>
      </c>
      <c r="T49" s="17">
        <f t="shared" si="7"/>
        <v>87.030598853406389</v>
      </c>
      <c r="U49" s="17">
        <f>IFERROR(IF(COUNTIFS('Utrata Masy Jaja'!$B$4:$B$703,A49,'Utrata Masy Jaja'!$C$4:$C$703,C49)=0,"",AVERAGEIFS('Utrata Masy Jaja'!$S$4:$S$703,'Utrata Masy Jaja'!$B$4:$B$703,A49,'Utrata Masy Jaja'!$C$4:$C$703,C49)),"")</f>
        <v>13.009931629444008</v>
      </c>
      <c r="V49" s="15">
        <f>IFERROR(IF(COUNTIFS('Temperatura zarodka'!$B$4:$B$703,A49,'Temperatura zarodka'!$C$4:$C$703,C49)=0,"",AVERAGEIFS('Temperatura zarodka'!$AR$4:$AR$703,'Temperatura zarodka'!$B$4:$B$703,A49,'Temperatura zarodka'!$C$4:$C$703,C49)),"")</f>
        <v>99.433333333333337</v>
      </c>
      <c r="W49" s="14"/>
    </row>
    <row r="50" spans="1:23" ht="15" customHeight="1" x14ac:dyDescent="0.25">
      <c r="A50" s="12">
        <v>46215</v>
      </c>
      <c r="B50" s="12">
        <v>46237</v>
      </c>
      <c r="C50" s="14" t="s">
        <v>48</v>
      </c>
      <c r="D50" s="14" t="s">
        <v>143</v>
      </c>
      <c r="E50" s="14">
        <v>49</v>
      </c>
      <c r="F50" s="14">
        <v>19200</v>
      </c>
      <c r="G50" s="14"/>
      <c r="H50" s="13">
        <f t="shared" si="0"/>
        <v>19200</v>
      </c>
      <c r="I50" s="14">
        <v>1632</v>
      </c>
      <c r="J50" s="17">
        <f t="shared" si="1"/>
        <v>8.5</v>
      </c>
      <c r="K50" s="14">
        <v>117</v>
      </c>
      <c r="L50" s="17">
        <f t="shared" si="2"/>
        <v>0.609375</v>
      </c>
      <c r="M50" s="17">
        <f t="shared" si="3"/>
        <v>91.5</v>
      </c>
      <c r="N50" s="14"/>
      <c r="O50" s="13">
        <f t="shared" si="4"/>
        <v>17451</v>
      </c>
      <c r="P50" s="14"/>
      <c r="Q50" s="17">
        <f t="shared" si="5"/>
        <v>0</v>
      </c>
      <c r="R50" s="14">
        <v>15660</v>
      </c>
      <c r="S50" s="17">
        <f t="shared" si="6"/>
        <v>81.5625</v>
      </c>
      <c r="T50" s="17">
        <f t="shared" si="7"/>
        <v>89.139344262295083</v>
      </c>
      <c r="U50" s="17">
        <f>IFERROR(IF(COUNTIFS('Utrata Masy Jaja'!$B$4:$B$703,A50,'Utrata Masy Jaja'!$C$4:$C$703,C50)=0,"",AVERAGEIFS('Utrata Masy Jaja'!$S$4:$S$703,'Utrata Masy Jaja'!$B$4:$B$703,A50,'Utrata Masy Jaja'!$C$4:$C$703,C50)),"")</f>
        <v>12.96296296296296</v>
      </c>
      <c r="V50" s="15">
        <f>IFERROR(IF(COUNTIFS('Temperatura zarodka'!$B$4:$B$703,A50,'Temperatura zarodka'!$C$4:$C$703,C50)=0,"",AVERAGEIFS('Temperatura zarodka'!$AR$4:$AR$703,'Temperatura zarodka'!$B$4:$B$703,A50,'Temperatura zarodka'!$C$4:$C$703,C50)),"")</f>
        <v>99.75</v>
      </c>
      <c r="W50" s="14"/>
    </row>
    <row r="51" spans="1:23" ht="15" customHeight="1" x14ac:dyDescent="0.25">
      <c r="A51" s="12">
        <v>46215</v>
      </c>
      <c r="B51" s="12">
        <v>46237</v>
      </c>
      <c r="C51" s="14" t="s">
        <v>56</v>
      </c>
      <c r="D51" s="14" t="s">
        <v>143</v>
      </c>
      <c r="E51" s="14">
        <v>49</v>
      </c>
      <c r="F51" s="14">
        <v>19200</v>
      </c>
      <c r="G51" s="14"/>
      <c r="H51" s="13">
        <f t="shared" si="0"/>
        <v>19200</v>
      </c>
      <c r="I51" s="14">
        <v>1152</v>
      </c>
      <c r="J51" s="17">
        <f t="shared" si="1"/>
        <v>6</v>
      </c>
      <c r="K51" s="14">
        <v>69</v>
      </c>
      <c r="L51" s="17">
        <f t="shared" si="2"/>
        <v>0.359375</v>
      </c>
      <c r="M51" s="17">
        <f t="shared" si="3"/>
        <v>94</v>
      </c>
      <c r="N51" s="14"/>
      <c r="O51" s="13">
        <f t="shared" si="4"/>
        <v>17979</v>
      </c>
      <c r="P51" s="14"/>
      <c r="Q51" s="17">
        <f t="shared" si="5"/>
        <v>0</v>
      </c>
      <c r="R51" s="14">
        <v>16200</v>
      </c>
      <c r="S51" s="17">
        <f t="shared" si="6"/>
        <v>84.375</v>
      </c>
      <c r="T51" s="17">
        <f t="shared" si="7"/>
        <v>89.760638297872347</v>
      </c>
      <c r="U51" s="17">
        <f>IFERROR(IF(COUNTIFS('Utrata Masy Jaja'!$B$4:$B$703,A51,'Utrata Masy Jaja'!$C$4:$C$703,C51)=0,"",AVERAGEIFS('Utrata Masy Jaja'!$S$4:$S$703,'Utrata Masy Jaja'!$B$4:$B$703,A51,'Utrata Masy Jaja'!$C$4:$C$703,C51)),"")</f>
        <v>10.769230769230777</v>
      </c>
      <c r="V51" s="15">
        <f>IFERROR(IF(COUNTIFS('Temperatura zarodka'!$B$4:$B$703,A51,'Temperatura zarodka'!$C$4:$C$703,C51)=0,"",AVERAGEIFS('Temperatura zarodka'!$AR$4:$AR$703,'Temperatura zarodka'!$B$4:$B$703,A51,'Temperatura zarodka'!$C$4:$C$703,C51)),"")</f>
        <v>99.6</v>
      </c>
      <c r="W51" s="14"/>
    </row>
    <row r="52" spans="1:23" ht="15" customHeight="1" x14ac:dyDescent="0.25">
      <c r="A52" s="12">
        <v>46215</v>
      </c>
      <c r="B52" s="12">
        <v>46237</v>
      </c>
      <c r="C52" s="14" t="s">
        <v>63</v>
      </c>
      <c r="D52" s="14" t="s">
        <v>143</v>
      </c>
      <c r="E52" s="14">
        <v>49</v>
      </c>
      <c r="F52" s="14">
        <v>31200</v>
      </c>
      <c r="G52" s="14"/>
      <c r="H52" s="13">
        <f t="shared" si="0"/>
        <v>31200</v>
      </c>
      <c r="I52" s="14">
        <v>2145</v>
      </c>
      <c r="J52" s="17">
        <f t="shared" si="1"/>
        <v>6.8750000000000009</v>
      </c>
      <c r="K52" s="14">
        <v>213</v>
      </c>
      <c r="L52" s="17">
        <f t="shared" si="2"/>
        <v>0.68269230769230771</v>
      </c>
      <c r="M52" s="17">
        <f t="shared" si="3"/>
        <v>93.125</v>
      </c>
      <c r="N52" s="14"/>
      <c r="O52" s="13">
        <f t="shared" si="4"/>
        <v>28842</v>
      </c>
      <c r="P52" s="14"/>
      <c r="Q52" s="17">
        <f t="shared" si="5"/>
        <v>0</v>
      </c>
      <c r="R52" s="14">
        <v>27100</v>
      </c>
      <c r="S52" s="17">
        <f t="shared" si="6"/>
        <v>86.858974358974365</v>
      </c>
      <c r="T52" s="17">
        <f t="shared" si="7"/>
        <v>93.271381861985887</v>
      </c>
      <c r="U52" s="17">
        <f>IFERROR(IF(COUNTIFS('Utrata Masy Jaja'!$B$4:$B$703,A52,'Utrata Masy Jaja'!$C$4:$C$703,C52)=0,"",AVERAGEIFS('Utrata Masy Jaja'!$S$4:$S$703,'Utrata Masy Jaja'!$B$4:$B$703,A52,'Utrata Masy Jaja'!$C$4:$C$703,C52)),"")</f>
        <v>11.763602448021455</v>
      </c>
      <c r="V52" s="15">
        <f>IFERROR(IF(COUNTIFS('Temperatura zarodka'!$B$4:$B$703,A52,'Temperatura zarodka'!$C$4:$C$703,C52)=0,"",AVERAGEIFS('Temperatura zarodka'!$AR$4:$AR$703,'Temperatura zarodka'!$B$4:$B$703,A52,'Temperatura zarodka'!$C$4:$C$703,C52)),"")</f>
        <v>99.316666666666677</v>
      </c>
      <c r="W52" s="14"/>
    </row>
    <row r="53" spans="1:23" ht="15" customHeight="1" x14ac:dyDescent="0.25">
      <c r="A53" s="12">
        <v>46215</v>
      </c>
      <c r="B53" s="12">
        <v>46237</v>
      </c>
      <c r="C53" s="14" t="s">
        <v>70</v>
      </c>
      <c r="D53" s="14" t="s">
        <v>143</v>
      </c>
      <c r="E53" s="14">
        <v>49</v>
      </c>
      <c r="F53" s="14">
        <v>30000</v>
      </c>
      <c r="G53" s="14"/>
      <c r="H53" s="13">
        <f t="shared" si="0"/>
        <v>30000</v>
      </c>
      <c r="I53" s="14">
        <v>2309</v>
      </c>
      <c r="J53" s="17">
        <f t="shared" si="1"/>
        <v>7.6966666666666672</v>
      </c>
      <c r="K53" s="14">
        <v>239</v>
      </c>
      <c r="L53" s="17">
        <f t="shared" si="2"/>
        <v>0.79666666666666675</v>
      </c>
      <c r="M53" s="17">
        <f t="shared" si="3"/>
        <v>92.303333333333342</v>
      </c>
      <c r="N53" s="14"/>
      <c r="O53" s="13">
        <f t="shared" si="4"/>
        <v>27452</v>
      </c>
      <c r="P53" s="14"/>
      <c r="Q53" s="17">
        <f t="shared" si="5"/>
        <v>0</v>
      </c>
      <c r="R53" s="14">
        <v>24950</v>
      </c>
      <c r="S53" s="17">
        <f t="shared" si="6"/>
        <v>83.166666666666671</v>
      </c>
      <c r="T53" s="17">
        <f t="shared" si="7"/>
        <v>90.101477014192326</v>
      </c>
      <c r="U53" s="17">
        <f>IFERROR(IF(COUNTIFS('Utrata Masy Jaja'!$B$4:$B$703,A53,'Utrata Masy Jaja'!$C$4:$C$703,C53)=0,"",AVERAGEIFS('Utrata Masy Jaja'!$S$4:$S$703,'Utrata Masy Jaja'!$B$4:$B$703,A53,'Utrata Masy Jaja'!$C$4:$C$703,C53)),"")</f>
        <v>11.782786885245905</v>
      </c>
      <c r="V53" s="15">
        <f>IFERROR(IF(COUNTIFS('Temperatura zarodka'!$B$4:$B$703,A53,'Temperatura zarodka'!$C$4:$C$703,C53)=0,"",AVERAGEIFS('Temperatura zarodka'!$AR$4:$AR$703,'Temperatura zarodka'!$B$4:$B$703,A53,'Temperatura zarodka'!$C$4:$C$703,C53)),"")</f>
        <v>99.233333333333348</v>
      </c>
      <c r="W53" s="14"/>
    </row>
    <row r="54" spans="1:23" ht="15" customHeight="1" x14ac:dyDescent="0.25">
      <c r="A54" s="12">
        <v>46218</v>
      </c>
      <c r="B54" s="12">
        <v>46240</v>
      </c>
      <c r="C54" s="14" t="s">
        <v>43</v>
      </c>
      <c r="D54" s="14" t="s">
        <v>144</v>
      </c>
      <c r="E54" s="14">
        <v>32</v>
      </c>
      <c r="F54" s="14">
        <v>42000</v>
      </c>
      <c r="G54" s="14"/>
      <c r="H54" s="13">
        <f t="shared" si="0"/>
        <v>42000</v>
      </c>
      <c r="I54" s="14">
        <v>2841</v>
      </c>
      <c r="J54" s="17">
        <f t="shared" si="1"/>
        <v>6.7642857142857142</v>
      </c>
      <c r="K54" s="14">
        <v>278</v>
      </c>
      <c r="L54" s="17">
        <f t="shared" si="2"/>
        <v>0.66190476190476188</v>
      </c>
      <c r="M54" s="17">
        <f t="shared" si="3"/>
        <v>93.235714285714295</v>
      </c>
      <c r="N54" s="14"/>
      <c r="O54" s="13">
        <f t="shared" si="4"/>
        <v>38881</v>
      </c>
      <c r="P54" s="14"/>
      <c r="Q54" s="17">
        <f t="shared" si="5"/>
        <v>0</v>
      </c>
      <c r="R54" s="14">
        <v>35230</v>
      </c>
      <c r="S54" s="17">
        <f t="shared" si="6"/>
        <v>83.88095238095238</v>
      </c>
      <c r="T54" s="17">
        <f t="shared" si="7"/>
        <v>89.966546643172705</v>
      </c>
      <c r="U54" s="17">
        <f>IFERROR(IF(COUNTIFS('Utrata Masy Jaja'!$B$4:$B$703,A54,'Utrata Masy Jaja'!$C$4:$C$703,C54)=0,"",AVERAGEIFS('Utrata Masy Jaja'!$S$4:$S$703,'Utrata Masy Jaja'!$B$4:$B$703,A54,'Utrata Masy Jaja'!$C$4:$C$703,C54)),"")</f>
        <v>11.547003848268282</v>
      </c>
      <c r="V54" s="15">
        <f>IFERROR(IF(COUNTIFS('Temperatura zarodka'!$B$4:$B$703,A54,'Temperatura zarodka'!$C$4:$C$703,C54)=0,"",AVERAGEIFS('Temperatura zarodka'!$AR$4:$AR$703,'Temperatura zarodka'!$B$4:$B$703,A54,'Temperatura zarodka'!$C$4:$C$703,C54)),"")</f>
        <v>99.666666666666671</v>
      </c>
      <c r="W54" s="14"/>
    </row>
    <row r="55" spans="1:23" ht="15" customHeight="1" x14ac:dyDescent="0.25">
      <c r="A55" s="12">
        <v>46218</v>
      </c>
      <c r="B55" s="12">
        <v>46240</v>
      </c>
      <c r="C55" s="14" t="s">
        <v>42</v>
      </c>
      <c r="D55" s="14" t="s">
        <v>144</v>
      </c>
      <c r="E55" s="14">
        <v>48</v>
      </c>
      <c r="F55" s="14">
        <v>21600</v>
      </c>
      <c r="G55" s="14"/>
      <c r="H55" s="13">
        <f t="shared" si="0"/>
        <v>21600</v>
      </c>
      <c r="I55" s="14">
        <v>1808</v>
      </c>
      <c r="J55" s="17">
        <f t="shared" si="1"/>
        <v>8.3703703703703702</v>
      </c>
      <c r="K55" s="14">
        <v>103</v>
      </c>
      <c r="L55" s="17">
        <f t="shared" si="2"/>
        <v>0.4768518518518518</v>
      </c>
      <c r="M55" s="17">
        <f t="shared" si="3"/>
        <v>91.629629629629633</v>
      </c>
      <c r="N55" s="14"/>
      <c r="O55" s="13">
        <f t="shared" si="4"/>
        <v>19689</v>
      </c>
      <c r="P55" s="14"/>
      <c r="Q55" s="17">
        <f t="shared" si="5"/>
        <v>0</v>
      </c>
      <c r="R55" s="14">
        <v>18400</v>
      </c>
      <c r="S55" s="17">
        <f t="shared" si="6"/>
        <v>85.18518518518519</v>
      </c>
      <c r="T55" s="17">
        <f t="shared" si="7"/>
        <v>92.966855295068711</v>
      </c>
      <c r="U55" s="17">
        <f>IFERROR(IF(COUNTIFS('Utrata Masy Jaja'!$B$4:$B$703,A55,'Utrata Masy Jaja'!$C$4:$C$703,C55)=0,"",AVERAGEIFS('Utrata Masy Jaja'!$S$4:$S$703,'Utrata Masy Jaja'!$B$4:$B$703,A55,'Utrata Masy Jaja'!$C$4:$C$703,C55)),"")</f>
        <v>11.601642710472287</v>
      </c>
      <c r="V55" s="15">
        <f>IFERROR(IF(COUNTIFS('Temperatura zarodka'!$B$4:$B$703,A55,'Temperatura zarodka'!$C$4:$C$703,C55)=0,"",AVERAGEIFS('Temperatura zarodka'!$AR$4:$AR$703,'Temperatura zarodka'!$B$4:$B$703,A55,'Temperatura zarodka'!$C$4:$C$703,C55)),"")</f>
        <v>100.15</v>
      </c>
      <c r="W55" s="14"/>
    </row>
    <row r="56" spans="1:23" ht="15" customHeight="1" x14ac:dyDescent="0.25">
      <c r="A56" s="12">
        <v>46219</v>
      </c>
      <c r="B56" s="12">
        <v>46241</v>
      </c>
      <c r="C56" s="14" t="s">
        <v>63</v>
      </c>
      <c r="D56" s="14" t="s">
        <v>145</v>
      </c>
      <c r="E56" s="14">
        <v>49</v>
      </c>
      <c r="F56" s="14">
        <v>21600</v>
      </c>
      <c r="G56" s="14"/>
      <c r="H56" s="13">
        <f t="shared" si="0"/>
        <v>21600</v>
      </c>
      <c r="I56" s="14">
        <v>1380</v>
      </c>
      <c r="J56" s="17">
        <f t="shared" si="1"/>
        <v>6.3888888888888884</v>
      </c>
      <c r="K56" s="14">
        <v>154</v>
      </c>
      <c r="L56" s="17">
        <f t="shared" si="2"/>
        <v>0.71296296296296302</v>
      </c>
      <c r="M56" s="17">
        <f t="shared" si="3"/>
        <v>93.611111111111114</v>
      </c>
      <c r="N56" s="14"/>
      <c r="O56" s="13">
        <f t="shared" si="4"/>
        <v>20066</v>
      </c>
      <c r="P56" s="14"/>
      <c r="Q56" s="17">
        <f t="shared" si="5"/>
        <v>0</v>
      </c>
      <c r="R56" s="14">
        <v>18700</v>
      </c>
      <c r="S56" s="17">
        <f t="shared" si="6"/>
        <v>86.574074074074076</v>
      </c>
      <c r="T56" s="17">
        <f t="shared" si="7"/>
        <v>92.482690405539074</v>
      </c>
      <c r="U56" s="17">
        <f>IFERROR(IF(COUNTIFS('Utrata Masy Jaja'!$B$4:$B$703,A56,'Utrata Masy Jaja'!$C$4:$C$703,C56)=0,"",AVERAGEIFS('Utrata Masy Jaja'!$S$4:$S$703,'Utrata Masy Jaja'!$B$4:$B$703,A56,'Utrata Masy Jaja'!$C$4:$C$703,C56)),"")</f>
        <v>11.398963730569944</v>
      </c>
      <c r="V56" s="15">
        <f>IFERROR(IF(COUNTIFS('Temperatura zarodka'!$B$4:$B$703,A56,'Temperatura zarodka'!$C$4:$C$703,C56)=0,"",AVERAGEIFS('Temperatura zarodka'!$AR$4:$AR$703,'Temperatura zarodka'!$B$4:$B$703,A56,'Temperatura zarodka'!$C$4:$C$703,C56)),"")</f>
        <v>99.943749999999994</v>
      </c>
      <c r="W56" s="14"/>
    </row>
    <row r="57" spans="1:23" ht="15" customHeight="1" x14ac:dyDescent="0.25">
      <c r="A57" s="12">
        <v>46219</v>
      </c>
      <c r="B57" s="12">
        <v>46241</v>
      </c>
      <c r="C57" s="14" t="s">
        <v>56</v>
      </c>
      <c r="D57" s="14" t="s">
        <v>145</v>
      </c>
      <c r="E57" s="14">
        <v>49</v>
      </c>
      <c r="F57" s="14">
        <v>24000</v>
      </c>
      <c r="G57" s="14"/>
      <c r="H57" s="13">
        <f t="shared" si="0"/>
        <v>24000</v>
      </c>
      <c r="I57" s="14">
        <v>1441</v>
      </c>
      <c r="J57" s="17">
        <f t="shared" si="1"/>
        <v>6.0041666666666664</v>
      </c>
      <c r="K57" s="14">
        <v>79</v>
      </c>
      <c r="L57" s="17">
        <f t="shared" si="2"/>
        <v>0.32916666666666666</v>
      </c>
      <c r="M57" s="17">
        <f t="shared" si="3"/>
        <v>93.995833333333337</v>
      </c>
      <c r="N57" s="14"/>
      <c r="O57" s="13">
        <f t="shared" si="4"/>
        <v>22480</v>
      </c>
      <c r="P57" s="14"/>
      <c r="Q57" s="17">
        <f t="shared" si="5"/>
        <v>0</v>
      </c>
      <c r="R57" s="14">
        <v>21150</v>
      </c>
      <c r="S57" s="17">
        <f t="shared" si="6"/>
        <v>88.125</v>
      </c>
      <c r="T57" s="17">
        <f t="shared" si="7"/>
        <v>93.754155769316014</v>
      </c>
      <c r="U57" s="17">
        <f>IFERROR(IF(COUNTIFS('Utrata Masy Jaja'!$B$4:$B$703,A57,'Utrata Masy Jaja'!$C$4:$C$703,C57)=0,"",AVERAGEIFS('Utrata Masy Jaja'!$S$4:$S$703,'Utrata Masy Jaja'!$B$4:$B$703,A57,'Utrata Masy Jaja'!$C$4:$C$703,C57)),"")</f>
        <v>11.988011988011982</v>
      </c>
      <c r="V57" s="15">
        <f>IFERROR(IF(COUNTIFS('Temperatura zarodka'!$B$4:$B$703,A57,'Temperatura zarodka'!$C$4:$C$703,C57)=0,"",AVERAGEIFS('Temperatura zarodka'!$AR$4:$AR$703,'Temperatura zarodka'!$B$4:$B$703,A57,'Temperatura zarodka'!$C$4:$C$703,C57)),"")</f>
        <v>100.18125000000001</v>
      </c>
      <c r="W57" s="14"/>
    </row>
    <row r="58" spans="1:23" ht="15" customHeight="1" x14ac:dyDescent="0.25">
      <c r="A58" s="12">
        <v>46219</v>
      </c>
      <c r="B58" s="12">
        <v>46241</v>
      </c>
      <c r="C58" s="14" t="s">
        <v>48</v>
      </c>
      <c r="D58" s="14" t="s">
        <v>145</v>
      </c>
      <c r="E58" s="14">
        <v>49</v>
      </c>
      <c r="F58" s="14">
        <v>21600</v>
      </c>
      <c r="G58" s="14"/>
      <c r="H58" s="13">
        <f t="shared" si="0"/>
        <v>21600</v>
      </c>
      <c r="I58" s="14">
        <v>1337</v>
      </c>
      <c r="J58" s="17">
        <f t="shared" si="1"/>
        <v>6.1898148148148149</v>
      </c>
      <c r="K58" s="14">
        <v>113</v>
      </c>
      <c r="L58" s="17">
        <f t="shared" si="2"/>
        <v>0.52314814814814814</v>
      </c>
      <c r="M58" s="17">
        <f t="shared" si="3"/>
        <v>93.810185185185176</v>
      </c>
      <c r="N58" s="14"/>
      <c r="O58" s="13">
        <f t="shared" si="4"/>
        <v>20150</v>
      </c>
      <c r="P58" s="14"/>
      <c r="Q58" s="17">
        <f t="shared" si="5"/>
        <v>0</v>
      </c>
      <c r="R58" s="14">
        <v>18650</v>
      </c>
      <c r="S58" s="17">
        <f t="shared" si="6"/>
        <v>86.342592592592595</v>
      </c>
      <c r="T58" s="17">
        <f t="shared" si="7"/>
        <v>92.039678231258947</v>
      </c>
      <c r="U58" s="17">
        <f>IFERROR(IF(COUNTIFS('Utrata Masy Jaja'!$B$4:$B$703,A58,'Utrata Masy Jaja'!$C$4:$C$703,C58)=0,"",AVERAGEIFS('Utrata Masy Jaja'!$S$4:$S$703,'Utrata Masy Jaja'!$B$4:$B$703,A58,'Utrata Masy Jaja'!$C$4:$C$703,C58)),"")</f>
        <v>11.122345803842279</v>
      </c>
      <c r="V58" s="15">
        <f>IFERROR(IF(COUNTIFS('Temperatura zarodka'!$B$4:$B$703,A58,'Temperatura zarodka'!$C$4:$C$703,C58)=0,"",AVERAGEIFS('Temperatura zarodka'!$AR$4:$AR$703,'Temperatura zarodka'!$B$4:$B$703,A58,'Temperatura zarodka'!$C$4:$C$703,C58)),"")</f>
        <v>99.943749999999994</v>
      </c>
      <c r="W58" s="14"/>
    </row>
    <row r="59" spans="1:23" ht="15" customHeight="1" x14ac:dyDescent="0.25">
      <c r="A59" s="12">
        <v>46219</v>
      </c>
      <c r="B59" s="12">
        <v>46241</v>
      </c>
      <c r="C59" s="14" t="s">
        <v>70</v>
      </c>
      <c r="D59" s="14" t="s">
        <v>145</v>
      </c>
      <c r="E59" s="14">
        <v>49</v>
      </c>
      <c r="F59" s="14">
        <v>24000</v>
      </c>
      <c r="G59" s="14"/>
      <c r="H59" s="13">
        <f t="shared" si="0"/>
        <v>24000</v>
      </c>
      <c r="I59" s="14">
        <v>1745</v>
      </c>
      <c r="J59" s="17">
        <f t="shared" si="1"/>
        <v>7.270833333333333</v>
      </c>
      <c r="K59" s="14">
        <v>121</v>
      </c>
      <c r="L59" s="17">
        <f t="shared" si="2"/>
        <v>0.50416666666666665</v>
      </c>
      <c r="M59" s="17">
        <f t="shared" si="3"/>
        <v>92.729166666666657</v>
      </c>
      <c r="N59" s="14"/>
      <c r="O59" s="13">
        <f t="shared" si="4"/>
        <v>22134</v>
      </c>
      <c r="P59" s="14"/>
      <c r="Q59" s="17">
        <f t="shared" si="5"/>
        <v>0</v>
      </c>
      <c r="R59" s="14">
        <v>20850</v>
      </c>
      <c r="S59" s="17">
        <f t="shared" si="6"/>
        <v>86.875</v>
      </c>
      <c r="T59" s="17">
        <f t="shared" si="7"/>
        <v>93.686811952370249</v>
      </c>
      <c r="U59" s="17">
        <f>IFERROR(IF(COUNTIFS('Utrata Masy Jaja'!$B$4:$B$703,A59,'Utrata Masy Jaja'!$C$4:$C$703,C59)=0,"",AVERAGEIFS('Utrata Masy Jaja'!$S$4:$S$703,'Utrata Masy Jaja'!$B$4:$B$703,A59,'Utrata Masy Jaja'!$C$4:$C$703,C59)),"")</f>
        <v>18.949536560247175</v>
      </c>
      <c r="V59" s="15">
        <f>IFERROR(IF(COUNTIFS('Temperatura zarodka'!$B$4:$B$703,A59,'Temperatura zarodka'!$C$4:$C$703,C59)=0,"",AVERAGEIFS('Temperatura zarodka'!$AR$4:$AR$703,'Temperatura zarodka'!$B$4:$B$703,A59,'Temperatura zarodka'!$C$4:$C$703,C59)),"")</f>
        <v>100.141875</v>
      </c>
      <c r="W59" s="14"/>
    </row>
    <row r="60" spans="1:23" ht="15" customHeight="1" x14ac:dyDescent="0.25">
      <c r="A60" s="12">
        <v>46219</v>
      </c>
      <c r="B60" s="12">
        <v>46241</v>
      </c>
      <c r="C60" s="14" t="s">
        <v>42</v>
      </c>
      <c r="D60" s="14" t="s">
        <v>145</v>
      </c>
      <c r="E60" s="14">
        <v>48</v>
      </c>
      <c r="F60" s="14">
        <v>48000</v>
      </c>
      <c r="G60" s="14"/>
      <c r="H60" s="13">
        <f t="shared" si="0"/>
        <v>48000</v>
      </c>
      <c r="I60" s="14">
        <v>4212</v>
      </c>
      <c r="J60" s="17">
        <f t="shared" si="1"/>
        <v>8.7749999999999986</v>
      </c>
      <c r="K60" s="14">
        <v>356</v>
      </c>
      <c r="L60" s="17">
        <f t="shared" si="2"/>
        <v>0.7416666666666667</v>
      </c>
      <c r="M60" s="17">
        <f t="shared" si="3"/>
        <v>91.224999999999994</v>
      </c>
      <c r="N60" s="14"/>
      <c r="O60" s="13">
        <f t="shared" si="4"/>
        <v>43432</v>
      </c>
      <c r="P60" s="14"/>
      <c r="Q60" s="17">
        <f t="shared" si="5"/>
        <v>0</v>
      </c>
      <c r="R60" s="14">
        <v>39900</v>
      </c>
      <c r="S60" s="17">
        <f t="shared" si="6"/>
        <v>83.125</v>
      </c>
      <c r="T60" s="17">
        <f t="shared" si="7"/>
        <v>91.120855028775011</v>
      </c>
      <c r="U60" s="17">
        <f>IFERROR(IF(COUNTIFS('Utrata Masy Jaja'!$B$4:$B$703,A60,'Utrata Masy Jaja'!$C$4:$C$703,C60)=0,"",AVERAGEIFS('Utrata Masy Jaja'!$S$4:$S$703,'Utrata Masy Jaja'!$B$4:$B$703,A60,'Utrata Masy Jaja'!$C$4:$C$703,C60)),"")</f>
        <v>11.909382309624878</v>
      </c>
      <c r="V60" s="15">
        <f>IFERROR(IF(COUNTIFS('Temperatura zarodka'!$B$4:$B$703,A60,'Temperatura zarodka'!$C$4:$C$703,C60)=0,"",AVERAGEIFS('Temperatura zarodka'!$AR$4:$AR$703,'Temperatura zarodka'!$B$4:$B$703,A60,'Temperatura zarodka'!$C$4:$C$703,C60)),"")</f>
        <v>100.04583333333333</v>
      </c>
      <c r="W60" s="14"/>
    </row>
    <row r="61" spans="1:23" ht="15" customHeight="1" x14ac:dyDescent="0.25">
      <c r="A61" s="12">
        <v>46222</v>
      </c>
      <c r="B61" s="12">
        <v>46244</v>
      </c>
      <c r="C61" s="14" t="s">
        <v>43</v>
      </c>
      <c r="D61" s="14" t="s">
        <v>146</v>
      </c>
      <c r="E61" s="14">
        <v>32</v>
      </c>
      <c r="F61" s="14">
        <v>45600</v>
      </c>
      <c r="G61" s="14"/>
      <c r="H61" s="13">
        <f t="shared" si="0"/>
        <v>45600</v>
      </c>
      <c r="I61" s="14">
        <v>2760</v>
      </c>
      <c r="J61" s="17">
        <f t="shared" si="1"/>
        <v>6.0526315789473681</v>
      </c>
      <c r="K61" s="14">
        <v>328</v>
      </c>
      <c r="L61" s="17">
        <f t="shared" si="2"/>
        <v>0.7192982456140351</v>
      </c>
      <c r="M61" s="17">
        <f t="shared" si="3"/>
        <v>93.94736842105263</v>
      </c>
      <c r="N61" s="14"/>
      <c r="O61" s="13">
        <f t="shared" si="4"/>
        <v>42512</v>
      </c>
      <c r="P61" s="14"/>
      <c r="Q61" s="17">
        <f t="shared" si="5"/>
        <v>0</v>
      </c>
      <c r="R61" s="14">
        <v>40000</v>
      </c>
      <c r="S61" s="17">
        <f t="shared" si="6"/>
        <v>87.719298245614027</v>
      </c>
      <c r="T61" s="17">
        <f t="shared" si="7"/>
        <v>93.370681605975719</v>
      </c>
      <c r="U61" s="17">
        <f>IFERROR(IF(COUNTIFS('Utrata Masy Jaja'!$B$4:$B$703,A61,'Utrata Masy Jaja'!$C$4:$C$703,C61)=0,"",AVERAGEIFS('Utrata Masy Jaja'!$S$4:$S$703,'Utrata Masy Jaja'!$B$4:$B$703,A61,'Utrata Masy Jaja'!$C$4:$C$703,C61)),"")</f>
        <v>11.599899977683194</v>
      </c>
      <c r="V61" s="15">
        <f>IFERROR(IF(COUNTIFS('Temperatura zarodka'!$B$4:$B$703,A61,'Temperatura zarodka'!$C$4:$C$703,C61)=0,"",AVERAGEIFS('Temperatura zarodka'!$AR$4:$AR$703,'Temperatura zarodka'!$B$4:$B$703,A61,'Temperatura zarodka'!$C$4:$C$703,C61)),"")</f>
        <v>100.14999999999999</v>
      </c>
      <c r="W61" s="14"/>
    </row>
    <row r="62" spans="1:23" ht="15" customHeight="1" x14ac:dyDescent="0.25">
      <c r="A62" s="12">
        <v>46222</v>
      </c>
      <c r="B62" s="12">
        <v>46244</v>
      </c>
      <c r="C62" s="14" t="s">
        <v>42</v>
      </c>
      <c r="D62" s="14" t="s">
        <v>146</v>
      </c>
      <c r="E62" s="14">
        <v>49</v>
      </c>
      <c r="F62" s="14">
        <v>26400</v>
      </c>
      <c r="G62" s="14"/>
      <c r="H62" s="13">
        <f t="shared" si="0"/>
        <v>26400</v>
      </c>
      <c r="I62" s="14">
        <v>2256</v>
      </c>
      <c r="J62" s="17">
        <f t="shared" si="1"/>
        <v>8.545454545454545</v>
      </c>
      <c r="K62" s="14">
        <v>189</v>
      </c>
      <c r="L62" s="17">
        <f t="shared" si="2"/>
        <v>0.71590909090909094</v>
      </c>
      <c r="M62" s="17">
        <f t="shared" si="3"/>
        <v>91.454545454545453</v>
      </c>
      <c r="N62" s="14"/>
      <c r="O62" s="13">
        <f t="shared" si="4"/>
        <v>23955</v>
      </c>
      <c r="P62" s="14"/>
      <c r="Q62" s="17">
        <f t="shared" si="5"/>
        <v>0</v>
      </c>
      <c r="R62" s="14">
        <v>21750</v>
      </c>
      <c r="S62" s="17">
        <f t="shared" si="6"/>
        <v>82.38636363636364</v>
      </c>
      <c r="T62" s="17">
        <f t="shared" si="7"/>
        <v>90.084493041749496</v>
      </c>
      <c r="U62" s="17">
        <f>IFERROR(IF(COUNTIFS('Utrata Masy Jaja'!$B$4:$B$703,A62,'Utrata Masy Jaja'!$C$4:$C$703,C62)=0,"",AVERAGEIFS('Utrata Masy Jaja'!$S$4:$S$703,'Utrata Masy Jaja'!$B$4:$B$703,A62,'Utrata Masy Jaja'!$C$4:$C$703,C62)),"")</f>
        <v>10.471204188481673</v>
      </c>
      <c r="V62" s="15">
        <f>IFERROR(IF(COUNTIFS('Temperatura zarodka'!$B$4:$B$703,A62,'Temperatura zarodka'!$C$4:$C$703,C62)=0,"",AVERAGEIFS('Temperatura zarodka'!$AR$4:$AR$703,'Temperatura zarodka'!$B$4:$B$703,A62,'Temperatura zarodka'!$C$4:$C$703,C62)),"")</f>
        <v>100</v>
      </c>
      <c r="W62" s="14"/>
    </row>
    <row r="63" spans="1:23" ht="15" customHeight="1" x14ac:dyDescent="0.25">
      <c r="A63" s="12">
        <v>46222</v>
      </c>
      <c r="B63" s="12">
        <v>46244</v>
      </c>
      <c r="C63" s="14" t="s">
        <v>48</v>
      </c>
      <c r="D63" s="14" t="s">
        <v>146</v>
      </c>
      <c r="E63" s="14">
        <v>50</v>
      </c>
      <c r="F63" s="14">
        <v>21600</v>
      </c>
      <c r="G63" s="14"/>
      <c r="H63" s="13">
        <f t="shared" si="0"/>
        <v>21600</v>
      </c>
      <c r="I63" s="14">
        <v>1364</v>
      </c>
      <c r="J63" s="17">
        <f t="shared" si="1"/>
        <v>6.3148148148148149</v>
      </c>
      <c r="K63" s="14">
        <v>128</v>
      </c>
      <c r="L63" s="17">
        <f t="shared" si="2"/>
        <v>0.59259259259259256</v>
      </c>
      <c r="M63" s="17">
        <f t="shared" si="3"/>
        <v>93.685185185185176</v>
      </c>
      <c r="N63" s="14"/>
      <c r="O63" s="13">
        <f t="shared" si="4"/>
        <v>20108</v>
      </c>
      <c r="P63" s="14"/>
      <c r="Q63" s="17">
        <f t="shared" si="5"/>
        <v>0</v>
      </c>
      <c r="R63" s="14">
        <v>19000</v>
      </c>
      <c r="S63" s="17">
        <f t="shared" si="6"/>
        <v>87.962962962962962</v>
      </c>
      <c r="T63" s="17">
        <f t="shared" si="7"/>
        <v>93.892073532318648</v>
      </c>
      <c r="U63" s="17">
        <f>IFERROR(IF(COUNTIFS('Utrata Masy Jaja'!$B$4:$B$703,A63,'Utrata Masy Jaja'!$C$4:$C$703,C63)=0,"",AVERAGEIFS('Utrata Masy Jaja'!$S$4:$S$703,'Utrata Masy Jaja'!$B$4:$B$703,A63,'Utrata Masy Jaja'!$C$4:$C$703,C63)),"")</f>
        <v>12.462006079027343</v>
      </c>
      <c r="V63" s="15">
        <f>IFERROR(IF(COUNTIFS('Temperatura zarodka'!$B$4:$B$703,A63,'Temperatura zarodka'!$C$4:$C$703,C63)=0,"",AVERAGEIFS('Temperatura zarodka'!$AR$4:$AR$703,'Temperatura zarodka'!$B$4:$B$703,A63,'Temperatura zarodka'!$C$4:$C$703,C63)),"")</f>
        <v>100.32857142857142</v>
      </c>
      <c r="W63" s="14"/>
    </row>
    <row r="64" spans="1:23" ht="15" customHeight="1" x14ac:dyDescent="0.25">
      <c r="A64" s="12">
        <v>46222</v>
      </c>
      <c r="B64" s="12">
        <v>46244</v>
      </c>
      <c r="C64" s="14" t="s">
        <v>56</v>
      </c>
      <c r="D64" s="14" t="s">
        <v>146</v>
      </c>
      <c r="E64" s="14">
        <v>50</v>
      </c>
      <c r="F64" s="14">
        <v>21600</v>
      </c>
      <c r="G64" s="14"/>
      <c r="H64" s="13">
        <f t="shared" si="0"/>
        <v>21600</v>
      </c>
      <c r="I64" s="14">
        <v>1240</v>
      </c>
      <c r="J64" s="17">
        <f t="shared" si="1"/>
        <v>5.7407407407407405</v>
      </c>
      <c r="K64" s="14">
        <v>84</v>
      </c>
      <c r="L64" s="17">
        <f t="shared" si="2"/>
        <v>0.3888888888888889</v>
      </c>
      <c r="M64" s="17">
        <f t="shared" si="3"/>
        <v>94.259259259259252</v>
      </c>
      <c r="N64" s="14"/>
      <c r="O64" s="13">
        <f t="shared" si="4"/>
        <v>20276</v>
      </c>
      <c r="P64" s="14"/>
      <c r="Q64" s="17">
        <f t="shared" si="5"/>
        <v>0</v>
      </c>
      <c r="R64" s="14">
        <v>19200</v>
      </c>
      <c r="S64" s="17">
        <f t="shared" si="6"/>
        <v>88.888888888888886</v>
      </c>
      <c r="T64" s="17">
        <f t="shared" si="7"/>
        <v>94.302554027504911</v>
      </c>
      <c r="U64" s="17">
        <f>IFERROR(IF(COUNTIFS('Utrata Masy Jaja'!$B$4:$B$703,A64,'Utrata Masy Jaja'!$C$4:$C$703,C64)=0,"",AVERAGEIFS('Utrata Masy Jaja'!$S$4:$S$703,'Utrata Masy Jaja'!$B$4:$B$703,A64,'Utrata Masy Jaja'!$C$4:$C$703,C64)),"")</f>
        <v>12.174817898022892</v>
      </c>
      <c r="V64" s="15">
        <f>IFERROR(IF(COUNTIFS('Temperatura zarodka'!$B$4:$B$703,A64,'Temperatura zarodka'!$C$4:$C$703,C64)=0,"",AVERAGEIFS('Temperatura zarodka'!$AR$4:$AR$703,'Temperatura zarodka'!$B$4:$B$703,A64,'Temperatura zarodka'!$C$4:$C$703,C64)),"")</f>
        <v>100.07976190476192</v>
      </c>
      <c r="W64" s="14"/>
    </row>
    <row r="65" spans="1:23" ht="15" customHeight="1" x14ac:dyDescent="0.25">
      <c r="A65" s="12">
        <v>46222</v>
      </c>
      <c r="B65" s="12">
        <v>46244</v>
      </c>
      <c r="C65" s="14" t="s">
        <v>63</v>
      </c>
      <c r="D65" s="14" t="s">
        <v>146</v>
      </c>
      <c r="E65" s="14">
        <v>50</v>
      </c>
      <c r="F65" s="14">
        <v>19200</v>
      </c>
      <c r="G65" s="14"/>
      <c r="H65" s="13">
        <f t="shared" si="0"/>
        <v>19200</v>
      </c>
      <c r="I65" s="14">
        <v>1350</v>
      </c>
      <c r="J65" s="17">
        <f t="shared" si="1"/>
        <v>7.03125</v>
      </c>
      <c r="K65" s="14">
        <v>81</v>
      </c>
      <c r="L65" s="17">
        <f t="shared" si="2"/>
        <v>0.421875</v>
      </c>
      <c r="M65" s="17">
        <f t="shared" si="3"/>
        <v>92.96875</v>
      </c>
      <c r="N65" s="14"/>
      <c r="O65" s="13">
        <f t="shared" si="4"/>
        <v>17769</v>
      </c>
      <c r="P65" s="14"/>
      <c r="Q65" s="17">
        <f t="shared" si="5"/>
        <v>0</v>
      </c>
      <c r="R65" s="14">
        <v>16500</v>
      </c>
      <c r="S65" s="17">
        <f t="shared" si="6"/>
        <v>85.9375</v>
      </c>
      <c r="T65" s="17">
        <f t="shared" si="7"/>
        <v>92.436974789915965</v>
      </c>
      <c r="U65" s="17">
        <f>IFERROR(IF(COUNTIFS('Utrata Masy Jaja'!$B$4:$B$703,A65,'Utrata Masy Jaja'!$C$4:$C$703,C65)=0,"",AVERAGEIFS('Utrata Masy Jaja'!$S$4:$S$703,'Utrata Masy Jaja'!$B$4:$B$703,A65,'Utrata Masy Jaja'!$C$4:$C$703,C65)),"")</f>
        <v>11.680327868852466</v>
      </c>
      <c r="V65" s="15">
        <f>IFERROR(IF(COUNTIFS('Temperatura zarodka'!$B$4:$B$703,A65,'Temperatura zarodka'!$C$4:$C$703,C65)=0,"",AVERAGEIFS('Temperatura zarodka'!$AR$4:$AR$703,'Temperatura zarodka'!$B$4:$B$703,A65,'Temperatura zarodka'!$C$4:$C$703,C65)),"")</f>
        <v>100.15</v>
      </c>
      <c r="W65" s="14"/>
    </row>
    <row r="66" spans="1:23" ht="15" customHeight="1" x14ac:dyDescent="0.25">
      <c r="A66" s="12">
        <v>46222</v>
      </c>
      <c r="B66" s="12">
        <v>46244</v>
      </c>
      <c r="C66" s="14" t="s">
        <v>70</v>
      </c>
      <c r="D66" s="14" t="s">
        <v>146</v>
      </c>
      <c r="E66" s="14">
        <v>50</v>
      </c>
      <c r="F66" s="14">
        <v>21600</v>
      </c>
      <c r="G66" s="14"/>
      <c r="H66" s="13">
        <f t="shared" si="0"/>
        <v>21600</v>
      </c>
      <c r="I66" s="14">
        <v>1629</v>
      </c>
      <c r="J66" s="17">
        <f t="shared" si="1"/>
        <v>7.541666666666667</v>
      </c>
      <c r="K66" s="14">
        <v>114</v>
      </c>
      <c r="L66" s="17">
        <f t="shared" si="2"/>
        <v>0.52777777777777779</v>
      </c>
      <c r="M66" s="17">
        <f t="shared" si="3"/>
        <v>92.458333333333329</v>
      </c>
      <c r="N66" s="14"/>
      <c r="O66" s="13">
        <f t="shared" si="4"/>
        <v>19857</v>
      </c>
      <c r="P66" s="14"/>
      <c r="Q66" s="17">
        <f t="shared" si="5"/>
        <v>0</v>
      </c>
      <c r="R66" s="14">
        <v>18900</v>
      </c>
      <c r="S66" s="17">
        <f t="shared" si="6"/>
        <v>87.5</v>
      </c>
      <c r="T66" s="17">
        <f t="shared" si="7"/>
        <v>94.637223974763401</v>
      </c>
      <c r="U66" s="17">
        <f>IFERROR(IF(COUNTIFS('Utrata Masy Jaja'!$B$4:$B$703,A66,'Utrata Masy Jaja'!$C$4:$C$703,C66)=0,"",AVERAGEIFS('Utrata Masy Jaja'!$S$4:$S$703,'Utrata Masy Jaja'!$B$4:$B$703,A66,'Utrata Masy Jaja'!$C$4:$C$703,C66)),"")</f>
        <v>10.961737331954504</v>
      </c>
      <c r="V66" s="15">
        <f>IFERROR(IF(COUNTIFS('Temperatura zarodka'!$B$4:$B$703,A66,'Temperatura zarodka'!$C$4:$C$703,C66)=0,"",AVERAGEIFS('Temperatura zarodka'!$AR$4:$AR$703,'Temperatura zarodka'!$B$4:$B$703,A66,'Temperatura zarodka'!$C$4:$C$703,C66)),"")</f>
        <v>100.46125000000001</v>
      </c>
      <c r="W66" s="14"/>
    </row>
    <row r="67" spans="1:23" ht="15" customHeight="1" x14ac:dyDescent="0.25">
      <c r="A67" s="12">
        <v>46222</v>
      </c>
      <c r="B67" s="12">
        <v>46244</v>
      </c>
      <c r="C67" s="14" t="s">
        <v>45</v>
      </c>
      <c r="D67" s="14" t="s">
        <v>146</v>
      </c>
      <c r="E67" s="14">
        <v>50</v>
      </c>
      <c r="F67" s="14">
        <v>1200</v>
      </c>
      <c r="G67" s="14"/>
      <c r="H67" s="13">
        <f t="shared" ref="H67:H130" si="8">IF(F67="","",F67-G67)</f>
        <v>1200</v>
      </c>
      <c r="I67" s="14">
        <v>107</v>
      </c>
      <c r="J67" s="17">
        <f t="shared" ref="J67:J130" si="9">IF(OR(H67="",H67=0),"",I67/H67*100)</f>
        <v>8.9166666666666679</v>
      </c>
      <c r="K67" s="14">
        <v>19</v>
      </c>
      <c r="L67" s="17">
        <f t="shared" ref="L67:L130" si="10">IF(OR(H67="",H67=0),"",K67/H67*100)</f>
        <v>1.5833333333333335</v>
      </c>
      <c r="M67" s="17">
        <f t="shared" ref="M67:M130" si="11">IF(OR(H67="",H67=0),"",((H67-I67)/H67)*100)</f>
        <v>91.083333333333343</v>
      </c>
      <c r="N67" s="14"/>
      <c r="O67" s="13">
        <f t="shared" ref="O67:O130" si="12">IF(OR(H67="",H67=0),"",H67-I67-K67-N67)</f>
        <v>1074</v>
      </c>
      <c r="P67" s="14"/>
      <c r="Q67" s="17">
        <f t="shared" ref="Q67:Q130" si="13">IF(OR(O67="",O67=0),"",P67/O67*100)</f>
        <v>0</v>
      </c>
      <c r="R67" s="14">
        <v>950</v>
      </c>
      <c r="S67" s="17">
        <f t="shared" ref="S67:S130" si="14">IF(OR(H67="",H67=0),"",R67/H67*100)</f>
        <v>79.166666666666657</v>
      </c>
      <c r="T67" s="17">
        <f t="shared" ref="T67:T130" si="15">IF(OR(H67="",H67=0,I67=""),"",IF((H67-I67)=0,"",R67/(H67-I67)*100))</f>
        <v>86.916742909423604</v>
      </c>
      <c r="U67" s="17" t="str">
        <f>IFERROR(IF(COUNTIFS('Utrata Masy Jaja'!$B$4:$B$703,A67,'Utrata Masy Jaja'!$C$4:$C$703,C67)=0,"",AVERAGEIFS('Utrata Masy Jaja'!$S$4:$S$703,'Utrata Masy Jaja'!$B$4:$B$703,A67,'Utrata Masy Jaja'!$C$4:$C$703,C67)),"")</f>
        <v/>
      </c>
      <c r="V67" s="15">
        <f>IFERROR(IF(COUNTIFS('Temperatura zarodka'!$B$4:$B$703,A67,'Temperatura zarodka'!$C$4:$C$703,C67)=0,"",AVERAGEIFS('Temperatura zarodka'!$AR$4:$AR$703,'Temperatura zarodka'!$B$4:$B$703,A67,'Temperatura zarodka'!$C$4:$C$703,C67)),"")</f>
        <v>100.4875</v>
      </c>
      <c r="W67" s="14"/>
    </row>
    <row r="68" spans="1:23" ht="15" customHeight="1" x14ac:dyDescent="0.25">
      <c r="A68" s="12">
        <v>46225</v>
      </c>
      <c r="B68" s="12">
        <v>46247</v>
      </c>
      <c r="C68" s="14" t="s">
        <v>42</v>
      </c>
      <c r="D68" s="14" t="s">
        <v>148</v>
      </c>
      <c r="E68" s="14">
        <v>50</v>
      </c>
      <c r="F68" s="14">
        <v>26400</v>
      </c>
      <c r="G68" s="14"/>
      <c r="H68" s="13">
        <f t="shared" si="8"/>
        <v>26400</v>
      </c>
      <c r="I68" s="14">
        <v>2190</v>
      </c>
      <c r="J68" s="17">
        <f t="shared" si="9"/>
        <v>8.2954545454545467</v>
      </c>
      <c r="K68" s="14">
        <v>210</v>
      </c>
      <c r="L68" s="17">
        <f t="shared" si="10"/>
        <v>0.79545454545454541</v>
      </c>
      <c r="M68" s="17">
        <f t="shared" si="11"/>
        <v>91.704545454545453</v>
      </c>
      <c r="N68" s="14"/>
      <c r="O68" s="13">
        <f t="shared" si="12"/>
        <v>24000</v>
      </c>
      <c r="P68" s="14"/>
      <c r="Q68" s="17">
        <f t="shared" si="13"/>
        <v>0</v>
      </c>
      <c r="R68" s="14">
        <v>22700</v>
      </c>
      <c r="S68" s="17">
        <f t="shared" si="14"/>
        <v>85.984848484848484</v>
      </c>
      <c r="T68" s="17">
        <f t="shared" si="15"/>
        <v>93.762907889301943</v>
      </c>
      <c r="U68" s="17">
        <f>IFERROR(IF(COUNTIFS('Utrata Masy Jaja'!$B$4:$B$703,A68,'Utrata Masy Jaja'!$C$4:$C$703,C68)=0,"",AVERAGEIFS('Utrata Masy Jaja'!$S$4:$S$703,'Utrata Masy Jaja'!$B$4:$B$703,A68,'Utrata Masy Jaja'!$C$4:$C$703,C68)),"")</f>
        <v>9.9589322381930252</v>
      </c>
      <c r="V68" s="15">
        <f>IFERROR(IF(COUNTIFS('Temperatura zarodka'!$B$4:$B$703,A68,'Temperatura zarodka'!$C$4:$C$703,C68)=0,"",AVERAGEIFS('Temperatura zarodka'!$AR$4:$AR$703,'Temperatura zarodka'!$B$4:$B$703,A68,'Temperatura zarodka'!$C$4:$C$703,C68)),"")</f>
        <v>99.45</v>
      </c>
      <c r="W68" s="14"/>
    </row>
    <row r="69" spans="1:23" ht="15" customHeight="1" x14ac:dyDescent="0.25">
      <c r="A69" s="12">
        <v>46225</v>
      </c>
      <c r="B69" s="12">
        <v>46247</v>
      </c>
      <c r="C69" s="14" t="s">
        <v>48</v>
      </c>
      <c r="D69" s="14" t="s">
        <v>148</v>
      </c>
      <c r="E69" s="14">
        <v>50</v>
      </c>
      <c r="F69" s="14">
        <v>24000</v>
      </c>
      <c r="G69" s="14"/>
      <c r="H69" s="13">
        <f t="shared" si="8"/>
        <v>24000</v>
      </c>
      <c r="I69" s="14">
        <v>1560</v>
      </c>
      <c r="J69" s="17">
        <f t="shared" si="9"/>
        <v>6.5</v>
      </c>
      <c r="K69" s="14">
        <v>140</v>
      </c>
      <c r="L69" s="17">
        <f t="shared" si="10"/>
        <v>0.58333333333333337</v>
      </c>
      <c r="M69" s="17">
        <f t="shared" si="11"/>
        <v>93.5</v>
      </c>
      <c r="N69" s="14"/>
      <c r="O69" s="13">
        <f t="shared" si="12"/>
        <v>22300</v>
      </c>
      <c r="P69" s="14"/>
      <c r="Q69" s="17">
        <f t="shared" si="13"/>
        <v>0</v>
      </c>
      <c r="R69" s="14">
        <v>21400</v>
      </c>
      <c r="S69" s="17">
        <f t="shared" si="14"/>
        <v>89.166666666666671</v>
      </c>
      <c r="T69" s="17">
        <f t="shared" si="15"/>
        <v>95.365418894830654</v>
      </c>
      <c r="U69" s="17">
        <f>IFERROR(IF(COUNTIFS('Utrata Masy Jaja'!$B$4:$B$703,A69,'Utrata Masy Jaja'!$C$4:$C$703,C69)=0,"",AVERAGEIFS('Utrata Masy Jaja'!$S$4:$S$703,'Utrata Masy Jaja'!$B$4:$B$703,A69,'Utrata Masy Jaja'!$C$4:$C$703,C69)),"")</f>
        <v>12.360688956433627</v>
      </c>
      <c r="V69" s="15" t="str">
        <f>IFERROR(IF(COUNTIFS('Temperatura zarodka'!$B$4:$B$703,A69,'Temperatura zarodka'!$C$4:$C$703,C69)=0,"",AVERAGEIFS('Temperatura zarodka'!$AR$4:$AR$703,'Temperatura zarodka'!$B$4:$B$703,A69,'Temperatura zarodka'!$C$4:$C$703,C69)),"")</f>
        <v/>
      </c>
      <c r="W69" s="14"/>
    </row>
    <row r="70" spans="1:23" ht="15" customHeight="1" x14ac:dyDescent="0.25">
      <c r="A70" s="12">
        <v>46225</v>
      </c>
      <c r="B70" s="12">
        <v>46247</v>
      </c>
      <c r="C70" s="14" t="s">
        <v>56</v>
      </c>
      <c r="D70" s="14" t="s">
        <v>148</v>
      </c>
      <c r="E70" s="14">
        <v>50</v>
      </c>
      <c r="F70" s="14">
        <v>19200</v>
      </c>
      <c r="G70" s="14"/>
      <c r="H70" s="13">
        <f t="shared" si="8"/>
        <v>19200</v>
      </c>
      <c r="I70" s="14">
        <v>1058</v>
      </c>
      <c r="J70" s="17">
        <f t="shared" si="9"/>
        <v>5.510416666666667</v>
      </c>
      <c r="K70" s="14">
        <v>109</v>
      </c>
      <c r="L70" s="17">
        <f t="shared" si="10"/>
        <v>0.56770833333333337</v>
      </c>
      <c r="M70" s="17">
        <f t="shared" si="11"/>
        <v>94.489583333333343</v>
      </c>
      <c r="N70" s="14"/>
      <c r="O70" s="13">
        <f t="shared" si="12"/>
        <v>18033</v>
      </c>
      <c r="P70" s="14"/>
      <c r="Q70" s="17">
        <f t="shared" si="13"/>
        <v>0</v>
      </c>
      <c r="R70" s="14">
        <v>17225</v>
      </c>
      <c r="S70" s="17">
        <f t="shared" si="14"/>
        <v>89.713541666666657</v>
      </c>
      <c r="T70" s="17">
        <f t="shared" si="15"/>
        <v>94.945430492779181</v>
      </c>
      <c r="U70" s="17">
        <f>IFERROR(IF(COUNTIFS('Utrata Masy Jaja'!$B$4:$B$703,A70,'Utrata Masy Jaja'!$C$4:$C$703,C70)=0,"",AVERAGEIFS('Utrata Masy Jaja'!$S$4:$S$703,'Utrata Masy Jaja'!$B$4:$B$703,A70,'Utrata Masy Jaja'!$C$4:$C$703,C70)),"")</f>
        <v>12.253374870197314</v>
      </c>
      <c r="V70" s="15">
        <f>IFERROR(IF(COUNTIFS('Temperatura zarodka'!$B$4:$B$703,A70,'Temperatura zarodka'!$C$4:$C$703,C70)=0,"",AVERAGEIFS('Temperatura zarodka'!$AR$4:$AR$703,'Temperatura zarodka'!$B$4:$B$703,A70,'Temperatura zarodka'!$C$4:$C$703,C70)),"")</f>
        <v>100</v>
      </c>
      <c r="W70" s="14"/>
    </row>
    <row r="71" spans="1:23" ht="15" customHeight="1" x14ac:dyDescent="0.25">
      <c r="A71" s="12">
        <v>46225</v>
      </c>
      <c r="B71" s="12">
        <v>46247</v>
      </c>
      <c r="C71" s="14" t="s">
        <v>63</v>
      </c>
      <c r="D71" s="14" t="s">
        <v>148</v>
      </c>
      <c r="E71" s="14">
        <v>50</v>
      </c>
      <c r="F71" s="14">
        <v>24000</v>
      </c>
      <c r="G71" s="14"/>
      <c r="H71" s="13">
        <f t="shared" si="8"/>
        <v>24000</v>
      </c>
      <c r="I71" s="14">
        <v>1634</v>
      </c>
      <c r="J71" s="17">
        <f t="shared" si="9"/>
        <v>6.8083333333333327</v>
      </c>
      <c r="K71" s="14">
        <v>105</v>
      </c>
      <c r="L71" s="17">
        <f t="shared" si="10"/>
        <v>0.43750000000000006</v>
      </c>
      <c r="M71" s="17">
        <f t="shared" si="11"/>
        <v>93.191666666666663</v>
      </c>
      <c r="N71" s="14"/>
      <c r="O71" s="13">
        <f t="shared" si="12"/>
        <v>22261</v>
      </c>
      <c r="P71" s="14"/>
      <c r="Q71" s="17">
        <f t="shared" si="13"/>
        <v>0</v>
      </c>
      <c r="R71" s="14">
        <v>21300</v>
      </c>
      <c r="S71" s="17">
        <f t="shared" si="14"/>
        <v>88.75</v>
      </c>
      <c r="T71" s="17">
        <f t="shared" si="15"/>
        <v>95.233837074130378</v>
      </c>
      <c r="U71" s="17">
        <f>IFERROR(IF(COUNTIFS('Utrata Masy Jaja'!$B$4:$B$703,A71,'Utrata Masy Jaja'!$C$4:$C$703,C71)=0,"",AVERAGEIFS('Utrata Masy Jaja'!$S$4:$S$703,'Utrata Masy Jaja'!$B$4:$B$703,A71,'Utrata Masy Jaja'!$C$4:$C$703,C71)),"")</f>
        <v>12.717948717948721</v>
      </c>
      <c r="V71" s="15">
        <f>IFERROR(IF(COUNTIFS('Temperatura zarodka'!$B$4:$B$703,A71,'Temperatura zarodka'!$C$4:$C$703,C71)=0,"",AVERAGEIFS('Temperatura zarodka'!$AR$4:$AR$703,'Temperatura zarodka'!$B$4:$B$703,A71,'Temperatura zarodka'!$C$4:$C$703,C71)),"")</f>
        <v>100.18571428571428</v>
      </c>
      <c r="W71" s="14"/>
    </row>
    <row r="72" spans="1:23" ht="15" customHeight="1" x14ac:dyDescent="0.25">
      <c r="A72" s="12">
        <v>46225</v>
      </c>
      <c r="B72" s="12">
        <v>46247</v>
      </c>
      <c r="C72" s="14" t="s">
        <v>70</v>
      </c>
      <c r="D72" s="14" t="s">
        <v>148</v>
      </c>
      <c r="E72" s="14">
        <v>50</v>
      </c>
      <c r="F72" s="14">
        <v>18000</v>
      </c>
      <c r="G72" s="14"/>
      <c r="H72" s="13">
        <f t="shared" si="8"/>
        <v>18000</v>
      </c>
      <c r="I72" s="14">
        <v>1440</v>
      </c>
      <c r="J72" s="17">
        <f t="shared" si="9"/>
        <v>8</v>
      </c>
      <c r="K72" s="14">
        <v>109</v>
      </c>
      <c r="L72" s="17">
        <f t="shared" si="10"/>
        <v>0.60555555555555551</v>
      </c>
      <c r="M72" s="17">
        <f t="shared" si="11"/>
        <v>92</v>
      </c>
      <c r="N72" s="14"/>
      <c r="O72" s="13">
        <f t="shared" si="12"/>
        <v>16451</v>
      </c>
      <c r="P72" s="14"/>
      <c r="Q72" s="17">
        <f t="shared" si="13"/>
        <v>0</v>
      </c>
      <c r="R72" s="14">
        <v>15450</v>
      </c>
      <c r="S72" s="17">
        <f t="shared" si="14"/>
        <v>85.833333333333329</v>
      </c>
      <c r="T72" s="17">
        <f t="shared" si="15"/>
        <v>93.29710144927536</v>
      </c>
      <c r="U72" s="17">
        <f>IFERROR(IF(COUNTIFS('Utrata Masy Jaja'!$B$4:$B$703,A72,'Utrata Masy Jaja'!$C$4:$C$703,C72)=0,"",AVERAGEIFS('Utrata Masy Jaja'!$S$4:$S$703,'Utrata Masy Jaja'!$B$4:$B$703,A72,'Utrata Masy Jaja'!$C$4:$C$703,C72)),"")</f>
        <v>12.84974093264249</v>
      </c>
      <c r="V72" s="15">
        <f>IFERROR(IF(COUNTIFS('Temperatura zarodka'!$B$4:$B$703,A72,'Temperatura zarodka'!$C$4:$C$703,C72)=0,"",AVERAGEIFS('Temperatura zarodka'!$AR$4:$AR$703,'Temperatura zarodka'!$B$4:$B$703,A72,'Temperatura zarodka'!$C$4:$C$703,C72)),"")</f>
        <v>100</v>
      </c>
      <c r="W72" s="14"/>
    </row>
    <row r="73" spans="1:23" ht="15" customHeight="1" x14ac:dyDescent="0.25">
      <c r="A73" s="12">
        <v>46226</v>
      </c>
      <c r="B73" s="12">
        <v>46248</v>
      </c>
      <c r="C73" s="14" t="s">
        <v>43</v>
      </c>
      <c r="D73" s="14" t="s">
        <v>147</v>
      </c>
      <c r="E73" s="14">
        <v>33</v>
      </c>
      <c r="F73" s="14">
        <v>20400</v>
      </c>
      <c r="G73" s="14"/>
      <c r="H73" s="13">
        <f t="shared" si="8"/>
        <v>20400</v>
      </c>
      <c r="I73" s="14">
        <v>1339</v>
      </c>
      <c r="J73" s="17">
        <f t="shared" si="9"/>
        <v>6.5637254901960791</v>
      </c>
      <c r="K73" s="14">
        <v>144</v>
      </c>
      <c r="L73" s="17">
        <f t="shared" si="10"/>
        <v>0.70588235294117652</v>
      </c>
      <c r="M73" s="17">
        <f t="shared" si="11"/>
        <v>93.436274509803923</v>
      </c>
      <c r="N73" s="14"/>
      <c r="O73" s="13">
        <f t="shared" si="12"/>
        <v>18917</v>
      </c>
      <c r="P73" s="14"/>
      <c r="Q73" s="17">
        <f t="shared" si="13"/>
        <v>0</v>
      </c>
      <c r="R73" s="14">
        <v>17400</v>
      </c>
      <c r="S73" s="17">
        <f t="shared" si="14"/>
        <v>85.294117647058826</v>
      </c>
      <c r="T73" s="17">
        <f t="shared" si="15"/>
        <v>91.285871675148215</v>
      </c>
      <c r="U73" s="17">
        <f>IFERROR(IF(COUNTIFS('Utrata Masy Jaja'!$B$4:$B$703,A73,'Utrata Masy Jaja'!$C$4:$C$703,C73)=0,"",AVERAGEIFS('Utrata Masy Jaja'!$S$4:$S$703,'Utrata Masy Jaja'!$B$4:$B$703,A73,'Utrata Masy Jaja'!$C$4:$C$703,C73)),"")</f>
        <v>11.350737797956876</v>
      </c>
      <c r="V73" s="15">
        <f>IFERROR(IF(COUNTIFS('Temperatura zarodka'!$B$4:$B$703,A73,'Temperatura zarodka'!$C$4:$C$703,C73)=0,"",AVERAGEIFS('Temperatura zarodka'!$AR$4:$AR$703,'Temperatura zarodka'!$B$4:$B$703,A73,'Temperatura zarodka'!$C$4:$C$703,C73)),"")</f>
        <v>99.835714285714303</v>
      </c>
      <c r="W73" s="14"/>
    </row>
    <row r="74" spans="1:23" ht="15" customHeight="1" x14ac:dyDescent="0.25">
      <c r="A74" s="12">
        <v>46226</v>
      </c>
      <c r="B74" s="12">
        <v>46248</v>
      </c>
      <c r="C74" s="14" t="s">
        <v>48</v>
      </c>
      <c r="D74" s="14" t="s">
        <v>147</v>
      </c>
      <c r="E74" s="14">
        <v>50</v>
      </c>
      <c r="F74" s="14">
        <v>14400</v>
      </c>
      <c r="G74" s="14"/>
      <c r="H74" s="13">
        <f t="shared" si="8"/>
        <v>14400</v>
      </c>
      <c r="I74" s="14">
        <v>942</v>
      </c>
      <c r="J74" s="17">
        <f t="shared" si="9"/>
        <v>6.5416666666666661</v>
      </c>
      <c r="K74" s="14">
        <v>95</v>
      </c>
      <c r="L74" s="17">
        <f t="shared" si="10"/>
        <v>0.65972222222222221</v>
      </c>
      <c r="M74" s="17">
        <f t="shared" si="11"/>
        <v>93.458333333333329</v>
      </c>
      <c r="N74" s="14"/>
      <c r="O74" s="13">
        <f t="shared" si="12"/>
        <v>13363</v>
      </c>
      <c r="P74" s="14"/>
      <c r="Q74" s="17">
        <f t="shared" si="13"/>
        <v>0</v>
      </c>
      <c r="R74" s="14">
        <v>12600</v>
      </c>
      <c r="S74" s="17">
        <f t="shared" si="14"/>
        <v>87.5</v>
      </c>
      <c r="T74" s="17">
        <f t="shared" si="15"/>
        <v>93.624609897458768</v>
      </c>
      <c r="U74" s="17">
        <f>IFERROR(IF(COUNTIFS('Utrata Masy Jaja'!$B$4:$B$703,A74,'Utrata Masy Jaja'!$C$4:$C$703,C74)=0,"",AVERAGEIFS('Utrata Masy Jaja'!$S$4:$S$703,'Utrata Masy Jaja'!$B$4:$B$703,A74,'Utrata Masy Jaja'!$C$4:$C$703,C74)),"")</f>
        <v>11.201629327902236</v>
      </c>
      <c r="V74" s="15">
        <f>IFERROR(IF(COUNTIFS('Temperatura zarodka'!$B$4:$B$703,A74,'Temperatura zarodka'!$C$4:$C$703,C74)=0,"",AVERAGEIFS('Temperatura zarodka'!$AR$4:$AR$703,'Temperatura zarodka'!$B$4:$B$703,A74,'Temperatura zarodka'!$C$4:$C$703,C74)),"")</f>
        <v>100.47142857142856</v>
      </c>
      <c r="W74" s="14"/>
    </row>
    <row r="75" spans="1:23" ht="15" customHeight="1" x14ac:dyDescent="0.25">
      <c r="A75" s="12">
        <v>46226</v>
      </c>
      <c r="B75" s="12">
        <v>46248</v>
      </c>
      <c r="C75" s="14" t="s">
        <v>56</v>
      </c>
      <c r="D75" s="14" t="s">
        <v>147</v>
      </c>
      <c r="E75" s="14">
        <v>50</v>
      </c>
      <c r="F75" s="14">
        <v>16800</v>
      </c>
      <c r="G75" s="14"/>
      <c r="H75" s="13">
        <f t="shared" si="8"/>
        <v>16800</v>
      </c>
      <c r="I75" s="14">
        <v>914</v>
      </c>
      <c r="J75" s="17">
        <f t="shared" si="9"/>
        <v>5.4404761904761907</v>
      </c>
      <c r="K75" s="14">
        <v>136</v>
      </c>
      <c r="L75" s="17">
        <f t="shared" si="10"/>
        <v>0.80952380952380942</v>
      </c>
      <c r="M75" s="17">
        <f t="shared" si="11"/>
        <v>94.55952380952381</v>
      </c>
      <c r="N75" s="14"/>
      <c r="O75" s="13">
        <f t="shared" si="12"/>
        <v>15750</v>
      </c>
      <c r="P75" s="14"/>
      <c r="Q75" s="17">
        <f t="shared" si="13"/>
        <v>0</v>
      </c>
      <c r="R75" s="14">
        <v>15000</v>
      </c>
      <c r="S75" s="17">
        <f t="shared" si="14"/>
        <v>89.285714285714292</v>
      </c>
      <c r="T75" s="17">
        <f t="shared" si="15"/>
        <v>94.422762180536324</v>
      </c>
      <c r="U75" s="17">
        <f>IFERROR(IF(COUNTIFS('Utrata Masy Jaja'!$B$4:$B$703,A75,'Utrata Masy Jaja'!$C$4:$C$703,C75)=0,"",AVERAGEIFS('Utrata Masy Jaja'!$S$4:$S$703,'Utrata Masy Jaja'!$B$4:$B$703,A75,'Utrata Masy Jaja'!$C$4:$C$703,C75)),"")</f>
        <v>12.79669762641899</v>
      </c>
      <c r="V75" s="15">
        <f>IFERROR(IF(COUNTIFS('Temperatura zarodka'!$B$4:$B$703,A75,'Temperatura zarodka'!$C$4:$C$703,C75)=0,"",AVERAGEIFS('Temperatura zarodka'!$AR$4:$AR$703,'Temperatura zarodka'!$B$4:$B$703,A75,'Temperatura zarodka'!$C$4:$C$703,C75)),"")</f>
        <v>100.35</v>
      </c>
      <c r="W75" s="14"/>
    </row>
    <row r="76" spans="1:23" ht="15" customHeight="1" x14ac:dyDescent="0.25">
      <c r="A76" s="12">
        <v>46226</v>
      </c>
      <c r="B76" s="12">
        <v>46248</v>
      </c>
      <c r="C76" s="14" t="s">
        <v>63</v>
      </c>
      <c r="D76" s="14" t="s">
        <v>147</v>
      </c>
      <c r="E76" s="14">
        <v>50</v>
      </c>
      <c r="F76" s="14">
        <v>14400</v>
      </c>
      <c r="G76" s="14"/>
      <c r="H76" s="13">
        <f t="shared" si="8"/>
        <v>14400</v>
      </c>
      <c r="I76" s="14">
        <v>934</v>
      </c>
      <c r="J76" s="17">
        <f t="shared" si="9"/>
        <v>6.4861111111111107</v>
      </c>
      <c r="K76" s="14">
        <v>65</v>
      </c>
      <c r="L76" s="17">
        <f t="shared" si="10"/>
        <v>0.45138888888888884</v>
      </c>
      <c r="M76" s="17">
        <f t="shared" si="11"/>
        <v>93.513888888888886</v>
      </c>
      <c r="N76" s="14"/>
      <c r="O76" s="13">
        <f t="shared" si="12"/>
        <v>13401</v>
      </c>
      <c r="P76" s="14"/>
      <c r="Q76" s="17">
        <f t="shared" si="13"/>
        <v>0</v>
      </c>
      <c r="R76" s="14">
        <v>12700</v>
      </c>
      <c r="S76" s="17">
        <f t="shared" si="14"/>
        <v>88.194444444444443</v>
      </c>
      <c r="T76" s="17">
        <f t="shared" si="15"/>
        <v>94.311599584137824</v>
      </c>
      <c r="U76" s="17">
        <f>IFERROR(IF(COUNTIFS('Utrata Masy Jaja'!$B$4:$B$703,A76,'Utrata Masy Jaja'!$C$4:$C$703,C76)=0,"",AVERAGEIFS('Utrata Masy Jaja'!$S$4:$S$703,'Utrata Masy Jaja'!$B$4:$B$703,A76,'Utrata Masy Jaja'!$C$4:$C$703,C76)),"")</f>
        <v>11.410788381742751</v>
      </c>
      <c r="V76" s="15">
        <f>IFERROR(IF(COUNTIFS('Temperatura zarodka'!$B$4:$B$703,A76,'Temperatura zarodka'!$C$4:$C$703,C76)=0,"",AVERAGEIFS('Temperatura zarodka'!$AR$4:$AR$703,'Temperatura zarodka'!$B$4:$B$703,A76,'Temperatura zarodka'!$C$4:$C$703,C76)),"")</f>
        <v>100.06666666666666</v>
      </c>
      <c r="W76" s="14"/>
    </row>
    <row r="77" spans="1:23" ht="15" customHeight="1" x14ac:dyDescent="0.25">
      <c r="A77" s="12">
        <v>46226</v>
      </c>
      <c r="B77" s="12">
        <v>46248</v>
      </c>
      <c r="C77" s="14" t="s">
        <v>70</v>
      </c>
      <c r="D77" s="14" t="s">
        <v>147</v>
      </c>
      <c r="E77" s="14">
        <v>50</v>
      </c>
      <c r="F77" s="14">
        <v>16800</v>
      </c>
      <c r="G77" s="14"/>
      <c r="H77" s="13">
        <f t="shared" si="8"/>
        <v>16800</v>
      </c>
      <c r="I77" s="14">
        <v>1247</v>
      </c>
      <c r="J77" s="17">
        <f t="shared" si="9"/>
        <v>7.4226190476190474</v>
      </c>
      <c r="K77" s="14">
        <v>94</v>
      </c>
      <c r="L77" s="17">
        <f t="shared" si="10"/>
        <v>0.55952380952380953</v>
      </c>
      <c r="M77" s="17">
        <f t="shared" si="11"/>
        <v>92.577380952380949</v>
      </c>
      <c r="N77" s="14"/>
      <c r="O77" s="13">
        <f t="shared" si="12"/>
        <v>15459</v>
      </c>
      <c r="P77" s="14"/>
      <c r="Q77" s="17">
        <f t="shared" si="13"/>
        <v>0</v>
      </c>
      <c r="R77" s="14">
        <v>14700</v>
      </c>
      <c r="S77" s="17">
        <f t="shared" si="14"/>
        <v>87.5</v>
      </c>
      <c r="T77" s="17">
        <f t="shared" si="15"/>
        <v>94.515527550954801</v>
      </c>
      <c r="U77" s="17">
        <f>IFERROR(IF(COUNTIFS('Utrata Masy Jaja'!$B$4:$B$703,A77,'Utrata Masy Jaja'!$C$4:$C$703,C77)=0,"",AVERAGEIFS('Utrata Masy Jaja'!$S$4:$S$703,'Utrata Masy Jaja'!$B$4:$B$703,A77,'Utrata Masy Jaja'!$C$4:$C$703,C77)),"")</f>
        <v>22.07527975584944</v>
      </c>
      <c r="V77" s="15">
        <f>IFERROR(IF(COUNTIFS('Temperatura zarodka'!$B$4:$B$703,A77,'Temperatura zarodka'!$C$4:$C$703,C77)=0,"",AVERAGEIFS('Temperatura zarodka'!$AR$4:$AR$703,'Temperatura zarodka'!$B$4:$B$703,A77,'Temperatura zarodka'!$C$4:$C$703,C77)),"")</f>
        <v>99.683333333333337</v>
      </c>
      <c r="W77" s="14"/>
    </row>
    <row r="78" spans="1:23" ht="15" customHeight="1" x14ac:dyDescent="0.25">
      <c r="A78" s="12">
        <v>46229</v>
      </c>
      <c r="B78" s="12">
        <v>46251</v>
      </c>
      <c r="C78" s="14" t="s">
        <v>46</v>
      </c>
      <c r="D78" s="14" t="s">
        <v>249</v>
      </c>
      <c r="E78" s="14"/>
      <c r="F78" s="14">
        <v>36000</v>
      </c>
      <c r="G78" s="14"/>
      <c r="H78" s="13">
        <f t="shared" si="8"/>
        <v>36000</v>
      </c>
      <c r="I78" s="14">
        <v>7570</v>
      </c>
      <c r="J78" s="17">
        <f t="shared" si="9"/>
        <v>21.027777777777779</v>
      </c>
      <c r="K78" s="14">
        <v>246</v>
      </c>
      <c r="L78" s="17">
        <f t="shared" si="10"/>
        <v>0.68333333333333335</v>
      </c>
      <c r="M78" s="17">
        <f t="shared" si="11"/>
        <v>78.972222222222229</v>
      </c>
      <c r="N78" s="14"/>
      <c r="O78" s="13">
        <f t="shared" si="12"/>
        <v>28184</v>
      </c>
      <c r="P78" s="14"/>
      <c r="Q78" s="17">
        <f t="shared" si="13"/>
        <v>0</v>
      </c>
      <c r="R78" s="14">
        <v>24550</v>
      </c>
      <c r="S78" s="17">
        <f t="shared" si="14"/>
        <v>68.194444444444443</v>
      </c>
      <c r="T78" s="17">
        <f t="shared" si="15"/>
        <v>86.352444600773822</v>
      </c>
      <c r="U78" s="17">
        <f>IFERROR(IF(COUNTIFS('Utrata Masy Jaja'!$B$4:$B$703,A78,'Utrata Masy Jaja'!$C$4:$C$703,C78)=0,"",AVERAGEIFS('Utrata Masy Jaja'!$S$4:$S$703,'Utrata Masy Jaja'!$B$4:$B$703,A78,'Utrata Masy Jaja'!$C$4:$C$703,C78)),"")</f>
        <v>14.130835720992948</v>
      </c>
      <c r="V78" s="15">
        <f>IFERROR(IF(COUNTIFS('Temperatura zarodka'!$B$4:$B$703,A78,'Temperatura zarodka'!$C$4:$C$703,C78)=0,"",AVERAGEIFS('Temperatura zarodka'!$AR$4:$AR$703,'Temperatura zarodka'!$B$4:$B$703,A78,'Temperatura zarodka'!$C$4:$C$703,C78)),"")</f>
        <v>100.20714285714286</v>
      </c>
      <c r="W78" s="14"/>
    </row>
    <row r="79" spans="1:23" ht="15" customHeight="1" x14ac:dyDescent="0.25">
      <c r="A79" s="12">
        <v>46229</v>
      </c>
      <c r="B79" s="12">
        <v>46251</v>
      </c>
      <c r="C79" s="14" t="s">
        <v>48</v>
      </c>
      <c r="D79" s="14" t="s">
        <v>249</v>
      </c>
      <c r="E79" s="14">
        <v>51</v>
      </c>
      <c r="F79" s="14">
        <v>9600</v>
      </c>
      <c r="G79" s="14"/>
      <c r="H79" s="13">
        <f t="shared" si="8"/>
        <v>9600</v>
      </c>
      <c r="I79" s="14">
        <v>610</v>
      </c>
      <c r="J79" s="17">
        <f t="shared" si="9"/>
        <v>6.3541666666666661</v>
      </c>
      <c r="K79" s="14">
        <v>52</v>
      </c>
      <c r="L79" s="17">
        <f t="shared" si="10"/>
        <v>0.54166666666666674</v>
      </c>
      <c r="M79" s="17">
        <f t="shared" si="11"/>
        <v>93.645833333333329</v>
      </c>
      <c r="N79" s="14"/>
      <c r="O79" s="13">
        <f t="shared" si="12"/>
        <v>8938</v>
      </c>
      <c r="P79" s="14"/>
      <c r="Q79" s="17">
        <f t="shared" si="13"/>
        <v>0</v>
      </c>
      <c r="R79" s="14">
        <v>8650</v>
      </c>
      <c r="S79" s="17">
        <f t="shared" si="14"/>
        <v>90.104166666666657</v>
      </c>
      <c r="T79" s="17">
        <f t="shared" si="15"/>
        <v>96.218020022246947</v>
      </c>
      <c r="U79" s="17">
        <f>IFERROR(IF(COUNTIFS('Utrata Masy Jaja'!$B$4:$B$703,A79,'Utrata Masy Jaja'!$C$4:$C$703,C79)=0,"",AVERAGEIFS('Utrata Masy Jaja'!$S$4:$S$703,'Utrata Masy Jaja'!$B$4:$B$703,A79,'Utrata Masy Jaja'!$C$4:$C$703,C79)),"")</f>
        <v>11.783107403545349</v>
      </c>
      <c r="V79" s="15">
        <f>IFERROR(IF(COUNTIFS('Temperatura zarodka'!$B$4:$B$703,A79,'Temperatura zarodka'!$C$4:$C$703,C79)=0,"",AVERAGEIFS('Temperatura zarodka'!$AR$4:$AR$703,'Temperatura zarodka'!$B$4:$B$703,A79,'Temperatura zarodka'!$C$4:$C$703,C79)),"")</f>
        <v>100.28571428571429</v>
      </c>
      <c r="W79" s="14"/>
    </row>
    <row r="80" spans="1:23" ht="15" customHeight="1" x14ac:dyDescent="0.25">
      <c r="A80" s="12">
        <v>46229</v>
      </c>
      <c r="B80" s="12">
        <v>46251</v>
      </c>
      <c r="C80" s="14" t="s">
        <v>56</v>
      </c>
      <c r="D80" s="14" t="s">
        <v>249</v>
      </c>
      <c r="E80" s="14">
        <v>51</v>
      </c>
      <c r="F80" s="14">
        <v>9600</v>
      </c>
      <c r="G80" s="14"/>
      <c r="H80" s="13">
        <f t="shared" si="8"/>
        <v>9600</v>
      </c>
      <c r="I80" s="14">
        <v>704</v>
      </c>
      <c r="J80" s="17">
        <f t="shared" si="9"/>
        <v>7.333333333333333</v>
      </c>
      <c r="K80" s="14">
        <v>38</v>
      </c>
      <c r="L80" s="17">
        <f t="shared" si="10"/>
        <v>0.39583333333333337</v>
      </c>
      <c r="M80" s="17">
        <f t="shared" si="11"/>
        <v>92.666666666666657</v>
      </c>
      <c r="N80" s="14"/>
      <c r="O80" s="13">
        <f t="shared" si="12"/>
        <v>8858</v>
      </c>
      <c r="P80" s="14"/>
      <c r="Q80" s="17">
        <f t="shared" si="13"/>
        <v>0</v>
      </c>
      <c r="R80" s="14">
        <v>8650</v>
      </c>
      <c r="S80" s="17">
        <f t="shared" si="14"/>
        <v>90.104166666666657</v>
      </c>
      <c r="T80" s="17">
        <f t="shared" si="15"/>
        <v>97.23471223021582</v>
      </c>
      <c r="U80" s="17">
        <f>IFERROR(IF(COUNTIFS('Utrata Masy Jaja'!$B$4:$B$703,A80,'Utrata Masy Jaja'!$C$4:$C$703,C80)=0,"",AVERAGEIFS('Utrata Masy Jaja'!$S$4:$S$703,'Utrata Masy Jaja'!$B$4:$B$703,A80,'Utrata Masy Jaja'!$C$4:$C$703,C80)),"")</f>
        <v>12.630480167014625</v>
      </c>
      <c r="V80" s="15">
        <f>IFERROR(IF(COUNTIFS('Temperatura zarodka'!$B$4:$B$703,A80,'Temperatura zarodka'!$C$4:$C$703,C80)=0,"",AVERAGEIFS('Temperatura zarodka'!$AR$4:$AR$703,'Temperatura zarodka'!$B$4:$B$703,A80,'Temperatura zarodka'!$C$4:$C$703,C80)),"")</f>
        <v>100.1857142857143</v>
      </c>
      <c r="W80" s="14"/>
    </row>
    <row r="81" spans="1:23" ht="15" customHeight="1" x14ac:dyDescent="0.25">
      <c r="A81" s="12">
        <v>46229</v>
      </c>
      <c r="B81" s="12">
        <v>46251</v>
      </c>
      <c r="C81" s="14" t="s">
        <v>63</v>
      </c>
      <c r="D81" s="14" t="s">
        <v>249</v>
      </c>
      <c r="E81" s="14">
        <v>51</v>
      </c>
      <c r="F81" s="14">
        <v>9600</v>
      </c>
      <c r="G81" s="14"/>
      <c r="H81" s="13">
        <f t="shared" si="8"/>
        <v>9600</v>
      </c>
      <c r="I81" s="14">
        <v>495</v>
      </c>
      <c r="J81" s="17">
        <f t="shared" si="9"/>
        <v>5.15625</v>
      </c>
      <c r="K81" s="14">
        <v>40</v>
      </c>
      <c r="L81" s="17">
        <f t="shared" si="10"/>
        <v>0.41666666666666669</v>
      </c>
      <c r="M81" s="17">
        <f t="shared" si="11"/>
        <v>94.84375</v>
      </c>
      <c r="N81" s="14"/>
      <c r="O81" s="13">
        <f t="shared" si="12"/>
        <v>9065</v>
      </c>
      <c r="P81" s="14"/>
      <c r="Q81" s="17">
        <f t="shared" si="13"/>
        <v>0</v>
      </c>
      <c r="R81" s="14">
        <v>8600</v>
      </c>
      <c r="S81" s="17">
        <f t="shared" si="14"/>
        <v>89.583333333333343</v>
      </c>
      <c r="T81" s="17">
        <f t="shared" si="15"/>
        <v>94.453596924766615</v>
      </c>
      <c r="U81" s="17">
        <f>IFERROR(IF(COUNTIFS('Utrata Masy Jaja'!$B$4:$B$703,A81,'Utrata Masy Jaja'!$C$4:$C$703,C81)=0,"",AVERAGEIFS('Utrata Masy Jaja'!$S$4:$S$703,'Utrata Masy Jaja'!$B$4:$B$703,A81,'Utrata Masy Jaja'!$C$4:$C$703,C81)),"")</f>
        <v>11.862643080124858</v>
      </c>
      <c r="V81" s="15">
        <f>IFERROR(IF(COUNTIFS('Temperatura zarodka'!$B$4:$B$703,A81,'Temperatura zarodka'!$C$4:$C$703,C81)=0,"",AVERAGEIFS('Temperatura zarodka'!$AR$4:$AR$703,'Temperatura zarodka'!$B$4:$B$703,A81,'Temperatura zarodka'!$C$4:$C$703,C81)),"")</f>
        <v>100.28571428571429</v>
      </c>
      <c r="W81" s="14"/>
    </row>
    <row r="82" spans="1:23" ht="15" customHeight="1" x14ac:dyDescent="0.25">
      <c r="A82" s="12">
        <v>46229</v>
      </c>
      <c r="B82" s="12">
        <v>46251</v>
      </c>
      <c r="C82" s="14" t="s">
        <v>70</v>
      </c>
      <c r="D82" s="14" t="s">
        <v>249</v>
      </c>
      <c r="E82" s="14">
        <v>51</v>
      </c>
      <c r="F82" s="14">
        <v>12000</v>
      </c>
      <c r="G82" s="14"/>
      <c r="H82" s="13">
        <f t="shared" si="8"/>
        <v>12000</v>
      </c>
      <c r="I82" s="14">
        <v>911</v>
      </c>
      <c r="J82" s="17">
        <f t="shared" si="9"/>
        <v>7.5916666666666659</v>
      </c>
      <c r="K82" s="14">
        <v>65</v>
      </c>
      <c r="L82" s="17">
        <f t="shared" si="10"/>
        <v>0.54166666666666674</v>
      </c>
      <c r="M82" s="17">
        <f t="shared" si="11"/>
        <v>92.408333333333331</v>
      </c>
      <c r="N82" s="14"/>
      <c r="O82" s="13">
        <f t="shared" si="12"/>
        <v>11024</v>
      </c>
      <c r="P82" s="14"/>
      <c r="Q82" s="17">
        <f t="shared" si="13"/>
        <v>0</v>
      </c>
      <c r="R82" s="14">
        <v>10520</v>
      </c>
      <c r="S82" s="17">
        <f t="shared" si="14"/>
        <v>87.666666666666671</v>
      </c>
      <c r="T82" s="17">
        <f t="shared" si="15"/>
        <v>94.868788889890894</v>
      </c>
      <c r="U82" s="17">
        <f>IFERROR(IF(COUNTIFS('Utrata Masy Jaja'!$B$4:$B$703,A82,'Utrata Masy Jaja'!$C$4:$C$703,C82)=0,"",AVERAGEIFS('Utrata Masy Jaja'!$S$4:$S$703,'Utrata Masy Jaja'!$B$4:$B$703,A82,'Utrata Masy Jaja'!$C$4:$C$703,C82)),"")</f>
        <v>12.93375394321767</v>
      </c>
      <c r="V82" s="15">
        <f>IFERROR(IF(COUNTIFS('Temperatura zarodka'!$B$4:$B$703,A82,'Temperatura zarodka'!$C$4:$C$703,C82)=0,"",AVERAGEIFS('Temperatura zarodka'!$AR$4:$AR$703,'Temperatura zarodka'!$B$4:$B$703,A82,'Temperatura zarodka'!$C$4:$C$703,C82)),"")</f>
        <v>100.15714285714286</v>
      </c>
      <c r="W82" s="14"/>
    </row>
    <row r="83" spans="1:23" ht="15" customHeight="1" x14ac:dyDescent="0.25">
      <c r="A83" s="12">
        <v>46229</v>
      </c>
      <c r="B83" s="12">
        <v>46251</v>
      </c>
      <c r="C83" s="14" t="s">
        <v>45</v>
      </c>
      <c r="D83" s="14" t="s">
        <v>249</v>
      </c>
      <c r="E83" s="14">
        <v>51</v>
      </c>
      <c r="F83" s="14">
        <v>1200</v>
      </c>
      <c r="G83" s="14"/>
      <c r="H83" s="13">
        <f t="shared" si="8"/>
        <v>1200</v>
      </c>
      <c r="I83" s="14">
        <v>124</v>
      </c>
      <c r="J83" s="17">
        <f t="shared" si="9"/>
        <v>10.333333333333334</v>
      </c>
      <c r="K83" s="14">
        <v>23</v>
      </c>
      <c r="L83" s="17">
        <f t="shared" si="10"/>
        <v>1.9166666666666665</v>
      </c>
      <c r="M83" s="17">
        <f t="shared" si="11"/>
        <v>89.666666666666657</v>
      </c>
      <c r="N83" s="14"/>
      <c r="O83" s="13">
        <f t="shared" si="12"/>
        <v>1053</v>
      </c>
      <c r="P83" s="14"/>
      <c r="Q83" s="17">
        <f t="shared" si="13"/>
        <v>0</v>
      </c>
      <c r="R83" s="14">
        <v>950</v>
      </c>
      <c r="S83" s="17">
        <f t="shared" si="14"/>
        <v>79.166666666666657</v>
      </c>
      <c r="T83" s="17">
        <f t="shared" si="15"/>
        <v>88.289962825278806</v>
      </c>
      <c r="U83" s="17" t="str">
        <f>IFERROR(IF(COUNTIFS('Utrata Masy Jaja'!$B$4:$B$703,A83,'Utrata Masy Jaja'!$C$4:$C$703,C83)=0,"",AVERAGEIFS('Utrata Masy Jaja'!$S$4:$S$703,'Utrata Masy Jaja'!$B$4:$B$703,A83,'Utrata Masy Jaja'!$C$4:$C$703,C83)),"")</f>
        <v/>
      </c>
      <c r="V83" s="15">
        <f>IFERROR(IF(COUNTIFS('Temperatura zarodka'!$B$4:$B$703,A83,'Temperatura zarodka'!$C$4:$C$703,C83)=0,"",AVERAGEIFS('Temperatura zarodka'!$AR$4:$AR$703,'Temperatura zarodka'!$B$4:$B$703,A83,'Temperatura zarodka'!$C$4:$C$703,C83)),"")</f>
        <v>100.60000000000001</v>
      </c>
      <c r="W83" s="14"/>
    </row>
    <row r="84" spans="1:23" ht="15" customHeight="1" x14ac:dyDescent="0.25">
      <c r="A84" s="12">
        <v>46232</v>
      </c>
      <c r="B84" s="12">
        <v>46254</v>
      </c>
      <c r="C84" s="14" t="s">
        <v>43</v>
      </c>
      <c r="D84" s="14" t="s">
        <v>149</v>
      </c>
      <c r="E84" s="14">
        <v>34</v>
      </c>
      <c r="F84" s="14">
        <v>55200</v>
      </c>
      <c r="G84" s="14"/>
      <c r="H84" s="13">
        <f t="shared" si="8"/>
        <v>55200</v>
      </c>
      <c r="I84" s="14">
        <v>2545</v>
      </c>
      <c r="J84" s="17">
        <f t="shared" si="9"/>
        <v>4.6105072463768115</v>
      </c>
      <c r="K84" s="14">
        <v>157</v>
      </c>
      <c r="L84" s="17">
        <f t="shared" si="10"/>
        <v>0.28442028985507251</v>
      </c>
      <c r="M84" s="17">
        <f t="shared" si="11"/>
        <v>95.389492753623188</v>
      </c>
      <c r="N84" s="14"/>
      <c r="O84" s="13">
        <f t="shared" si="12"/>
        <v>52498</v>
      </c>
      <c r="P84" s="14"/>
      <c r="Q84" s="17">
        <f t="shared" si="13"/>
        <v>0</v>
      </c>
      <c r="R84" s="14">
        <v>49370</v>
      </c>
      <c r="S84" s="17">
        <f t="shared" si="14"/>
        <v>89.438405797101453</v>
      </c>
      <c r="T84" s="17">
        <f t="shared" si="15"/>
        <v>93.761276232076725</v>
      </c>
      <c r="U84" s="17">
        <f>IFERROR(IF(COUNTIFS('Utrata Masy Jaja'!$B$4:$B$703,A84,'Utrata Masy Jaja'!$C$4:$C$703,C84)=0,"",AVERAGEIFS('Utrata Masy Jaja'!$S$4:$S$703,'Utrata Masy Jaja'!$B$4:$B$703,A84,'Utrata Masy Jaja'!$C$4:$C$703,C84)),"")</f>
        <v>11.148228441999677</v>
      </c>
      <c r="V84" s="15">
        <f>IFERROR(IF(COUNTIFS('Temperatura zarodka'!$B$4:$B$703,A84,'Temperatura zarodka'!$C$4:$C$703,C84)=0,"",AVERAGEIFS('Temperatura zarodka'!$AR$4:$AR$703,'Temperatura zarodka'!$B$4:$B$703,A84,'Temperatura zarodka'!$C$4:$C$703,C84)),"")</f>
        <v>100.08666666666666</v>
      </c>
      <c r="W84" s="14"/>
    </row>
    <row r="85" spans="1:23" ht="15" customHeight="1" x14ac:dyDescent="0.25">
      <c r="A85" s="12">
        <v>46232</v>
      </c>
      <c r="B85" s="12">
        <v>46254</v>
      </c>
      <c r="C85" s="14" t="s">
        <v>48</v>
      </c>
      <c r="D85" s="14" t="s">
        <v>149</v>
      </c>
      <c r="E85" s="14">
        <v>51</v>
      </c>
      <c r="F85" s="14">
        <v>9600</v>
      </c>
      <c r="G85" s="14"/>
      <c r="H85" s="13">
        <f t="shared" si="8"/>
        <v>9600</v>
      </c>
      <c r="I85" s="14">
        <v>631</v>
      </c>
      <c r="J85" s="17">
        <f t="shared" si="9"/>
        <v>6.572916666666667</v>
      </c>
      <c r="K85" s="14">
        <v>9</v>
      </c>
      <c r="L85" s="17">
        <f t="shared" si="10"/>
        <v>9.375E-2</v>
      </c>
      <c r="M85" s="17">
        <f t="shared" si="11"/>
        <v>93.427083333333343</v>
      </c>
      <c r="N85" s="14"/>
      <c r="O85" s="13">
        <f t="shared" si="12"/>
        <v>8960</v>
      </c>
      <c r="P85" s="14"/>
      <c r="Q85" s="17">
        <f t="shared" si="13"/>
        <v>0</v>
      </c>
      <c r="R85" s="14">
        <v>8550</v>
      </c>
      <c r="S85" s="17">
        <f t="shared" si="14"/>
        <v>89.0625</v>
      </c>
      <c r="T85" s="17">
        <f t="shared" si="15"/>
        <v>95.32835321663508</v>
      </c>
      <c r="U85" s="17">
        <f>IFERROR(IF(COUNTIFS('Utrata Masy Jaja'!$B$4:$B$703,A85,'Utrata Masy Jaja'!$C$4:$C$703,C85)=0,"",AVERAGEIFS('Utrata Masy Jaja'!$S$4:$S$703,'Utrata Masy Jaja'!$B$4:$B$703,A85,'Utrata Masy Jaja'!$C$4:$C$703,C85)),"")</f>
        <v>12.641315519013366</v>
      </c>
      <c r="V85" s="15">
        <f>IFERROR(IF(COUNTIFS('Temperatura zarodka'!$B$4:$B$703,A85,'Temperatura zarodka'!$C$4:$C$703,C85)=0,"",AVERAGEIFS('Temperatura zarodka'!$AR$4:$AR$703,'Temperatura zarodka'!$B$4:$B$703,A85,'Temperatura zarodka'!$C$4:$C$703,C85)),"")</f>
        <v>99.8</v>
      </c>
      <c r="W85" s="14"/>
    </row>
    <row r="86" spans="1:23" ht="15" customHeight="1" x14ac:dyDescent="0.25">
      <c r="A86" s="12">
        <v>46232</v>
      </c>
      <c r="B86" s="12">
        <v>46254</v>
      </c>
      <c r="C86" s="14" t="s">
        <v>56</v>
      </c>
      <c r="D86" s="14" t="s">
        <v>149</v>
      </c>
      <c r="E86" s="14">
        <v>51</v>
      </c>
      <c r="F86" s="14">
        <v>12000</v>
      </c>
      <c r="G86" s="14"/>
      <c r="H86" s="13">
        <f t="shared" si="8"/>
        <v>12000</v>
      </c>
      <c r="I86" s="14">
        <v>722</v>
      </c>
      <c r="J86" s="17">
        <f t="shared" si="9"/>
        <v>6.0166666666666666</v>
      </c>
      <c r="K86" s="14">
        <v>38</v>
      </c>
      <c r="L86" s="17">
        <f t="shared" si="10"/>
        <v>0.31666666666666665</v>
      </c>
      <c r="M86" s="17">
        <f t="shared" si="11"/>
        <v>93.983333333333334</v>
      </c>
      <c r="N86" s="14"/>
      <c r="O86" s="13">
        <f t="shared" si="12"/>
        <v>11240</v>
      </c>
      <c r="P86" s="14"/>
      <c r="Q86" s="17">
        <f t="shared" si="13"/>
        <v>0</v>
      </c>
      <c r="R86" s="14">
        <v>10600</v>
      </c>
      <c r="S86" s="17">
        <f t="shared" si="14"/>
        <v>88.333333333333329</v>
      </c>
      <c r="T86" s="17">
        <f t="shared" si="15"/>
        <v>93.988295797127151</v>
      </c>
      <c r="U86" s="17">
        <f>IFERROR(IF(COUNTIFS('Utrata Masy Jaja'!$B$4:$B$703,A86,'Utrata Masy Jaja'!$C$4:$C$703,C86)=0,"",AVERAGEIFS('Utrata Masy Jaja'!$S$4:$S$703,'Utrata Masy Jaja'!$B$4:$B$703,A86,'Utrata Masy Jaja'!$C$4:$C$703,C86)),"")</f>
        <v>12.259371833839911</v>
      </c>
      <c r="V86" s="15">
        <f>IFERROR(IF(COUNTIFS('Temperatura zarodka'!$B$4:$B$703,A86,'Temperatura zarodka'!$C$4:$C$703,C86)=0,"",AVERAGEIFS('Temperatura zarodka'!$AR$4:$AR$703,'Temperatura zarodka'!$B$4:$B$703,A86,'Temperatura zarodka'!$C$4:$C$703,C86)),"")</f>
        <v>99.72</v>
      </c>
      <c r="W86" s="14"/>
    </row>
    <row r="87" spans="1:23" ht="15" customHeight="1" x14ac:dyDescent="0.25">
      <c r="A87" s="12">
        <v>46232</v>
      </c>
      <c r="B87" s="12">
        <v>46254</v>
      </c>
      <c r="C87" s="14" t="s">
        <v>63</v>
      </c>
      <c r="D87" s="14" t="s">
        <v>149</v>
      </c>
      <c r="E87" s="14">
        <v>51</v>
      </c>
      <c r="F87" s="14">
        <v>9600</v>
      </c>
      <c r="G87" s="14"/>
      <c r="H87" s="13">
        <f t="shared" si="8"/>
        <v>9600</v>
      </c>
      <c r="I87" s="14">
        <v>691</v>
      </c>
      <c r="J87" s="17">
        <f t="shared" si="9"/>
        <v>7.1979166666666661</v>
      </c>
      <c r="K87" s="14">
        <v>68</v>
      </c>
      <c r="L87" s="17">
        <f t="shared" si="10"/>
        <v>0.70833333333333326</v>
      </c>
      <c r="M87" s="17">
        <f t="shared" si="11"/>
        <v>92.802083333333329</v>
      </c>
      <c r="N87" s="14"/>
      <c r="O87" s="13">
        <f t="shared" si="12"/>
        <v>8841</v>
      </c>
      <c r="P87" s="14"/>
      <c r="Q87" s="17">
        <f t="shared" si="13"/>
        <v>0</v>
      </c>
      <c r="R87" s="14">
        <v>8200</v>
      </c>
      <c r="S87" s="17">
        <f t="shared" si="14"/>
        <v>85.416666666666657</v>
      </c>
      <c r="T87" s="17">
        <f t="shared" si="15"/>
        <v>92.041755528117633</v>
      </c>
      <c r="U87" s="17">
        <f>IFERROR(IF(COUNTIFS('Utrata Masy Jaja'!$B$4:$B$703,A87,'Utrata Masy Jaja'!$C$4:$C$703,C87)=0,"",AVERAGEIFS('Utrata Masy Jaja'!$S$4:$S$703,'Utrata Masy Jaja'!$B$4:$B$703,A87,'Utrata Masy Jaja'!$C$4:$C$703,C87)),"")</f>
        <v>11.361310133060384</v>
      </c>
      <c r="V87" s="15">
        <f>IFERROR(IF(COUNTIFS('Temperatura zarodka'!$B$4:$B$703,A87,'Temperatura zarodka'!$C$4:$C$703,C87)=0,"",AVERAGEIFS('Temperatura zarodka'!$AR$4:$AR$703,'Temperatura zarodka'!$B$4:$B$703,A87,'Temperatura zarodka'!$C$4:$C$703,C87)),"")</f>
        <v>99.859999999999985</v>
      </c>
      <c r="W87" s="14"/>
    </row>
    <row r="88" spans="1:23" ht="15" customHeight="1" x14ac:dyDescent="0.25">
      <c r="A88" s="12">
        <v>46232</v>
      </c>
      <c r="B88" s="12">
        <v>46254</v>
      </c>
      <c r="C88" s="14" t="s">
        <v>70</v>
      </c>
      <c r="D88" s="14" t="s">
        <v>149</v>
      </c>
      <c r="E88" s="14">
        <v>51</v>
      </c>
      <c r="F88" s="14">
        <v>14400</v>
      </c>
      <c r="G88" s="14"/>
      <c r="H88" s="13">
        <f t="shared" si="8"/>
        <v>14400</v>
      </c>
      <c r="I88" s="14">
        <v>1263</v>
      </c>
      <c r="J88" s="17">
        <f t="shared" si="9"/>
        <v>8.7708333333333339</v>
      </c>
      <c r="K88" s="14">
        <v>79</v>
      </c>
      <c r="L88" s="17">
        <f t="shared" si="10"/>
        <v>0.54861111111111105</v>
      </c>
      <c r="M88" s="17">
        <f t="shared" si="11"/>
        <v>91.229166666666657</v>
      </c>
      <c r="N88" s="14"/>
      <c r="O88" s="13">
        <f t="shared" si="12"/>
        <v>13058</v>
      </c>
      <c r="P88" s="14"/>
      <c r="Q88" s="17">
        <f t="shared" si="13"/>
        <v>0</v>
      </c>
      <c r="R88" s="14">
        <v>12250</v>
      </c>
      <c r="S88" s="17">
        <f t="shared" si="14"/>
        <v>85.069444444444443</v>
      </c>
      <c r="T88" s="17">
        <f t="shared" si="15"/>
        <v>93.24807794778107</v>
      </c>
      <c r="U88" s="17">
        <f>IFERROR(IF(COUNTIFS('Utrata Masy Jaja'!$B$4:$B$703,A88,'Utrata Masy Jaja'!$C$4:$C$703,C88)=0,"",AVERAGEIFS('Utrata Masy Jaja'!$S$4:$S$703,'Utrata Masy Jaja'!$B$4:$B$703,A88,'Utrata Masy Jaja'!$C$4:$C$703,C88)),"")</f>
        <v>11.794871794871799</v>
      </c>
      <c r="V88" s="15">
        <f>IFERROR(IF(COUNTIFS('Temperatura zarodka'!$B$4:$B$703,A88,'Temperatura zarodka'!$C$4:$C$703,C88)=0,"",AVERAGEIFS('Temperatura zarodka'!$AR$4:$AR$703,'Temperatura zarodka'!$B$4:$B$703,A88,'Temperatura zarodka'!$C$4:$C$703,C88)),"")</f>
        <v>99.673333333333332</v>
      </c>
      <c r="W88" s="14"/>
    </row>
    <row r="89" spans="1:23" ht="15" customHeight="1" x14ac:dyDescent="0.25">
      <c r="A89" s="12">
        <v>46232</v>
      </c>
      <c r="B89" s="12">
        <v>46254</v>
      </c>
      <c r="C89" s="14" t="s">
        <v>79</v>
      </c>
      <c r="D89" s="14" t="s">
        <v>149</v>
      </c>
      <c r="E89" s="14">
        <v>28</v>
      </c>
      <c r="F89" s="14">
        <v>150</v>
      </c>
      <c r="G89" s="14"/>
      <c r="H89" s="13">
        <f t="shared" si="8"/>
        <v>150</v>
      </c>
      <c r="I89" s="14">
        <v>55</v>
      </c>
      <c r="J89" s="17">
        <f t="shared" si="9"/>
        <v>36.666666666666664</v>
      </c>
      <c r="K89" s="14">
        <v>6</v>
      </c>
      <c r="L89" s="17">
        <f t="shared" si="10"/>
        <v>4</v>
      </c>
      <c r="M89" s="17">
        <f t="shared" si="11"/>
        <v>63.333333333333329</v>
      </c>
      <c r="N89" s="14"/>
      <c r="O89" s="13">
        <f t="shared" si="12"/>
        <v>89</v>
      </c>
      <c r="P89" s="14"/>
      <c r="Q89" s="17">
        <f t="shared" si="13"/>
        <v>0</v>
      </c>
      <c r="R89" s="14">
        <v>68</v>
      </c>
      <c r="S89" s="17">
        <f t="shared" si="14"/>
        <v>45.333333333333329</v>
      </c>
      <c r="T89" s="17">
        <f t="shared" si="15"/>
        <v>71.578947368421055</v>
      </c>
      <c r="U89" s="17" t="str">
        <f>IFERROR(IF(COUNTIFS('Utrata Masy Jaja'!$B$4:$B$703,A89,'Utrata Masy Jaja'!$C$4:$C$703,C89)=0,"",AVERAGEIFS('Utrata Masy Jaja'!$S$4:$S$703,'Utrata Masy Jaja'!$B$4:$B$703,A89,'Utrata Masy Jaja'!$C$4:$C$703,C89)),"")</f>
        <v/>
      </c>
      <c r="V89" s="15" t="str">
        <f>IFERROR(IF(COUNTIFS('Temperatura zarodka'!$B$4:$B$703,A89,'Temperatura zarodka'!$C$4:$C$703,C89)=0,"",AVERAGEIFS('Temperatura zarodka'!$AR$4:$AR$703,'Temperatura zarodka'!$B$4:$B$703,A89,'Temperatura zarodka'!$C$4:$C$703,C89)),"")</f>
        <v/>
      </c>
      <c r="W89" s="14"/>
    </row>
    <row r="90" spans="1:23" ht="15" customHeight="1" x14ac:dyDescent="0.25">
      <c r="A90" s="12">
        <v>46232</v>
      </c>
      <c r="B90" s="12">
        <v>46254</v>
      </c>
      <c r="C90" s="14" t="s">
        <v>81</v>
      </c>
      <c r="D90" s="14" t="s">
        <v>149</v>
      </c>
      <c r="E90" s="14">
        <v>28</v>
      </c>
      <c r="F90" s="14">
        <v>150</v>
      </c>
      <c r="G90" s="14"/>
      <c r="H90" s="13">
        <f t="shared" si="8"/>
        <v>150</v>
      </c>
      <c r="I90" s="14">
        <v>82</v>
      </c>
      <c r="J90" s="17">
        <f t="shared" si="9"/>
        <v>54.666666666666664</v>
      </c>
      <c r="K90" s="14">
        <v>3</v>
      </c>
      <c r="L90" s="17">
        <f t="shared" si="10"/>
        <v>2</v>
      </c>
      <c r="M90" s="17">
        <f t="shared" si="11"/>
        <v>45.333333333333329</v>
      </c>
      <c r="N90" s="14"/>
      <c r="O90" s="13">
        <f t="shared" si="12"/>
        <v>65</v>
      </c>
      <c r="P90" s="14"/>
      <c r="Q90" s="17">
        <f t="shared" si="13"/>
        <v>0</v>
      </c>
      <c r="R90" s="14">
        <v>39</v>
      </c>
      <c r="S90" s="17">
        <f t="shared" si="14"/>
        <v>26</v>
      </c>
      <c r="T90" s="17">
        <f t="shared" si="15"/>
        <v>57.352941176470587</v>
      </c>
      <c r="U90" s="17" t="str">
        <f>IFERROR(IF(COUNTIFS('Utrata Masy Jaja'!$B$4:$B$703,A90,'Utrata Masy Jaja'!$C$4:$C$703,C90)=0,"",AVERAGEIFS('Utrata Masy Jaja'!$S$4:$S$703,'Utrata Masy Jaja'!$B$4:$B$703,A90,'Utrata Masy Jaja'!$C$4:$C$703,C90)),"")</f>
        <v/>
      </c>
      <c r="V90" s="15" t="str">
        <f>IFERROR(IF(COUNTIFS('Temperatura zarodka'!$B$4:$B$703,A90,'Temperatura zarodka'!$C$4:$C$703,C90)=0,"",AVERAGEIFS('Temperatura zarodka'!$AR$4:$AR$703,'Temperatura zarodka'!$B$4:$B$703,A90,'Temperatura zarodka'!$C$4:$C$703,C90)),"")</f>
        <v/>
      </c>
      <c r="W90" s="14"/>
    </row>
    <row r="91" spans="1:23" ht="15" customHeight="1" x14ac:dyDescent="0.25">
      <c r="A91" s="12">
        <v>46232</v>
      </c>
      <c r="B91" s="12">
        <v>46254</v>
      </c>
      <c r="C91" s="14" t="s">
        <v>85</v>
      </c>
      <c r="D91" s="14" t="s">
        <v>149</v>
      </c>
      <c r="E91" s="14">
        <v>28</v>
      </c>
      <c r="F91" s="14">
        <v>150</v>
      </c>
      <c r="G91" s="14"/>
      <c r="H91" s="13">
        <f t="shared" si="8"/>
        <v>150</v>
      </c>
      <c r="I91" s="14">
        <v>64</v>
      </c>
      <c r="J91" s="17">
        <f t="shared" si="9"/>
        <v>42.666666666666671</v>
      </c>
      <c r="K91" s="14">
        <v>9</v>
      </c>
      <c r="L91" s="17">
        <f t="shared" si="10"/>
        <v>6</v>
      </c>
      <c r="M91" s="17">
        <f t="shared" si="11"/>
        <v>57.333333333333336</v>
      </c>
      <c r="N91" s="14"/>
      <c r="O91" s="13">
        <f t="shared" si="12"/>
        <v>77</v>
      </c>
      <c r="P91" s="14"/>
      <c r="Q91" s="17">
        <f t="shared" si="13"/>
        <v>0</v>
      </c>
      <c r="R91" s="14">
        <v>60</v>
      </c>
      <c r="S91" s="17">
        <f t="shared" si="14"/>
        <v>40</v>
      </c>
      <c r="T91" s="17">
        <f t="shared" si="15"/>
        <v>69.767441860465112</v>
      </c>
      <c r="U91" s="17" t="str">
        <f>IFERROR(IF(COUNTIFS('Utrata Masy Jaja'!$B$4:$B$703,A91,'Utrata Masy Jaja'!$C$4:$C$703,C91)=0,"",AVERAGEIFS('Utrata Masy Jaja'!$S$4:$S$703,'Utrata Masy Jaja'!$B$4:$B$703,A91,'Utrata Masy Jaja'!$C$4:$C$703,C91)),"")</f>
        <v/>
      </c>
      <c r="V91" s="15" t="str">
        <f>IFERROR(IF(COUNTIFS('Temperatura zarodka'!$B$4:$B$703,A91,'Temperatura zarodka'!$C$4:$C$703,C91)=0,"",AVERAGEIFS('Temperatura zarodka'!$AR$4:$AR$703,'Temperatura zarodka'!$B$4:$B$703,A91,'Temperatura zarodka'!$C$4:$C$703,C91)),"")</f>
        <v/>
      </c>
      <c r="W91" s="14"/>
    </row>
    <row r="92" spans="1:23" ht="15" customHeight="1" x14ac:dyDescent="0.25">
      <c r="A92" s="12">
        <v>46232</v>
      </c>
      <c r="B92" s="12">
        <v>46254</v>
      </c>
      <c r="C92" s="14" t="s">
        <v>1</v>
      </c>
      <c r="D92" s="14" t="s">
        <v>149</v>
      </c>
      <c r="E92" s="14">
        <v>28</v>
      </c>
      <c r="F92" s="14">
        <v>150</v>
      </c>
      <c r="G92" s="14"/>
      <c r="H92" s="13">
        <f t="shared" si="8"/>
        <v>150</v>
      </c>
      <c r="I92" s="14">
        <v>68</v>
      </c>
      <c r="J92" s="17">
        <f t="shared" si="9"/>
        <v>45.333333333333329</v>
      </c>
      <c r="K92" s="14">
        <v>1</v>
      </c>
      <c r="L92" s="17">
        <f t="shared" si="10"/>
        <v>0.66666666666666674</v>
      </c>
      <c r="M92" s="17">
        <f t="shared" si="11"/>
        <v>54.666666666666664</v>
      </c>
      <c r="N92" s="14"/>
      <c r="O92" s="13">
        <f t="shared" si="12"/>
        <v>81</v>
      </c>
      <c r="P92" s="14"/>
      <c r="Q92" s="17">
        <f t="shared" si="13"/>
        <v>0</v>
      </c>
      <c r="R92" s="14">
        <v>65</v>
      </c>
      <c r="S92" s="17">
        <f t="shared" si="14"/>
        <v>43.333333333333336</v>
      </c>
      <c r="T92" s="17">
        <f t="shared" si="15"/>
        <v>79.268292682926827</v>
      </c>
      <c r="U92" s="17" t="str">
        <f>IFERROR(IF(COUNTIFS('Utrata Masy Jaja'!$B$4:$B$703,A92,'Utrata Masy Jaja'!$C$4:$C$703,C92)=0,"",AVERAGEIFS('Utrata Masy Jaja'!$S$4:$S$703,'Utrata Masy Jaja'!$B$4:$B$703,A92,'Utrata Masy Jaja'!$C$4:$C$703,C92)),"")</f>
        <v/>
      </c>
      <c r="V92" s="15" t="str">
        <f>IFERROR(IF(COUNTIFS('Temperatura zarodka'!$B$4:$B$703,A92,'Temperatura zarodka'!$C$4:$C$703,C92)=0,"",AVERAGEIFS('Temperatura zarodka'!$AR$4:$AR$703,'Temperatura zarodka'!$B$4:$B$703,A92,'Temperatura zarodka'!$C$4:$C$703,C92)),"")</f>
        <v/>
      </c>
      <c r="W92" s="14"/>
    </row>
    <row r="93" spans="1:23" ht="15" customHeight="1" x14ac:dyDescent="0.25">
      <c r="A93" s="12">
        <v>46233</v>
      </c>
      <c r="B93" s="12">
        <v>46255</v>
      </c>
      <c r="C93" s="14" t="s">
        <v>48</v>
      </c>
      <c r="D93" s="14" t="s">
        <v>250</v>
      </c>
      <c r="E93" s="14">
        <v>51</v>
      </c>
      <c r="F93" s="14">
        <v>13200</v>
      </c>
      <c r="G93" s="14"/>
      <c r="H93" s="13">
        <f t="shared" si="8"/>
        <v>13200</v>
      </c>
      <c r="I93" s="14">
        <v>983</v>
      </c>
      <c r="J93" s="17">
        <f t="shared" si="9"/>
        <v>7.4469696969696964</v>
      </c>
      <c r="K93" s="14">
        <v>114</v>
      </c>
      <c r="L93" s="17">
        <f t="shared" si="10"/>
        <v>0.86363636363636365</v>
      </c>
      <c r="M93" s="17">
        <f t="shared" si="11"/>
        <v>92.553030303030297</v>
      </c>
      <c r="N93" s="14"/>
      <c r="O93" s="13">
        <f t="shared" si="12"/>
        <v>12103</v>
      </c>
      <c r="P93" s="14"/>
      <c r="Q93" s="17">
        <f t="shared" si="13"/>
        <v>0</v>
      </c>
      <c r="R93" s="14">
        <v>11500</v>
      </c>
      <c r="S93" s="17">
        <f t="shared" si="14"/>
        <v>87.121212121212125</v>
      </c>
      <c r="T93" s="17">
        <f t="shared" si="15"/>
        <v>94.131128755013506</v>
      </c>
      <c r="U93" s="17">
        <f>IFERROR(IF(COUNTIFS('Utrata Masy Jaja'!$B$4:$B$703,A93,'Utrata Masy Jaja'!$C$4:$C$703,C93)=0,"",AVERAGEIFS('Utrata Masy Jaja'!$S$4:$S$703,'Utrata Masy Jaja'!$B$4:$B$703,A93,'Utrata Masy Jaja'!$C$4:$C$703,C93)),"")</f>
        <v>12.10855949895616</v>
      </c>
      <c r="V93" s="15">
        <f>IFERROR(IF(COUNTIFS('Temperatura zarodka'!$B$4:$B$703,A93,'Temperatura zarodka'!$C$4:$C$703,C93)=0,"",AVERAGEIFS('Temperatura zarodka'!$AR$4:$AR$703,'Temperatura zarodka'!$B$4:$B$703,A93,'Temperatura zarodka'!$C$4:$C$703,C93)),"")</f>
        <v>100.03333333333333</v>
      </c>
      <c r="W93" s="14"/>
    </row>
    <row r="94" spans="1:23" ht="15" customHeight="1" x14ac:dyDescent="0.25">
      <c r="A94" s="12">
        <v>46233</v>
      </c>
      <c r="B94" s="12">
        <v>46255</v>
      </c>
      <c r="C94" s="14" t="s">
        <v>56</v>
      </c>
      <c r="D94" s="14" t="s">
        <v>250</v>
      </c>
      <c r="E94" s="14">
        <v>51</v>
      </c>
      <c r="F94" s="14">
        <v>12000</v>
      </c>
      <c r="G94" s="14"/>
      <c r="H94" s="13">
        <f t="shared" si="8"/>
        <v>12000</v>
      </c>
      <c r="I94" s="14">
        <v>661</v>
      </c>
      <c r="J94" s="17">
        <f t="shared" si="9"/>
        <v>5.5083333333333329</v>
      </c>
      <c r="K94" s="14">
        <v>59</v>
      </c>
      <c r="L94" s="17">
        <f t="shared" si="10"/>
        <v>0.49166666666666664</v>
      </c>
      <c r="M94" s="17">
        <f t="shared" si="11"/>
        <v>94.49166666666666</v>
      </c>
      <c r="N94" s="14"/>
      <c r="O94" s="13">
        <f t="shared" si="12"/>
        <v>11280</v>
      </c>
      <c r="P94" s="14"/>
      <c r="Q94" s="17">
        <f t="shared" si="13"/>
        <v>0</v>
      </c>
      <c r="R94" s="14">
        <v>10700</v>
      </c>
      <c r="S94" s="17">
        <f t="shared" si="14"/>
        <v>89.166666666666671</v>
      </c>
      <c r="T94" s="17">
        <f t="shared" si="15"/>
        <v>94.364582414675013</v>
      </c>
      <c r="U94" s="17">
        <f>IFERROR(IF(COUNTIFS('Utrata Masy Jaja'!$B$4:$B$703,A94,'Utrata Masy Jaja'!$C$4:$C$703,C94)=0,"",AVERAGEIFS('Utrata Masy Jaja'!$S$4:$S$703,'Utrata Masy Jaja'!$B$4:$B$703,A94,'Utrata Masy Jaja'!$C$4:$C$703,C94)),"")</f>
        <v>12.448559670781902</v>
      </c>
      <c r="V94" s="15">
        <f>IFERROR(IF(COUNTIFS('Temperatura zarodka'!$B$4:$B$703,A94,'Temperatura zarodka'!$C$4:$C$703,C94)=0,"",AVERAGEIFS('Temperatura zarodka'!$AR$4:$AR$703,'Temperatura zarodka'!$B$4:$B$703,A94,'Temperatura zarodka'!$C$4:$C$703,C94)),"")</f>
        <v>100.21666666666665</v>
      </c>
      <c r="W94" s="14"/>
    </row>
    <row r="95" spans="1:23" ht="15" customHeight="1" x14ac:dyDescent="0.25">
      <c r="A95" s="12">
        <v>46233</v>
      </c>
      <c r="B95" s="12">
        <v>46255</v>
      </c>
      <c r="C95" s="14" t="s">
        <v>63</v>
      </c>
      <c r="D95" s="14" t="s">
        <v>250</v>
      </c>
      <c r="E95" s="14">
        <v>51</v>
      </c>
      <c r="F95" s="14">
        <v>16800</v>
      </c>
      <c r="G95" s="14"/>
      <c r="H95" s="13">
        <f t="shared" si="8"/>
        <v>16800</v>
      </c>
      <c r="I95" s="14">
        <v>1147</v>
      </c>
      <c r="J95" s="17">
        <f t="shared" si="9"/>
        <v>6.8273809523809526</v>
      </c>
      <c r="K95" s="14">
        <v>101</v>
      </c>
      <c r="L95" s="17">
        <f t="shared" si="10"/>
        <v>0.60119047619047616</v>
      </c>
      <c r="M95" s="17">
        <f t="shared" si="11"/>
        <v>93.172619047619037</v>
      </c>
      <c r="N95" s="14"/>
      <c r="O95" s="13">
        <f t="shared" si="12"/>
        <v>15552</v>
      </c>
      <c r="P95" s="14"/>
      <c r="Q95" s="17">
        <f t="shared" si="13"/>
        <v>0</v>
      </c>
      <c r="R95" s="14">
        <v>14700</v>
      </c>
      <c r="S95" s="17">
        <f t="shared" si="14"/>
        <v>87.5</v>
      </c>
      <c r="T95" s="17">
        <f t="shared" si="15"/>
        <v>93.911710215294192</v>
      </c>
      <c r="U95" s="17">
        <f>IFERROR(IF(COUNTIFS('Utrata Masy Jaja'!$B$4:$B$703,A95,'Utrata Masy Jaja'!$C$4:$C$703,C95)=0,"",AVERAGEIFS('Utrata Masy Jaja'!$S$4:$S$703,'Utrata Masy Jaja'!$B$4:$B$703,A95,'Utrata Masy Jaja'!$C$4:$C$703,C95)),"")</f>
        <v>13.119834710743797</v>
      </c>
      <c r="V95" s="15">
        <f>IFERROR(IF(COUNTIFS('Temperatura zarodka'!$B$4:$B$703,A95,'Temperatura zarodka'!$C$4:$C$703,C95)=0,"",AVERAGEIFS('Temperatura zarodka'!$AR$4:$AR$703,'Temperatura zarodka'!$B$4:$B$703,A95,'Temperatura zarodka'!$C$4:$C$703,C95)),"")</f>
        <v>103.64999999999999</v>
      </c>
      <c r="W95" s="14"/>
    </row>
    <row r="96" spans="1:23" ht="15" customHeight="1" x14ac:dyDescent="0.25">
      <c r="A96" s="12">
        <v>46233</v>
      </c>
      <c r="B96" s="12">
        <v>46255</v>
      </c>
      <c r="C96" s="14" t="s">
        <v>70</v>
      </c>
      <c r="D96" s="14" t="s">
        <v>250</v>
      </c>
      <c r="E96" s="14">
        <v>51</v>
      </c>
      <c r="F96" s="14">
        <v>12000</v>
      </c>
      <c r="G96" s="14"/>
      <c r="H96" s="13">
        <f t="shared" si="8"/>
        <v>12000</v>
      </c>
      <c r="I96" s="14">
        <v>876</v>
      </c>
      <c r="J96" s="17">
        <f t="shared" si="9"/>
        <v>7.3</v>
      </c>
      <c r="K96" s="14">
        <v>66</v>
      </c>
      <c r="L96" s="17">
        <f t="shared" si="10"/>
        <v>0.54999999999999993</v>
      </c>
      <c r="M96" s="17">
        <f t="shared" si="11"/>
        <v>92.7</v>
      </c>
      <c r="N96" s="14"/>
      <c r="O96" s="13">
        <f t="shared" si="12"/>
        <v>11058</v>
      </c>
      <c r="P96" s="14"/>
      <c r="Q96" s="17">
        <f t="shared" si="13"/>
        <v>0</v>
      </c>
      <c r="R96" s="14">
        <v>10635</v>
      </c>
      <c r="S96" s="17">
        <f t="shared" si="14"/>
        <v>88.625</v>
      </c>
      <c r="T96" s="17">
        <f t="shared" si="15"/>
        <v>95.60409924487594</v>
      </c>
      <c r="U96" s="17">
        <f>IFERROR(IF(COUNTIFS('Utrata Masy Jaja'!$B$4:$B$703,A96,'Utrata Masy Jaja'!$C$4:$C$703,C96)=0,"",AVERAGEIFS('Utrata Masy Jaja'!$S$4:$S$703,'Utrata Masy Jaja'!$B$4:$B$703,A96,'Utrata Masy Jaja'!$C$4:$C$703,C96)),"")</f>
        <v>11.831275720164612</v>
      </c>
      <c r="V96" s="15">
        <f>IFERROR(IF(COUNTIFS('Temperatura zarodka'!$B$4:$B$703,A96,'Temperatura zarodka'!$C$4:$C$703,C96)=0,"",AVERAGEIFS('Temperatura zarodka'!$AR$4:$AR$703,'Temperatura zarodka'!$B$4:$B$703,A96,'Temperatura zarodka'!$C$4:$C$703,C96)),"")</f>
        <v>100.13333333333333</v>
      </c>
      <c r="W96" s="14"/>
    </row>
    <row r="97" spans="1:23" ht="15" customHeight="1" x14ac:dyDescent="0.25">
      <c r="A97" s="12">
        <v>46233</v>
      </c>
      <c r="B97" s="12">
        <v>46255</v>
      </c>
      <c r="C97" s="14" t="s">
        <v>41</v>
      </c>
      <c r="D97" s="14" t="s">
        <v>250</v>
      </c>
      <c r="E97" s="14">
        <v>74</v>
      </c>
      <c r="F97" s="14">
        <v>40800</v>
      </c>
      <c r="G97" s="14"/>
      <c r="H97" s="13">
        <f t="shared" si="8"/>
        <v>40800</v>
      </c>
      <c r="I97" s="14">
        <v>3426</v>
      </c>
      <c r="J97" s="17">
        <f t="shared" si="9"/>
        <v>8.3970588235294112</v>
      </c>
      <c r="K97" s="14">
        <v>231</v>
      </c>
      <c r="L97" s="17">
        <f t="shared" si="10"/>
        <v>0.56617647058823528</v>
      </c>
      <c r="M97" s="17">
        <f t="shared" si="11"/>
        <v>91.60294117647058</v>
      </c>
      <c r="N97" s="14">
        <v>24</v>
      </c>
      <c r="O97" s="13">
        <f t="shared" si="12"/>
        <v>37119</v>
      </c>
      <c r="P97" s="14"/>
      <c r="Q97" s="17">
        <f t="shared" si="13"/>
        <v>0</v>
      </c>
      <c r="R97" s="14">
        <v>34200</v>
      </c>
      <c r="S97" s="17">
        <f t="shared" si="14"/>
        <v>83.82352941176471</v>
      </c>
      <c r="T97" s="17">
        <f t="shared" si="15"/>
        <v>91.507465082677797</v>
      </c>
      <c r="U97" s="17">
        <f>IFERROR(IF(COUNTIFS('Utrata Masy Jaja'!$B$4:$B$703,A97,'Utrata Masy Jaja'!$C$4:$C$703,C97)=0,"",AVERAGEIFS('Utrata Masy Jaja'!$S$4:$S$703,'Utrata Masy Jaja'!$B$4:$B$703,A97,'Utrata Masy Jaja'!$C$4:$C$703,C97)),"")</f>
        <v>10.932270110968076</v>
      </c>
      <c r="V97" s="15">
        <f>IFERROR(IF(COUNTIFS('Temperatura zarodka'!$B$4:$B$703,A97,'Temperatura zarodka'!$C$4:$C$703,C97)=0,"",AVERAGEIFS('Temperatura zarodka'!$AR$4:$AR$703,'Temperatura zarodka'!$B$4:$B$703,A97,'Temperatura zarodka'!$C$4:$C$703,C97)),"")</f>
        <v>99.775000000000006</v>
      </c>
      <c r="W97" s="14"/>
    </row>
    <row r="98" spans="1:23" ht="15" customHeight="1" x14ac:dyDescent="0.25">
      <c r="A98" s="12">
        <v>46236</v>
      </c>
      <c r="B98" s="12">
        <v>46258</v>
      </c>
      <c r="C98" s="14" t="s">
        <v>48</v>
      </c>
      <c r="D98" s="14" t="s">
        <v>142</v>
      </c>
      <c r="E98" s="14">
        <v>52</v>
      </c>
      <c r="F98" s="14">
        <v>14400</v>
      </c>
      <c r="G98" s="14"/>
      <c r="H98" s="13">
        <f t="shared" si="8"/>
        <v>14400</v>
      </c>
      <c r="I98" s="14">
        <v>998</v>
      </c>
      <c r="J98" s="17">
        <f t="shared" si="9"/>
        <v>6.9305555555555554</v>
      </c>
      <c r="K98" s="14">
        <v>52</v>
      </c>
      <c r="L98" s="17">
        <f t="shared" si="10"/>
        <v>0.3611111111111111</v>
      </c>
      <c r="M98" s="17">
        <f t="shared" si="11"/>
        <v>93.069444444444443</v>
      </c>
      <c r="N98" s="14"/>
      <c r="O98" s="13">
        <f t="shared" si="12"/>
        <v>13350</v>
      </c>
      <c r="P98" s="14"/>
      <c r="Q98" s="17">
        <f t="shared" si="13"/>
        <v>0</v>
      </c>
      <c r="R98" s="14">
        <v>12700</v>
      </c>
      <c r="S98" s="17">
        <f t="shared" si="14"/>
        <v>88.194444444444443</v>
      </c>
      <c r="T98" s="17">
        <f t="shared" si="15"/>
        <v>94.761975824503807</v>
      </c>
      <c r="U98" s="17">
        <f>IFERROR(IF(COUNTIFS('Utrata Masy Jaja'!$B$4:$B$703,A98,'Utrata Masy Jaja'!$C$4:$C$703,C98)=0,"",AVERAGEIFS('Utrata Masy Jaja'!$S$4:$S$703,'Utrata Masy Jaja'!$B$4:$B$703,A98,'Utrata Masy Jaja'!$C$4:$C$703,C98)),"")</f>
        <v>11.388611388611395</v>
      </c>
      <c r="V98" s="15">
        <f>IFERROR(IF(COUNTIFS('Temperatura zarodka'!$B$4:$B$703,A98,'Temperatura zarodka'!$C$4:$C$703,C98)=0,"",AVERAGEIFS('Temperatura zarodka'!$AR$4:$AR$703,'Temperatura zarodka'!$B$4:$B$703,A98,'Temperatura zarodka'!$C$4:$C$703,C98)),"")</f>
        <v>100.22857142857143</v>
      </c>
      <c r="W98" s="14"/>
    </row>
    <row r="99" spans="1:23" ht="15" customHeight="1" x14ac:dyDescent="0.25">
      <c r="A99" s="12">
        <v>46236</v>
      </c>
      <c r="B99" s="12">
        <v>46258</v>
      </c>
      <c r="C99" s="14" t="s">
        <v>56</v>
      </c>
      <c r="D99" s="14" t="s">
        <v>142</v>
      </c>
      <c r="E99" s="14">
        <v>52</v>
      </c>
      <c r="F99" s="14">
        <v>19200</v>
      </c>
      <c r="G99" s="14"/>
      <c r="H99" s="13">
        <f t="shared" si="8"/>
        <v>19200</v>
      </c>
      <c r="I99" s="14">
        <v>1071</v>
      </c>
      <c r="J99" s="17">
        <f t="shared" si="9"/>
        <v>5.578125</v>
      </c>
      <c r="K99" s="14">
        <v>105</v>
      </c>
      <c r="L99" s="17">
        <f t="shared" si="10"/>
        <v>0.546875</v>
      </c>
      <c r="M99" s="17">
        <f t="shared" si="11"/>
        <v>94.421875</v>
      </c>
      <c r="N99" s="14"/>
      <c r="O99" s="13">
        <f t="shared" si="12"/>
        <v>18024</v>
      </c>
      <c r="P99" s="14"/>
      <c r="Q99" s="17">
        <f t="shared" si="13"/>
        <v>0</v>
      </c>
      <c r="R99" s="14">
        <v>17000</v>
      </c>
      <c r="S99" s="17">
        <f t="shared" si="14"/>
        <v>88.541666666666657</v>
      </c>
      <c r="T99" s="17">
        <f t="shared" si="15"/>
        <v>93.772408847702565</v>
      </c>
      <c r="U99" s="17">
        <f>IFERROR(IF(COUNTIFS('Utrata Masy Jaja'!$B$4:$B$703,A99,'Utrata Masy Jaja'!$C$4:$C$703,C99)=0,"",AVERAGEIFS('Utrata Masy Jaja'!$S$4:$S$703,'Utrata Masy Jaja'!$B$4:$B$703,A99,'Utrata Masy Jaja'!$C$4:$C$703,C99)),"")</f>
        <v>11.554192229038845</v>
      </c>
      <c r="V99" s="15">
        <f>IFERROR(IF(COUNTIFS('Temperatura zarodka'!$B$4:$B$703,A99,'Temperatura zarodka'!$C$4:$C$703,C99)=0,"",AVERAGEIFS('Temperatura zarodka'!$AR$4:$AR$703,'Temperatura zarodka'!$B$4:$B$703,A99,'Temperatura zarodka'!$C$4:$C$703,C99)),"")</f>
        <v>100.21428571428571</v>
      </c>
      <c r="W99" s="14"/>
    </row>
    <row r="100" spans="1:23" ht="15" customHeight="1" x14ac:dyDescent="0.25">
      <c r="A100" s="12">
        <v>46236</v>
      </c>
      <c r="B100" s="12">
        <v>46258</v>
      </c>
      <c r="C100" s="14" t="s">
        <v>63</v>
      </c>
      <c r="D100" s="14" t="s">
        <v>142</v>
      </c>
      <c r="E100" s="14">
        <v>52</v>
      </c>
      <c r="F100" s="14">
        <v>16800</v>
      </c>
      <c r="G100" s="14"/>
      <c r="H100" s="13">
        <f t="shared" si="8"/>
        <v>16800</v>
      </c>
      <c r="I100" s="14">
        <v>1254</v>
      </c>
      <c r="J100" s="17">
        <f t="shared" si="9"/>
        <v>7.4642857142857153</v>
      </c>
      <c r="K100" s="14">
        <v>47</v>
      </c>
      <c r="L100" s="17">
        <f t="shared" si="10"/>
        <v>0.27976190476190477</v>
      </c>
      <c r="M100" s="17">
        <f t="shared" si="11"/>
        <v>92.535714285714292</v>
      </c>
      <c r="N100" s="14"/>
      <c r="O100" s="13">
        <f t="shared" si="12"/>
        <v>15499</v>
      </c>
      <c r="P100" s="14"/>
      <c r="Q100" s="17">
        <f t="shared" si="13"/>
        <v>0</v>
      </c>
      <c r="R100" s="14">
        <v>14550</v>
      </c>
      <c r="S100" s="17">
        <f t="shared" si="14"/>
        <v>86.607142857142861</v>
      </c>
      <c r="T100" s="17">
        <f t="shared" si="15"/>
        <v>93.593207255885758</v>
      </c>
      <c r="U100" s="17">
        <f>IFERROR(IF(COUNTIFS('Utrata Masy Jaja'!$B$4:$B$703,A100,'Utrata Masy Jaja'!$C$4:$C$703,C100)=0,"",AVERAGEIFS('Utrata Masy Jaja'!$S$4:$S$703,'Utrata Masy Jaja'!$B$4:$B$703,A100,'Utrata Masy Jaja'!$C$4:$C$703,C100)),"")</f>
        <v>12.474437627811851</v>
      </c>
      <c r="V100" s="15">
        <f>IFERROR(IF(COUNTIFS('Temperatura zarodka'!$B$4:$B$703,A100,'Temperatura zarodka'!$C$4:$C$703,C100)=0,"",AVERAGEIFS('Temperatura zarodka'!$AR$4:$AR$703,'Temperatura zarodka'!$B$4:$B$703,A100,'Temperatura zarodka'!$C$4:$C$703,C100)),"")</f>
        <v>100.15595238095239</v>
      </c>
      <c r="W100" s="14"/>
    </row>
    <row r="101" spans="1:23" ht="15" customHeight="1" x14ac:dyDescent="0.25">
      <c r="A101" s="12">
        <v>46236</v>
      </c>
      <c r="B101" s="12">
        <v>46258</v>
      </c>
      <c r="C101" s="14" t="s">
        <v>70</v>
      </c>
      <c r="D101" s="14" t="s">
        <v>142</v>
      </c>
      <c r="E101" s="14">
        <v>52</v>
      </c>
      <c r="F101" s="14">
        <v>14400</v>
      </c>
      <c r="G101" s="14"/>
      <c r="H101" s="13">
        <f t="shared" si="8"/>
        <v>14400</v>
      </c>
      <c r="I101" s="14">
        <v>1177</v>
      </c>
      <c r="J101" s="17">
        <f t="shared" si="9"/>
        <v>8.1736111111111107</v>
      </c>
      <c r="K101" s="14">
        <v>62</v>
      </c>
      <c r="L101" s="17">
        <f t="shared" si="10"/>
        <v>0.43055555555555558</v>
      </c>
      <c r="M101" s="17">
        <f t="shared" si="11"/>
        <v>91.826388888888886</v>
      </c>
      <c r="N101" s="14"/>
      <c r="O101" s="13">
        <f t="shared" si="12"/>
        <v>13161</v>
      </c>
      <c r="P101" s="14"/>
      <c r="Q101" s="17">
        <f t="shared" si="13"/>
        <v>0</v>
      </c>
      <c r="R101" s="14">
        <v>12450</v>
      </c>
      <c r="S101" s="17">
        <f t="shared" si="14"/>
        <v>86.458333333333343</v>
      </c>
      <c r="T101" s="17">
        <f t="shared" si="15"/>
        <v>94.154125387582241</v>
      </c>
      <c r="U101" s="17">
        <f>IFERROR(IF(COUNTIFS('Utrata Masy Jaja'!$B$4:$B$703,A101,'Utrata Masy Jaja'!$C$4:$C$703,C101)=0,"",AVERAGEIFS('Utrata Masy Jaja'!$S$4:$S$703,'Utrata Masy Jaja'!$B$4:$B$703,A101,'Utrata Masy Jaja'!$C$4:$C$703,C101)),"")</f>
        <v>13.079299691040177</v>
      </c>
      <c r="V101" s="15">
        <f>IFERROR(IF(COUNTIFS('Temperatura zarodka'!$B$4:$B$703,A101,'Temperatura zarodka'!$C$4:$C$703,C101)=0,"",AVERAGEIFS('Temperatura zarodka'!$AR$4:$AR$703,'Temperatura zarodka'!$B$4:$B$703,A101,'Temperatura zarodka'!$C$4:$C$703,C101)),"")</f>
        <v>100.07142857142856</v>
      </c>
      <c r="W101" s="14"/>
    </row>
    <row r="102" spans="1:23" ht="15" customHeight="1" x14ac:dyDescent="0.25">
      <c r="A102" s="12">
        <v>46236</v>
      </c>
      <c r="B102" s="12">
        <v>46258</v>
      </c>
      <c r="C102" s="14" t="s">
        <v>79</v>
      </c>
      <c r="D102" s="14" t="s">
        <v>142</v>
      </c>
      <c r="E102" s="14">
        <v>28</v>
      </c>
      <c r="F102" s="14">
        <v>150</v>
      </c>
      <c r="G102" s="14"/>
      <c r="H102" s="13">
        <f t="shared" si="8"/>
        <v>150</v>
      </c>
      <c r="I102" s="14">
        <v>49</v>
      </c>
      <c r="J102" s="17">
        <f t="shared" si="9"/>
        <v>32.666666666666664</v>
      </c>
      <c r="K102" s="14">
        <v>0</v>
      </c>
      <c r="L102" s="17">
        <f t="shared" si="10"/>
        <v>0</v>
      </c>
      <c r="M102" s="17">
        <f t="shared" si="11"/>
        <v>67.333333333333329</v>
      </c>
      <c r="N102" s="14"/>
      <c r="O102" s="13">
        <f t="shared" si="12"/>
        <v>101</v>
      </c>
      <c r="P102" s="14"/>
      <c r="Q102" s="17">
        <f t="shared" si="13"/>
        <v>0</v>
      </c>
      <c r="R102" s="14">
        <v>74</v>
      </c>
      <c r="S102" s="17">
        <f t="shared" si="14"/>
        <v>49.333333333333336</v>
      </c>
      <c r="T102" s="17">
        <f t="shared" si="15"/>
        <v>73.267326732673268</v>
      </c>
      <c r="U102" s="17" t="str">
        <f>IFERROR(IF(COUNTIFS('Utrata Masy Jaja'!$B$4:$B$703,A102,'Utrata Masy Jaja'!$C$4:$C$703,C102)=0,"",AVERAGEIFS('Utrata Masy Jaja'!$S$4:$S$703,'Utrata Masy Jaja'!$B$4:$B$703,A102,'Utrata Masy Jaja'!$C$4:$C$703,C102)),"")</f>
        <v/>
      </c>
      <c r="V102" s="15" t="str">
        <f>IFERROR(IF(COUNTIFS('Temperatura zarodka'!$B$4:$B$703,A102,'Temperatura zarodka'!$C$4:$C$703,C102)=0,"",AVERAGEIFS('Temperatura zarodka'!$AR$4:$AR$703,'Temperatura zarodka'!$B$4:$B$703,A102,'Temperatura zarodka'!$C$4:$C$703,C102)),"")</f>
        <v/>
      </c>
      <c r="W102" s="14"/>
    </row>
    <row r="103" spans="1:23" ht="15" customHeight="1" x14ac:dyDescent="0.25">
      <c r="A103" s="12">
        <v>46236</v>
      </c>
      <c r="B103" s="12">
        <v>46258</v>
      </c>
      <c r="C103" s="14" t="s">
        <v>81</v>
      </c>
      <c r="D103" s="14" t="s">
        <v>142</v>
      </c>
      <c r="E103" s="14">
        <v>28</v>
      </c>
      <c r="F103" s="14">
        <v>150</v>
      </c>
      <c r="G103" s="14"/>
      <c r="H103" s="13">
        <f t="shared" si="8"/>
        <v>150</v>
      </c>
      <c r="I103" s="14">
        <v>70</v>
      </c>
      <c r="J103" s="17">
        <f t="shared" si="9"/>
        <v>46.666666666666664</v>
      </c>
      <c r="K103" s="14">
        <v>0</v>
      </c>
      <c r="L103" s="17">
        <f t="shared" si="10"/>
        <v>0</v>
      </c>
      <c r="M103" s="17">
        <f t="shared" si="11"/>
        <v>53.333333333333336</v>
      </c>
      <c r="N103" s="14"/>
      <c r="O103" s="13">
        <f t="shared" si="12"/>
        <v>80</v>
      </c>
      <c r="P103" s="14"/>
      <c r="Q103" s="17">
        <f t="shared" si="13"/>
        <v>0</v>
      </c>
      <c r="R103" s="14">
        <v>56</v>
      </c>
      <c r="S103" s="17">
        <f t="shared" si="14"/>
        <v>37.333333333333336</v>
      </c>
      <c r="T103" s="17">
        <f t="shared" si="15"/>
        <v>70</v>
      </c>
      <c r="U103" s="17" t="str">
        <f>IFERROR(IF(COUNTIFS('Utrata Masy Jaja'!$B$4:$B$703,A103,'Utrata Masy Jaja'!$C$4:$C$703,C103)=0,"",AVERAGEIFS('Utrata Masy Jaja'!$S$4:$S$703,'Utrata Masy Jaja'!$B$4:$B$703,A103,'Utrata Masy Jaja'!$C$4:$C$703,C103)),"")</f>
        <v/>
      </c>
      <c r="V103" s="15" t="str">
        <f>IFERROR(IF(COUNTIFS('Temperatura zarodka'!$B$4:$B$703,A103,'Temperatura zarodka'!$C$4:$C$703,C103)=0,"",AVERAGEIFS('Temperatura zarodka'!$AR$4:$AR$703,'Temperatura zarodka'!$B$4:$B$703,A103,'Temperatura zarodka'!$C$4:$C$703,C103)),"")</f>
        <v/>
      </c>
      <c r="W103" s="14"/>
    </row>
    <row r="104" spans="1:23" ht="15" customHeight="1" x14ac:dyDescent="0.25">
      <c r="A104" s="12">
        <v>46236</v>
      </c>
      <c r="B104" s="12">
        <v>46258</v>
      </c>
      <c r="C104" s="14" t="s">
        <v>85</v>
      </c>
      <c r="D104" s="14" t="s">
        <v>142</v>
      </c>
      <c r="E104" s="14">
        <v>28</v>
      </c>
      <c r="F104" s="14">
        <v>150</v>
      </c>
      <c r="G104" s="14"/>
      <c r="H104" s="13">
        <f t="shared" si="8"/>
        <v>150</v>
      </c>
      <c r="I104" s="14">
        <v>48</v>
      </c>
      <c r="J104" s="17">
        <f t="shared" si="9"/>
        <v>32</v>
      </c>
      <c r="K104" s="14">
        <v>0</v>
      </c>
      <c r="L104" s="17">
        <f t="shared" si="10"/>
        <v>0</v>
      </c>
      <c r="M104" s="17">
        <f t="shared" si="11"/>
        <v>68</v>
      </c>
      <c r="N104" s="14"/>
      <c r="O104" s="13">
        <f t="shared" si="12"/>
        <v>102</v>
      </c>
      <c r="P104" s="14"/>
      <c r="Q104" s="17">
        <f t="shared" si="13"/>
        <v>0</v>
      </c>
      <c r="R104" s="14">
        <v>82</v>
      </c>
      <c r="S104" s="17">
        <f t="shared" si="14"/>
        <v>54.666666666666664</v>
      </c>
      <c r="T104" s="17">
        <f t="shared" si="15"/>
        <v>80.392156862745097</v>
      </c>
      <c r="U104" s="17" t="str">
        <f>IFERROR(IF(COUNTIFS('Utrata Masy Jaja'!$B$4:$B$703,A104,'Utrata Masy Jaja'!$C$4:$C$703,C104)=0,"",AVERAGEIFS('Utrata Masy Jaja'!$S$4:$S$703,'Utrata Masy Jaja'!$B$4:$B$703,A104,'Utrata Masy Jaja'!$C$4:$C$703,C104)),"")</f>
        <v/>
      </c>
      <c r="V104" s="15" t="str">
        <f>IFERROR(IF(COUNTIFS('Temperatura zarodka'!$B$4:$B$703,A104,'Temperatura zarodka'!$C$4:$C$703,C104)=0,"",AVERAGEIFS('Temperatura zarodka'!$AR$4:$AR$703,'Temperatura zarodka'!$B$4:$B$703,A104,'Temperatura zarodka'!$C$4:$C$703,C104)),"")</f>
        <v/>
      </c>
      <c r="W104" s="14"/>
    </row>
    <row r="105" spans="1:23" ht="15" customHeight="1" x14ac:dyDescent="0.25">
      <c r="A105" s="12">
        <v>46236</v>
      </c>
      <c r="B105" s="12">
        <v>46258</v>
      </c>
      <c r="C105" s="14" t="s">
        <v>1</v>
      </c>
      <c r="D105" s="14" t="s">
        <v>142</v>
      </c>
      <c r="E105" s="14">
        <v>28</v>
      </c>
      <c r="F105" s="14">
        <v>150</v>
      </c>
      <c r="G105" s="14"/>
      <c r="H105" s="13">
        <f t="shared" si="8"/>
        <v>150</v>
      </c>
      <c r="I105" s="14">
        <v>60</v>
      </c>
      <c r="J105" s="17">
        <f t="shared" si="9"/>
        <v>40</v>
      </c>
      <c r="K105" s="14">
        <v>0</v>
      </c>
      <c r="L105" s="17">
        <f t="shared" si="10"/>
        <v>0</v>
      </c>
      <c r="M105" s="17">
        <f t="shared" si="11"/>
        <v>60</v>
      </c>
      <c r="N105" s="14"/>
      <c r="O105" s="13">
        <f t="shared" si="12"/>
        <v>90</v>
      </c>
      <c r="P105" s="14"/>
      <c r="Q105" s="17">
        <f t="shared" si="13"/>
        <v>0</v>
      </c>
      <c r="R105" s="14">
        <v>68</v>
      </c>
      <c r="S105" s="17">
        <f t="shared" si="14"/>
        <v>45.333333333333329</v>
      </c>
      <c r="T105" s="17">
        <f t="shared" si="15"/>
        <v>75.555555555555557</v>
      </c>
      <c r="U105" s="17" t="str">
        <f>IFERROR(IF(COUNTIFS('Utrata Masy Jaja'!$B$4:$B$703,A105,'Utrata Masy Jaja'!$C$4:$C$703,C105)=0,"",AVERAGEIFS('Utrata Masy Jaja'!$S$4:$S$703,'Utrata Masy Jaja'!$B$4:$B$703,A105,'Utrata Masy Jaja'!$C$4:$C$703,C105)),"")</f>
        <v/>
      </c>
      <c r="V105" s="15" t="str">
        <f>IFERROR(IF(COUNTIFS('Temperatura zarodka'!$B$4:$B$703,A105,'Temperatura zarodka'!$C$4:$C$703,C105)=0,"",AVERAGEIFS('Temperatura zarodka'!$AR$4:$AR$703,'Temperatura zarodka'!$B$4:$B$703,A105,'Temperatura zarodka'!$C$4:$C$703,C105)),"")</f>
        <v/>
      </c>
      <c r="W105" s="14"/>
    </row>
    <row r="106" spans="1:23" ht="15" customHeight="1" x14ac:dyDescent="0.25">
      <c r="A106" s="12">
        <v>46237</v>
      </c>
      <c r="B106" s="12">
        <v>46259</v>
      </c>
      <c r="C106" s="14" t="s">
        <v>48</v>
      </c>
      <c r="D106" s="14" t="s">
        <v>143</v>
      </c>
      <c r="E106" s="14">
        <v>52</v>
      </c>
      <c r="F106" s="14">
        <v>27600</v>
      </c>
      <c r="G106" s="14"/>
      <c r="H106" s="13">
        <f t="shared" si="8"/>
        <v>27600</v>
      </c>
      <c r="I106" s="14">
        <v>1987</v>
      </c>
      <c r="J106" s="17">
        <f t="shared" si="9"/>
        <v>7.1992753623188408</v>
      </c>
      <c r="K106" s="14">
        <v>109</v>
      </c>
      <c r="L106" s="17">
        <f t="shared" si="10"/>
        <v>0.39492753623188404</v>
      </c>
      <c r="M106" s="17">
        <f t="shared" si="11"/>
        <v>92.800724637681171</v>
      </c>
      <c r="N106" s="14"/>
      <c r="O106" s="13">
        <f t="shared" si="12"/>
        <v>25504</v>
      </c>
      <c r="P106" s="14"/>
      <c r="Q106" s="17">
        <f t="shared" si="13"/>
        <v>0</v>
      </c>
      <c r="R106" s="14">
        <v>24200</v>
      </c>
      <c r="S106" s="17">
        <f t="shared" si="14"/>
        <v>87.681159420289859</v>
      </c>
      <c r="T106" s="17">
        <f t="shared" si="15"/>
        <v>94.483270214344287</v>
      </c>
      <c r="U106" s="17">
        <f>IFERROR(IF(COUNTIFS('Utrata Masy Jaja'!$B$4:$B$703,A106,'Utrata Masy Jaja'!$C$4:$C$703,C106)=0,"",AVERAGEIFS('Utrata Masy Jaja'!$S$4:$S$703,'Utrata Masy Jaja'!$B$4:$B$703,A106,'Utrata Masy Jaja'!$C$4:$C$703,C106)),"")</f>
        <v>11.472081218274102</v>
      </c>
      <c r="V106" s="15">
        <f>IFERROR(IF(COUNTIFS('Temperatura zarodka'!$B$4:$B$703,A106,'Temperatura zarodka'!$C$4:$C$703,C106)=0,"",AVERAGEIFS('Temperatura zarodka'!$AR$4:$AR$703,'Temperatura zarodka'!$B$4:$B$703,A106,'Temperatura zarodka'!$C$4:$C$703,C106)),"")</f>
        <v>100.03333333333335</v>
      </c>
      <c r="W106" s="14"/>
    </row>
    <row r="107" spans="1:23" ht="15" customHeight="1" x14ac:dyDescent="0.25">
      <c r="A107" s="12">
        <v>46237</v>
      </c>
      <c r="B107" s="12">
        <v>46259</v>
      </c>
      <c r="C107" s="14" t="s">
        <v>70</v>
      </c>
      <c r="D107" s="14" t="s">
        <v>143</v>
      </c>
      <c r="E107" s="14">
        <v>52</v>
      </c>
      <c r="F107" s="14">
        <v>31200</v>
      </c>
      <c r="G107" s="14"/>
      <c r="H107" s="13">
        <f t="shared" si="8"/>
        <v>31200</v>
      </c>
      <c r="I107" s="14">
        <v>2606</v>
      </c>
      <c r="J107" s="17">
        <f t="shared" si="9"/>
        <v>8.3525641025641022</v>
      </c>
      <c r="K107" s="14">
        <v>153</v>
      </c>
      <c r="L107" s="17">
        <f t="shared" si="10"/>
        <v>0.49038461538461536</v>
      </c>
      <c r="M107" s="17">
        <f t="shared" si="11"/>
        <v>91.647435897435898</v>
      </c>
      <c r="N107" s="14"/>
      <c r="O107" s="13">
        <f t="shared" si="12"/>
        <v>28441</v>
      </c>
      <c r="P107" s="14"/>
      <c r="Q107" s="17">
        <f t="shared" si="13"/>
        <v>0</v>
      </c>
      <c r="R107" s="14">
        <v>26400</v>
      </c>
      <c r="S107" s="17">
        <f t="shared" si="14"/>
        <v>84.615384615384613</v>
      </c>
      <c r="T107" s="17">
        <f t="shared" si="15"/>
        <v>92.32706162131916</v>
      </c>
      <c r="U107" s="17">
        <f>IFERROR(IF(COUNTIFS('Utrata Masy Jaja'!$B$4:$B$703,A107,'Utrata Masy Jaja'!$C$4:$C$703,C107)=0,"",AVERAGEIFS('Utrata Masy Jaja'!$S$4:$S$703,'Utrata Masy Jaja'!$B$4:$B$703,A107,'Utrata Masy Jaja'!$C$4:$C$703,C107)),"")</f>
        <v>11.238293444328825</v>
      </c>
      <c r="V107" s="15">
        <f>IFERROR(IF(COUNTIFS('Temperatura zarodka'!$B$4:$B$703,A107,'Temperatura zarodka'!$C$4:$C$703,C107)=0,"",AVERAGEIFS('Temperatura zarodka'!$AR$4:$AR$703,'Temperatura zarodka'!$B$4:$B$703,A107,'Temperatura zarodka'!$C$4:$C$703,C107)),"")</f>
        <v>100.25</v>
      </c>
      <c r="W107" s="14"/>
    </row>
    <row r="108" spans="1:23" ht="15" customHeight="1" x14ac:dyDescent="0.25">
      <c r="A108" s="12">
        <v>46237</v>
      </c>
      <c r="B108" s="12">
        <v>46259</v>
      </c>
      <c r="C108" s="14" t="s">
        <v>63</v>
      </c>
      <c r="D108" s="14" t="s">
        <v>143</v>
      </c>
      <c r="E108" s="14">
        <v>52</v>
      </c>
      <c r="F108" s="14">
        <v>28800</v>
      </c>
      <c r="G108" s="14"/>
      <c r="H108" s="13">
        <f t="shared" si="8"/>
        <v>28800</v>
      </c>
      <c r="I108" s="14">
        <v>2193</v>
      </c>
      <c r="J108" s="17">
        <f t="shared" si="9"/>
        <v>7.614583333333333</v>
      </c>
      <c r="K108" s="14">
        <v>131</v>
      </c>
      <c r="L108" s="17">
        <f t="shared" si="10"/>
        <v>0.4548611111111111</v>
      </c>
      <c r="M108" s="17">
        <f t="shared" si="11"/>
        <v>92.385416666666657</v>
      </c>
      <c r="N108" s="14"/>
      <c r="O108" s="13">
        <f t="shared" si="12"/>
        <v>26476</v>
      </c>
      <c r="P108" s="14"/>
      <c r="Q108" s="17">
        <f t="shared" si="13"/>
        <v>0</v>
      </c>
      <c r="R108" s="14">
        <v>25000</v>
      </c>
      <c r="S108" s="17">
        <f t="shared" si="14"/>
        <v>86.805555555555557</v>
      </c>
      <c r="T108" s="17">
        <f t="shared" si="15"/>
        <v>93.960236028112902</v>
      </c>
      <c r="U108" s="17">
        <f>IFERROR(IF(COUNTIFS('Utrata Masy Jaja'!$B$4:$B$703,A108,'Utrata Masy Jaja'!$C$4:$C$703,C108)=0,"",AVERAGEIFS('Utrata Masy Jaja'!$S$4:$S$703,'Utrata Masy Jaja'!$B$4:$B$703,A108,'Utrata Masy Jaja'!$C$4:$C$703,C108)),"")</f>
        <v>11.914460285132382</v>
      </c>
      <c r="V108" s="15">
        <f>IFERROR(IF(COUNTIFS('Temperatura zarodka'!$B$4:$B$703,A108,'Temperatura zarodka'!$C$4:$C$703,C108)=0,"",AVERAGEIFS('Temperatura zarodka'!$AR$4:$AR$703,'Temperatura zarodka'!$B$4:$B$703,A108,'Temperatura zarodka'!$C$4:$C$703,C108)),"")</f>
        <v>100.075</v>
      </c>
      <c r="W108" s="14"/>
    </row>
    <row r="109" spans="1:23" ht="15" customHeight="1" x14ac:dyDescent="0.25">
      <c r="A109" s="12">
        <v>46237</v>
      </c>
      <c r="B109" s="12">
        <v>46259</v>
      </c>
      <c r="C109" s="14" t="s">
        <v>56</v>
      </c>
      <c r="D109" s="14" t="s">
        <v>143</v>
      </c>
      <c r="E109" s="14">
        <v>52</v>
      </c>
      <c r="F109" s="14">
        <v>28800</v>
      </c>
      <c r="G109" s="14"/>
      <c r="H109" s="13">
        <f t="shared" si="8"/>
        <v>28800</v>
      </c>
      <c r="I109" s="14">
        <v>1680</v>
      </c>
      <c r="J109" s="17">
        <f t="shared" si="9"/>
        <v>5.833333333333333</v>
      </c>
      <c r="K109" s="14">
        <v>240</v>
      </c>
      <c r="L109" s="17">
        <f t="shared" si="10"/>
        <v>0.83333333333333337</v>
      </c>
      <c r="M109" s="17">
        <f t="shared" si="11"/>
        <v>94.166666666666671</v>
      </c>
      <c r="N109" s="14"/>
      <c r="O109" s="13">
        <f t="shared" si="12"/>
        <v>26880</v>
      </c>
      <c r="P109" s="14"/>
      <c r="Q109" s="17">
        <f t="shared" si="13"/>
        <v>0</v>
      </c>
      <c r="R109" s="14">
        <v>25300</v>
      </c>
      <c r="S109" s="17">
        <f t="shared" si="14"/>
        <v>87.847222222222214</v>
      </c>
      <c r="T109" s="17">
        <f t="shared" si="15"/>
        <v>93.289085545722713</v>
      </c>
      <c r="U109" s="17">
        <f>IFERROR(IF(COUNTIFS('Utrata Masy Jaja'!$B$4:$B$703,A109,'Utrata Masy Jaja'!$C$4:$C$703,C109)=0,"",AVERAGEIFS('Utrata Masy Jaja'!$S$4:$S$703,'Utrata Masy Jaja'!$B$4:$B$703,A109,'Utrata Masy Jaja'!$C$4:$C$703,C109)),"")</f>
        <v>12.296747967479666</v>
      </c>
      <c r="V109" s="15">
        <f>IFERROR(IF(COUNTIFS('Temperatura zarodka'!$B$4:$B$703,A109,'Temperatura zarodka'!$C$4:$C$703,C109)=0,"",AVERAGEIFS('Temperatura zarodka'!$AR$4:$AR$703,'Temperatura zarodka'!$B$4:$B$703,A109,'Temperatura zarodka'!$C$4:$C$703,C109)),"")</f>
        <v>100.425</v>
      </c>
      <c r="W109" s="14"/>
    </row>
    <row r="110" spans="1:23" ht="15" customHeight="1" x14ac:dyDescent="0.25">
      <c r="A110" s="12">
        <v>46239</v>
      </c>
      <c r="B110" s="12">
        <v>46261</v>
      </c>
      <c r="C110" s="14" t="s">
        <v>41</v>
      </c>
      <c r="D110" s="14" t="s">
        <v>144</v>
      </c>
      <c r="E110" s="14">
        <v>75</v>
      </c>
      <c r="F110" s="14">
        <v>43200</v>
      </c>
      <c r="G110" s="14"/>
      <c r="H110" s="13">
        <f t="shared" si="8"/>
        <v>43200</v>
      </c>
      <c r="I110" s="14">
        <v>3798</v>
      </c>
      <c r="J110" s="17">
        <f t="shared" si="9"/>
        <v>8.7916666666666679</v>
      </c>
      <c r="K110" s="14">
        <v>157</v>
      </c>
      <c r="L110" s="17">
        <f t="shared" si="10"/>
        <v>0.36342592592592593</v>
      </c>
      <c r="M110" s="17">
        <f t="shared" si="11"/>
        <v>91.208333333333343</v>
      </c>
      <c r="N110" s="14">
        <v>90</v>
      </c>
      <c r="O110" s="13">
        <f t="shared" si="12"/>
        <v>39155</v>
      </c>
      <c r="P110" s="14"/>
      <c r="Q110" s="17">
        <f t="shared" si="13"/>
        <v>0</v>
      </c>
      <c r="R110" s="14">
        <v>36600</v>
      </c>
      <c r="S110" s="17">
        <f t="shared" si="14"/>
        <v>84.722222222222214</v>
      </c>
      <c r="T110" s="17">
        <f t="shared" si="15"/>
        <v>92.888685853509983</v>
      </c>
      <c r="U110" s="17">
        <f>IFERROR(IF(COUNTIFS('Utrata Masy Jaja'!$B$4:$B$703,A110,'Utrata Masy Jaja'!$C$4:$C$703,C110)=0,"",AVERAGEIFS('Utrata Masy Jaja'!$S$4:$S$703,'Utrata Masy Jaja'!$B$4:$B$703,A110,'Utrata Masy Jaja'!$C$4:$C$703,C110)),"")</f>
        <v>11.872110436241121</v>
      </c>
      <c r="V110" s="15">
        <f>IFERROR(IF(COUNTIFS('Temperatura zarodka'!$B$4:$B$703,A110,'Temperatura zarodka'!$C$4:$C$703,C110)=0,"",AVERAGEIFS('Temperatura zarodka'!$AR$4:$AR$703,'Temperatura zarodka'!$B$4:$B$703,A110,'Temperatura zarodka'!$C$4:$C$703,C110)),"")</f>
        <v>100.12</v>
      </c>
      <c r="W110" s="14"/>
    </row>
    <row r="111" spans="1:23" ht="15" customHeight="1" x14ac:dyDescent="0.25">
      <c r="A111" s="12">
        <v>46239</v>
      </c>
      <c r="B111" s="12">
        <v>46261</v>
      </c>
      <c r="C111" s="14" t="s">
        <v>48</v>
      </c>
      <c r="D111" s="14" t="s">
        <v>144</v>
      </c>
      <c r="E111" s="14">
        <v>52</v>
      </c>
      <c r="F111" s="14">
        <v>22800</v>
      </c>
      <c r="G111" s="14"/>
      <c r="H111" s="13">
        <f t="shared" si="8"/>
        <v>22800</v>
      </c>
      <c r="I111" s="14">
        <v>1770</v>
      </c>
      <c r="J111" s="17">
        <f t="shared" si="9"/>
        <v>7.7631578947368425</v>
      </c>
      <c r="K111" s="14">
        <v>100</v>
      </c>
      <c r="L111" s="17">
        <f t="shared" si="10"/>
        <v>0.43859649122807015</v>
      </c>
      <c r="M111" s="17">
        <f t="shared" si="11"/>
        <v>92.236842105263165</v>
      </c>
      <c r="N111" s="14"/>
      <c r="O111" s="13">
        <f t="shared" si="12"/>
        <v>20930</v>
      </c>
      <c r="P111" s="14"/>
      <c r="Q111" s="17">
        <f t="shared" si="13"/>
        <v>0</v>
      </c>
      <c r="R111" s="14">
        <v>19900</v>
      </c>
      <c r="S111" s="17">
        <f t="shared" si="14"/>
        <v>87.280701754385973</v>
      </c>
      <c r="T111" s="17">
        <f t="shared" si="15"/>
        <v>94.626723728007605</v>
      </c>
      <c r="U111" s="17">
        <f>IFERROR(IF(COUNTIFS('Utrata Masy Jaja'!$B$4:$B$703,A111,'Utrata Masy Jaja'!$C$4:$C$703,C111)=0,"",AVERAGEIFS('Utrata Masy Jaja'!$S$4:$S$703,'Utrata Masy Jaja'!$B$4:$B$703,A111,'Utrata Masy Jaja'!$C$4:$C$703,C111)),"")</f>
        <v>12.893401015228424</v>
      </c>
      <c r="V111" s="15">
        <f>IFERROR(IF(COUNTIFS('Temperatura zarodka'!$B$4:$B$703,A111,'Temperatura zarodka'!$C$4:$C$703,C111)=0,"",AVERAGEIFS('Temperatura zarodka'!$AR$4:$AR$703,'Temperatura zarodka'!$B$4:$B$703,A111,'Temperatura zarodka'!$C$4:$C$703,C111)),"")</f>
        <v>100.22</v>
      </c>
      <c r="W111" s="14"/>
    </row>
    <row r="112" spans="1:23" ht="15" customHeight="1" x14ac:dyDescent="0.25">
      <c r="A112" s="12">
        <v>46240</v>
      </c>
      <c r="B112" s="12">
        <v>46262</v>
      </c>
      <c r="C112" s="14" t="s">
        <v>43</v>
      </c>
      <c r="D112" s="14" t="s">
        <v>251</v>
      </c>
      <c r="E112" s="14">
        <v>35</v>
      </c>
      <c r="F112" s="14">
        <v>40800</v>
      </c>
      <c r="G112" s="14"/>
      <c r="H112" s="13">
        <f t="shared" si="8"/>
        <v>40800</v>
      </c>
      <c r="I112" s="14">
        <v>1967</v>
      </c>
      <c r="J112" s="17">
        <f t="shared" si="9"/>
        <v>4.8210784313725492</v>
      </c>
      <c r="K112" s="14">
        <v>302</v>
      </c>
      <c r="L112" s="17">
        <f t="shared" si="10"/>
        <v>0.74019607843137258</v>
      </c>
      <c r="M112" s="17">
        <f t="shared" si="11"/>
        <v>95.178921568627445</v>
      </c>
      <c r="N112" s="14"/>
      <c r="O112" s="13">
        <f t="shared" si="12"/>
        <v>38531</v>
      </c>
      <c r="P112" s="14"/>
      <c r="Q112" s="17">
        <f t="shared" si="13"/>
        <v>0</v>
      </c>
      <c r="R112" s="14">
        <v>36200</v>
      </c>
      <c r="S112" s="17">
        <f t="shared" si="14"/>
        <v>88.725490196078425</v>
      </c>
      <c r="T112" s="17">
        <f t="shared" si="15"/>
        <v>93.219684289135529</v>
      </c>
      <c r="U112" s="17">
        <f>IFERROR(IF(COUNTIFS('Utrata Masy Jaja'!$B$4:$B$703,A112,'Utrata Masy Jaja'!$C$4:$C$703,C112)=0,"",AVERAGEIFS('Utrata Masy Jaja'!$S$4:$S$703,'Utrata Masy Jaja'!$B$4:$B$703,A112,'Utrata Masy Jaja'!$C$4:$C$703,C112)),"")</f>
        <v>13.049740758798212</v>
      </c>
      <c r="V112" s="15">
        <f>IFERROR(IF(COUNTIFS('Temperatura zarodka'!$B$4:$B$703,A112,'Temperatura zarodka'!$C$4:$C$703,C112)=0,"",AVERAGEIFS('Temperatura zarodka'!$AR$4:$AR$703,'Temperatura zarodka'!$B$4:$B$703,A112,'Temperatura zarodka'!$C$4:$C$703,C112)),"")</f>
        <v>100.375</v>
      </c>
      <c r="W112" s="14"/>
    </row>
    <row r="113" spans="1:23" ht="15" customHeight="1" x14ac:dyDescent="0.25">
      <c r="A113" s="12">
        <v>46240</v>
      </c>
      <c r="B113" s="12">
        <v>46262</v>
      </c>
      <c r="C113" s="14" t="s">
        <v>70</v>
      </c>
      <c r="D113" s="14" t="s">
        <v>251</v>
      </c>
      <c r="E113" s="14">
        <v>52</v>
      </c>
      <c r="F113" s="14">
        <v>24000</v>
      </c>
      <c r="G113" s="14"/>
      <c r="H113" s="13">
        <f t="shared" si="8"/>
        <v>24000</v>
      </c>
      <c r="I113" s="14">
        <v>1950</v>
      </c>
      <c r="J113" s="17">
        <f t="shared" si="9"/>
        <v>8.125</v>
      </c>
      <c r="K113" s="14">
        <v>125</v>
      </c>
      <c r="L113" s="17">
        <f t="shared" si="10"/>
        <v>0.52083333333333326</v>
      </c>
      <c r="M113" s="17">
        <f t="shared" si="11"/>
        <v>91.875</v>
      </c>
      <c r="N113" s="14"/>
      <c r="O113" s="13">
        <f t="shared" si="12"/>
        <v>21925</v>
      </c>
      <c r="P113" s="14"/>
      <c r="Q113" s="17">
        <f t="shared" si="13"/>
        <v>0</v>
      </c>
      <c r="R113" s="14">
        <v>20480</v>
      </c>
      <c r="S113" s="17">
        <f t="shared" si="14"/>
        <v>85.333333333333343</v>
      </c>
      <c r="T113" s="17">
        <f t="shared" si="15"/>
        <v>92.879818594104307</v>
      </c>
      <c r="U113" s="17">
        <f>IFERROR(IF(COUNTIFS('Utrata Masy Jaja'!$B$4:$B$703,A113,'Utrata Masy Jaja'!$C$4:$C$703,C113)=0,"",AVERAGEIFS('Utrata Masy Jaja'!$S$4:$S$703,'Utrata Masy Jaja'!$B$4:$B$703,A113,'Utrata Masy Jaja'!$C$4:$C$703,C113)),"")</f>
        <v>11.318795430944979</v>
      </c>
      <c r="V113" s="15">
        <f>IFERROR(IF(COUNTIFS('Temperatura zarodka'!$B$4:$B$703,A113,'Temperatura zarodka'!$C$4:$C$703,C113)=0,"",AVERAGEIFS('Temperatura zarodka'!$AR$4:$AR$703,'Temperatura zarodka'!$B$4:$B$703,A113,'Temperatura zarodka'!$C$4:$C$703,C113)),"")</f>
        <v>100.35</v>
      </c>
      <c r="W113" s="14"/>
    </row>
    <row r="114" spans="1:23" ht="15" customHeight="1" x14ac:dyDescent="0.25">
      <c r="A114" s="12">
        <v>46240</v>
      </c>
      <c r="B114" s="12">
        <v>46262</v>
      </c>
      <c r="C114" s="14" t="s">
        <v>63</v>
      </c>
      <c r="D114" s="14" t="s">
        <v>251</v>
      </c>
      <c r="E114" s="14">
        <v>52</v>
      </c>
      <c r="F114" s="14">
        <v>24000</v>
      </c>
      <c r="G114" s="14"/>
      <c r="H114" s="13">
        <f t="shared" si="8"/>
        <v>24000</v>
      </c>
      <c r="I114" s="14">
        <v>2023</v>
      </c>
      <c r="J114" s="17">
        <f t="shared" si="9"/>
        <v>8.4291666666666671</v>
      </c>
      <c r="K114" s="14">
        <v>113</v>
      </c>
      <c r="L114" s="17">
        <f t="shared" si="10"/>
        <v>0.47083333333333333</v>
      </c>
      <c r="M114" s="17">
        <f t="shared" si="11"/>
        <v>91.57083333333334</v>
      </c>
      <c r="N114" s="14"/>
      <c r="O114" s="13">
        <f t="shared" si="12"/>
        <v>21864</v>
      </c>
      <c r="P114" s="14"/>
      <c r="Q114" s="17">
        <f t="shared" si="13"/>
        <v>0</v>
      </c>
      <c r="R114" s="14">
        <v>20800</v>
      </c>
      <c r="S114" s="17">
        <f t="shared" si="14"/>
        <v>86.666666666666671</v>
      </c>
      <c r="T114" s="17">
        <f t="shared" si="15"/>
        <v>94.644400964644859</v>
      </c>
      <c r="U114" s="17">
        <f>IFERROR(IF(COUNTIFS('Utrata Masy Jaja'!$B$4:$B$703,A114,'Utrata Masy Jaja'!$C$4:$C$703,C114)=0,"",AVERAGEIFS('Utrata Masy Jaja'!$S$4:$S$703,'Utrata Masy Jaja'!$B$4:$B$703,A114,'Utrata Masy Jaja'!$C$4:$C$703,C114)),"")</f>
        <v>12.207527975584936</v>
      </c>
      <c r="V114" s="15">
        <f>IFERROR(IF(COUNTIFS('Temperatura zarodka'!$B$4:$B$703,A114,'Temperatura zarodka'!$C$4:$C$703,C114)=0,"",AVERAGEIFS('Temperatura zarodka'!$AR$4:$AR$703,'Temperatura zarodka'!$B$4:$B$703,A114,'Temperatura zarodka'!$C$4:$C$703,C114)),"")</f>
        <v>100.75</v>
      </c>
      <c r="W114" s="14"/>
    </row>
    <row r="115" spans="1:23" ht="15" customHeight="1" x14ac:dyDescent="0.25">
      <c r="A115" s="12">
        <v>46240</v>
      </c>
      <c r="B115" s="12">
        <v>46262</v>
      </c>
      <c r="C115" s="14" t="s">
        <v>56</v>
      </c>
      <c r="D115" s="14" t="s">
        <v>251</v>
      </c>
      <c r="E115" s="14">
        <v>52</v>
      </c>
      <c r="F115" s="14">
        <v>21600</v>
      </c>
      <c r="G115" s="14"/>
      <c r="H115" s="13">
        <f t="shared" si="8"/>
        <v>21600</v>
      </c>
      <c r="I115" s="14">
        <v>1480</v>
      </c>
      <c r="J115" s="17">
        <f t="shared" si="9"/>
        <v>6.8518518518518521</v>
      </c>
      <c r="K115" s="14">
        <v>75</v>
      </c>
      <c r="L115" s="17">
        <f t="shared" si="10"/>
        <v>0.34722222222222221</v>
      </c>
      <c r="M115" s="17">
        <f t="shared" si="11"/>
        <v>93.148148148148152</v>
      </c>
      <c r="N115" s="14"/>
      <c r="O115" s="13">
        <f t="shared" si="12"/>
        <v>20045</v>
      </c>
      <c r="P115" s="14"/>
      <c r="Q115" s="17">
        <f t="shared" si="13"/>
        <v>0</v>
      </c>
      <c r="R115" s="14">
        <v>19000</v>
      </c>
      <c r="S115" s="17">
        <f t="shared" si="14"/>
        <v>87.962962962962962</v>
      </c>
      <c r="T115" s="17">
        <f t="shared" si="15"/>
        <v>94.433399602385677</v>
      </c>
      <c r="U115" s="17">
        <f>IFERROR(IF(COUNTIFS('Utrata Masy Jaja'!$B$4:$B$703,A115,'Utrata Masy Jaja'!$C$4:$C$703,C115)=0,"",AVERAGEIFS('Utrata Masy Jaja'!$S$4:$S$703,'Utrata Masy Jaja'!$B$4:$B$703,A115,'Utrata Masy Jaja'!$C$4:$C$703,C115)),"")</f>
        <v>12.915851272015658</v>
      </c>
      <c r="V115" s="15">
        <f>IFERROR(IF(COUNTIFS('Temperatura zarodka'!$B$4:$B$703,A115,'Temperatura zarodka'!$C$4:$C$703,C115)=0,"",AVERAGEIFS('Temperatura zarodka'!$AR$4:$AR$703,'Temperatura zarodka'!$B$4:$B$703,A115,'Temperatura zarodka'!$C$4:$C$703,C115)),"")</f>
        <v>100.85</v>
      </c>
      <c r="W115" s="14"/>
    </row>
    <row r="116" spans="1:23" ht="15" customHeight="1" x14ac:dyDescent="0.25">
      <c r="A116" s="12">
        <v>46243</v>
      </c>
      <c r="B116" s="12">
        <v>46265</v>
      </c>
      <c r="C116" s="14" t="s">
        <v>48</v>
      </c>
      <c r="D116" s="14" t="s">
        <v>145</v>
      </c>
      <c r="E116" s="14">
        <v>53</v>
      </c>
      <c r="F116" s="14">
        <v>21600</v>
      </c>
      <c r="G116" s="14"/>
      <c r="H116" s="13">
        <f t="shared" si="8"/>
        <v>21600</v>
      </c>
      <c r="I116" s="14">
        <v>1770</v>
      </c>
      <c r="J116" s="17">
        <f t="shared" si="9"/>
        <v>8.1944444444444446</v>
      </c>
      <c r="K116" s="14">
        <v>121</v>
      </c>
      <c r="L116" s="17">
        <f t="shared" si="10"/>
        <v>0.56018518518518523</v>
      </c>
      <c r="M116" s="17">
        <f t="shared" si="11"/>
        <v>91.805555555555557</v>
      </c>
      <c r="N116" s="14"/>
      <c r="O116" s="13">
        <f t="shared" si="12"/>
        <v>19709</v>
      </c>
      <c r="P116" s="14"/>
      <c r="Q116" s="17">
        <f t="shared" si="13"/>
        <v>0</v>
      </c>
      <c r="R116" s="14">
        <v>19050</v>
      </c>
      <c r="S116" s="17">
        <f t="shared" si="14"/>
        <v>88.194444444444443</v>
      </c>
      <c r="T116" s="17">
        <f t="shared" si="15"/>
        <v>96.066565809379725</v>
      </c>
      <c r="U116" s="17">
        <f>IFERROR(IF(COUNTIFS('Utrata Masy Jaja'!$B$4:$B$703,A116,'Utrata Masy Jaja'!$C$4:$C$703,C116)=0,"",AVERAGEIFS('Utrata Masy Jaja'!$S$4:$S$703,'Utrata Masy Jaja'!$B$4:$B$703,A116,'Utrata Masy Jaja'!$C$4:$C$703,C116)),"")</f>
        <v>12.761714855433691</v>
      </c>
      <c r="V116" s="15">
        <f>IFERROR(IF(COUNTIFS('Temperatura zarodka'!$B$4:$B$703,A116,'Temperatura zarodka'!$C$4:$C$703,C116)=0,"",AVERAGEIFS('Temperatura zarodka'!$AR$4:$AR$703,'Temperatura zarodka'!$B$4:$B$703,A116,'Temperatura zarodka'!$C$4:$C$703,C116)),"")</f>
        <v>99.770833333333329</v>
      </c>
      <c r="W116" s="14"/>
    </row>
    <row r="117" spans="1:23" ht="15" customHeight="1" x14ac:dyDescent="0.25">
      <c r="A117" s="12">
        <v>46243</v>
      </c>
      <c r="B117" s="12">
        <v>46265</v>
      </c>
      <c r="C117" s="14" t="s">
        <v>56</v>
      </c>
      <c r="D117" s="14" t="s">
        <v>145</v>
      </c>
      <c r="E117" s="14">
        <v>53</v>
      </c>
      <c r="F117" s="14">
        <v>26400</v>
      </c>
      <c r="G117" s="14"/>
      <c r="H117" s="13">
        <f t="shared" si="8"/>
        <v>26400</v>
      </c>
      <c r="I117" s="14">
        <v>1794</v>
      </c>
      <c r="J117" s="17">
        <f t="shared" si="9"/>
        <v>6.795454545454545</v>
      </c>
      <c r="K117" s="14">
        <v>192</v>
      </c>
      <c r="L117" s="17">
        <f t="shared" si="10"/>
        <v>0.72727272727272729</v>
      </c>
      <c r="M117" s="17">
        <f t="shared" si="11"/>
        <v>93.204545454545453</v>
      </c>
      <c r="N117" s="14"/>
      <c r="O117" s="13">
        <f t="shared" si="12"/>
        <v>24414</v>
      </c>
      <c r="P117" s="14"/>
      <c r="Q117" s="17">
        <f t="shared" si="13"/>
        <v>0</v>
      </c>
      <c r="R117" s="14">
        <v>23050</v>
      </c>
      <c r="S117" s="17">
        <f t="shared" si="14"/>
        <v>87.310606060606062</v>
      </c>
      <c r="T117" s="17">
        <f t="shared" si="15"/>
        <v>93.676339104283514</v>
      </c>
      <c r="U117" s="17">
        <f>IFERROR(IF(COUNTIFS('Utrata Masy Jaja'!$B$4:$B$703,A117,'Utrata Masy Jaja'!$C$4:$C$703,C117)=0,"",AVERAGEIFS('Utrata Masy Jaja'!$S$4:$S$703,'Utrata Masy Jaja'!$B$4:$B$703,A117,'Utrata Masy Jaja'!$C$4:$C$703,C117)),"")</f>
        <v>12.376237623762377</v>
      </c>
      <c r="V117" s="15">
        <f>IFERROR(IF(COUNTIFS('Temperatura zarodka'!$B$4:$B$703,A117,'Temperatura zarodka'!$C$4:$C$703,C117)=0,"",AVERAGEIFS('Temperatura zarodka'!$AR$4:$AR$703,'Temperatura zarodka'!$B$4:$B$703,A117,'Temperatura zarodka'!$C$4:$C$703,C117)),"")</f>
        <v>99.85</v>
      </c>
      <c r="W117" s="14"/>
    </row>
    <row r="118" spans="1:23" ht="15" customHeight="1" x14ac:dyDescent="0.25">
      <c r="A118" s="12">
        <v>46243</v>
      </c>
      <c r="B118" s="12">
        <v>46265</v>
      </c>
      <c r="C118" s="14" t="s">
        <v>63</v>
      </c>
      <c r="D118" s="14" t="s">
        <v>145</v>
      </c>
      <c r="E118" s="14">
        <v>53</v>
      </c>
      <c r="F118" s="14">
        <v>31200</v>
      </c>
      <c r="G118" s="14"/>
      <c r="H118" s="13">
        <f t="shared" si="8"/>
        <v>31200</v>
      </c>
      <c r="I118" s="14">
        <v>2598</v>
      </c>
      <c r="J118" s="17">
        <f t="shared" si="9"/>
        <v>8.3269230769230784</v>
      </c>
      <c r="K118" s="14">
        <v>307</v>
      </c>
      <c r="L118" s="17">
        <f t="shared" si="10"/>
        <v>0.98397435897435903</v>
      </c>
      <c r="M118" s="17">
        <f t="shared" si="11"/>
        <v>91.67307692307692</v>
      </c>
      <c r="N118" s="14"/>
      <c r="O118" s="13">
        <f t="shared" si="12"/>
        <v>28295</v>
      </c>
      <c r="P118" s="14"/>
      <c r="Q118" s="17">
        <f t="shared" si="13"/>
        <v>0</v>
      </c>
      <c r="R118" s="14">
        <v>26400</v>
      </c>
      <c r="S118" s="17">
        <f t="shared" si="14"/>
        <v>84.615384615384613</v>
      </c>
      <c r="T118" s="17">
        <f t="shared" si="15"/>
        <v>92.30123767568702</v>
      </c>
      <c r="U118" s="17">
        <f>IFERROR(IF(COUNTIFS('Utrata Masy Jaja'!$B$4:$B$703,A118,'Utrata Masy Jaja'!$C$4:$C$703,C118)=0,"",AVERAGEIFS('Utrata Masy Jaja'!$S$4:$S$703,'Utrata Masy Jaja'!$B$4:$B$703,A118,'Utrata Masy Jaja'!$C$4:$C$703,C118)),"")</f>
        <v>12.651821862348179</v>
      </c>
      <c r="V118" s="15">
        <f>IFERROR(IF(COUNTIFS('Temperatura zarodka'!$B$4:$B$703,A118,'Temperatura zarodka'!$C$4:$C$703,C118)=0,"",AVERAGEIFS('Temperatura zarodka'!$AR$4:$AR$703,'Temperatura zarodka'!$B$4:$B$703,A118,'Temperatura zarodka'!$C$4:$C$703,C118)),"")</f>
        <v>99.79583333333332</v>
      </c>
      <c r="W118" s="14"/>
    </row>
    <row r="119" spans="1:23" ht="15" customHeight="1" x14ac:dyDescent="0.25">
      <c r="A119" s="12">
        <v>46243</v>
      </c>
      <c r="B119" s="12">
        <v>46265</v>
      </c>
      <c r="C119" s="14" t="s">
        <v>70</v>
      </c>
      <c r="D119" s="14" t="s">
        <v>145</v>
      </c>
      <c r="E119" s="14">
        <v>53</v>
      </c>
      <c r="F119" s="14">
        <v>33600</v>
      </c>
      <c r="G119" s="14"/>
      <c r="H119" s="13">
        <f t="shared" si="8"/>
        <v>33600</v>
      </c>
      <c r="I119" s="14">
        <v>3045</v>
      </c>
      <c r="J119" s="17">
        <f t="shared" si="9"/>
        <v>9.0625</v>
      </c>
      <c r="K119" s="14">
        <v>208</v>
      </c>
      <c r="L119" s="17">
        <f t="shared" si="10"/>
        <v>0.61904761904761907</v>
      </c>
      <c r="M119" s="17">
        <f t="shared" si="11"/>
        <v>90.9375</v>
      </c>
      <c r="N119" s="14"/>
      <c r="O119" s="13">
        <f t="shared" si="12"/>
        <v>30347</v>
      </c>
      <c r="P119" s="14"/>
      <c r="Q119" s="17">
        <f t="shared" si="13"/>
        <v>0</v>
      </c>
      <c r="R119" s="14">
        <v>28450</v>
      </c>
      <c r="S119" s="17">
        <f t="shared" si="14"/>
        <v>84.672619047619051</v>
      </c>
      <c r="T119" s="17">
        <f t="shared" si="15"/>
        <v>93.110783832433313</v>
      </c>
      <c r="U119" s="17">
        <f>IFERROR(IF(COUNTIFS('Utrata Masy Jaja'!$B$4:$B$703,A119,'Utrata Masy Jaja'!$C$4:$C$703,C119)=0,"",AVERAGEIFS('Utrata Masy Jaja'!$S$4:$S$703,'Utrata Masy Jaja'!$B$4:$B$703,A119,'Utrata Masy Jaja'!$C$4:$C$703,C119)),"")</f>
        <v>10.896130346232182</v>
      </c>
      <c r="V119" s="15">
        <f>IFERROR(IF(COUNTIFS('Temperatura zarodka'!$B$4:$B$703,A119,'Temperatura zarodka'!$C$4:$C$703,C119)=0,"",AVERAGEIFS('Temperatura zarodka'!$AR$4:$AR$703,'Temperatura zarodka'!$B$4:$B$703,A119,'Temperatura zarodka'!$C$4:$C$703,C119)),"")</f>
        <v>99.60833333333332</v>
      </c>
      <c r="W119" s="14"/>
    </row>
    <row r="120" spans="1:23" ht="15" customHeight="1" x14ac:dyDescent="0.25">
      <c r="A120" s="12">
        <v>46243</v>
      </c>
      <c r="B120" s="12">
        <v>46265</v>
      </c>
      <c r="C120" s="14" t="s">
        <v>45</v>
      </c>
      <c r="D120" s="14" t="s">
        <v>145</v>
      </c>
      <c r="E120" s="14">
        <v>53</v>
      </c>
      <c r="F120" s="14">
        <v>1200</v>
      </c>
      <c r="G120" s="14"/>
      <c r="H120" s="13">
        <f t="shared" si="8"/>
        <v>1200</v>
      </c>
      <c r="I120" s="14">
        <v>139</v>
      </c>
      <c r="J120" s="17">
        <f t="shared" si="9"/>
        <v>11.583333333333332</v>
      </c>
      <c r="K120" s="14">
        <v>22</v>
      </c>
      <c r="L120" s="17">
        <f t="shared" si="10"/>
        <v>1.8333333333333333</v>
      </c>
      <c r="M120" s="17">
        <f t="shared" si="11"/>
        <v>88.416666666666671</v>
      </c>
      <c r="N120" s="14"/>
      <c r="O120" s="13">
        <f t="shared" si="12"/>
        <v>1039</v>
      </c>
      <c r="P120" s="14"/>
      <c r="Q120" s="17">
        <f t="shared" si="13"/>
        <v>0</v>
      </c>
      <c r="R120" s="14">
        <v>850</v>
      </c>
      <c r="S120" s="17">
        <f t="shared" si="14"/>
        <v>70.833333333333343</v>
      </c>
      <c r="T120" s="17">
        <f t="shared" si="15"/>
        <v>80.113100848256352</v>
      </c>
      <c r="U120" s="17" t="str">
        <f>IFERROR(IF(COUNTIFS('Utrata Masy Jaja'!$B$4:$B$703,A120,'Utrata Masy Jaja'!$C$4:$C$703,C120)=0,"",AVERAGEIFS('Utrata Masy Jaja'!$S$4:$S$703,'Utrata Masy Jaja'!$B$4:$B$703,A120,'Utrata Masy Jaja'!$C$4:$C$703,C120)),"")</f>
        <v/>
      </c>
      <c r="V120" s="15">
        <f>IFERROR(IF(COUNTIFS('Temperatura zarodka'!$B$4:$B$703,A120,'Temperatura zarodka'!$C$4:$C$703,C120)=0,"",AVERAGEIFS('Temperatura zarodka'!$AR$4:$AR$703,'Temperatura zarodka'!$B$4:$B$703,A120,'Temperatura zarodka'!$C$4:$C$703,C120)),"")</f>
        <v>99.850000000000009</v>
      </c>
      <c r="W120" s="14"/>
    </row>
    <row r="121" spans="1:23" ht="15" customHeight="1" x14ac:dyDescent="0.25">
      <c r="A121" s="12">
        <v>46244</v>
      </c>
      <c r="B121" s="12">
        <v>46266</v>
      </c>
      <c r="C121" s="14" t="s">
        <v>79</v>
      </c>
      <c r="D121" s="14" t="s">
        <v>146</v>
      </c>
      <c r="E121" s="14">
        <v>29</v>
      </c>
      <c r="F121" s="14">
        <v>28800</v>
      </c>
      <c r="G121" s="14"/>
      <c r="H121" s="13">
        <f t="shared" si="8"/>
        <v>28800</v>
      </c>
      <c r="I121" s="14">
        <v>6755</v>
      </c>
      <c r="J121" s="17">
        <f t="shared" si="9"/>
        <v>23.454861111111111</v>
      </c>
      <c r="K121" s="14">
        <v>149</v>
      </c>
      <c r="L121" s="17">
        <f t="shared" si="10"/>
        <v>0.51736111111111116</v>
      </c>
      <c r="M121" s="17">
        <f t="shared" si="11"/>
        <v>76.545138888888886</v>
      </c>
      <c r="N121" s="14"/>
      <c r="O121" s="13">
        <f t="shared" si="12"/>
        <v>21896</v>
      </c>
      <c r="P121" s="14"/>
      <c r="Q121" s="17">
        <f t="shared" si="13"/>
        <v>0</v>
      </c>
      <c r="R121" s="14">
        <v>17950</v>
      </c>
      <c r="S121" s="17">
        <f t="shared" si="14"/>
        <v>62.326388888888886</v>
      </c>
      <c r="T121" s="17">
        <f t="shared" si="15"/>
        <v>81.424359265139486</v>
      </c>
      <c r="U121" s="17">
        <f>IFERROR(IF(COUNTIFS('Utrata Masy Jaja'!$B$4:$B$703,A121,'Utrata Masy Jaja'!$C$4:$C$703,C121)=0,"",AVERAGEIFS('Utrata Masy Jaja'!$S$4:$S$703,'Utrata Masy Jaja'!$B$4:$B$703,A121,'Utrata Masy Jaja'!$C$4:$C$703,C121)),"")</f>
        <v>10.373443983402488</v>
      </c>
      <c r="V121" s="15">
        <f>IFERROR(IF(COUNTIFS('Temperatura zarodka'!$B$4:$B$703,A121,'Temperatura zarodka'!$C$4:$C$703,C121)=0,"",AVERAGEIFS('Temperatura zarodka'!$AR$4:$AR$703,'Temperatura zarodka'!$B$4:$B$703,A121,'Temperatura zarodka'!$C$4:$C$703,C121)),"")</f>
        <v>99.474999999999994</v>
      </c>
      <c r="W121" s="14"/>
    </row>
    <row r="122" spans="1:23" ht="15" customHeight="1" x14ac:dyDescent="0.25">
      <c r="A122" s="12">
        <v>46244</v>
      </c>
      <c r="B122" s="12">
        <v>46266</v>
      </c>
      <c r="C122" s="14" t="s">
        <v>81</v>
      </c>
      <c r="D122" s="14" t="s">
        <v>146</v>
      </c>
      <c r="E122" s="14">
        <v>29</v>
      </c>
      <c r="F122" s="14">
        <v>36000</v>
      </c>
      <c r="G122" s="14"/>
      <c r="H122" s="13">
        <f t="shared" si="8"/>
        <v>36000</v>
      </c>
      <c r="I122" s="14">
        <v>10335</v>
      </c>
      <c r="J122" s="17">
        <f t="shared" si="9"/>
        <v>28.708333333333336</v>
      </c>
      <c r="K122" s="14">
        <v>355</v>
      </c>
      <c r="L122" s="17">
        <f t="shared" si="10"/>
        <v>0.98611111111111105</v>
      </c>
      <c r="M122" s="17">
        <f t="shared" si="11"/>
        <v>71.291666666666657</v>
      </c>
      <c r="N122" s="14"/>
      <c r="O122" s="13">
        <f t="shared" si="12"/>
        <v>25310</v>
      </c>
      <c r="P122" s="14"/>
      <c r="Q122" s="17">
        <f t="shared" si="13"/>
        <v>0</v>
      </c>
      <c r="R122" s="14">
        <v>21250</v>
      </c>
      <c r="S122" s="17">
        <f t="shared" si="14"/>
        <v>59.027777777777779</v>
      </c>
      <c r="T122" s="17">
        <f t="shared" si="15"/>
        <v>82.797584258718089</v>
      </c>
      <c r="U122" s="17">
        <f>IFERROR(IF(COUNTIFS('Utrata Masy Jaja'!$B$4:$B$703,A122,'Utrata Masy Jaja'!$C$4:$C$703,C122)=0,"",AVERAGEIFS('Utrata Masy Jaja'!$S$4:$S$703,'Utrata Masy Jaja'!$B$4:$B$703,A122,'Utrata Masy Jaja'!$C$4:$C$703,C122)),"")</f>
        <v>11.495844875346261</v>
      </c>
      <c r="V122" s="15">
        <f>IFERROR(IF(COUNTIFS('Temperatura zarodka'!$B$4:$B$703,A122,'Temperatura zarodka'!$C$4:$C$703,C122)=0,"",AVERAGEIFS('Temperatura zarodka'!$AR$4:$AR$703,'Temperatura zarodka'!$B$4:$B$703,A122,'Temperatura zarodka'!$C$4:$C$703,C122)),"")</f>
        <v>99.783333333333331</v>
      </c>
      <c r="W122" s="14"/>
    </row>
    <row r="123" spans="1:23" ht="15" customHeight="1" x14ac:dyDescent="0.25">
      <c r="A123" s="12">
        <v>46244</v>
      </c>
      <c r="B123" s="12">
        <v>46266</v>
      </c>
      <c r="C123" s="14" t="s">
        <v>85</v>
      </c>
      <c r="D123" s="14" t="s">
        <v>146</v>
      </c>
      <c r="E123" s="14">
        <v>29</v>
      </c>
      <c r="F123" s="14">
        <v>31200</v>
      </c>
      <c r="G123" s="14"/>
      <c r="H123" s="13">
        <f t="shared" si="8"/>
        <v>31200</v>
      </c>
      <c r="I123" s="14">
        <v>8790</v>
      </c>
      <c r="J123" s="17">
        <f t="shared" si="9"/>
        <v>28.173076923076923</v>
      </c>
      <c r="K123" s="14">
        <v>229</v>
      </c>
      <c r="L123" s="17">
        <f t="shared" si="10"/>
        <v>0.73397435897435903</v>
      </c>
      <c r="M123" s="17">
        <f t="shared" si="11"/>
        <v>71.82692307692308</v>
      </c>
      <c r="N123" s="14"/>
      <c r="O123" s="13">
        <f t="shared" si="12"/>
        <v>22181</v>
      </c>
      <c r="P123" s="14"/>
      <c r="Q123" s="17">
        <f t="shared" si="13"/>
        <v>0</v>
      </c>
      <c r="R123" s="14">
        <v>17700</v>
      </c>
      <c r="S123" s="17">
        <f t="shared" si="14"/>
        <v>56.730769230769226</v>
      </c>
      <c r="T123" s="17">
        <f t="shared" si="15"/>
        <v>78.982597054886213</v>
      </c>
      <c r="U123" s="17">
        <f>IFERROR(IF(COUNTIFS('Utrata Masy Jaja'!$B$4:$B$703,A123,'Utrata Masy Jaja'!$C$4:$C$703,C123)=0,"",AVERAGEIFS('Utrata Masy Jaja'!$S$4:$S$703,'Utrata Masy Jaja'!$B$4:$B$703,A123,'Utrata Masy Jaja'!$C$4:$C$703,C123)),"")</f>
        <v>10.608203677510609</v>
      </c>
      <c r="V123" s="15">
        <f>IFERROR(IF(COUNTIFS('Temperatura zarodka'!$B$4:$B$703,A123,'Temperatura zarodka'!$C$4:$C$703,C123)=0,"",AVERAGEIFS('Temperatura zarodka'!$AR$4:$AR$703,'Temperatura zarodka'!$B$4:$B$703,A123,'Temperatura zarodka'!$C$4:$C$703,C123)),"")</f>
        <v>99.924999999999997</v>
      </c>
      <c r="W123" s="14"/>
    </row>
    <row r="124" spans="1:23" ht="15" customHeight="1" x14ac:dyDescent="0.25">
      <c r="A124" s="12">
        <v>46244</v>
      </c>
      <c r="B124" s="12">
        <v>46266</v>
      </c>
      <c r="C124" s="14" t="s">
        <v>1</v>
      </c>
      <c r="D124" s="14" t="s">
        <v>146</v>
      </c>
      <c r="E124" s="14">
        <v>29</v>
      </c>
      <c r="F124" s="14">
        <v>31200</v>
      </c>
      <c r="G124" s="14"/>
      <c r="H124" s="13">
        <f t="shared" si="8"/>
        <v>31200</v>
      </c>
      <c r="I124" s="14">
        <v>7941</v>
      </c>
      <c r="J124" s="17">
        <f t="shared" si="9"/>
        <v>25.451923076923077</v>
      </c>
      <c r="K124" s="14">
        <v>338</v>
      </c>
      <c r="L124" s="17">
        <f t="shared" si="10"/>
        <v>1.0833333333333335</v>
      </c>
      <c r="M124" s="17">
        <f t="shared" si="11"/>
        <v>74.54807692307692</v>
      </c>
      <c r="N124" s="14"/>
      <c r="O124" s="13">
        <f t="shared" si="12"/>
        <v>22921</v>
      </c>
      <c r="P124" s="14"/>
      <c r="Q124" s="17">
        <f t="shared" si="13"/>
        <v>0</v>
      </c>
      <c r="R124" s="14">
        <v>19480</v>
      </c>
      <c r="S124" s="17">
        <f t="shared" si="14"/>
        <v>62.435897435897438</v>
      </c>
      <c r="T124" s="17">
        <f t="shared" si="15"/>
        <v>83.752525903951152</v>
      </c>
      <c r="U124" s="17">
        <f>IFERROR(IF(COUNTIFS('Utrata Masy Jaja'!$B$4:$B$703,A124,'Utrata Masy Jaja'!$C$4:$C$703,C124)=0,"",AVERAGEIFS('Utrata Masy Jaja'!$S$4:$S$703,'Utrata Masy Jaja'!$B$4:$B$703,A124,'Utrata Masy Jaja'!$C$4:$C$703,C124)),"")</f>
        <v>12.022630834512031</v>
      </c>
      <c r="V124" s="15">
        <f>IFERROR(IF(COUNTIFS('Temperatura zarodka'!$B$4:$B$703,A124,'Temperatura zarodka'!$C$4:$C$703,C124)=0,"",AVERAGEIFS('Temperatura zarodka'!$AR$4:$AR$703,'Temperatura zarodka'!$B$4:$B$703,A124,'Temperatura zarodka'!$C$4:$C$703,C124)),"")</f>
        <v>99.95</v>
      </c>
      <c r="W124" s="14"/>
    </row>
    <row r="125" spans="1:23" ht="15" customHeight="1" x14ac:dyDescent="0.25">
      <c r="A125" s="12">
        <v>46246</v>
      </c>
      <c r="B125" s="12">
        <v>46268</v>
      </c>
      <c r="C125" s="14" t="s">
        <v>43</v>
      </c>
      <c r="D125" s="14" t="s">
        <v>252</v>
      </c>
      <c r="E125" s="14">
        <v>36</v>
      </c>
      <c r="F125" s="14">
        <v>52800</v>
      </c>
      <c r="G125" s="14"/>
      <c r="H125" s="13">
        <f t="shared" si="8"/>
        <v>52800</v>
      </c>
      <c r="I125" s="14">
        <v>2360</v>
      </c>
      <c r="J125" s="17">
        <f t="shared" si="9"/>
        <v>4.4696969696969697</v>
      </c>
      <c r="K125" s="14">
        <v>242</v>
      </c>
      <c r="L125" s="17">
        <f t="shared" si="10"/>
        <v>0.45833333333333331</v>
      </c>
      <c r="M125" s="17">
        <f t="shared" si="11"/>
        <v>95.530303030303031</v>
      </c>
      <c r="N125" s="14"/>
      <c r="O125" s="13">
        <f t="shared" si="12"/>
        <v>50198</v>
      </c>
      <c r="P125" s="14"/>
      <c r="Q125" s="17">
        <f t="shared" si="13"/>
        <v>0</v>
      </c>
      <c r="R125" s="14"/>
      <c r="S125" s="17">
        <f t="shared" si="14"/>
        <v>0</v>
      </c>
      <c r="T125" s="17">
        <f t="shared" si="15"/>
        <v>0</v>
      </c>
      <c r="U125" s="17" t="str">
        <f>IFERROR(IF(COUNTIFS('Utrata Masy Jaja'!$B$4:$B$703,A125,'Utrata Masy Jaja'!$C$4:$C$703,C125)=0,"",AVERAGEIFS('Utrata Masy Jaja'!$S$4:$S$703,'Utrata Masy Jaja'!$B$4:$B$703,A125,'Utrata Masy Jaja'!$C$4:$C$703,C125)),"")</f>
        <v/>
      </c>
      <c r="V125" s="15">
        <f>IFERROR(IF(COUNTIFS('Temperatura zarodka'!$B$4:$B$703,A125,'Temperatura zarodka'!$C$4:$C$703,C125)=0,"",AVERAGEIFS('Temperatura zarodka'!$AR$4:$AR$703,'Temperatura zarodka'!$B$4:$B$703,A125,'Temperatura zarodka'!$C$4:$C$703,C125)),"")</f>
        <v>99.777777777777771</v>
      </c>
      <c r="W125" s="14"/>
    </row>
    <row r="126" spans="1:23" ht="15" customHeight="1" x14ac:dyDescent="0.25">
      <c r="A126" s="12">
        <v>46246</v>
      </c>
      <c r="B126" s="12">
        <v>46268</v>
      </c>
      <c r="C126" s="14" t="s">
        <v>41</v>
      </c>
      <c r="D126" s="14" t="s">
        <v>252</v>
      </c>
      <c r="E126" s="14">
        <v>76</v>
      </c>
      <c r="F126" s="14">
        <v>48000</v>
      </c>
      <c r="G126" s="14"/>
      <c r="H126" s="13">
        <f t="shared" si="8"/>
        <v>48000</v>
      </c>
      <c r="I126" s="14">
        <v>5049</v>
      </c>
      <c r="J126" s="17">
        <f t="shared" si="9"/>
        <v>10.518750000000001</v>
      </c>
      <c r="K126" s="14">
        <v>322</v>
      </c>
      <c r="L126" s="17">
        <f t="shared" si="10"/>
        <v>0.67083333333333339</v>
      </c>
      <c r="M126" s="17">
        <f t="shared" si="11"/>
        <v>89.481250000000003</v>
      </c>
      <c r="N126" s="14"/>
      <c r="O126" s="13">
        <f t="shared" si="12"/>
        <v>42629</v>
      </c>
      <c r="P126" s="14"/>
      <c r="Q126" s="17">
        <f t="shared" si="13"/>
        <v>0</v>
      </c>
      <c r="R126" s="14"/>
      <c r="S126" s="17">
        <f t="shared" si="14"/>
        <v>0</v>
      </c>
      <c r="T126" s="17">
        <f t="shared" si="15"/>
        <v>0</v>
      </c>
      <c r="U126" s="17" t="str">
        <f>IFERROR(IF(COUNTIFS('Utrata Masy Jaja'!$B$4:$B$703,A126,'Utrata Masy Jaja'!$C$4:$C$703,C126)=0,"",AVERAGEIFS('Utrata Masy Jaja'!$S$4:$S$703,'Utrata Masy Jaja'!$B$4:$B$703,A126,'Utrata Masy Jaja'!$C$4:$C$703,C126)),"")</f>
        <v/>
      </c>
      <c r="V126" s="15">
        <f>IFERROR(IF(COUNTIFS('Temperatura zarodka'!$B$4:$B$703,A126,'Temperatura zarodka'!$C$4:$C$703,C126)=0,"",AVERAGEIFS('Temperatura zarodka'!$AR$4:$AR$703,'Temperatura zarodka'!$B$4:$B$703,A126,'Temperatura zarodka'!$C$4:$C$703,C126)),"")</f>
        <v>99.777777777777771</v>
      </c>
      <c r="W126" s="14"/>
    </row>
    <row r="127" spans="1:23" ht="15" customHeight="1" x14ac:dyDescent="0.25">
      <c r="A127" s="12">
        <v>46246</v>
      </c>
      <c r="B127" s="12">
        <v>46268</v>
      </c>
      <c r="C127" s="14" t="s">
        <v>48</v>
      </c>
      <c r="D127" s="14" t="s">
        <v>252</v>
      </c>
      <c r="E127" s="14">
        <v>53</v>
      </c>
      <c r="F127" s="14">
        <v>3600</v>
      </c>
      <c r="G127" s="14"/>
      <c r="H127" s="13">
        <f t="shared" si="8"/>
        <v>3600</v>
      </c>
      <c r="I127" s="14">
        <v>295</v>
      </c>
      <c r="J127" s="17">
        <f t="shared" si="9"/>
        <v>8.1944444444444446</v>
      </c>
      <c r="K127" s="14">
        <v>30</v>
      </c>
      <c r="L127" s="17">
        <f t="shared" si="10"/>
        <v>0.83333333333333337</v>
      </c>
      <c r="M127" s="17">
        <f t="shared" si="11"/>
        <v>91.805555555555557</v>
      </c>
      <c r="N127" s="14"/>
      <c r="O127" s="13">
        <f t="shared" si="12"/>
        <v>3275</v>
      </c>
      <c r="P127" s="14"/>
      <c r="Q127" s="17">
        <f t="shared" si="13"/>
        <v>0</v>
      </c>
      <c r="R127" s="14"/>
      <c r="S127" s="17">
        <f t="shared" si="14"/>
        <v>0</v>
      </c>
      <c r="T127" s="17">
        <f t="shared" si="15"/>
        <v>0</v>
      </c>
      <c r="U127" s="17" t="str">
        <f>IFERROR(IF(COUNTIFS('Utrata Masy Jaja'!$B$4:$B$703,A127,'Utrata Masy Jaja'!$C$4:$C$703,C127)=0,"",AVERAGEIFS('Utrata Masy Jaja'!$S$4:$S$703,'Utrata Masy Jaja'!$B$4:$B$703,A127,'Utrata Masy Jaja'!$C$4:$C$703,C127)),"")</f>
        <v/>
      </c>
      <c r="V127" s="15">
        <f>IFERROR(IF(COUNTIFS('Temperatura zarodka'!$B$4:$B$703,A127,'Temperatura zarodka'!$C$4:$C$703,C127)=0,"",AVERAGEIFS('Temperatura zarodka'!$AR$4:$AR$703,'Temperatura zarodka'!$B$4:$B$703,A127,'Temperatura zarodka'!$C$4:$C$703,C127)),"")</f>
        <v>99.733333333333334</v>
      </c>
      <c r="W127" s="14"/>
    </row>
    <row r="128" spans="1:23" ht="15" customHeight="1" x14ac:dyDescent="0.25">
      <c r="A128" s="12">
        <v>46246</v>
      </c>
      <c r="B128" s="12">
        <v>46268</v>
      </c>
      <c r="C128" s="14" t="s">
        <v>56</v>
      </c>
      <c r="D128" s="14" t="s">
        <v>252</v>
      </c>
      <c r="E128" s="14">
        <v>53</v>
      </c>
      <c r="F128" s="14">
        <v>4800</v>
      </c>
      <c r="G128" s="14"/>
      <c r="H128" s="13">
        <f t="shared" si="8"/>
        <v>4800</v>
      </c>
      <c r="I128" s="14">
        <v>311</v>
      </c>
      <c r="J128" s="17">
        <f t="shared" si="9"/>
        <v>6.4791666666666661</v>
      </c>
      <c r="K128" s="14">
        <v>30</v>
      </c>
      <c r="L128" s="17">
        <f t="shared" si="10"/>
        <v>0.625</v>
      </c>
      <c r="M128" s="17">
        <f t="shared" si="11"/>
        <v>93.520833333333329</v>
      </c>
      <c r="N128" s="14"/>
      <c r="O128" s="13">
        <f t="shared" si="12"/>
        <v>4459</v>
      </c>
      <c r="P128" s="14"/>
      <c r="Q128" s="17">
        <f t="shared" si="13"/>
        <v>0</v>
      </c>
      <c r="R128" s="14"/>
      <c r="S128" s="17">
        <f t="shared" si="14"/>
        <v>0</v>
      </c>
      <c r="T128" s="17">
        <f t="shared" si="15"/>
        <v>0</v>
      </c>
      <c r="U128" s="17" t="str">
        <f>IFERROR(IF(COUNTIFS('Utrata Masy Jaja'!$B$4:$B$703,A128,'Utrata Masy Jaja'!$C$4:$C$703,C128)=0,"",AVERAGEIFS('Utrata Masy Jaja'!$S$4:$S$703,'Utrata Masy Jaja'!$B$4:$B$703,A128,'Utrata Masy Jaja'!$C$4:$C$703,C128)),"")</f>
        <v/>
      </c>
      <c r="V128" s="15">
        <f>IFERROR(IF(COUNTIFS('Temperatura zarodka'!$B$4:$B$703,A128,'Temperatura zarodka'!$C$4:$C$703,C128)=0,"",AVERAGEIFS('Temperatura zarodka'!$AR$4:$AR$703,'Temperatura zarodka'!$B$4:$B$703,A128,'Temperatura zarodka'!$C$4:$C$703,C128)),"")</f>
        <v>99.733333333333334</v>
      </c>
      <c r="W128" s="14"/>
    </row>
    <row r="129" spans="1:23" ht="15" customHeight="1" x14ac:dyDescent="0.25">
      <c r="A129" s="12">
        <v>46246</v>
      </c>
      <c r="B129" s="12">
        <v>46268</v>
      </c>
      <c r="C129" s="14" t="s">
        <v>63</v>
      </c>
      <c r="D129" s="14" t="s">
        <v>252</v>
      </c>
      <c r="E129" s="14">
        <v>53</v>
      </c>
      <c r="F129" s="14">
        <v>4800</v>
      </c>
      <c r="G129" s="14"/>
      <c r="H129" s="13">
        <f t="shared" si="8"/>
        <v>4800</v>
      </c>
      <c r="I129" s="14">
        <v>390</v>
      </c>
      <c r="J129" s="17">
        <f t="shared" si="9"/>
        <v>8.125</v>
      </c>
      <c r="K129" s="14">
        <v>21</v>
      </c>
      <c r="L129" s="17">
        <f t="shared" si="10"/>
        <v>0.43750000000000006</v>
      </c>
      <c r="M129" s="17">
        <f t="shared" si="11"/>
        <v>91.875</v>
      </c>
      <c r="N129" s="14"/>
      <c r="O129" s="13">
        <f t="shared" si="12"/>
        <v>4389</v>
      </c>
      <c r="P129" s="14"/>
      <c r="Q129" s="17">
        <f t="shared" si="13"/>
        <v>0</v>
      </c>
      <c r="R129" s="14"/>
      <c r="S129" s="17">
        <f t="shared" si="14"/>
        <v>0</v>
      </c>
      <c r="T129" s="17">
        <f t="shared" si="15"/>
        <v>0</v>
      </c>
      <c r="U129" s="17" t="str">
        <f>IFERROR(IF(COUNTIFS('Utrata Masy Jaja'!$B$4:$B$703,A129,'Utrata Masy Jaja'!$C$4:$C$703,C129)=0,"",AVERAGEIFS('Utrata Masy Jaja'!$S$4:$S$703,'Utrata Masy Jaja'!$B$4:$B$703,A129,'Utrata Masy Jaja'!$C$4:$C$703,C129)),"")</f>
        <v/>
      </c>
      <c r="V129" s="15">
        <f>IFERROR(IF(COUNTIFS('Temperatura zarodka'!$B$4:$B$703,A129,'Temperatura zarodka'!$C$4:$C$703,C129)=0,"",AVERAGEIFS('Temperatura zarodka'!$AR$4:$AR$703,'Temperatura zarodka'!$B$4:$B$703,A129,'Temperatura zarodka'!$C$4:$C$703,C129)),"")</f>
        <v>99.733333333333334</v>
      </c>
      <c r="W129" s="14"/>
    </row>
    <row r="130" spans="1:23" ht="15" customHeight="1" x14ac:dyDescent="0.25">
      <c r="A130" s="12">
        <v>46246</v>
      </c>
      <c r="B130" s="12">
        <v>46268</v>
      </c>
      <c r="C130" s="14" t="s">
        <v>70</v>
      </c>
      <c r="D130" s="14" t="s">
        <v>252</v>
      </c>
      <c r="E130" s="14">
        <v>53</v>
      </c>
      <c r="F130" s="14">
        <v>4800</v>
      </c>
      <c r="G130" s="14"/>
      <c r="H130" s="13">
        <f t="shared" si="8"/>
        <v>4800</v>
      </c>
      <c r="I130" s="14">
        <v>446</v>
      </c>
      <c r="J130" s="17">
        <f t="shared" si="9"/>
        <v>9.2916666666666661</v>
      </c>
      <c r="K130" s="14">
        <v>22</v>
      </c>
      <c r="L130" s="17">
        <f t="shared" si="10"/>
        <v>0.45833333333333331</v>
      </c>
      <c r="M130" s="17">
        <f t="shared" si="11"/>
        <v>90.708333333333329</v>
      </c>
      <c r="N130" s="14"/>
      <c r="O130" s="13">
        <f t="shared" si="12"/>
        <v>4332</v>
      </c>
      <c r="P130" s="14"/>
      <c r="Q130" s="17">
        <f t="shared" si="13"/>
        <v>0</v>
      </c>
      <c r="R130" s="14"/>
      <c r="S130" s="17">
        <f t="shared" si="14"/>
        <v>0</v>
      </c>
      <c r="T130" s="17">
        <f t="shared" si="15"/>
        <v>0</v>
      </c>
      <c r="U130" s="17" t="str">
        <f>IFERROR(IF(COUNTIFS('Utrata Masy Jaja'!$B$4:$B$703,A130,'Utrata Masy Jaja'!$C$4:$C$703,C130)=0,"",AVERAGEIFS('Utrata Masy Jaja'!$S$4:$S$703,'Utrata Masy Jaja'!$B$4:$B$703,A130,'Utrata Masy Jaja'!$C$4:$C$703,C130)),"")</f>
        <v/>
      </c>
      <c r="V130" s="15">
        <f>IFERROR(IF(COUNTIFS('Temperatura zarodka'!$B$4:$B$703,A130,'Temperatura zarodka'!$C$4:$C$703,C130)=0,"",AVERAGEIFS('Temperatura zarodka'!$AR$4:$AR$703,'Temperatura zarodka'!$B$4:$B$703,A130,'Temperatura zarodka'!$C$4:$C$703,C130)),"")</f>
        <v>99.733333333333334</v>
      </c>
      <c r="W130" s="14"/>
    </row>
    <row r="131" spans="1:23" ht="15" customHeight="1" x14ac:dyDescent="0.25">
      <c r="A131" s="12">
        <v>46250</v>
      </c>
      <c r="B131" s="12">
        <v>46272</v>
      </c>
      <c r="C131" s="14" t="s">
        <v>48</v>
      </c>
      <c r="D131" s="14" t="s">
        <v>249</v>
      </c>
      <c r="E131" s="14">
        <v>54</v>
      </c>
      <c r="F131" s="14">
        <v>24000</v>
      </c>
      <c r="G131" s="14"/>
      <c r="H131" s="13">
        <f t="shared" ref="H131:H194" si="16">IF(F131="","",F131-G131)</f>
        <v>24000</v>
      </c>
      <c r="I131" s="14">
        <v>2013</v>
      </c>
      <c r="J131" s="17">
        <f t="shared" ref="J131:J194" si="17">IF(OR(H131="",H131=0),"",I131/H131*100)</f>
        <v>8.3875000000000011</v>
      </c>
      <c r="K131" s="14">
        <v>109</v>
      </c>
      <c r="L131" s="17">
        <f t="shared" ref="L131:L194" si="18">IF(OR(H131="",H131=0),"",K131/H131*100)</f>
        <v>0.45416666666666672</v>
      </c>
      <c r="M131" s="17">
        <f t="shared" ref="M131:M194" si="19">IF(OR(H131="",H131=0),"",((H131-I131)/H131)*100)</f>
        <v>91.612499999999997</v>
      </c>
      <c r="N131" s="14"/>
      <c r="O131" s="13">
        <f t="shared" ref="O131:O194" si="20">IF(OR(H131="",H131=0),"",H131-I131-K131-N131)</f>
        <v>21878</v>
      </c>
      <c r="P131" s="14"/>
      <c r="Q131" s="17">
        <f t="shared" ref="Q131:Q194" si="21">IF(OR(O131="",O131=0),"",P131/O131*100)</f>
        <v>0</v>
      </c>
      <c r="R131" s="14"/>
      <c r="S131" s="17">
        <f t="shared" ref="S131:S194" si="22">IF(OR(H131="",H131=0),"",R131/H131*100)</f>
        <v>0</v>
      </c>
      <c r="T131" s="17">
        <f t="shared" ref="T131:T194" si="23">IF(OR(H131="",H131=0,I131=""),"",IF((H131-I131)=0,"",R131/(H131-I131)*100))</f>
        <v>0</v>
      </c>
      <c r="U131" s="17" t="str">
        <f>IFERROR(IF(COUNTIFS('Utrata Masy Jaja'!$B$4:$B$703,A131,'Utrata Masy Jaja'!$C$4:$C$703,C131)=0,"",AVERAGEIFS('Utrata Masy Jaja'!$S$4:$S$703,'Utrata Masy Jaja'!$B$4:$B$703,A131,'Utrata Masy Jaja'!$C$4:$C$703,C131)),"")</f>
        <v/>
      </c>
      <c r="V131" s="15">
        <f>IFERROR(IF(COUNTIFS('Temperatura zarodka'!$B$4:$B$703,A131,'Temperatura zarodka'!$C$4:$C$703,C131)=0,"",AVERAGEIFS('Temperatura zarodka'!$AR$4:$AR$703,'Temperatura zarodka'!$B$4:$B$703,A131,'Temperatura zarodka'!$C$4:$C$703,C131)),"")</f>
        <v>100.02500000000001</v>
      </c>
      <c r="W131" s="14"/>
    </row>
    <row r="132" spans="1:23" ht="15" customHeight="1" x14ac:dyDescent="0.25">
      <c r="A132" s="12">
        <v>46250</v>
      </c>
      <c r="B132" s="12">
        <v>46272</v>
      </c>
      <c r="C132" s="14" t="s">
        <v>56</v>
      </c>
      <c r="D132" s="14" t="s">
        <v>249</v>
      </c>
      <c r="E132" s="14">
        <v>54</v>
      </c>
      <c r="F132" s="14">
        <v>24000</v>
      </c>
      <c r="G132" s="14"/>
      <c r="H132" s="13">
        <f t="shared" si="16"/>
        <v>24000</v>
      </c>
      <c r="I132" s="14">
        <v>1813</v>
      </c>
      <c r="J132" s="17">
        <f t="shared" si="17"/>
        <v>7.5541666666666663</v>
      </c>
      <c r="K132" s="14">
        <v>122</v>
      </c>
      <c r="L132" s="17">
        <f t="shared" si="18"/>
        <v>0.5083333333333333</v>
      </c>
      <c r="M132" s="17">
        <f t="shared" si="19"/>
        <v>92.44583333333334</v>
      </c>
      <c r="N132" s="14"/>
      <c r="O132" s="13">
        <f t="shared" si="20"/>
        <v>22065</v>
      </c>
      <c r="P132" s="14"/>
      <c r="Q132" s="17">
        <f t="shared" si="21"/>
        <v>0</v>
      </c>
      <c r="R132" s="14"/>
      <c r="S132" s="17">
        <f t="shared" si="22"/>
        <v>0</v>
      </c>
      <c r="T132" s="17">
        <f t="shared" si="23"/>
        <v>0</v>
      </c>
      <c r="U132" s="17" t="str">
        <f>IFERROR(IF(COUNTIFS('Utrata Masy Jaja'!$B$4:$B$703,A132,'Utrata Masy Jaja'!$C$4:$C$703,C132)=0,"",AVERAGEIFS('Utrata Masy Jaja'!$S$4:$S$703,'Utrata Masy Jaja'!$B$4:$B$703,A132,'Utrata Masy Jaja'!$C$4:$C$703,C132)),"")</f>
        <v/>
      </c>
      <c r="V132" s="15">
        <f>IFERROR(IF(COUNTIFS('Temperatura zarodka'!$B$4:$B$703,A132,'Temperatura zarodka'!$C$4:$C$703,C132)=0,"",AVERAGEIFS('Temperatura zarodka'!$AR$4:$AR$703,'Temperatura zarodka'!$B$4:$B$703,A132,'Temperatura zarodka'!$C$4:$C$703,C132)),"")</f>
        <v>100.175</v>
      </c>
      <c r="W132" s="14"/>
    </row>
    <row r="133" spans="1:23" ht="15" customHeight="1" x14ac:dyDescent="0.25">
      <c r="A133" s="12">
        <v>46250</v>
      </c>
      <c r="B133" s="12">
        <v>46272</v>
      </c>
      <c r="C133" s="14" t="s">
        <v>63</v>
      </c>
      <c r="D133" s="14" t="s">
        <v>249</v>
      </c>
      <c r="E133" s="14">
        <v>54</v>
      </c>
      <c r="F133" s="14">
        <v>24000</v>
      </c>
      <c r="G133" s="14"/>
      <c r="H133" s="13">
        <f t="shared" si="16"/>
        <v>24000</v>
      </c>
      <c r="I133" s="14">
        <v>1983</v>
      </c>
      <c r="J133" s="17">
        <f t="shared" si="17"/>
        <v>8.2625000000000011</v>
      </c>
      <c r="K133" s="14">
        <v>121</v>
      </c>
      <c r="L133" s="17">
        <f t="shared" si="18"/>
        <v>0.50416666666666665</v>
      </c>
      <c r="M133" s="17">
        <f t="shared" si="19"/>
        <v>91.737500000000011</v>
      </c>
      <c r="N133" s="14"/>
      <c r="O133" s="13">
        <f t="shared" si="20"/>
        <v>21896</v>
      </c>
      <c r="P133" s="14"/>
      <c r="Q133" s="17">
        <f t="shared" si="21"/>
        <v>0</v>
      </c>
      <c r="R133" s="14"/>
      <c r="S133" s="17">
        <f t="shared" si="22"/>
        <v>0</v>
      </c>
      <c r="T133" s="17">
        <f t="shared" si="23"/>
        <v>0</v>
      </c>
      <c r="U133" s="17" t="str">
        <f>IFERROR(IF(COUNTIFS('Utrata Masy Jaja'!$B$4:$B$703,A133,'Utrata Masy Jaja'!$C$4:$C$703,C133)=0,"",AVERAGEIFS('Utrata Masy Jaja'!$S$4:$S$703,'Utrata Masy Jaja'!$B$4:$B$703,A133,'Utrata Masy Jaja'!$C$4:$C$703,C133)),"")</f>
        <v/>
      </c>
      <c r="V133" s="15">
        <f>IFERROR(IF(COUNTIFS('Temperatura zarodka'!$B$4:$B$703,A133,'Temperatura zarodka'!$C$4:$C$703,C133)=0,"",AVERAGEIFS('Temperatura zarodka'!$AR$4:$AR$703,'Temperatura zarodka'!$B$4:$B$703,A133,'Temperatura zarodka'!$C$4:$C$703,C133)),"")</f>
        <v>99.6</v>
      </c>
      <c r="W133" s="14"/>
    </row>
    <row r="134" spans="1:23" ht="15" customHeight="1" x14ac:dyDescent="0.25">
      <c r="A134" s="12">
        <v>46250</v>
      </c>
      <c r="B134" s="12">
        <v>46272</v>
      </c>
      <c r="C134" s="14" t="s">
        <v>70</v>
      </c>
      <c r="D134" s="14" t="s">
        <v>249</v>
      </c>
      <c r="E134" s="14">
        <v>54</v>
      </c>
      <c r="F134" s="14">
        <v>20400</v>
      </c>
      <c r="G134" s="14"/>
      <c r="H134" s="13">
        <f t="shared" si="16"/>
        <v>20400</v>
      </c>
      <c r="I134" s="14">
        <v>2044</v>
      </c>
      <c r="J134" s="17">
        <f t="shared" si="17"/>
        <v>10.019607843137255</v>
      </c>
      <c r="K134" s="14">
        <v>122</v>
      </c>
      <c r="L134" s="17">
        <f t="shared" si="18"/>
        <v>0.59803921568627449</v>
      </c>
      <c r="M134" s="17">
        <f t="shared" si="19"/>
        <v>89.980392156862749</v>
      </c>
      <c r="N134" s="14"/>
      <c r="O134" s="13">
        <f t="shared" si="20"/>
        <v>18234</v>
      </c>
      <c r="P134" s="14"/>
      <c r="Q134" s="17">
        <f t="shared" si="21"/>
        <v>0</v>
      </c>
      <c r="R134" s="14"/>
      <c r="S134" s="17">
        <f t="shared" si="22"/>
        <v>0</v>
      </c>
      <c r="T134" s="17">
        <f t="shared" si="23"/>
        <v>0</v>
      </c>
      <c r="U134" s="17" t="str">
        <f>IFERROR(IF(COUNTIFS('Utrata Masy Jaja'!$B$4:$B$703,A134,'Utrata Masy Jaja'!$C$4:$C$703,C134)=0,"",AVERAGEIFS('Utrata Masy Jaja'!$S$4:$S$703,'Utrata Masy Jaja'!$B$4:$B$703,A134,'Utrata Masy Jaja'!$C$4:$C$703,C134)),"")</f>
        <v/>
      </c>
      <c r="V134" s="15">
        <f>IFERROR(IF(COUNTIFS('Temperatura zarodka'!$B$4:$B$703,A134,'Temperatura zarodka'!$C$4:$C$703,C134)=0,"",AVERAGEIFS('Temperatura zarodka'!$AR$4:$AR$703,'Temperatura zarodka'!$B$4:$B$703,A134,'Temperatura zarodka'!$C$4:$C$703,C134)),"")</f>
        <v>99.525000000000006</v>
      </c>
      <c r="W134" s="14"/>
    </row>
    <row r="135" spans="1:23" ht="15" customHeight="1" x14ac:dyDescent="0.25">
      <c r="A135" s="12">
        <v>46251</v>
      </c>
      <c r="B135" s="12">
        <v>46273</v>
      </c>
      <c r="C135" s="14" t="s">
        <v>43</v>
      </c>
      <c r="D135" s="14" t="s">
        <v>148</v>
      </c>
      <c r="E135" s="14">
        <v>36</v>
      </c>
      <c r="F135" s="14">
        <v>24000</v>
      </c>
      <c r="G135" s="14"/>
      <c r="H135" s="13">
        <f t="shared" si="16"/>
        <v>24000</v>
      </c>
      <c r="I135" s="14">
        <v>1212</v>
      </c>
      <c r="J135" s="17">
        <f t="shared" si="17"/>
        <v>5.0500000000000007</v>
      </c>
      <c r="K135" s="14">
        <v>119</v>
      </c>
      <c r="L135" s="17">
        <f t="shared" si="18"/>
        <v>0.49583333333333335</v>
      </c>
      <c r="M135" s="17">
        <f t="shared" si="19"/>
        <v>94.95</v>
      </c>
      <c r="N135" s="14"/>
      <c r="O135" s="13">
        <f t="shared" si="20"/>
        <v>22669</v>
      </c>
      <c r="P135" s="14"/>
      <c r="Q135" s="17">
        <f t="shared" si="21"/>
        <v>0</v>
      </c>
      <c r="R135" s="14"/>
      <c r="S135" s="17">
        <f t="shared" si="22"/>
        <v>0</v>
      </c>
      <c r="T135" s="17">
        <f t="shared" si="23"/>
        <v>0</v>
      </c>
      <c r="U135" s="17" t="str">
        <f>IFERROR(IF(COUNTIFS('Utrata Masy Jaja'!$B$4:$B$703,A135,'Utrata Masy Jaja'!$C$4:$C$703,C135)=0,"",AVERAGEIFS('Utrata Masy Jaja'!$S$4:$S$703,'Utrata Masy Jaja'!$B$4:$B$703,A135,'Utrata Masy Jaja'!$C$4:$C$703,C135)),"")</f>
        <v/>
      </c>
      <c r="V135" s="15">
        <f>IFERROR(IF(COUNTIFS('Temperatura zarodka'!$B$4:$B$703,A135,'Temperatura zarodka'!$C$4:$C$703,C135)=0,"",AVERAGEIFS('Temperatura zarodka'!$AR$4:$AR$703,'Temperatura zarodka'!$B$4:$B$703,A135,'Temperatura zarodka'!$C$4:$C$703,C135)),"")</f>
        <v>99.974999999999994</v>
      </c>
      <c r="W135" s="14"/>
    </row>
    <row r="136" spans="1:23" ht="15" customHeight="1" x14ac:dyDescent="0.25">
      <c r="A136" s="12">
        <v>46251</v>
      </c>
      <c r="B136" s="12">
        <v>46273</v>
      </c>
      <c r="C136" s="14" t="s">
        <v>41</v>
      </c>
      <c r="D136" s="14" t="s">
        <v>148</v>
      </c>
      <c r="E136" s="14">
        <v>76</v>
      </c>
      <c r="F136" s="14">
        <v>21600</v>
      </c>
      <c r="G136" s="14"/>
      <c r="H136" s="13">
        <f t="shared" si="16"/>
        <v>21600</v>
      </c>
      <c r="I136" s="14">
        <v>1333</v>
      </c>
      <c r="J136" s="17">
        <f t="shared" si="17"/>
        <v>6.1712962962962958</v>
      </c>
      <c r="K136" s="14">
        <v>120</v>
      </c>
      <c r="L136" s="17">
        <f t="shared" si="18"/>
        <v>0.55555555555555558</v>
      </c>
      <c r="M136" s="17">
        <f t="shared" si="19"/>
        <v>93.828703703703709</v>
      </c>
      <c r="N136" s="14"/>
      <c r="O136" s="13">
        <f t="shared" si="20"/>
        <v>20147</v>
      </c>
      <c r="P136" s="14"/>
      <c r="Q136" s="17">
        <f t="shared" si="21"/>
        <v>0</v>
      </c>
      <c r="R136" s="14"/>
      <c r="S136" s="17">
        <f t="shared" si="22"/>
        <v>0</v>
      </c>
      <c r="T136" s="17">
        <f t="shared" si="23"/>
        <v>0</v>
      </c>
      <c r="U136" s="17" t="str">
        <f>IFERROR(IF(COUNTIFS('Utrata Masy Jaja'!$B$4:$B$703,A136,'Utrata Masy Jaja'!$C$4:$C$703,C136)=0,"",AVERAGEIFS('Utrata Masy Jaja'!$S$4:$S$703,'Utrata Masy Jaja'!$B$4:$B$703,A136,'Utrata Masy Jaja'!$C$4:$C$703,C136)),"")</f>
        <v/>
      </c>
      <c r="V136" s="15">
        <f>IFERROR(IF(COUNTIFS('Temperatura zarodka'!$B$4:$B$703,A136,'Temperatura zarodka'!$C$4:$C$703,C136)=0,"",AVERAGEIFS('Temperatura zarodka'!$AR$4:$AR$703,'Temperatura zarodka'!$B$4:$B$703,A136,'Temperatura zarodka'!$C$4:$C$703,C136)),"")</f>
        <v>100.05</v>
      </c>
      <c r="W136" s="14"/>
    </row>
    <row r="137" spans="1:23" ht="15" customHeight="1" x14ac:dyDescent="0.25">
      <c r="A137" s="12">
        <v>46251</v>
      </c>
      <c r="B137" s="12">
        <v>46273</v>
      </c>
      <c r="C137" s="14" t="s">
        <v>63</v>
      </c>
      <c r="D137" s="14" t="s">
        <v>148</v>
      </c>
      <c r="E137" s="14">
        <v>54</v>
      </c>
      <c r="F137" s="14">
        <v>12000</v>
      </c>
      <c r="G137" s="14"/>
      <c r="H137" s="13">
        <f t="shared" si="16"/>
        <v>12000</v>
      </c>
      <c r="I137" s="14">
        <v>996</v>
      </c>
      <c r="J137" s="17">
        <f t="shared" si="17"/>
        <v>8.3000000000000007</v>
      </c>
      <c r="K137" s="14">
        <v>99</v>
      </c>
      <c r="L137" s="17">
        <f t="shared" si="18"/>
        <v>0.82500000000000007</v>
      </c>
      <c r="M137" s="17">
        <f t="shared" si="19"/>
        <v>91.7</v>
      </c>
      <c r="N137" s="14"/>
      <c r="O137" s="13">
        <f t="shared" si="20"/>
        <v>10905</v>
      </c>
      <c r="P137" s="14"/>
      <c r="Q137" s="17">
        <f t="shared" si="21"/>
        <v>0</v>
      </c>
      <c r="R137" s="14"/>
      <c r="S137" s="17">
        <f t="shared" si="22"/>
        <v>0</v>
      </c>
      <c r="T137" s="17">
        <f t="shared" si="23"/>
        <v>0</v>
      </c>
      <c r="U137" s="17" t="str">
        <f>IFERROR(IF(COUNTIFS('Utrata Masy Jaja'!$B$4:$B$703,A137,'Utrata Masy Jaja'!$C$4:$C$703,C137)=0,"",AVERAGEIFS('Utrata Masy Jaja'!$S$4:$S$703,'Utrata Masy Jaja'!$B$4:$B$703,A137,'Utrata Masy Jaja'!$C$4:$C$703,C137)),"")</f>
        <v/>
      </c>
      <c r="V137" s="15">
        <f>IFERROR(IF(COUNTIFS('Temperatura zarodka'!$B$4:$B$703,A137,'Temperatura zarodka'!$C$4:$C$703,C137)=0,"",AVERAGEIFS('Temperatura zarodka'!$AR$4:$AR$703,'Temperatura zarodka'!$B$4:$B$703,A137,'Temperatura zarodka'!$C$4:$C$703,C137)),"")</f>
        <v>100.25</v>
      </c>
      <c r="W137" s="14"/>
    </row>
    <row r="138" spans="1:23" ht="15" customHeight="1" x14ac:dyDescent="0.25">
      <c r="A138" s="12">
        <v>46251</v>
      </c>
      <c r="B138" s="12">
        <v>46273</v>
      </c>
      <c r="C138" s="14" t="s">
        <v>48</v>
      </c>
      <c r="D138" s="14" t="s">
        <v>148</v>
      </c>
      <c r="E138" s="14">
        <v>54</v>
      </c>
      <c r="F138" s="14">
        <v>14400</v>
      </c>
      <c r="G138" s="14"/>
      <c r="H138" s="13">
        <f t="shared" si="16"/>
        <v>14400</v>
      </c>
      <c r="I138" s="14"/>
      <c r="J138" s="17">
        <f t="shared" si="17"/>
        <v>0</v>
      </c>
      <c r="K138" s="14"/>
      <c r="L138" s="17">
        <f t="shared" si="18"/>
        <v>0</v>
      </c>
      <c r="M138" s="17">
        <f t="shared" si="19"/>
        <v>100</v>
      </c>
      <c r="N138" s="14"/>
      <c r="O138" s="13">
        <f t="shared" si="20"/>
        <v>14400</v>
      </c>
      <c r="P138" s="14"/>
      <c r="Q138" s="17">
        <f t="shared" si="21"/>
        <v>0</v>
      </c>
      <c r="R138" s="14"/>
      <c r="S138" s="17">
        <f t="shared" si="22"/>
        <v>0</v>
      </c>
      <c r="T138" s="17" t="str">
        <f t="shared" si="23"/>
        <v/>
      </c>
      <c r="U138" s="17" t="str">
        <f>IFERROR(IF(COUNTIFS('Utrata Masy Jaja'!$B$4:$B$703,A138,'Utrata Masy Jaja'!$C$4:$C$703,C138)=0,"",AVERAGEIFS('Utrata Masy Jaja'!$S$4:$S$703,'Utrata Masy Jaja'!$B$4:$B$703,A138,'Utrata Masy Jaja'!$C$4:$C$703,C138)),"")</f>
        <v/>
      </c>
      <c r="V138" s="15">
        <f>IFERROR(IF(COUNTIFS('Temperatura zarodka'!$B$4:$B$703,A138,'Temperatura zarodka'!$C$4:$C$703,C138)=0,"",AVERAGEIFS('Temperatura zarodka'!$AR$4:$AR$703,'Temperatura zarodka'!$B$4:$B$703,A138,'Temperatura zarodka'!$C$4:$C$703,C138)),"")</f>
        <v>99.85</v>
      </c>
      <c r="W138" s="14"/>
    </row>
    <row r="139" spans="1:23" ht="15" customHeight="1" x14ac:dyDescent="0.25">
      <c r="A139" s="12">
        <v>46251</v>
      </c>
      <c r="B139" s="12">
        <v>46273</v>
      </c>
      <c r="C139" s="14" t="s">
        <v>56</v>
      </c>
      <c r="D139" s="14" t="s">
        <v>148</v>
      </c>
      <c r="E139" s="14">
        <v>54</v>
      </c>
      <c r="F139" s="14">
        <v>12000</v>
      </c>
      <c r="G139" s="14"/>
      <c r="H139" s="13">
        <f t="shared" si="16"/>
        <v>12000</v>
      </c>
      <c r="I139" s="14"/>
      <c r="J139" s="17">
        <f t="shared" si="17"/>
        <v>0</v>
      </c>
      <c r="K139" s="14"/>
      <c r="L139" s="17">
        <f t="shared" si="18"/>
        <v>0</v>
      </c>
      <c r="M139" s="17">
        <f t="shared" si="19"/>
        <v>100</v>
      </c>
      <c r="N139" s="14"/>
      <c r="O139" s="13">
        <f t="shared" si="20"/>
        <v>12000</v>
      </c>
      <c r="P139" s="14"/>
      <c r="Q139" s="17">
        <f t="shared" si="21"/>
        <v>0</v>
      </c>
      <c r="R139" s="14"/>
      <c r="S139" s="17">
        <f t="shared" si="22"/>
        <v>0</v>
      </c>
      <c r="T139" s="17" t="str">
        <f t="shared" si="23"/>
        <v/>
      </c>
      <c r="U139" s="17" t="str">
        <f>IFERROR(IF(COUNTIFS('Utrata Masy Jaja'!$B$4:$B$703,A139,'Utrata Masy Jaja'!$C$4:$C$703,C139)=0,"",AVERAGEIFS('Utrata Masy Jaja'!$S$4:$S$703,'Utrata Masy Jaja'!$B$4:$B$703,A139,'Utrata Masy Jaja'!$C$4:$C$703,C139)),"")</f>
        <v/>
      </c>
      <c r="V139" s="15">
        <f>IFERROR(IF(COUNTIFS('Temperatura zarodka'!$B$4:$B$703,A139,'Temperatura zarodka'!$C$4:$C$703,C139)=0,"",AVERAGEIFS('Temperatura zarodka'!$AR$4:$AR$703,'Temperatura zarodka'!$B$4:$B$703,A139,'Temperatura zarodka'!$C$4:$C$703,C139)),"")</f>
        <v>99.9</v>
      </c>
      <c r="W139" s="14"/>
    </row>
    <row r="140" spans="1:23" ht="15" customHeight="1" x14ac:dyDescent="0.25">
      <c r="A140" s="12">
        <v>46251</v>
      </c>
      <c r="B140" s="12">
        <v>46273</v>
      </c>
      <c r="C140" s="14" t="s">
        <v>70</v>
      </c>
      <c r="D140" s="14" t="s">
        <v>148</v>
      </c>
      <c r="E140" s="14">
        <v>54</v>
      </c>
      <c r="F140" s="14">
        <v>15600</v>
      </c>
      <c r="G140" s="14"/>
      <c r="H140" s="13">
        <f t="shared" si="16"/>
        <v>15600</v>
      </c>
      <c r="I140" s="14"/>
      <c r="J140" s="17">
        <f t="shared" si="17"/>
        <v>0</v>
      </c>
      <c r="K140" s="14"/>
      <c r="L140" s="17">
        <f t="shared" si="18"/>
        <v>0</v>
      </c>
      <c r="M140" s="17">
        <f t="shared" si="19"/>
        <v>100</v>
      </c>
      <c r="N140" s="14"/>
      <c r="O140" s="13">
        <f t="shared" si="20"/>
        <v>15600</v>
      </c>
      <c r="P140" s="14"/>
      <c r="Q140" s="17">
        <f t="shared" si="21"/>
        <v>0</v>
      </c>
      <c r="R140" s="14"/>
      <c r="S140" s="17">
        <f t="shared" si="22"/>
        <v>0</v>
      </c>
      <c r="T140" s="17" t="str">
        <f t="shared" si="23"/>
        <v/>
      </c>
      <c r="U140" s="17" t="str">
        <f>IFERROR(IF(COUNTIFS('Utrata Masy Jaja'!$B$4:$B$703,A140,'Utrata Masy Jaja'!$C$4:$C$703,C140)=0,"",AVERAGEIFS('Utrata Masy Jaja'!$S$4:$S$703,'Utrata Masy Jaja'!$B$4:$B$703,A140,'Utrata Masy Jaja'!$C$4:$C$703,C140)),"")</f>
        <v/>
      </c>
      <c r="V140" s="15">
        <f>IFERROR(IF(COUNTIFS('Temperatura zarodka'!$B$4:$B$703,A140,'Temperatura zarodka'!$C$4:$C$703,C140)=0,"",AVERAGEIFS('Temperatura zarodka'!$AR$4:$AR$703,'Temperatura zarodka'!$B$4:$B$703,A140,'Temperatura zarodka'!$C$4:$C$703,C140)),"")</f>
        <v>99.05</v>
      </c>
      <c r="W140" s="14"/>
    </row>
    <row r="141" spans="1:23" ht="15" customHeight="1" x14ac:dyDescent="0.25">
      <c r="A141" s="12">
        <v>46253</v>
      </c>
      <c r="B141" s="12">
        <v>46275</v>
      </c>
      <c r="C141" s="14" t="s">
        <v>48</v>
      </c>
      <c r="D141" s="14" t="s">
        <v>149</v>
      </c>
      <c r="E141" s="14">
        <v>54</v>
      </c>
      <c r="F141" s="14">
        <v>14400</v>
      </c>
      <c r="G141" s="14"/>
      <c r="H141" s="13">
        <f t="shared" si="16"/>
        <v>14400</v>
      </c>
      <c r="I141" s="14"/>
      <c r="J141" s="17">
        <f t="shared" si="17"/>
        <v>0</v>
      </c>
      <c r="K141" s="14"/>
      <c r="L141" s="17">
        <f t="shared" si="18"/>
        <v>0</v>
      </c>
      <c r="M141" s="17">
        <f t="shared" si="19"/>
        <v>100</v>
      </c>
      <c r="N141" s="14"/>
      <c r="O141" s="13">
        <f t="shared" si="20"/>
        <v>14400</v>
      </c>
      <c r="P141" s="14"/>
      <c r="Q141" s="17">
        <f t="shared" si="21"/>
        <v>0</v>
      </c>
      <c r="R141" s="14"/>
      <c r="S141" s="17">
        <f t="shared" si="22"/>
        <v>0</v>
      </c>
      <c r="T141" s="17" t="str">
        <f t="shared" si="23"/>
        <v/>
      </c>
      <c r="U141" s="17" t="str">
        <f>IFERROR(IF(COUNTIFS('Utrata Masy Jaja'!$B$4:$B$703,A141,'Utrata Masy Jaja'!$C$4:$C$703,C141)=0,"",AVERAGEIFS('Utrata Masy Jaja'!$S$4:$S$703,'Utrata Masy Jaja'!$B$4:$B$703,A141,'Utrata Masy Jaja'!$C$4:$C$703,C141)),"")</f>
        <v/>
      </c>
      <c r="V141" s="15">
        <f>IFERROR(IF(COUNTIFS('Temperatura zarodka'!$B$4:$B$703,A141,'Temperatura zarodka'!$C$4:$C$703,C141)=0,"",AVERAGEIFS('Temperatura zarodka'!$AR$4:$AR$703,'Temperatura zarodka'!$B$4:$B$703,A141,'Temperatura zarodka'!$C$4:$C$703,C141)),"")</f>
        <v>99.6</v>
      </c>
      <c r="W141" s="14"/>
    </row>
    <row r="142" spans="1:23" ht="15" customHeight="1" x14ac:dyDescent="0.25">
      <c r="A142" s="12">
        <v>46253</v>
      </c>
      <c r="B142" s="12">
        <v>46275</v>
      </c>
      <c r="C142" s="14" t="s">
        <v>56</v>
      </c>
      <c r="D142" s="14" t="s">
        <v>149</v>
      </c>
      <c r="E142" s="14">
        <v>54</v>
      </c>
      <c r="F142" s="14">
        <v>14400</v>
      </c>
      <c r="G142" s="14"/>
      <c r="H142" s="13">
        <f t="shared" si="16"/>
        <v>14400</v>
      </c>
      <c r="I142" s="14"/>
      <c r="J142" s="17">
        <f t="shared" si="17"/>
        <v>0</v>
      </c>
      <c r="K142" s="14"/>
      <c r="L142" s="17">
        <f t="shared" si="18"/>
        <v>0</v>
      </c>
      <c r="M142" s="17">
        <f t="shared" si="19"/>
        <v>100</v>
      </c>
      <c r="N142" s="14"/>
      <c r="O142" s="13">
        <f t="shared" si="20"/>
        <v>14400</v>
      </c>
      <c r="P142" s="14"/>
      <c r="Q142" s="17">
        <f t="shared" si="21"/>
        <v>0</v>
      </c>
      <c r="R142" s="14"/>
      <c r="S142" s="17">
        <f t="shared" si="22"/>
        <v>0</v>
      </c>
      <c r="T142" s="17" t="str">
        <f t="shared" si="23"/>
        <v/>
      </c>
      <c r="U142" s="17" t="str">
        <f>IFERROR(IF(COUNTIFS('Utrata Masy Jaja'!$B$4:$B$703,A142,'Utrata Masy Jaja'!$C$4:$C$703,C142)=0,"",AVERAGEIFS('Utrata Masy Jaja'!$S$4:$S$703,'Utrata Masy Jaja'!$B$4:$B$703,A142,'Utrata Masy Jaja'!$C$4:$C$703,C142)),"")</f>
        <v/>
      </c>
      <c r="V142" s="15">
        <f>IFERROR(IF(COUNTIFS('Temperatura zarodka'!$B$4:$B$703,A142,'Temperatura zarodka'!$C$4:$C$703,C142)=0,"",AVERAGEIFS('Temperatura zarodka'!$AR$4:$AR$703,'Temperatura zarodka'!$B$4:$B$703,A142,'Temperatura zarodka'!$C$4:$C$703,C142)),"")</f>
        <v>99.805000000000007</v>
      </c>
      <c r="W142" s="14"/>
    </row>
    <row r="143" spans="1:23" ht="15" customHeight="1" x14ac:dyDescent="0.25">
      <c r="A143" s="12">
        <v>46253</v>
      </c>
      <c r="B143" s="12">
        <v>46275</v>
      </c>
      <c r="C143" s="14" t="s">
        <v>63</v>
      </c>
      <c r="D143" s="14" t="s">
        <v>149</v>
      </c>
      <c r="E143" s="14">
        <v>54</v>
      </c>
      <c r="F143" s="14">
        <v>19200</v>
      </c>
      <c r="G143" s="14"/>
      <c r="H143" s="13">
        <f t="shared" si="16"/>
        <v>19200</v>
      </c>
      <c r="I143" s="14"/>
      <c r="J143" s="17">
        <f t="shared" si="17"/>
        <v>0</v>
      </c>
      <c r="K143" s="14"/>
      <c r="L143" s="17">
        <f t="shared" si="18"/>
        <v>0</v>
      </c>
      <c r="M143" s="17">
        <f t="shared" si="19"/>
        <v>100</v>
      </c>
      <c r="N143" s="14"/>
      <c r="O143" s="13">
        <f t="shared" si="20"/>
        <v>19200</v>
      </c>
      <c r="P143" s="14"/>
      <c r="Q143" s="17">
        <f t="shared" si="21"/>
        <v>0</v>
      </c>
      <c r="R143" s="14"/>
      <c r="S143" s="17">
        <f t="shared" si="22"/>
        <v>0</v>
      </c>
      <c r="T143" s="17" t="str">
        <f t="shared" si="23"/>
        <v/>
      </c>
      <c r="U143" s="17" t="str">
        <f>IFERROR(IF(COUNTIFS('Utrata Masy Jaja'!$B$4:$B$703,A143,'Utrata Masy Jaja'!$C$4:$C$703,C143)=0,"",AVERAGEIFS('Utrata Masy Jaja'!$S$4:$S$703,'Utrata Masy Jaja'!$B$4:$B$703,A143,'Utrata Masy Jaja'!$C$4:$C$703,C143)),"")</f>
        <v/>
      </c>
      <c r="V143" s="15">
        <f>IFERROR(IF(COUNTIFS('Temperatura zarodka'!$B$4:$B$703,A143,'Temperatura zarodka'!$C$4:$C$703,C143)=0,"",AVERAGEIFS('Temperatura zarodka'!$AR$4:$AR$703,'Temperatura zarodka'!$B$4:$B$703,A143,'Temperatura zarodka'!$C$4:$C$703,C143)),"")</f>
        <v>98.3</v>
      </c>
      <c r="W143" s="14"/>
    </row>
    <row r="144" spans="1:23" ht="15" customHeight="1" x14ac:dyDescent="0.25">
      <c r="A144" s="12">
        <v>46253</v>
      </c>
      <c r="B144" s="12">
        <v>46275</v>
      </c>
      <c r="C144" s="14" t="s">
        <v>70</v>
      </c>
      <c r="D144" s="14" t="s">
        <v>149</v>
      </c>
      <c r="E144" s="14">
        <v>55</v>
      </c>
      <c r="F144" s="14">
        <v>9600</v>
      </c>
      <c r="G144" s="14"/>
      <c r="H144" s="13">
        <f t="shared" si="16"/>
        <v>9600</v>
      </c>
      <c r="I144" s="14"/>
      <c r="J144" s="17">
        <f t="shared" si="17"/>
        <v>0</v>
      </c>
      <c r="K144" s="14"/>
      <c r="L144" s="17">
        <f t="shared" si="18"/>
        <v>0</v>
      </c>
      <c r="M144" s="17">
        <f t="shared" si="19"/>
        <v>100</v>
      </c>
      <c r="N144" s="14"/>
      <c r="O144" s="13">
        <f t="shared" si="20"/>
        <v>9600</v>
      </c>
      <c r="P144" s="14"/>
      <c r="Q144" s="17">
        <f t="shared" si="21"/>
        <v>0</v>
      </c>
      <c r="R144" s="14"/>
      <c r="S144" s="17">
        <f t="shared" si="22"/>
        <v>0</v>
      </c>
      <c r="T144" s="17" t="str">
        <f t="shared" si="23"/>
        <v/>
      </c>
      <c r="U144" s="17" t="str">
        <f>IFERROR(IF(COUNTIFS('Utrata Masy Jaja'!$B$4:$B$703,A144,'Utrata Masy Jaja'!$C$4:$C$703,C144)=0,"",AVERAGEIFS('Utrata Masy Jaja'!$S$4:$S$703,'Utrata Masy Jaja'!$B$4:$B$703,A144,'Utrata Masy Jaja'!$C$4:$C$703,C144)),"")</f>
        <v/>
      </c>
      <c r="V144" s="15">
        <f>IFERROR(IF(COUNTIFS('Temperatura zarodka'!$B$4:$B$703,A144,'Temperatura zarodka'!$C$4:$C$703,C144)=0,"",AVERAGEIFS('Temperatura zarodka'!$AR$4:$AR$703,'Temperatura zarodka'!$B$4:$B$703,A144,'Temperatura zarodka'!$C$4:$C$703,C144)),"")</f>
        <v>99.2</v>
      </c>
      <c r="W144" s="14"/>
    </row>
    <row r="145" spans="1:23" ht="15" customHeight="1" x14ac:dyDescent="0.25">
      <c r="A145" s="12">
        <v>46254</v>
      </c>
      <c r="B145" s="12">
        <v>46276</v>
      </c>
      <c r="C145" s="14" t="s">
        <v>48</v>
      </c>
      <c r="D145" s="14" t="s">
        <v>250</v>
      </c>
      <c r="E145" s="14">
        <v>55</v>
      </c>
      <c r="F145" s="14">
        <v>9600</v>
      </c>
      <c r="G145" s="14"/>
      <c r="H145" s="13">
        <f t="shared" si="16"/>
        <v>9600</v>
      </c>
      <c r="I145" s="14"/>
      <c r="J145" s="17">
        <f t="shared" si="17"/>
        <v>0</v>
      </c>
      <c r="K145" s="14"/>
      <c r="L145" s="17">
        <f t="shared" si="18"/>
        <v>0</v>
      </c>
      <c r="M145" s="17">
        <f t="shared" si="19"/>
        <v>100</v>
      </c>
      <c r="N145" s="14"/>
      <c r="O145" s="13">
        <f t="shared" si="20"/>
        <v>9600</v>
      </c>
      <c r="P145" s="14"/>
      <c r="Q145" s="17">
        <f t="shared" si="21"/>
        <v>0</v>
      </c>
      <c r="R145" s="14"/>
      <c r="S145" s="17">
        <f t="shared" si="22"/>
        <v>0</v>
      </c>
      <c r="T145" s="17" t="str">
        <f t="shared" si="23"/>
        <v/>
      </c>
      <c r="U145" s="17" t="str">
        <f>IFERROR(IF(COUNTIFS('Utrata Masy Jaja'!$B$4:$B$703,A145,'Utrata Masy Jaja'!$C$4:$C$703,C145)=0,"",AVERAGEIFS('Utrata Masy Jaja'!$S$4:$S$703,'Utrata Masy Jaja'!$B$4:$B$703,A145,'Utrata Masy Jaja'!$C$4:$C$703,C145)),"")</f>
        <v/>
      </c>
      <c r="V145" s="15" t="str">
        <f>IFERROR(IF(COUNTIFS('Temperatura zarodka'!$B$4:$B$703,A145,'Temperatura zarodka'!$C$4:$C$703,C145)=0,"",AVERAGEIFS('Temperatura zarodka'!$AR$4:$AR$703,'Temperatura zarodka'!$B$4:$B$703,A145,'Temperatura zarodka'!$C$4:$C$703,C145)),"")</f>
        <v/>
      </c>
      <c r="W145" s="14"/>
    </row>
    <row r="146" spans="1:23" ht="15" customHeight="1" x14ac:dyDescent="0.25">
      <c r="A146" s="12">
        <v>46254</v>
      </c>
      <c r="B146" s="12">
        <v>46276</v>
      </c>
      <c r="C146" s="14" t="s">
        <v>56</v>
      </c>
      <c r="D146" s="14" t="s">
        <v>250</v>
      </c>
      <c r="E146" s="14">
        <v>55</v>
      </c>
      <c r="F146" s="14">
        <v>9600</v>
      </c>
      <c r="G146" s="14"/>
      <c r="H146" s="13">
        <f t="shared" si="16"/>
        <v>9600</v>
      </c>
      <c r="I146" s="14"/>
      <c r="J146" s="17">
        <f t="shared" si="17"/>
        <v>0</v>
      </c>
      <c r="K146" s="14"/>
      <c r="L146" s="17">
        <f t="shared" si="18"/>
        <v>0</v>
      </c>
      <c r="M146" s="17">
        <f t="shared" si="19"/>
        <v>100</v>
      </c>
      <c r="N146" s="14"/>
      <c r="O146" s="13">
        <f t="shared" si="20"/>
        <v>9600</v>
      </c>
      <c r="P146" s="14"/>
      <c r="Q146" s="17">
        <f t="shared" si="21"/>
        <v>0</v>
      </c>
      <c r="R146" s="14"/>
      <c r="S146" s="17">
        <f t="shared" si="22"/>
        <v>0</v>
      </c>
      <c r="T146" s="17" t="str">
        <f t="shared" si="23"/>
        <v/>
      </c>
      <c r="U146" s="17" t="str">
        <f>IFERROR(IF(COUNTIFS('Utrata Masy Jaja'!$B$4:$B$703,A146,'Utrata Masy Jaja'!$C$4:$C$703,C146)=0,"",AVERAGEIFS('Utrata Masy Jaja'!$S$4:$S$703,'Utrata Masy Jaja'!$B$4:$B$703,A146,'Utrata Masy Jaja'!$C$4:$C$703,C146)),"")</f>
        <v/>
      </c>
      <c r="V146" s="15" t="str">
        <f>IFERROR(IF(COUNTIFS('Temperatura zarodka'!$B$4:$B$703,A146,'Temperatura zarodka'!$C$4:$C$703,C146)=0,"",AVERAGEIFS('Temperatura zarodka'!$AR$4:$AR$703,'Temperatura zarodka'!$B$4:$B$703,A146,'Temperatura zarodka'!$C$4:$C$703,C146)),"")</f>
        <v/>
      </c>
      <c r="W146" s="14"/>
    </row>
    <row r="147" spans="1:23" ht="15" customHeight="1" x14ac:dyDescent="0.25">
      <c r="A147" s="12">
        <v>46254</v>
      </c>
      <c r="B147" s="12">
        <v>46276</v>
      </c>
      <c r="C147" s="14" t="s">
        <v>63</v>
      </c>
      <c r="D147" s="14" t="s">
        <v>250</v>
      </c>
      <c r="E147" s="14">
        <v>55</v>
      </c>
      <c r="F147" s="14">
        <v>4800</v>
      </c>
      <c r="G147" s="14"/>
      <c r="H147" s="13">
        <f t="shared" si="16"/>
        <v>4800</v>
      </c>
      <c r="I147" s="14"/>
      <c r="J147" s="17">
        <f t="shared" si="17"/>
        <v>0</v>
      </c>
      <c r="K147" s="14"/>
      <c r="L147" s="17">
        <f t="shared" si="18"/>
        <v>0</v>
      </c>
      <c r="M147" s="17">
        <f t="shared" si="19"/>
        <v>100</v>
      </c>
      <c r="N147" s="14"/>
      <c r="O147" s="13">
        <f t="shared" si="20"/>
        <v>4800</v>
      </c>
      <c r="P147" s="14"/>
      <c r="Q147" s="17">
        <f t="shared" si="21"/>
        <v>0</v>
      </c>
      <c r="R147" s="14"/>
      <c r="S147" s="17">
        <f t="shared" si="22"/>
        <v>0</v>
      </c>
      <c r="T147" s="17" t="str">
        <f t="shared" si="23"/>
        <v/>
      </c>
      <c r="U147" s="17" t="str">
        <f>IFERROR(IF(COUNTIFS('Utrata Masy Jaja'!$B$4:$B$703,A147,'Utrata Masy Jaja'!$C$4:$C$703,C147)=0,"",AVERAGEIFS('Utrata Masy Jaja'!$S$4:$S$703,'Utrata Masy Jaja'!$B$4:$B$703,A147,'Utrata Masy Jaja'!$C$4:$C$703,C147)),"")</f>
        <v/>
      </c>
      <c r="V147" s="15" t="str">
        <f>IFERROR(IF(COUNTIFS('Temperatura zarodka'!$B$4:$B$703,A147,'Temperatura zarodka'!$C$4:$C$703,C147)=0,"",AVERAGEIFS('Temperatura zarodka'!$AR$4:$AR$703,'Temperatura zarodka'!$B$4:$B$703,A147,'Temperatura zarodka'!$C$4:$C$703,C147)),"")</f>
        <v/>
      </c>
      <c r="W147" s="14"/>
    </row>
    <row r="148" spans="1:23" ht="15" customHeight="1" x14ac:dyDescent="0.25">
      <c r="A148" s="12">
        <v>46254</v>
      </c>
      <c r="B148" s="12">
        <v>46276</v>
      </c>
      <c r="C148" s="14" t="s">
        <v>70</v>
      </c>
      <c r="D148" s="14" t="s">
        <v>250</v>
      </c>
      <c r="E148" s="14">
        <v>55</v>
      </c>
      <c r="F148" s="14">
        <v>1200</v>
      </c>
      <c r="G148" s="14"/>
      <c r="H148" s="13">
        <f t="shared" si="16"/>
        <v>1200</v>
      </c>
      <c r="I148" s="14"/>
      <c r="J148" s="17">
        <f t="shared" si="17"/>
        <v>0</v>
      </c>
      <c r="K148" s="14"/>
      <c r="L148" s="17">
        <f t="shared" si="18"/>
        <v>0</v>
      </c>
      <c r="M148" s="17">
        <f t="shared" si="19"/>
        <v>100</v>
      </c>
      <c r="N148" s="14"/>
      <c r="O148" s="13">
        <f t="shared" si="20"/>
        <v>1200</v>
      </c>
      <c r="P148" s="14"/>
      <c r="Q148" s="17">
        <f t="shared" si="21"/>
        <v>0</v>
      </c>
      <c r="R148" s="14"/>
      <c r="S148" s="17">
        <f t="shared" si="22"/>
        <v>0</v>
      </c>
      <c r="T148" s="17" t="str">
        <f t="shared" si="23"/>
        <v/>
      </c>
      <c r="U148" s="17" t="str">
        <f>IFERROR(IF(COUNTIFS('Utrata Masy Jaja'!$B$4:$B$703,A148,'Utrata Masy Jaja'!$C$4:$C$703,C148)=0,"",AVERAGEIFS('Utrata Masy Jaja'!$S$4:$S$703,'Utrata Masy Jaja'!$B$4:$B$703,A148,'Utrata Masy Jaja'!$C$4:$C$703,C148)),"")</f>
        <v/>
      </c>
      <c r="V148" s="15" t="str">
        <f>IFERROR(IF(COUNTIFS('Temperatura zarodka'!$B$4:$B$703,A148,'Temperatura zarodka'!$C$4:$C$703,C148)=0,"",AVERAGEIFS('Temperatura zarodka'!$AR$4:$AR$703,'Temperatura zarodka'!$B$4:$B$703,A148,'Temperatura zarodka'!$C$4:$C$703,C148)),"")</f>
        <v/>
      </c>
      <c r="W148" s="14"/>
    </row>
    <row r="149" spans="1:23" ht="15" customHeight="1" x14ac:dyDescent="0.25">
      <c r="A149" s="12">
        <v>46254</v>
      </c>
      <c r="B149" s="12">
        <v>46276</v>
      </c>
      <c r="C149" s="14" t="s">
        <v>45</v>
      </c>
      <c r="D149" s="14" t="s">
        <v>250</v>
      </c>
      <c r="E149" s="14">
        <v>55</v>
      </c>
      <c r="F149" s="14">
        <v>33600</v>
      </c>
      <c r="G149" s="14"/>
      <c r="H149" s="13">
        <f t="shared" si="16"/>
        <v>33600</v>
      </c>
      <c r="I149" s="14"/>
      <c r="J149" s="17">
        <f t="shared" si="17"/>
        <v>0</v>
      </c>
      <c r="K149" s="14"/>
      <c r="L149" s="17">
        <f t="shared" si="18"/>
        <v>0</v>
      </c>
      <c r="M149" s="17">
        <f t="shared" si="19"/>
        <v>100</v>
      </c>
      <c r="N149" s="14"/>
      <c r="O149" s="13">
        <f t="shared" si="20"/>
        <v>33600</v>
      </c>
      <c r="P149" s="14"/>
      <c r="Q149" s="17">
        <f t="shared" si="21"/>
        <v>0</v>
      </c>
      <c r="R149" s="14"/>
      <c r="S149" s="17">
        <f t="shared" si="22"/>
        <v>0</v>
      </c>
      <c r="T149" s="17" t="str">
        <f t="shared" si="23"/>
        <v/>
      </c>
      <c r="U149" s="17" t="str">
        <f>IFERROR(IF(COUNTIFS('Utrata Masy Jaja'!$B$4:$B$703,A149,'Utrata Masy Jaja'!$C$4:$C$703,C149)=0,"",AVERAGEIFS('Utrata Masy Jaja'!$S$4:$S$703,'Utrata Masy Jaja'!$B$4:$B$703,A149,'Utrata Masy Jaja'!$C$4:$C$703,C149)),"")</f>
        <v/>
      </c>
      <c r="V149" s="15" t="str">
        <f>IFERROR(IF(COUNTIFS('Temperatura zarodka'!$B$4:$B$703,A149,'Temperatura zarodka'!$C$4:$C$703,C149)=0,"",AVERAGEIFS('Temperatura zarodka'!$AR$4:$AR$703,'Temperatura zarodka'!$B$4:$B$703,A149,'Temperatura zarodka'!$C$4:$C$703,C149)),"")</f>
        <v/>
      </c>
      <c r="W149" s="14"/>
    </row>
    <row r="150" spans="1:23" ht="15" customHeight="1" x14ac:dyDescent="0.25">
      <c r="A150" s="12">
        <v>46254</v>
      </c>
      <c r="B150" s="12">
        <v>46276</v>
      </c>
      <c r="C150" s="14" t="s">
        <v>43</v>
      </c>
      <c r="D150" s="14" t="s">
        <v>250</v>
      </c>
      <c r="E150" s="14">
        <v>37</v>
      </c>
      <c r="F150" s="14">
        <v>24000</v>
      </c>
      <c r="G150" s="14"/>
      <c r="H150" s="13">
        <f t="shared" si="16"/>
        <v>24000</v>
      </c>
      <c r="I150" s="14"/>
      <c r="J150" s="17">
        <f t="shared" si="17"/>
        <v>0</v>
      </c>
      <c r="K150" s="14"/>
      <c r="L150" s="17">
        <f t="shared" si="18"/>
        <v>0</v>
      </c>
      <c r="M150" s="17">
        <f t="shared" si="19"/>
        <v>100</v>
      </c>
      <c r="N150" s="14"/>
      <c r="O150" s="13">
        <f t="shared" si="20"/>
        <v>24000</v>
      </c>
      <c r="P150" s="14"/>
      <c r="Q150" s="17">
        <f t="shared" si="21"/>
        <v>0</v>
      </c>
      <c r="R150" s="14"/>
      <c r="S150" s="17">
        <f t="shared" si="22"/>
        <v>0</v>
      </c>
      <c r="T150" s="17" t="str">
        <f t="shared" si="23"/>
        <v/>
      </c>
      <c r="U150" s="17" t="str">
        <f>IFERROR(IF(COUNTIFS('Utrata Masy Jaja'!$B$4:$B$703,A150,'Utrata Masy Jaja'!$C$4:$C$703,C150)=0,"",AVERAGEIFS('Utrata Masy Jaja'!$S$4:$S$703,'Utrata Masy Jaja'!$B$4:$B$703,A150,'Utrata Masy Jaja'!$C$4:$C$703,C150)),"")</f>
        <v/>
      </c>
      <c r="V150" s="15" t="str">
        <f>IFERROR(IF(COUNTIFS('Temperatura zarodka'!$B$4:$B$703,A150,'Temperatura zarodka'!$C$4:$C$703,C150)=0,"",AVERAGEIFS('Temperatura zarodka'!$AR$4:$AR$703,'Temperatura zarodka'!$B$4:$B$703,A150,'Temperatura zarodka'!$C$4:$C$703,C150)),"")</f>
        <v/>
      </c>
      <c r="W150" s="14"/>
    </row>
    <row r="151" spans="1:23" ht="15" customHeight="1" x14ac:dyDescent="0.25">
      <c r="A151" s="12">
        <v>46254</v>
      </c>
      <c r="B151" s="12">
        <v>46276</v>
      </c>
      <c r="C151" s="14" t="s">
        <v>41</v>
      </c>
      <c r="D151" s="14" t="s">
        <v>250</v>
      </c>
      <c r="E151" s="14">
        <v>76</v>
      </c>
      <c r="F151" s="14">
        <v>12000</v>
      </c>
      <c r="G151" s="14"/>
      <c r="H151" s="13">
        <f t="shared" si="16"/>
        <v>12000</v>
      </c>
      <c r="I151" s="14"/>
      <c r="J151" s="17">
        <f t="shared" si="17"/>
        <v>0</v>
      </c>
      <c r="K151" s="14"/>
      <c r="L151" s="17">
        <f t="shared" si="18"/>
        <v>0</v>
      </c>
      <c r="M151" s="17">
        <f t="shared" si="19"/>
        <v>100</v>
      </c>
      <c r="N151" s="14"/>
      <c r="O151" s="13">
        <f t="shared" si="20"/>
        <v>12000</v>
      </c>
      <c r="P151" s="14"/>
      <c r="Q151" s="17">
        <f t="shared" si="21"/>
        <v>0</v>
      </c>
      <c r="R151" s="14"/>
      <c r="S151" s="17">
        <f t="shared" si="22"/>
        <v>0</v>
      </c>
      <c r="T151" s="17" t="str">
        <f t="shared" si="23"/>
        <v/>
      </c>
      <c r="U151" s="17" t="str">
        <f>IFERROR(IF(COUNTIFS('Utrata Masy Jaja'!$B$4:$B$703,A151,'Utrata Masy Jaja'!$C$4:$C$703,C151)=0,"",AVERAGEIFS('Utrata Masy Jaja'!$S$4:$S$703,'Utrata Masy Jaja'!$B$4:$B$703,A151,'Utrata Masy Jaja'!$C$4:$C$703,C151)),"")</f>
        <v/>
      </c>
      <c r="V151" s="15" t="str">
        <f>IFERROR(IF(COUNTIFS('Temperatura zarodka'!$B$4:$B$703,A151,'Temperatura zarodka'!$C$4:$C$703,C151)=0,"",AVERAGEIFS('Temperatura zarodka'!$AR$4:$AR$703,'Temperatura zarodka'!$B$4:$B$703,A151,'Temperatura zarodka'!$C$4:$C$703,C151)),"")</f>
        <v/>
      </c>
      <c r="W151" s="14"/>
    </row>
    <row r="152" spans="1:23" ht="15" customHeight="1" x14ac:dyDescent="0.25">
      <c r="A152" s="12">
        <v>46257</v>
      </c>
      <c r="B152" s="12">
        <v>46279</v>
      </c>
      <c r="C152" s="14" t="s">
        <v>85</v>
      </c>
      <c r="D152" s="14" t="s">
        <v>143</v>
      </c>
      <c r="E152" s="14">
        <v>30</v>
      </c>
      <c r="F152" s="14">
        <v>12000</v>
      </c>
      <c r="G152" s="14"/>
      <c r="H152" s="13">
        <f t="shared" si="16"/>
        <v>12000</v>
      </c>
      <c r="I152" s="14"/>
      <c r="J152" s="17">
        <f t="shared" si="17"/>
        <v>0</v>
      </c>
      <c r="K152" s="14"/>
      <c r="L152" s="17">
        <f t="shared" si="18"/>
        <v>0</v>
      </c>
      <c r="M152" s="17">
        <f t="shared" si="19"/>
        <v>100</v>
      </c>
      <c r="N152" s="14"/>
      <c r="O152" s="13">
        <f t="shared" si="20"/>
        <v>12000</v>
      </c>
      <c r="P152" s="14"/>
      <c r="Q152" s="17">
        <f t="shared" si="21"/>
        <v>0</v>
      </c>
      <c r="R152" s="14"/>
      <c r="S152" s="17">
        <f t="shared" si="22"/>
        <v>0</v>
      </c>
      <c r="T152" s="17" t="str">
        <f t="shared" si="23"/>
        <v/>
      </c>
      <c r="U152" s="17" t="str">
        <f>IFERROR(IF(COUNTIFS('Utrata Masy Jaja'!$B$4:$B$703,A152,'Utrata Masy Jaja'!$C$4:$C$703,C152)=0,"",AVERAGEIFS('Utrata Masy Jaja'!$S$4:$S$703,'Utrata Masy Jaja'!$B$4:$B$703,A152,'Utrata Masy Jaja'!$C$4:$C$703,C152)),"")</f>
        <v/>
      </c>
      <c r="V152" s="15" t="str">
        <f>IFERROR(IF(COUNTIFS('Temperatura zarodka'!$B$4:$B$703,A152,'Temperatura zarodka'!$C$4:$C$703,C152)=0,"",AVERAGEIFS('Temperatura zarodka'!$AR$4:$AR$703,'Temperatura zarodka'!$B$4:$B$703,A152,'Temperatura zarodka'!$C$4:$C$703,C152)),"")</f>
        <v/>
      </c>
      <c r="W152" s="14"/>
    </row>
    <row r="153" spans="1:23" ht="15" customHeight="1" x14ac:dyDescent="0.25">
      <c r="A153" s="12">
        <v>46257</v>
      </c>
      <c r="B153" s="12">
        <v>46279</v>
      </c>
      <c r="C153" s="14" t="s">
        <v>1</v>
      </c>
      <c r="D153" s="14" t="s">
        <v>143</v>
      </c>
      <c r="E153" s="14">
        <v>30</v>
      </c>
      <c r="F153" s="14">
        <v>12000</v>
      </c>
      <c r="G153" s="14"/>
      <c r="H153" s="13">
        <f t="shared" si="16"/>
        <v>12000</v>
      </c>
      <c r="I153" s="14"/>
      <c r="J153" s="17">
        <f t="shared" si="17"/>
        <v>0</v>
      </c>
      <c r="K153" s="14"/>
      <c r="L153" s="17">
        <f t="shared" si="18"/>
        <v>0</v>
      </c>
      <c r="M153" s="17">
        <f t="shared" si="19"/>
        <v>100</v>
      </c>
      <c r="N153" s="14"/>
      <c r="O153" s="13">
        <f t="shared" si="20"/>
        <v>12000</v>
      </c>
      <c r="P153" s="14"/>
      <c r="Q153" s="17">
        <f t="shared" si="21"/>
        <v>0</v>
      </c>
      <c r="R153" s="14"/>
      <c r="S153" s="17">
        <f t="shared" si="22"/>
        <v>0</v>
      </c>
      <c r="T153" s="17" t="str">
        <f t="shared" si="23"/>
        <v/>
      </c>
      <c r="U153" s="17" t="str">
        <f>IFERROR(IF(COUNTIFS('Utrata Masy Jaja'!$B$4:$B$703,A153,'Utrata Masy Jaja'!$C$4:$C$703,C153)=0,"",AVERAGEIFS('Utrata Masy Jaja'!$S$4:$S$703,'Utrata Masy Jaja'!$B$4:$B$703,A153,'Utrata Masy Jaja'!$C$4:$C$703,C153)),"")</f>
        <v/>
      </c>
      <c r="V153" s="15" t="str">
        <f>IFERROR(IF(COUNTIFS('Temperatura zarodka'!$B$4:$B$703,A153,'Temperatura zarodka'!$C$4:$C$703,C153)=0,"",AVERAGEIFS('Temperatura zarodka'!$AR$4:$AR$703,'Temperatura zarodka'!$B$4:$B$703,A153,'Temperatura zarodka'!$C$4:$C$703,C153)),"")</f>
        <v/>
      </c>
      <c r="W153" s="14"/>
    </row>
    <row r="154" spans="1:23" ht="15" customHeight="1" x14ac:dyDescent="0.25">
      <c r="A154" s="12">
        <v>46257</v>
      </c>
      <c r="B154" s="12">
        <v>46279</v>
      </c>
      <c r="C154" s="14" t="s">
        <v>81</v>
      </c>
      <c r="D154" s="14" t="s">
        <v>143</v>
      </c>
      <c r="E154" s="14">
        <v>30</v>
      </c>
      <c r="F154" s="14">
        <v>14400</v>
      </c>
      <c r="G154" s="14"/>
      <c r="H154" s="13">
        <f t="shared" si="16"/>
        <v>14400</v>
      </c>
      <c r="I154" s="14"/>
      <c r="J154" s="17">
        <f t="shared" si="17"/>
        <v>0</v>
      </c>
      <c r="K154" s="14"/>
      <c r="L154" s="17">
        <f t="shared" si="18"/>
        <v>0</v>
      </c>
      <c r="M154" s="17">
        <f t="shared" si="19"/>
        <v>100</v>
      </c>
      <c r="N154" s="14"/>
      <c r="O154" s="13">
        <f t="shared" si="20"/>
        <v>14400</v>
      </c>
      <c r="P154" s="14"/>
      <c r="Q154" s="17">
        <f t="shared" si="21"/>
        <v>0</v>
      </c>
      <c r="R154" s="14"/>
      <c r="S154" s="17">
        <f t="shared" si="22"/>
        <v>0</v>
      </c>
      <c r="T154" s="17" t="str">
        <f t="shared" si="23"/>
        <v/>
      </c>
      <c r="U154" s="17" t="str">
        <f>IFERROR(IF(COUNTIFS('Utrata Masy Jaja'!$B$4:$B$703,A154,'Utrata Masy Jaja'!$C$4:$C$703,C154)=0,"",AVERAGEIFS('Utrata Masy Jaja'!$S$4:$S$703,'Utrata Masy Jaja'!$B$4:$B$703,A154,'Utrata Masy Jaja'!$C$4:$C$703,C154)),"")</f>
        <v/>
      </c>
      <c r="V154" s="15" t="str">
        <f>IFERROR(IF(COUNTIFS('Temperatura zarodka'!$B$4:$B$703,A154,'Temperatura zarodka'!$C$4:$C$703,C154)=0,"",AVERAGEIFS('Temperatura zarodka'!$AR$4:$AR$703,'Temperatura zarodka'!$B$4:$B$703,A154,'Temperatura zarodka'!$C$4:$C$703,C154)),"")</f>
        <v/>
      </c>
      <c r="W154" s="14"/>
    </row>
    <row r="155" spans="1:23" ht="15" customHeight="1" x14ac:dyDescent="0.25">
      <c r="A155" s="12">
        <v>46257</v>
      </c>
      <c r="B155" s="12">
        <v>46279</v>
      </c>
      <c r="C155" s="14" t="s">
        <v>79</v>
      </c>
      <c r="D155" s="14" t="s">
        <v>143</v>
      </c>
      <c r="E155" s="14">
        <v>30</v>
      </c>
      <c r="F155" s="14">
        <v>12000</v>
      </c>
      <c r="G155" s="14"/>
      <c r="H155" s="13">
        <f t="shared" si="16"/>
        <v>12000</v>
      </c>
      <c r="I155" s="14"/>
      <c r="J155" s="17">
        <f t="shared" si="17"/>
        <v>0</v>
      </c>
      <c r="K155" s="14"/>
      <c r="L155" s="17">
        <f t="shared" si="18"/>
        <v>0</v>
      </c>
      <c r="M155" s="17">
        <f t="shared" si="19"/>
        <v>100</v>
      </c>
      <c r="N155" s="14"/>
      <c r="O155" s="13">
        <f t="shared" si="20"/>
        <v>12000</v>
      </c>
      <c r="P155" s="14"/>
      <c r="Q155" s="17">
        <f t="shared" si="21"/>
        <v>0</v>
      </c>
      <c r="R155" s="14"/>
      <c r="S155" s="17">
        <f t="shared" si="22"/>
        <v>0</v>
      </c>
      <c r="T155" s="17" t="str">
        <f t="shared" si="23"/>
        <v/>
      </c>
      <c r="U155" s="17" t="str">
        <f>IFERROR(IF(COUNTIFS('Utrata Masy Jaja'!$B$4:$B$703,A155,'Utrata Masy Jaja'!$C$4:$C$703,C155)=0,"",AVERAGEIFS('Utrata Masy Jaja'!$S$4:$S$703,'Utrata Masy Jaja'!$B$4:$B$703,A155,'Utrata Masy Jaja'!$C$4:$C$703,C155)),"")</f>
        <v/>
      </c>
      <c r="V155" s="15" t="str">
        <f>IFERROR(IF(COUNTIFS('Temperatura zarodka'!$B$4:$B$703,A155,'Temperatura zarodka'!$C$4:$C$703,C155)=0,"",AVERAGEIFS('Temperatura zarodka'!$AR$4:$AR$703,'Temperatura zarodka'!$B$4:$B$703,A155,'Temperatura zarodka'!$C$4:$C$703,C155)),"")</f>
        <v/>
      </c>
      <c r="W155" s="14"/>
    </row>
    <row r="156" spans="1:23" ht="15" customHeight="1" x14ac:dyDescent="0.25">
      <c r="A156" s="12">
        <v>46257</v>
      </c>
      <c r="B156" s="12">
        <v>46279</v>
      </c>
      <c r="C156" s="14" t="s">
        <v>41</v>
      </c>
      <c r="D156" s="14" t="s">
        <v>143</v>
      </c>
      <c r="E156" s="14">
        <v>77</v>
      </c>
      <c r="F156" s="14">
        <v>19200</v>
      </c>
      <c r="G156" s="14"/>
      <c r="H156" s="13">
        <f t="shared" si="16"/>
        <v>19200</v>
      </c>
      <c r="I156" s="14"/>
      <c r="J156" s="17">
        <f t="shared" si="17"/>
        <v>0</v>
      </c>
      <c r="K156" s="14"/>
      <c r="L156" s="17">
        <f t="shared" si="18"/>
        <v>0</v>
      </c>
      <c r="M156" s="17">
        <f t="shared" si="19"/>
        <v>100</v>
      </c>
      <c r="N156" s="14"/>
      <c r="O156" s="13">
        <f t="shared" si="20"/>
        <v>19200</v>
      </c>
      <c r="P156" s="14"/>
      <c r="Q156" s="17">
        <f t="shared" si="21"/>
        <v>0</v>
      </c>
      <c r="R156" s="14"/>
      <c r="S156" s="17">
        <f t="shared" si="22"/>
        <v>0</v>
      </c>
      <c r="T156" s="17" t="str">
        <f t="shared" si="23"/>
        <v/>
      </c>
      <c r="U156" s="17" t="str">
        <f>IFERROR(IF(COUNTIFS('Utrata Masy Jaja'!$B$4:$B$703,A156,'Utrata Masy Jaja'!$C$4:$C$703,C156)=0,"",AVERAGEIFS('Utrata Masy Jaja'!$S$4:$S$703,'Utrata Masy Jaja'!$B$4:$B$703,A156,'Utrata Masy Jaja'!$C$4:$C$703,C156)),"")</f>
        <v/>
      </c>
      <c r="V156" s="15" t="str">
        <f>IFERROR(IF(COUNTIFS('Temperatura zarodka'!$B$4:$B$703,A156,'Temperatura zarodka'!$C$4:$C$703,C156)=0,"",AVERAGEIFS('Temperatura zarodka'!$AR$4:$AR$703,'Temperatura zarodka'!$B$4:$B$703,A156,'Temperatura zarodka'!$C$4:$C$703,C156)),"")</f>
        <v/>
      </c>
      <c r="W156" s="14"/>
    </row>
    <row r="157" spans="1:23" ht="15" customHeight="1" x14ac:dyDescent="0.25">
      <c r="A157" s="12">
        <v>46257</v>
      </c>
      <c r="B157" s="12">
        <v>46279</v>
      </c>
      <c r="C157" s="14" t="s">
        <v>63</v>
      </c>
      <c r="D157" s="14" t="s">
        <v>143</v>
      </c>
      <c r="E157" s="14">
        <v>55</v>
      </c>
      <c r="F157" s="14">
        <v>9600</v>
      </c>
      <c r="G157" s="14"/>
      <c r="H157" s="13">
        <f t="shared" si="16"/>
        <v>9600</v>
      </c>
      <c r="I157" s="14"/>
      <c r="J157" s="17">
        <f t="shared" si="17"/>
        <v>0</v>
      </c>
      <c r="K157" s="14"/>
      <c r="L157" s="17">
        <f t="shared" si="18"/>
        <v>0</v>
      </c>
      <c r="M157" s="17">
        <f t="shared" si="19"/>
        <v>100</v>
      </c>
      <c r="N157" s="14"/>
      <c r="O157" s="13">
        <f t="shared" si="20"/>
        <v>9600</v>
      </c>
      <c r="P157" s="14"/>
      <c r="Q157" s="17">
        <f t="shared" si="21"/>
        <v>0</v>
      </c>
      <c r="R157" s="14"/>
      <c r="S157" s="17">
        <f t="shared" si="22"/>
        <v>0</v>
      </c>
      <c r="T157" s="17" t="str">
        <f t="shared" si="23"/>
        <v/>
      </c>
      <c r="U157" s="17" t="str">
        <f>IFERROR(IF(COUNTIFS('Utrata Masy Jaja'!$B$4:$B$703,A157,'Utrata Masy Jaja'!$C$4:$C$703,C157)=0,"",AVERAGEIFS('Utrata Masy Jaja'!$S$4:$S$703,'Utrata Masy Jaja'!$B$4:$B$703,A157,'Utrata Masy Jaja'!$C$4:$C$703,C157)),"")</f>
        <v/>
      </c>
      <c r="V157" s="15" t="str">
        <f>IFERROR(IF(COUNTIFS('Temperatura zarodka'!$B$4:$B$703,A157,'Temperatura zarodka'!$C$4:$C$703,C157)=0,"",AVERAGEIFS('Temperatura zarodka'!$AR$4:$AR$703,'Temperatura zarodka'!$B$4:$B$703,A157,'Temperatura zarodka'!$C$4:$C$703,C157)),"")</f>
        <v/>
      </c>
      <c r="W157" s="14"/>
    </row>
    <row r="158" spans="1:23" ht="15" customHeight="1" x14ac:dyDescent="0.25">
      <c r="A158" s="12">
        <v>46257</v>
      </c>
      <c r="B158" s="12">
        <v>46279</v>
      </c>
      <c r="C158" s="14" t="s">
        <v>70</v>
      </c>
      <c r="D158" s="14" t="s">
        <v>143</v>
      </c>
      <c r="E158" s="14">
        <v>55</v>
      </c>
      <c r="F158" s="14">
        <v>7200</v>
      </c>
      <c r="G158" s="14"/>
      <c r="H158" s="13">
        <f t="shared" si="16"/>
        <v>7200</v>
      </c>
      <c r="I158" s="14"/>
      <c r="J158" s="17">
        <f t="shared" si="17"/>
        <v>0</v>
      </c>
      <c r="K158" s="14"/>
      <c r="L158" s="17">
        <f t="shared" si="18"/>
        <v>0</v>
      </c>
      <c r="M158" s="17">
        <f t="shared" si="19"/>
        <v>100</v>
      </c>
      <c r="N158" s="14"/>
      <c r="O158" s="13">
        <f t="shared" si="20"/>
        <v>7200</v>
      </c>
      <c r="P158" s="14"/>
      <c r="Q158" s="17">
        <f t="shared" si="21"/>
        <v>0</v>
      </c>
      <c r="R158" s="14"/>
      <c r="S158" s="17">
        <f t="shared" si="22"/>
        <v>0</v>
      </c>
      <c r="T158" s="17" t="str">
        <f t="shared" si="23"/>
        <v/>
      </c>
      <c r="U158" s="17" t="str">
        <f>IFERROR(IF(COUNTIFS('Utrata Masy Jaja'!$B$4:$B$703,A158,'Utrata Masy Jaja'!$C$4:$C$703,C158)=0,"",AVERAGEIFS('Utrata Masy Jaja'!$S$4:$S$703,'Utrata Masy Jaja'!$B$4:$B$703,A158,'Utrata Masy Jaja'!$C$4:$C$703,C158)),"")</f>
        <v/>
      </c>
      <c r="V158" s="15" t="str">
        <f>IFERROR(IF(COUNTIFS('Temperatura zarodka'!$B$4:$B$703,A158,'Temperatura zarodka'!$C$4:$C$703,C158)=0,"",AVERAGEIFS('Temperatura zarodka'!$AR$4:$AR$703,'Temperatura zarodka'!$B$4:$B$703,A158,'Temperatura zarodka'!$C$4:$C$703,C158)),"")</f>
        <v/>
      </c>
      <c r="W158" s="14"/>
    </row>
    <row r="159" spans="1:23" ht="15" customHeight="1" x14ac:dyDescent="0.25">
      <c r="A159" s="12">
        <v>46257</v>
      </c>
      <c r="B159" s="12">
        <v>46279</v>
      </c>
      <c r="C159" s="14" t="s">
        <v>56</v>
      </c>
      <c r="D159" s="14" t="s">
        <v>143</v>
      </c>
      <c r="E159" s="14">
        <v>55</v>
      </c>
      <c r="F159" s="14">
        <v>9600</v>
      </c>
      <c r="G159" s="14"/>
      <c r="H159" s="13">
        <f t="shared" si="16"/>
        <v>9600</v>
      </c>
      <c r="I159" s="14"/>
      <c r="J159" s="17">
        <f t="shared" si="17"/>
        <v>0</v>
      </c>
      <c r="K159" s="14"/>
      <c r="L159" s="17">
        <f t="shared" si="18"/>
        <v>0</v>
      </c>
      <c r="M159" s="17">
        <f t="shared" si="19"/>
        <v>100</v>
      </c>
      <c r="N159" s="14"/>
      <c r="O159" s="13">
        <f t="shared" si="20"/>
        <v>9600</v>
      </c>
      <c r="P159" s="14"/>
      <c r="Q159" s="17">
        <f t="shared" si="21"/>
        <v>0</v>
      </c>
      <c r="R159" s="14"/>
      <c r="S159" s="17">
        <f t="shared" si="22"/>
        <v>0</v>
      </c>
      <c r="T159" s="17" t="str">
        <f t="shared" si="23"/>
        <v/>
      </c>
      <c r="U159" s="17" t="str">
        <f>IFERROR(IF(COUNTIFS('Utrata Masy Jaja'!$B$4:$B$703,A159,'Utrata Masy Jaja'!$C$4:$C$703,C159)=0,"",AVERAGEIFS('Utrata Masy Jaja'!$S$4:$S$703,'Utrata Masy Jaja'!$B$4:$B$703,A159,'Utrata Masy Jaja'!$C$4:$C$703,C159)),"")</f>
        <v/>
      </c>
      <c r="V159" s="15" t="str">
        <f>IFERROR(IF(COUNTIFS('Temperatura zarodka'!$B$4:$B$703,A159,'Temperatura zarodka'!$C$4:$C$703,C159)=0,"",AVERAGEIFS('Temperatura zarodka'!$AR$4:$AR$703,'Temperatura zarodka'!$B$4:$B$703,A159,'Temperatura zarodka'!$C$4:$C$703,C159)),"")</f>
        <v/>
      </c>
      <c r="W159" s="14"/>
    </row>
    <row r="160" spans="1:23" ht="15" customHeight="1" x14ac:dyDescent="0.25">
      <c r="A160" s="12">
        <v>46258</v>
      </c>
      <c r="B160" s="12">
        <v>46280</v>
      </c>
      <c r="C160" s="14" t="s">
        <v>43</v>
      </c>
      <c r="D160" s="14" t="s">
        <v>141</v>
      </c>
      <c r="E160" s="14">
        <v>37</v>
      </c>
      <c r="F160" s="14">
        <v>21600</v>
      </c>
      <c r="G160" s="14"/>
      <c r="H160" s="13">
        <f t="shared" si="16"/>
        <v>21600</v>
      </c>
      <c r="I160" s="14"/>
      <c r="J160" s="17">
        <f t="shared" si="17"/>
        <v>0</v>
      </c>
      <c r="K160" s="14"/>
      <c r="L160" s="17">
        <f t="shared" si="18"/>
        <v>0</v>
      </c>
      <c r="M160" s="17">
        <f t="shared" si="19"/>
        <v>100</v>
      </c>
      <c r="N160" s="14"/>
      <c r="O160" s="13">
        <f t="shared" si="20"/>
        <v>21600</v>
      </c>
      <c r="P160" s="14"/>
      <c r="Q160" s="17">
        <f t="shared" si="21"/>
        <v>0</v>
      </c>
      <c r="R160" s="14"/>
      <c r="S160" s="17">
        <f t="shared" si="22"/>
        <v>0</v>
      </c>
      <c r="T160" s="17" t="str">
        <f t="shared" si="23"/>
        <v/>
      </c>
      <c r="U160" s="17" t="str">
        <f>IFERROR(IF(COUNTIFS('Utrata Masy Jaja'!$B$4:$B$703,A160,'Utrata Masy Jaja'!$C$4:$C$703,C160)=0,"",AVERAGEIFS('Utrata Masy Jaja'!$S$4:$S$703,'Utrata Masy Jaja'!$B$4:$B$703,A160,'Utrata Masy Jaja'!$C$4:$C$703,C160)),"")</f>
        <v/>
      </c>
      <c r="V160" s="15" t="str">
        <f>IFERROR(IF(COUNTIFS('Temperatura zarodka'!$B$4:$B$703,A160,'Temperatura zarodka'!$C$4:$C$703,C160)=0,"",AVERAGEIFS('Temperatura zarodka'!$AR$4:$AR$703,'Temperatura zarodka'!$B$4:$B$703,A160,'Temperatura zarodka'!$C$4:$C$703,C160)),"")</f>
        <v/>
      </c>
      <c r="W160" s="14"/>
    </row>
    <row r="161" spans="1:23" ht="15" customHeight="1" x14ac:dyDescent="0.25">
      <c r="A161" s="12">
        <v>46258</v>
      </c>
      <c r="B161" s="12">
        <v>46280</v>
      </c>
      <c r="C161" s="14" t="s">
        <v>48</v>
      </c>
      <c r="D161" s="14" t="s">
        <v>141</v>
      </c>
      <c r="E161" s="14">
        <v>55</v>
      </c>
      <c r="F161" s="14">
        <v>216000</v>
      </c>
      <c r="G161" s="14"/>
      <c r="H161" s="13">
        <f t="shared" si="16"/>
        <v>216000</v>
      </c>
      <c r="I161" s="14"/>
      <c r="J161" s="17">
        <f t="shared" si="17"/>
        <v>0</v>
      </c>
      <c r="K161" s="14"/>
      <c r="L161" s="17">
        <f t="shared" si="18"/>
        <v>0</v>
      </c>
      <c r="M161" s="17">
        <f t="shared" si="19"/>
        <v>100</v>
      </c>
      <c r="N161" s="14"/>
      <c r="O161" s="13">
        <f t="shared" si="20"/>
        <v>216000</v>
      </c>
      <c r="P161" s="14"/>
      <c r="Q161" s="17">
        <f t="shared" si="21"/>
        <v>0</v>
      </c>
      <c r="R161" s="14"/>
      <c r="S161" s="17">
        <f t="shared" si="22"/>
        <v>0</v>
      </c>
      <c r="T161" s="17" t="str">
        <f t="shared" si="23"/>
        <v/>
      </c>
      <c r="U161" s="17" t="str">
        <f>IFERROR(IF(COUNTIFS('Utrata Masy Jaja'!$B$4:$B$703,A161,'Utrata Masy Jaja'!$C$4:$C$703,C161)=0,"",AVERAGEIFS('Utrata Masy Jaja'!$S$4:$S$703,'Utrata Masy Jaja'!$B$4:$B$703,A161,'Utrata Masy Jaja'!$C$4:$C$703,C161)),"")</f>
        <v/>
      </c>
      <c r="V161" s="15" t="str">
        <f>IFERROR(IF(COUNTIFS('Temperatura zarodka'!$B$4:$B$703,A161,'Temperatura zarodka'!$C$4:$C$703,C161)=0,"",AVERAGEIFS('Temperatura zarodka'!$AR$4:$AR$703,'Temperatura zarodka'!$B$4:$B$703,A161,'Temperatura zarodka'!$C$4:$C$703,C161)),"")</f>
        <v/>
      </c>
      <c r="W161" s="14"/>
    </row>
    <row r="162" spans="1:23" ht="15" customHeight="1" x14ac:dyDescent="0.25">
      <c r="A162" s="12">
        <v>46258</v>
      </c>
      <c r="B162" s="12">
        <v>46280</v>
      </c>
      <c r="C162" s="14" t="s">
        <v>56</v>
      </c>
      <c r="D162" s="14" t="s">
        <v>141</v>
      </c>
      <c r="E162" s="14">
        <v>55</v>
      </c>
      <c r="F162" s="14">
        <v>13200</v>
      </c>
      <c r="G162" s="14"/>
      <c r="H162" s="13">
        <f t="shared" si="16"/>
        <v>13200</v>
      </c>
      <c r="I162" s="14"/>
      <c r="J162" s="17">
        <f t="shared" si="17"/>
        <v>0</v>
      </c>
      <c r="K162" s="14"/>
      <c r="L162" s="17">
        <f t="shared" si="18"/>
        <v>0</v>
      </c>
      <c r="M162" s="17">
        <f t="shared" si="19"/>
        <v>100</v>
      </c>
      <c r="N162" s="14"/>
      <c r="O162" s="13">
        <f t="shared" si="20"/>
        <v>13200</v>
      </c>
      <c r="P162" s="14"/>
      <c r="Q162" s="17">
        <f t="shared" si="21"/>
        <v>0</v>
      </c>
      <c r="R162" s="14"/>
      <c r="S162" s="17">
        <f t="shared" si="22"/>
        <v>0</v>
      </c>
      <c r="T162" s="17" t="str">
        <f t="shared" si="23"/>
        <v/>
      </c>
      <c r="U162" s="17" t="str">
        <f>IFERROR(IF(COUNTIFS('Utrata Masy Jaja'!$B$4:$B$703,A162,'Utrata Masy Jaja'!$C$4:$C$703,C162)=0,"",AVERAGEIFS('Utrata Masy Jaja'!$S$4:$S$703,'Utrata Masy Jaja'!$B$4:$B$703,A162,'Utrata Masy Jaja'!$C$4:$C$703,C162)),"")</f>
        <v/>
      </c>
      <c r="V162" s="15" t="str">
        <f>IFERROR(IF(COUNTIFS('Temperatura zarodka'!$B$4:$B$703,A162,'Temperatura zarodka'!$C$4:$C$703,C162)=0,"",AVERAGEIFS('Temperatura zarodka'!$AR$4:$AR$703,'Temperatura zarodka'!$B$4:$B$703,A162,'Temperatura zarodka'!$C$4:$C$703,C162)),"")</f>
        <v/>
      </c>
      <c r="W162" s="14"/>
    </row>
    <row r="163" spans="1:23" ht="15" customHeight="1" x14ac:dyDescent="0.25">
      <c r="A163" s="12">
        <v>46258</v>
      </c>
      <c r="B163" s="12">
        <v>46280</v>
      </c>
      <c r="C163" s="14" t="s">
        <v>63</v>
      </c>
      <c r="D163" s="14" t="s">
        <v>141</v>
      </c>
      <c r="E163" s="14">
        <v>55</v>
      </c>
      <c r="F163" s="14">
        <v>16800</v>
      </c>
      <c r="G163" s="14"/>
      <c r="H163" s="13">
        <f t="shared" si="16"/>
        <v>16800</v>
      </c>
      <c r="I163" s="14"/>
      <c r="J163" s="17">
        <f t="shared" si="17"/>
        <v>0</v>
      </c>
      <c r="K163" s="14"/>
      <c r="L163" s="17">
        <f t="shared" si="18"/>
        <v>0</v>
      </c>
      <c r="M163" s="17">
        <f t="shared" si="19"/>
        <v>100</v>
      </c>
      <c r="N163" s="14"/>
      <c r="O163" s="13">
        <f t="shared" si="20"/>
        <v>16800</v>
      </c>
      <c r="P163" s="14"/>
      <c r="Q163" s="17">
        <f t="shared" si="21"/>
        <v>0</v>
      </c>
      <c r="R163" s="14"/>
      <c r="S163" s="17">
        <f t="shared" si="22"/>
        <v>0</v>
      </c>
      <c r="T163" s="17" t="str">
        <f t="shared" si="23"/>
        <v/>
      </c>
      <c r="U163" s="17" t="str">
        <f>IFERROR(IF(COUNTIFS('Utrata Masy Jaja'!$B$4:$B$703,A163,'Utrata Masy Jaja'!$C$4:$C$703,C163)=0,"",AVERAGEIFS('Utrata Masy Jaja'!$S$4:$S$703,'Utrata Masy Jaja'!$B$4:$B$703,A163,'Utrata Masy Jaja'!$C$4:$C$703,C163)),"")</f>
        <v/>
      </c>
      <c r="V163" s="15" t="str">
        <f>IFERROR(IF(COUNTIFS('Temperatura zarodka'!$B$4:$B$703,A163,'Temperatura zarodka'!$C$4:$C$703,C163)=0,"",AVERAGEIFS('Temperatura zarodka'!$AR$4:$AR$703,'Temperatura zarodka'!$B$4:$B$703,A163,'Temperatura zarodka'!$C$4:$C$703,C163)),"")</f>
        <v/>
      </c>
      <c r="W163" s="14"/>
    </row>
    <row r="164" spans="1:23" ht="15" customHeight="1" x14ac:dyDescent="0.25">
      <c r="A164" s="12">
        <v>46258</v>
      </c>
      <c r="B164" s="12">
        <v>46280</v>
      </c>
      <c r="C164" s="14" t="s">
        <v>70</v>
      </c>
      <c r="D164" s="14" t="s">
        <v>141</v>
      </c>
      <c r="E164" s="14">
        <v>55</v>
      </c>
      <c r="F164" s="14">
        <v>21600</v>
      </c>
      <c r="G164" s="14"/>
      <c r="H164" s="13">
        <f t="shared" si="16"/>
        <v>21600</v>
      </c>
      <c r="I164" s="14"/>
      <c r="J164" s="17">
        <f t="shared" si="17"/>
        <v>0</v>
      </c>
      <c r="K164" s="14"/>
      <c r="L164" s="17">
        <f t="shared" si="18"/>
        <v>0</v>
      </c>
      <c r="M164" s="17">
        <f t="shared" si="19"/>
        <v>100</v>
      </c>
      <c r="N164" s="14"/>
      <c r="O164" s="13">
        <f t="shared" si="20"/>
        <v>21600</v>
      </c>
      <c r="P164" s="14"/>
      <c r="Q164" s="17">
        <f t="shared" si="21"/>
        <v>0</v>
      </c>
      <c r="R164" s="14"/>
      <c r="S164" s="17">
        <f t="shared" si="22"/>
        <v>0</v>
      </c>
      <c r="T164" s="17" t="str">
        <f t="shared" si="23"/>
        <v/>
      </c>
      <c r="U164" s="17" t="str">
        <f>IFERROR(IF(COUNTIFS('Utrata Masy Jaja'!$B$4:$B$703,A164,'Utrata Masy Jaja'!$C$4:$C$703,C164)=0,"",AVERAGEIFS('Utrata Masy Jaja'!$S$4:$S$703,'Utrata Masy Jaja'!$B$4:$B$703,A164,'Utrata Masy Jaja'!$C$4:$C$703,C164)),"")</f>
        <v/>
      </c>
      <c r="V164" s="15" t="str">
        <f>IFERROR(IF(COUNTIFS('Temperatura zarodka'!$B$4:$B$703,A164,'Temperatura zarodka'!$C$4:$C$703,C164)=0,"",AVERAGEIFS('Temperatura zarodka'!$AR$4:$AR$703,'Temperatura zarodka'!$B$4:$B$703,A164,'Temperatura zarodka'!$C$4:$C$703,C164)),"")</f>
        <v/>
      </c>
      <c r="W164" s="14"/>
    </row>
    <row r="165" spans="1:23" ht="15" customHeight="1" x14ac:dyDescent="0.25">
      <c r="A165" s="12"/>
      <c r="B165" s="12"/>
      <c r="C165" s="14"/>
      <c r="D165" s="14"/>
      <c r="E165" s="14"/>
      <c r="F165" s="14"/>
      <c r="G165" s="14"/>
      <c r="H165" s="13" t="str">
        <f t="shared" si="16"/>
        <v/>
      </c>
      <c r="I165" s="14"/>
      <c r="J165" s="17" t="str">
        <f t="shared" si="17"/>
        <v/>
      </c>
      <c r="K165" s="14"/>
      <c r="L165" s="17" t="str">
        <f t="shared" si="18"/>
        <v/>
      </c>
      <c r="M165" s="17" t="str">
        <f t="shared" si="19"/>
        <v/>
      </c>
      <c r="N165" s="14"/>
      <c r="O165" s="13" t="str">
        <f t="shared" si="20"/>
        <v/>
      </c>
      <c r="P165" s="14"/>
      <c r="Q165" s="17" t="str">
        <f t="shared" si="21"/>
        <v/>
      </c>
      <c r="R165" s="14"/>
      <c r="S165" s="17" t="str">
        <f t="shared" si="22"/>
        <v/>
      </c>
      <c r="T165" s="17" t="str">
        <f t="shared" si="23"/>
        <v/>
      </c>
      <c r="U165" s="17" t="str">
        <f>IFERROR(IF(COUNTIFS('Utrata Masy Jaja'!$B$4:$B$703,A165,'Utrata Masy Jaja'!$C$4:$C$703,C165)=0,"",AVERAGEIFS('Utrata Masy Jaja'!$S$4:$S$703,'Utrata Masy Jaja'!$B$4:$B$703,A165,'Utrata Masy Jaja'!$C$4:$C$703,C165)),"")</f>
        <v/>
      </c>
      <c r="V165" s="15" t="str">
        <f>IFERROR(IF(COUNTIFS('Temperatura zarodka'!$B$4:$B$703,A165,'Temperatura zarodka'!$C$4:$C$703,C165)=0,"",AVERAGEIFS('Temperatura zarodka'!$AR$4:$AR$703,'Temperatura zarodka'!$B$4:$B$703,A165,'Temperatura zarodka'!$C$4:$C$703,C165)),"")</f>
        <v/>
      </c>
      <c r="W165" s="14"/>
    </row>
    <row r="166" spans="1:23" ht="15" customHeight="1" x14ac:dyDescent="0.25">
      <c r="A166" s="12"/>
      <c r="B166" s="12"/>
      <c r="C166" s="14"/>
      <c r="D166" s="14"/>
      <c r="E166" s="14"/>
      <c r="F166" s="14"/>
      <c r="G166" s="14"/>
      <c r="H166" s="13" t="str">
        <f t="shared" si="16"/>
        <v/>
      </c>
      <c r="I166" s="14"/>
      <c r="J166" s="17" t="str">
        <f t="shared" si="17"/>
        <v/>
      </c>
      <c r="K166" s="14"/>
      <c r="L166" s="17" t="str">
        <f t="shared" si="18"/>
        <v/>
      </c>
      <c r="M166" s="17" t="str">
        <f t="shared" si="19"/>
        <v/>
      </c>
      <c r="N166" s="14"/>
      <c r="O166" s="13" t="str">
        <f t="shared" si="20"/>
        <v/>
      </c>
      <c r="P166" s="14"/>
      <c r="Q166" s="17" t="str">
        <f t="shared" si="21"/>
        <v/>
      </c>
      <c r="R166" s="14"/>
      <c r="S166" s="17" t="str">
        <f t="shared" si="22"/>
        <v/>
      </c>
      <c r="T166" s="17" t="str">
        <f t="shared" si="23"/>
        <v/>
      </c>
      <c r="U166" s="17" t="str">
        <f>IFERROR(IF(COUNTIFS('Utrata Masy Jaja'!$B$4:$B$703,A166,'Utrata Masy Jaja'!$C$4:$C$703,C166)=0,"",AVERAGEIFS('Utrata Masy Jaja'!$S$4:$S$703,'Utrata Masy Jaja'!$B$4:$B$703,A166,'Utrata Masy Jaja'!$C$4:$C$703,C166)),"")</f>
        <v/>
      </c>
      <c r="V166" s="15" t="str">
        <f>IFERROR(IF(COUNTIFS('Temperatura zarodka'!$B$4:$B$703,A166,'Temperatura zarodka'!$C$4:$C$703,C166)=0,"",AVERAGEIFS('Temperatura zarodka'!$AR$4:$AR$703,'Temperatura zarodka'!$B$4:$B$703,A166,'Temperatura zarodka'!$C$4:$C$703,C166)),"")</f>
        <v/>
      </c>
      <c r="W166" s="14"/>
    </row>
    <row r="167" spans="1:23" ht="15" customHeight="1" x14ac:dyDescent="0.25">
      <c r="A167" s="12"/>
      <c r="B167" s="12"/>
      <c r="C167" s="14"/>
      <c r="D167" s="14"/>
      <c r="E167" s="14"/>
      <c r="F167" s="14"/>
      <c r="G167" s="14"/>
      <c r="H167" s="13" t="str">
        <f t="shared" si="16"/>
        <v/>
      </c>
      <c r="I167" s="14"/>
      <c r="J167" s="17" t="str">
        <f t="shared" si="17"/>
        <v/>
      </c>
      <c r="K167" s="14"/>
      <c r="L167" s="17" t="str">
        <f t="shared" si="18"/>
        <v/>
      </c>
      <c r="M167" s="17" t="str">
        <f t="shared" si="19"/>
        <v/>
      </c>
      <c r="N167" s="14"/>
      <c r="O167" s="13" t="str">
        <f t="shared" si="20"/>
        <v/>
      </c>
      <c r="P167" s="14"/>
      <c r="Q167" s="17" t="str">
        <f t="shared" si="21"/>
        <v/>
      </c>
      <c r="R167" s="14"/>
      <c r="S167" s="17" t="str">
        <f t="shared" si="22"/>
        <v/>
      </c>
      <c r="T167" s="17" t="str">
        <f t="shared" si="23"/>
        <v/>
      </c>
      <c r="U167" s="17" t="str">
        <f>IFERROR(IF(COUNTIFS('Utrata Masy Jaja'!$B$4:$B$703,A167,'Utrata Masy Jaja'!$C$4:$C$703,C167)=0,"",AVERAGEIFS('Utrata Masy Jaja'!$S$4:$S$703,'Utrata Masy Jaja'!$B$4:$B$703,A167,'Utrata Masy Jaja'!$C$4:$C$703,C167)),"")</f>
        <v/>
      </c>
      <c r="V167" s="15" t="str">
        <f>IFERROR(IF(COUNTIFS('Temperatura zarodka'!$B$4:$B$703,A167,'Temperatura zarodka'!$C$4:$C$703,C167)=0,"",AVERAGEIFS('Temperatura zarodka'!$AR$4:$AR$703,'Temperatura zarodka'!$B$4:$B$703,A167,'Temperatura zarodka'!$C$4:$C$703,C167)),"")</f>
        <v/>
      </c>
      <c r="W167" s="14"/>
    </row>
    <row r="168" spans="1:23" ht="15" customHeight="1" x14ac:dyDescent="0.25">
      <c r="A168" s="12"/>
      <c r="B168" s="12"/>
      <c r="C168" s="14"/>
      <c r="D168" s="14"/>
      <c r="E168" s="14"/>
      <c r="F168" s="14"/>
      <c r="G168" s="14"/>
      <c r="H168" s="13" t="str">
        <f t="shared" si="16"/>
        <v/>
      </c>
      <c r="I168" s="14"/>
      <c r="J168" s="17" t="str">
        <f t="shared" si="17"/>
        <v/>
      </c>
      <c r="K168" s="14"/>
      <c r="L168" s="17" t="str">
        <f t="shared" si="18"/>
        <v/>
      </c>
      <c r="M168" s="17" t="str">
        <f t="shared" si="19"/>
        <v/>
      </c>
      <c r="N168" s="14"/>
      <c r="O168" s="13" t="str">
        <f t="shared" si="20"/>
        <v/>
      </c>
      <c r="P168" s="14"/>
      <c r="Q168" s="17" t="str">
        <f t="shared" si="21"/>
        <v/>
      </c>
      <c r="R168" s="14"/>
      <c r="S168" s="17" t="str">
        <f t="shared" si="22"/>
        <v/>
      </c>
      <c r="T168" s="17" t="str">
        <f t="shared" si="23"/>
        <v/>
      </c>
      <c r="U168" s="17" t="str">
        <f>IFERROR(IF(COUNTIFS('Utrata Masy Jaja'!$B$4:$B$703,A168,'Utrata Masy Jaja'!$C$4:$C$703,C168)=0,"",AVERAGEIFS('Utrata Masy Jaja'!$S$4:$S$703,'Utrata Masy Jaja'!$B$4:$B$703,A168,'Utrata Masy Jaja'!$C$4:$C$703,C168)),"")</f>
        <v/>
      </c>
      <c r="V168" s="15" t="str">
        <f>IFERROR(IF(COUNTIFS('Temperatura zarodka'!$B$4:$B$703,A168,'Temperatura zarodka'!$C$4:$C$703,C168)=0,"",AVERAGEIFS('Temperatura zarodka'!$AR$4:$AR$703,'Temperatura zarodka'!$B$4:$B$703,A168,'Temperatura zarodka'!$C$4:$C$703,C168)),"")</f>
        <v/>
      </c>
      <c r="W168" s="14"/>
    </row>
    <row r="169" spans="1:23" ht="15" customHeight="1" x14ac:dyDescent="0.25">
      <c r="A169" s="12"/>
      <c r="B169" s="12"/>
      <c r="C169" s="14"/>
      <c r="D169" s="14"/>
      <c r="E169" s="14"/>
      <c r="F169" s="14"/>
      <c r="G169" s="14"/>
      <c r="H169" s="13" t="str">
        <f t="shared" si="16"/>
        <v/>
      </c>
      <c r="I169" s="14"/>
      <c r="J169" s="17" t="str">
        <f t="shared" si="17"/>
        <v/>
      </c>
      <c r="K169" s="14"/>
      <c r="L169" s="17" t="str">
        <f t="shared" si="18"/>
        <v/>
      </c>
      <c r="M169" s="17" t="str">
        <f t="shared" si="19"/>
        <v/>
      </c>
      <c r="N169" s="14"/>
      <c r="O169" s="13" t="str">
        <f t="shared" si="20"/>
        <v/>
      </c>
      <c r="P169" s="14"/>
      <c r="Q169" s="17" t="str">
        <f t="shared" si="21"/>
        <v/>
      </c>
      <c r="R169" s="14"/>
      <c r="S169" s="17" t="str">
        <f t="shared" si="22"/>
        <v/>
      </c>
      <c r="T169" s="17" t="str">
        <f t="shared" si="23"/>
        <v/>
      </c>
      <c r="U169" s="17" t="str">
        <f>IFERROR(IF(COUNTIFS('Utrata Masy Jaja'!$B$4:$B$703,A169,'Utrata Masy Jaja'!$C$4:$C$703,C169)=0,"",AVERAGEIFS('Utrata Masy Jaja'!$S$4:$S$703,'Utrata Masy Jaja'!$B$4:$B$703,A169,'Utrata Masy Jaja'!$C$4:$C$703,C169)),"")</f>
        <v/>
      </c>
      <c r="V169" s="15" t="str">
        <f>IFERROR(IF(COUNTIFS('Temperatura zarodka'!$B$4:$B$703,A169,'Temperatura zarodka'!$C$4:$C$703,C169)=0,"",AVERAGEIFS('Temperatura zarodka'!$AR$4:$AR$703,'Temperatura zarodka'!$B$4:$B$703,A169,'Temperatura zarodka'!$C$4:$C$703,C169)),"")</f>
        <v/>
      </c>
      <c r="W169" s="14"/>
    </row>
    <row r="170" spans="1:23" ht="15" customHeight="1" x14ac:dyDescent="0.25">
      <c r="A170" s="12"/>
      <c r="B170" s="12"/>
      <c r="C170" s="14"/>
      <c r="D170" s="14"/>
      <c r="E170" s="14"/>
      <c r="F170" s="14"/>
      <c r="G170" s="14"/>
      <c r="H170" s="13" t="str">
        <f t="shared" si="16"/>
        <v/>
      </c>
      <c r="I170" s="14"/>
      <c r="J170" s="17" t="str">
        <f t="shared" si="17"/>
        <v/>
      </c>
      <c r="K170" s="14"/>
      <c r="L170" s="17" t="str">
        <f t="shared" si="18"/>
        <v/>
      </c>
      <c r="M170" s="17" t="str">
        <f t="shared" si="19"/>
        <v/>
      </c>
      <c r="N170" s="14"/>
      <c r="O170" s="13" t="str">
        <f t="shared" si="20"/>
        <v/>
      </c>
      <c r="P170" s="14"/>
      <c r="Q170" s="17" t="str">
        <f t="shared" si="21"/>
        <v/>
      </c>
      <c r="R170" s="14"/>
      <c r="S170" s="17" t="str">
        <f t="shared" si="22"/>
        <v/>
      </c>
      <c r="T170" s="17" t="str">
        <f t="shared" si="23"/>
        <v/>
      </c>
      <c r="U170" s="17" t="str">
        <f>IFERROR(IF(COUNTIFS('Utrata Masy Jaja'!$B$4:$B$703,A170,'Utrata Masy Jaja'!$C$4:$C$703,C170)=0,"",AVERAGEIFS('Utrata Masy Jaja'!$S$4:$S$703,'Utrata Masy Jaja'!$B$4:$B$703,A170,'Utrata Masy Jaja'!$C$4:$C$703,C170)),"")</f>
        <v/>
      </c>
      <c r="V170" s="15" t="str">
        <f>IFERROR(IF(COUNTIFS('Temperatura zarodka'!$B$4:$B$703,A170,'Temperatura zarodka'!$C$4:$C$703,C170)=0,"",AVERAGEIFS('Temperatura zarodka'!$AR$4:$AR$703,'Temperatura zarodka'!$B$4:$B$703,A170,'Temperatura zarodka'!$C$4:$C$703,C170)),"")</f>
        <v/>
      </c>
      <c r="W170" s="14"/>
    </row>
    <row r="171" spans="1:23" ht="15" customHeight="1" x14ac:dyDescent="0.25">
      <c r="A171" s="12"/>
      <c r="B171" s="12"/>
      <c r="C171" s="14"/>
      <c r="D171" s="14"/>
      <c r="E171" s="14"/>
      <c r="F171" s="14"/>
      <c r="G171" s="14"/>
      <c r="H171" s="13" t="str">
        <f t="shared" si="16"/>
        <v/>
      </c>
      <c r="I171" s="14"/>
      <c r="J171" s="17" t="str">
        <f t="shared" si="17"/>
        <v/>
      </c>
      <c r="K171" s="14"/>
      <c r="L171" s="17" t="str">
        <f t="shared" si="18"/>
        <v/>
      </c>
      <c r="M171" s="17" t="str">
        <f t="shared" si="19"/>
        <v/>
      </c>
      <c r="N171" s="14"/>
      <c r="O171" s="13" t="str">
        <f t="shared" si="20"/>
        <v/>
      </c>
      <c r="P171" s="14"/>
      <c r="Q171" s="17" t="str">
        <f t="shared" si="21"/>
        <v/>
      </c>
      <c r="R171" s="14"/>
      <c r="S171" s="17" t="str">
        <f t="shared" si="22"/>
        <v/>
      </c>
      <c r="T171" s="17" t="str">
        <f t="shared" si="23"/>
        <v/>
      </c>
      <c r="U171" s="17" t="str">
        <f>IFERROR(IF(COUNTIFS('Utrata Masy Jaja'!$B$4:$B$703,A171,'Utrata Masy Jaja'!$C$4:$C$703,C171)=0,"",AVERAGEIFS('Utrata Masy Jaja'!$S$4:$S$703,'Utrata Masy Jaja'!$B$4:$B$703,A171,'Utrata Masy Jaja'!$C$4:$C$703,C171)),"")</f>
        <v/>
      </c>
      <c r="V171" s="15" t="str">
        <f>IFERROR(IF(COUNTIFS('Temperatura zarodka'!$B$4:$B$703,A171,'Temperatura zarodka'!$C$4:$C$703,C171)=0,"",AVERAGEIFS('Temperatura zarodka'!$AR$4:$AR$703,'Temperatura zarodka'!$B$4:$B$703,A171,'Temperatura zarodka'!$C$4:$C$703,C171)),"")</f>
        <v/>
      </c>
      <c r="W171" s="14"/>
    </row>
    <row r="172" spans="1:23" ht="15" customHeight="1" x14ac:dyDescent="0.25">
      <c r="A172" s="12"/>
      <c r="B172" s="12"/>
      <c r="C172" s="14"/>
      <c r="D172" s="14"/>
      <c r="E172" s="14"/>
      <c r="F172" s="14"/>
      <c r="G172" s="14"/>
      <c r="H172" s="13" t="str">
        <f t="shared" si="16"/>
        <v/>
      </c>
      <c r="I172" s="14"/>
      <c r="J172" s="17" t="str">
        <f t="shared" si="17"/>
        <v/>
      </c>
      <c r="K172" s="14"/>
      <c r="L172" s="17" t="str">
        <f t="shared" si="18"/>
        <v/>
      </c>
      <c r="M172" s="17" t="str">
        <f t="shared" si="19"/>
        <v/>
      </c>
      <c r="N172" s="14"/>
      <c r="O172" s="13" t="str">
        <f t="shared" si="20"/>
        <v/>
      </c>
      <c r="P172" s="14"/>
      <c r="Q172" s="17" t="str">
        <f t="shared" si="21"/>
        <v/>
      </c>
      <c r="R172" s="14"/>
      <c r="S172" s="17" t="str">
        <f t="shared" si="22"/>
        <v/>
      </c>
      <c r="T172" s="17" t="str">
        <f t="shared" si="23"/>
        <v/>
      </c>
      <c r="U172" s="17" t="str">
        <f>IFERROR(IF(COUNTIFS('Utrata Masy Jaja'!$B$4:$B$703,A172,'Utrata Masy Jaja'!$C$4:$C$703,C172)=0,"",AVERAGEIFS('Utrata Masy Jaja'!$S$4:$S$703,'Utrata Masy Jaja'!$B$4:$B$703,A172,'Utrata Masy Jaja'!$C$4:$C$703,C172)),"")</f>
        <v/>
      </c>
      <c r="V172" s="15" t="str">
        <f>IFERROR(IF(COUNTIFS('Temperatura zarodka'!$B$4:$B$703,A172,'Temperatura zarodka'!$C$4:$C$703,C172)=0,"",AVERAGEIFS('Temperatura zarodka'!$AR$4:$AR$703,'Temperatura zarodka'!$B$4:$B$703,A172,'Temperatura zarodka'!$C$4:$C$703,C172)),"")</f>
        <v/>
      </c>
      <c r="W172" s="14"/>
    </row>
    <row r="173" spans="1:23" ht="15" customHeight="1" x14ac:dyDescent="0.25">
      <c r="A173" s="12"/>
      <c r="B173" s="12"/>
      <c r="C173" s="14"/>
      <c r="D173" s="14"/>
      <c r="E173" s="14"/>
      <c r="F173" s="14"/>
      <c r="G173" s="14"/>
      <c r="H173" s="13" t="str">
        <f t="shared" si="16"/>
        <v/>
      </c>
      <c r="I173" s="14"/>
      <c r="J173" s="17" t="str">
        <f t="shared" si="17"/>
        <v/>
      </c>
      <c r="K173" s="14"/>
      <c r="L173" s="17" t="str">
        <f t="shared" si="18"/>
        <v/>
      </c>
      <c r="M173" s="17" t="str">
        <f t="shared" si="19"/>
        <v/>
      </c>
      <c r="N173" s="14"/>
      <c r="O173" s="13" t="str">
        <f t="shared" si="20"/>
        <v/>
      </c>
      <c r="P173" s="14"/>
      <c r="Q173" s="17" t="str">
        <f t="shared" si="21"/>
        <v/>
      </c>
      <c r="R173" s="14"/>
      <c r="S173" s="17" t="str">
        <f t="shared" si="22"/>
        <v/>
      </c>
      <c r="T173" s="17" t="str">
        <f t="shared" si="23"/>
        <v/>
      </c>
      <c r="U173" s="17" t="str">
        <f>IFERROR(IF(COUNTIFS('Utrata Masy Jaja'!$B$4:$B$703,A173,'Utrata Masy Jaja'!$C$4:$C$703,C173)=0,"",AVERAGEIFS('Utrata Masy Jaja'!$S$4:$S$703,'Utrata Masy Jaja'!$B$4:$B$703,A173,'Utrata Masy Jaja'!$C$4:$C$703,C173)),"")</f>
        <v/>
      </c>
      <c r="V173" s="15" t="str">
        <f>IFERROR(IF(COUNTIFS('Temperatura zarodka'!$B$4:$B$703,A173,'Temperatura zarodka'!$C$4:$C$703,C173)=0,"",AVERAGEIFS('Temperatura zarodka'!$AR$4:$AR$703,'Temperatura zarodka'!$B$4:$B$703,A173,'Temperatura zarodka'!$C$4:$C$703,C173)),"")</f>
        <v/>
      </c>
      <c r="W173" s="14"/>
    </row>
    <row r="174" spans="1:23" ht="15" customHeight="1" x14ac:dyDescent="0.25">
      <c r="A174" s="12"/>
      <c r="B174" s="12"/>
      <c r="C174" s="14"/>
      <c r="D174" s="14"/>
      <c r="E174" s="14"/>
      <c r="F174" s="14"/>
      <c r="G174" s="14"/>
      <c r="H174" s="13" t="str">
        <f t="shared" si="16"/>
        <v/>
      </c>
      <c r="I174" s="14"/>
      <c r="J174" s="17" t="str">
        <f t="shared" si="17"/>
        <v/>
      </c>
      <c r="K174" s="14"/>
      <c r="L174" s="17" t="str">
        <f t="shared" si="18"/>
        <v/>
      </c>
      <c r="M174" s="17" t="str">
        <f t="shared" si="19"/>
        <v/>
      </c>
      <c r="N174" s="14"/>
      <c r="O174" s="13" t="str">
        <f t="shared" si="20"/>
        <v/>
      </c>
      <c r="P174" s="14"/>
      <c r="Q174" s="17" t="str">
        <f t="shared" si="21"/>
        <v/>
      </c>
      <c r="R174" s="14"/>
      <c r="S174" s="17" t="str">
        <f t="shared" si="22"/>
        <v/>
      </c>
      <c r="T174" s="17" t="str">
        <f t="shared" si="23"/>
        <v/>
      </c>
      <c r="U174" s="17" t="str">
        <f>IFERROR(IF(COUNTIFS('Utrata Masy Jaja'!$B$4:$B$703,A174,'Utrata Masy Jaja'!$C$4:$C$703,C174)=0,"",AVERAGEIFS('Utrata Masy Jaja'!$S$4:$S$703,'Utrata Masy Jaja'!$B$4:$B$703,A174,'Utrata Masy Jaja'!$C$4:$C$703,C174)),"")</f>
        <v/>
      </c>
      <c r="V174" s="15" t="str">
        <f>IFERROR(IF(COUNTIFS('Temperatura zarodka'!$B$4:$B$703,A174,'Temperatura zarodka'!$C$4:$C$703,C174)=0,"",AVERAGEIFS('Temperatura zarodka'!$AR$4:$AR$703,'Temperatura zarodka'!$B$4:$B$703,A174,'Temperatura zarodka'!$C$4:$C$703,C174)),"")</f>
        <v/>
      </c>
      <c r="W174" s="14"/>
    </row>
    <row r="175" spans="1:23" ht="15" customHeight="1" x14ac:dyDescent="0.25">
      <c r="A175" s="12"/>
      <c r="B175" s="12"/>
      <c r="C175" s="14"/>
      <c r="D175" s="14"/>
      <c r="E175" s="14"/>
      <c r="F175" s="14"/>
      <c r="G175" s="14"/>
      <c r="H175" s="13" t="str">
        <f t="shared" si="16"/>
        <v/>
      </c>
      <c r="I175" s="14"/>
      <c r="J175" s="17" t="str">
        <f t="shared" si="17"/>
        <v/>
      </c>
      <c r="K175" s="14"/>
      <c r="L175" s="17" t="str">
        <f t="shared" si="18"/>
        <v/>
      </c>
      <c r="M175" s="17" t="str">
        <f t="shared" si="19"/>
        <v/>
      </c>
      <c r="N175" s="14"/>
      <c r="O175" s="13" t="str">
        <f t="shared" si="20"/>
        <v/>
      </c>
      <c r="P175" s="14"/>
      <c r="Q175" s="17" t="str">
        <f t="shared" si="21"/>
        <v/>
      </c>
      <c r="R175" s="14"/>
      <c r="S175" s="17" t="str">
        <f t="shared" si="22"/>
        <v/>
      </c>
      <c r="T175" s="17" t="str">
        <f t="shared" si="23"/>
        <v/>
      </c>
      <c r="U175" s="17" t="str">
        <f>IFERROR(IF(COUNTIFS('Utrata Masy Jaja'!$B$4:$B$703,A175,'Utrata Masy Jaja'!$C$4:$C$703,C175)=0,"",AVERAGEIFS('Utrata Masy Jaja'!$S$4:$S$703,'Utrata Masy Jaja'!$B$4:$B$703,A175,'Utrata Masy Jaja'!$C$4:$C$703,C175)),"")</f>
        <v/>
      </c>
      <c r="V175" s="15" t="str">
        <f>IFERROR(IF(COUNTIFS('Temperatura zarodka'!$B$4:$B$703,A175,'Temperatura zarodka'!$C$4:$C$703,C175)=0,"",AVERAGEIFS('Temperatura zarodka'!$AR$4:$AR$703,'Temperatura zarodka'!$B$4:$B$703,A175,'Temperatura zarodka'!$C$4:$C$703,C175)),"")</f>
        <v/>
      </c>
      <c r="W175" s="14"/>
    </row>
    <row r="176" spans="1:23" ht="15" customHeight="1" x14ac:dyDescent="0.25">
      <c r="A176" s="12"/>
      <c r="B176" s="12"/>
      <c r="C176" s="14"/>
      <c r="D176" s="14"/>
      <c r="E176" s="14"/>
      <c r="F176" s="14"/>
      <c r="G176" s="14"/>
      <c r="H176" s="13" t="str">
        <f t="shared" si="16"/>
        <v/>
      </c>
      <c r="I176" s="14"/>
      <c r="J176" s="17" t="str">
        <f t="shared" si="17"/>
        <v/>
      </c>
      <c r="K176" s="14"/>
      <c r="L176" s="17" t="str">
        <f t="shared" si="18"/>
        <v/>
      </c>
      <c r="M176" s="17" t="str">
        <f t="shared" si="19"/>
        <v/>
      </c>
      <c r="N176" s="14"/>
      <c r="O176" s="13" t="str">
        <f t="shared" si="20"/>
        <v/>
      </c>
      <c r="P176" s="14"/>
      <c r="Q176" s="17" t="str">
        <f t="shared" si="21"/>
        <v/>
      </c>
      <c r="R176" s="14"/>
      <c r="S176" s="17" t="str">
        <f t="shared" si="22"/>
        <v/>
      </c>
      <c r="T176" s="17" t="str">
        <f t="shared" si="23"/>
        <v/>
      </c>
      <c r="U176" s="17" t="str">
        <f>IFERROR(IF(COUNTIFS('Utrata Masy Jaja'!$B$4:$B$703,A176,'Utrata Masy Jaja'!$C$4:$C$703,C176)=0,"",AVERAGEIFS('Utrata Masy Jaja'!$S$4:$S$703,'Utrata Masy Jaja'!$B$4:$B$703,A176,'Utrata Masy Jaja'!$C$4:$C$703,C176)),"")</f>
        <v/>
      </c>
      <c r="V176" s="15" t="str">
        <f>IFERROR(IF(COUNTIFS('Temperatura zarodka'!$B$4:$B$703,A176,'Temperatura zarodka'!$C$4:$C$703,C176)=0,"",AVERAGEIFS('Temperatura zarodka'!$AR$4:$AR$703,'Temperatura zarodka'!$B$4:$B$703,A176,'Temperatura zarodka'!$C$4:$C$703,C176)),"")</f>
        <v/>
      </c>
      <c r="W176" s="14"/>
    </row>
    <row r="177" spans="1:23" ht="15" customHeight="1" x14ac:dyDescent="0.25">
      <c r="A177" s="12"/>
      <c r="B177" s="12"/>
      <c r="C177" s="14"/>
      <c r="D177" s="14"/>
      <c r="E177" s="14"/>
      <c r="F177" s="14"/>
      <c r="G177" s="14"/>
      <c r="H177" s="13" t="str">
        <f t="shared" si="16"/>
        <v/>
      </c>
      <c r="I177" s="14"/>
      <c r="J177" s="17" t="str">
        <f t="shared" si="17"/>
        <v/>
      </c>
      <c r="K177" s="14"/>
      <c r="L177" s="17" t="str">
        <f t="shared" si="18"/>
        <v/>
      </c>
      <c r="M177" s="17" t="str">
        <f t="shared" si="19"/>
        <v/>
      </c>
      <c r="N177" s="14"/>
      <c r="O177" s="13" t="str">
        <f t="shared" si="20"/>
        <v/>
      </c>
      <c r="P177" s="14"/>
      <c r="Q177" s="17" t="str">
        <f t="shared" si="21"/>
        <v/>
      </c>
      <c r="R177" s="14"/>
      <c r="S177" s="17" t="str">
        <f t="shared" si="22"/>
        <v/>
      </c>
      <c r="T177" s="17" t="str">
        <f t="shared" si="23"/>
        <v/>
      </c>
      <c r="U177" s="17" t="str">
        <f>IFERROR(IF(COUNTIFS('Utrata Masy Jaja'!$B$4:$B$703,A177,'Utrata Masy Jaja'!$C$4:$C$703,C177)=0,"",AVERAGEIFS('Utrata Masy Jaja'!$S$4:$S$703,'Utrata Masy Jaja'!$B$4:$B$703,A177,'Utrata Masy Jaja'!$C$4:$C$703,C177)),"")</f>
        <v/>
      </c>
      <c r="V177" s="15" t="str">
        <f>IFERROR(IF(COUNTIFS('Temperatura zarodka'!$B$4:$B$703,A177,'Temperatura zarodka'!$C$4:$C$703,C177)=0,"",AVERAGEIFS('Temperatura zarodka'!$AR$4:$AR$703,'Temperatura zarodka'!$B$4:$B$703,A177,'Temperatura zarodka'!$C$4:$C$703,C177)),"")</f>
        <v/>
      </c>
      <c r="W177" s="14"/>
    </row>
    <row r="178" spans="1:23" ht="15" customHeight="1" x14ac:dyDescent="0.25">
      <c r="A178" s="12"/>
      <c r="B178" s="12"/>
      <c r="C178" s="14"/>
      <c r="D178" s="14"/>
      <c r="E178" s="14"/>
      <c r="F178" s="14"/>
      <c r="G178" s="14"/>
      <c r="H178" s="13" t="str">
        <f t="shared" si="16"/>
        <v/>
      </c>
      <c r="I178" s="14"/>
      <c r="J178" s="17" t="str">
        <f t="shared" si="17"/>
        <v/>
      </c>
      <c r="K178" s="14"/>
      <c r="L178" s="17" t="str">
        <f t="shared" si="18"/>
        <v/>
      </c>
      <c r="M178" s="17" t="str">
        <f t="shared" si="19"/>
        <v/>
      </c>
      <c r="N178" s="14"/>
      <c r="O178" s="13" t="str">
        <f t="shared" si="20"/>
        <v/>
      </c>
      <c r="P178" s="14"/>
      <c r="Q178" s="17" t="str">
        <f t="shared" si="21"/>
        <v/>
      </c>
      <c r="R178" s="14"/>
      <c r="S178" s="17" t="str">
        <f t="shared" si="22"/>
        <v/>
      </c>
      <c r="T178" s="17" t="str">
        <f t="shared" si="23"/>
        <v/>
      </c>
      <c r="U178" s="17" t="str">
        <f>IFERROR(IF(COUNTIFS('Utrata Masy Jaja'!$B$4:$B$703,A178,'Utrata Masy Jaja'!$C$4:$C$703,C178)=0,"",AVERAGEIFS('Utrata Masy Jaja'!$S$4:$S$703,'Utrata Masy Jaja'!$B$4:$B$703,A178,'Utrata Masy Jaja'!$C$4:$C$703,C178)),"")</f>
        <v/>
      </c>
      <c r="V178" s="15" t="str">
        <f>IFERROR(IF(COUNTIFS('Temperatura zarodka'!$B$4:$B$703,A178,'Temperatura zarodka'!$C$4:$C$703,C178)=0,"",AVERAGEIFS('Temperatura zarodka'!$AR$4:$AR$703,'Temperatura zarodka'!$B$4:$B$703,A178,'Temperatura zarodka'!$C$4:$C$703,C178)),"")</f>
        <v/>
      </c>
      <c r="W178" s="14"/>
    </row>
    <row r="179" spans="1:23" ht="15" customHeight="1" x14ac:dyDescent="0.25">
      <c r="A179" s="12"/>
      <c r="B179" s="12"/>
      <c r="C179" s="14"/>
      <c r="D179" s="14"/>
      <c r="E179" s="14"/>
      <c r="F179" s="14"/>
      <c r="G179" s="14"/>
      <c r="H179" s="13" t="str">
        <f t="shared" si="16"/>
        <v/>
      </c>
      <c r="I179" s="14"/>
      <c r="J179" s="17" t="str">
        <f t="shared" si="17"/>
        <v/>
      </c>
      <c r="K179" s="14"/>
      <c r="L179" s="17" t="str">
        <f t="shared" si="18"/>
        <v/>
      </c>
      <c r="M179" s="17" t="str">
        <f t="shared" si="19"/>
        <v/>
      </c>
      <c r="N179" s="14"/>
      <c r="O179" s="13" t="str">
        <f t="shared" si="20"/>
        <v/>
      </c>
      <c r="P179" s="14"/>
      <c r="Q179" s="17" t="str">
        <f t="shared" si="21"/>
        <v/>
      </c>
      <c r="R179" s="14"/>
      <c r="S179" s="17" t="str">
        <f t="shared" si="22"/>
        <v/>
      </c>
      <c r="T179" s="17" t="str">
        <f t="shared" si="23"/>
        <v/>
      </c>
      <c r="U179" s="17" t="str">
        <f>IFERROR(IF(COUNTIFS('Utrata Masy Jaja'!$B$4:$B$703,A179,'Utrata Masy Jaja'!$C$4:$C$703,C179)=0,"",AVERAGEIFS('Utrata Masy Jaja'!$S$4:$S$703,'Utrata Masy Jaja'!$B$4:$B$703,A179,'Utrata Masy Jaja'!$C$4:$C$703,C179)),"")</f>
        <v/>
      </c>
      <c r="V179" s="15" t="str">
        <f>IFERROR(IF(COUNTIFS('Temperatura zarodka'!$B$4:$B$703,A179,'Temperatura zarodka'!$C$4:$C$703,C179)=0,"",AVERAGEIFS('Temperatura zarodka'!$AR$4:$AR$703,'Temperatura zarodka'!$B$4:$B$703,A179,'Temperatura zarodka'!$C$4:$C$703,C179)),"")</f>
        <v/>
      </c>
      <c r="W179" s="14"/>
    </row>
    <row r="180" spans="1:23" ht="15" customHeight="1" x14ac:dyDescent="0.25">
      <c r="A180" s="12"/>
      <c r="B180" s="12"/>
      <c r="C180" s="14"/>
      <c r="D180" s="14"/>
      <c r="E180" s="14"/>
      <c r="F180" s="14"/>
      <c r="G180" s="14"/>
      <c r="H180" s="13" t="str">
        <f t="shared" si="16"/>
        <v/>
      </c>
      <c r="I180" s="14"/>
      <c r="J180" s="17" t="str">
        <f t="shared" si="17"/>
        <v/>
      </c>
      <c r="K180" s="14"/>
      <c r="L180" s="17" t="str">
        <f t="shared" si="18"/>
        <v/>
      </c>
      <c r="M180" s="17" t="str">
        <f t="shared" si="19"/>
        <v/>
      </c>
      <c r="N180" s="14"/>
      <c r="O180" s="13" t="str">
        <f t="shared" si="20"/>
        <v/>
      </c>
      <c r="P180" s="14"/>
      <c r="Q180" s="17" t="str">
        <f t="shared" si="21"/>
        <v/>
      </c>
      <c r="R180" s="14"/>
      <c r="S180" s="17" t="str">
        <f t="shared" si="22"/>
        <v/>
      </c>
      <c r="T180" s="17" t="str">
        <f t="shared" si="23"/>
        <v/>
      </c>
      <c r="U180" s="17" t="str">
        <f>IFERROR(IF(COUNTIFS('Utrata Masy Jaja'!$B$4:$B$703,A180,'Utrata Masy Jaja'!$C$4:$C$703,C180)=0,"",AVERAGEIFS('Utrata Masy Jaja'!$S$4:$S$703,'Utrata Masy Jaja'!$B$4:$B$703,A180,'Utrata Masy Jaja'!$C$4:$C$703,C180)),"")</f>
        <v/>
      </c>
      <c r="V180" s="15" t="str">
        <f>IFERROR(IF(COUNTIFS('Temperatura zarodka'!$B$4:$B$703,A180,'Temperatura zarodka'!$C$4:$C$703,C180)=0,"",AVERAGEIFS('Temperatura zarodka'!$AR$4:$AR$703,'Temperatura zarodka'!$B$4:$B$703,A180,'Temperatura zarodka'!$C$4:$C$703,C180)),"")</f>
        <v/>
      </c>
      <c r="W180" s="14"/>
    </row>
    <row r="181" spans="1:23" ht="15" customHeight="1" x14ac:dyDescent="0.25">
      <c r="A181" s="12"/>
      <c r="B181" s="12"/>
      <c r="C181" s="14"/>
      <c r="D181" s="14"/>
      <c r="E181" s="14"/>
      <c r="F181" s="14"/>
      <c r="G181" s="14"/>
      <c r="H181" s="13" t="str">
        <f t="shared" si="16"/>
        <v/>
      </c>
      <c r="I181" s="14"/>
      <c r="J181" s="17" t="str">
        <f t="shared" si="17"/>
        <v/>
      </c>
      <c r="K181" s="14"/>
      <c r="L181" s="17" t="str">
        <f t="shared" si="18"/>
        <v/>
      </c>
      <c r="M181" s="17" t="str">
        <f t="shared" si="19"/>
        <v/>
      </c>
      <c r="N181" s="14"/>
      <c r="O181" s="13" t="str">
        <f t="shared" si="20"/>
        <v/>
      </c>
      <c r="P181" s="14"/>
      <c r="Q181" s="17" t="str">
        <f t="shared" si="21"/>
        <v/>
      </c>
      <c r="R181" s="14"/>
      <c r="S181" s="17" t="str">
        <f t="shared" si="22"/>
        <v/>
      </c>
      <c r="T181" s="17" t="str">
        <f t="shared" si="23"/>
        <v/>
      </c>
      <c r="U181" s="17" t="str">
        <f>IFERROR(IF(COUNTIFS('Utrata Masy Jaja'!$B$4:$B$703,A181,'Utrata Masy Jaja'!$C$4:$C$703,C181)=0,"",AVERAGEIFS('Utrata Masy Jaja'!$S$4:$S$703,'Utrata Masy Jaja'!$B$4:$B$703,A181,'Utrata Masy Jaja'!$C$4:$C$703,C181)),"")</f>
        <v/>
      </c>
      <c r="V181" s="15" t="str">
        <f>IFERROR(IF(COUNTIFS('Temperatura zarodka'!$B$4:$B$703,A181,'Temperatura zarodka'!$C$4:$C$703,C181)=0,"",AVERAGEIFS('Temperatura zarodka'!$AR$4:$AR$703,'Temperatura zarodka'!$B$4:$B$703,A181,'Temperatura zarodka'!$C$4:$C$703,C181)),"")</f>
        <v/>
      </c>
      <c r="W181" s="14"/>
    </row>
    <row r="182" spans="1:23" ht="15" customHeight="1" x14ac:dyDescent="0.25">
      <c r="A182" s="12"/>
      <c r="B182" s="12"/>
      <c r="C182" s="14"/>
      <c r="D182" s="14"/>
      <c r="E182" s="14"/>
      <c r="F182" s="14"/>
      <c r="G182" s="14"/>
      <c r="H182" s="13" t="str">
        <f t="shared" si="16"/>
        <v/>
      </c>
      <c r="I182" s="14"/>
      <c r="J182" s="17" t="str">
        <f t="shared" si="17"/>
        <v/>
      </c>
      <c r="K182" s="14"/>
      <c r="L182" s="17" t="str">
        <f t="shared" si="18"/>
        <v/>
      </c>
      <c r="M182" s="17" t="str">
        <f t="shared" si="19"/>
        <v/>
      </c>
      <c r="N182" s="14"/>
      <c r="O182" s="13" t="str">
        <f t="shared" si="20"/>
        <v/>
      </c>
      <c r="P182" s="14"/>
      <c r="Q182" s="17" t="str">
        <f t="shared" si="21"/>
        <v/>
      </c>
      <c r="R182" s="14"/>
      <c r="S182" s="17" t="str">
        <f t="shared" si="22"/>
        <v/>
      </c>
      <c r="T182" s="17" t="str">
        <f t="shared" si="23"/>
        <v/>
      </c>
      <c r="U182" s="17" t="str">
        <f>IFERROR(IF(COUNTIFS('Utrata Masy Jaja'!$B$4:$B$703,A182,'Utrata Masy Jaja'!$C$4:$C$703,C182)=0,"",AVERAGEIFS('Utrata Masy Jaja'!$S$4:$S$703,'Utrata Masy Jaja'!$B$4:$B$703,A182,'Utrata Masy Jaja'!$C$4:$C$703,C182)),"")</f>
        <v/>
      </c>
      <c r="V182" s="15" t="str">
        <f>IFERROR(IF(COUNTIFS('Temperatura zarodka'!$B$4:$B$703,A182,'Temperatura zarodka'!$C$4:$C$703,C182)=0,"",AVERAGEIFS('Temperatura zarodka'!$AR$4:$AR$703,'Temperatura zarodka'!$B$4:$B$703,A182,'Temperatura zarodka'!$C$4:$C$703,C182)),"")</f>
        <v/>
      </c>
      <c r="W182" s="14"/>
    </row>
    <row r="183" spans="1:23" ht="15" customHeight="1" x14ac:dyDescent="0.25">
      <c r="A183" s="12"/>
      <c r="B183" s="12"/>
      <c r="C183" s="14"/>
      <c r="D183" s="14"/>
      <c r="E183" s="14"/>
      <c r="F183" s="14"/>
      <c r="G183" s="14"/>
      <c r="H183" s="13" t="str">
        <f t="shared" si="16"/>
        <v/>
      </c>
      <c r="I183" s="14"/>
      <c r="J183" s="17" t="str">
        <f t="shared" si="17"/>
        <v/>
      </c>
      <c r="K183" s="14"/>
      <c r="L183" s="17" t="str">
        <f t="shared" si="18"/>
        <v/>
      </c>
      <c r="M183" s="17" t="str">
        <f t="shared" si="19"/>
        <v/>
      </c>
      <c r="N183" s="14"/>
      <c r="O183" s="13" t="str">
        <f t="shared" si="20"/>
        <v/>
      </c>
      <c r="P183" s="14"/>
      <c r="Q183" s="17" t="str">
        <f t="shared" si="21"/>
        <v/>
      </c>
      <c r="R183" s="14"/>
      <c r="S183" s="17" t="str">
        <f t="shared" si="22"/>
        <v/>
      </c>
      <c r="T183" s="17" t="str">
        <f t="shared" si="23"/>
        <v/>
      </c>
      <c r="U183" s="17" t="str">
        <f>IFERROR(IF(COUNTIFS('Utrata Masy Jaja'!$B$4:$B$703,A183,'Utrata Masy Jaja'!$C$4:$C$703,C183)=0,"",AVERAGEIFS('Utrata Masy Jaja'!$S$4:$S$703,'Utrata Masy Jaja'!$B$4:$B$703,A183,'Utrata Masy Jaja'!$C$4:$C$703,C183)),"")</f>
        <v/>
      </c>
      <c r="V183" s="15" t="str">
        <f>IFERROR(IF(COUNTIFS('Temperatura zarodka'!$B$4:$B$703,A183,'Temperatura zarodka'!$C$4:$C$703,C183)=0,"",AVERAGEIFS('Temperatura zarodka'!$AR$4:$AR$703,'Temperatura zarodka'!$B$4:$B$703,A183,'Temperatura zarodka'!$C$4:$C$703,C183)),"")</f>
        <v/>
      </c>
      <c r="W183" s="14"/>
    </row>
    <row r="184" spans="1:23" ht="15" customHeight="1" x14ac:dyDescent="0.25">
      <c r="A184" s="12"/>
      <c r="B184" s="12"/>
      <c r="C184" s="14"/>
      <c r="D184" s="14"/>
      <c r="E184" s="14"/>
      <c r="F184" s="14"/>
      <c r="G184" s="14"/>
      <c r="H184" s="13" t="str">
        <f t="shared" si="16"/>
        <v/>
      </c>
      <c r="I184" s="14"/>
      <c r="J184" s="17" t="str">
        <f t="shared" si="17"/>
        <v/>
      </c>
      <c r="K184" s="14"/>
      <c r="L184" s="17" t="str">
        <f t="shared" si="18"/>
        <v/>
      </c>
      <c r="M184" s="17" t="str">
        <f t="shared" si="19"/>
        <v/>
      </c>
      <c r="N184" s="14"/>
      <c r="O184" s="13" t="str">
        <f t="shared" si="20"/>
        <v/>
      </c>
      <c r="P184" s="14"/>
      <c r="Q184" s="17" t="str">
        <f t="shared" si="21"/>
        <v/>
      </c>
      <c r="R184" s="14"/>
      <c r="S184" s="17" t="str">
        <f t="shared" si="22"/>
        <v/>
      </c>
      <c r="T184" s="17" t="str">
        <f t="shared" si="23"/>
        <v/>
      </c>
      <c r="U184" s="17" t="str">
        <f>IFERROR(IF(COUNTIFS('Utrata Masy Jaja'!$B$4:$B$703,A184,'Utrata Masy Jaja'!$C$4:$C$703,C184)=0,"",AVERAGEIFS('Utrata Masy Jaja'!$S$4:$S$703,'Utrata Masy Jaja'!$B$4:$B$703,A184,'Utrata Masy Jaja'!$C$4:$C$703,C184)),"")</f>
        <v/>
      </c>
      <c r="V184" s="15" t="str">
        <f>IFERROR(IF(COUNTIFS('Temperatura zarodka'!$B$4:$B$703,A184,'Temperatura zarodka'!$C$4:$C$703,C184)=0,"",AVERAGEIFS('Temperatura zarodka'!$AR$4:$AR$703,'Temperatura zarodka'!$B$4:$B$703,A184,'Temperatura zarodka'!$C$4:$C$703,C184)),"")</f>
        <v/>
      </c>
      <c r="W184" s="14"/>
    </row>
    <row r="185" spans="1:23" ht="15" customHeight="1" x14ac:dyDescent="0.25">
      <c r="A185" s="12"/>
      <c r="B185" s="12"/>
      <c r="C185" s="14"/>
      <c r="D185" s="14"/>
      <c r="E185" s="14"/>
      <c r="F185" s="14"/>
      <c r="G185" s="14"/>
      <c r="H185" s="13" t="str">
        <f t="shared" si="16"/>
        <v/>
      </c>
      <c r="I185" s="14"/>
      <c r="J185" s="17" t="str">
        <f t="shared" si="17"/>
        <v/>
      </c>
      <c r="K185" s="14"/>
      <c r="L185" s="17" t="str">
        <f t="shared" si="18"/>
        <v/>
      </c>
      <c r="M185" s="17" t="str">
        <f t="shared" si="19"/>
        <v/>
      </c>
      <c r="N185" s="14"/>
      <c r="O185" s="13" t="str">
        <f t="shared" si="20"/>
        <v/>
      </c>
      <c r="P185" s="14"/>
      <c r="Q185" s="17" t="str">
        <f t="shared" si="21"/>
        <v/>
      </c>
      <c r="R185" s="14"/>
      <c r="S185" s="17" t="str">
        <f t="shared" si="22"/>
        <v/>
      </c>
      <c r="T185" s="17" t="str">
        <f t="shared" si="23"/>
        <v/>
      </c>
      <c r="U185" s="17" t="str">
        <f>IFERROR(IF(COUNTIFS('Utrata Masy Jaja'!$B$4:$B$703,A185,'Utrata Masy Jaja'!$C$4:$C$703,C185)=0,"",AVERAGEIFS('Utrata Masy Jaja'!$S$4:$S$703,'Utrata Masy Jaja'!$B$4:$B$703,A185,'Utrata Masy Jaja'!$C$4:$C$703,C185)),"")</f>
        <v/>
      </c>
      <c r="V185" s="15" t="str">
        <f>IFERROR(IF(COUNTIFS('Temperatura zarodka'!$B$4:$B$703,A185,'Temperatura zarodka'!$C$4:$C$703,C185)=0,"",AVERAGEIFS('Temperatura zarodka'!$AR$4:$AR$703,'Temperatura zarodka'!$B$4:$B$703,A185,'Temperatura zarodka'!$C$4:$C$703,C185)),"")</f>
        <v/>
      </c>
      <c r="W185" s="14"/>
    </row>
    <row r="186" spans="1:23" ht="15" customHeight="1" x14ac:dyDescent="0.25">
      <c r="A186" s="12"/>
      <c r="B186" s="12"/>
      <c r="C186" s="14"/>
      <c r="D186" s="14"/>
      <c r="E186" s="14"/>
      <c r="F186" s="14"/>
      <c r="G186" s="14"/>
      <c r="H186" s="13" t="str">
        <f t="shared" si="16"/>
        <v/>
      </c>
      <c r="I186" s="14"/>
      <c r="J186" s="17" t="str">
        <f t="shared" si="17"/>
        <v/>
      </c>
      <c r="K186" s="14"/>
      <c r="L186" s="17" t="str">
        <f t="shared" si="18"/>
        <v/>
      </c>
      <c r="M186" s="17" t="str">
        <f t="shared" si="19"/>
        <v/>
      </c>
      <c r="N186" s="14"/>
      <c r="O186" s="13" t="str">
        <f t="shared" si="20"/>
        <v/>
      </c>
      <c r="P186" s="14"/>
      <c r="Q186" s="17" t="str">
        <f t="shared" si="21"/>
        <v/>
      </c>
      <c r="R186" s="14"/>
      <c r="S186" s="17" t="str">
        <f t="shared" si="22"/>
        <v/>
      </c>
      <c r="T186" s="17" t="str">
        <f t="shared" si="23"/>
        <v/>
      </c>
      <c r="U186" s="17" t="str">
        <f>IFERROR(IF(COUNTIFS('Utrata Masy Jaja'!$B$4:$B$703,A186,'Utrata Masy Jaja'!$C$4:$C$703,C186)=0,"",AVERAGEIFS('Utrata Masy Jaja'!$S$4:$S$703,'Utrata Masy Jaja'!$B$4:$B$703,A186,'Utrata Masy Jaja'!$C$4:$C$703,C186)),"")</f>
        <v/>
      </c>
      <c r="V186" s="15" t="str">
        <f>IFERROR(IF(COUNTIFS('Temperatura zarodka'!$B$4:$B$703,A186,'Temperatura zarodka'!$C$4:$C$703,C186)=0,"",AVERAGEIFS('Temperatura zarodka'!$AR$4:$AR$703,'Temperatura zarodka'!$B$4:$B$703,A186,'Temperatura zarodka'!$C$4:$C$703,C186)),"")</f>
        <v/>
      </c>
      <c r="W186" s="14"/>
    </row>
    <row r="187" spans="1:23" ht="15" customHeight="1" x14ac:dyDescent="0.25">
      <c r="A187" s="12"/>
      <c r="B187" s="12"/>
      <c r="C187" s="14"/>
      <c r="D187" s="14"/>
      <c r="E187" s="14"/>
      <c r="F187" s="14"/>
      <c r="G187" s="14"/>
      <c r="H187" s="13" t="str">
        <f t="shared" si="16"/>
        <v/>
      </c>
      <c r="I187" s="14"/>
      <c r="J187" s="17" t="str">
        <f t="shared" si="17"/>
        <v/>
      </c>
      <c r="K187" s="14"/>
      <c r="L187" s="17" t="str">
        <f t="shared" si="18"/>
        <v/>
      </c>
      <c r="M187" s="17" t="str">
        <f t="shared" si="19"/>
        <v/>
      </c>
      <c r="N187" s="14"/>
      <c r="O187" s="13" t="str">
        <f t="shared" si="20"/>
        <v/>
      </c>
      <c r="P187" s="14"/>
      <c r="Q187" s="17" t="str">
        <f t="shared" si="21"/>
        <v/>
      </c>
      <c r="R187" s="14"/>
      <c r="S187" s="17" t="str">
        <f t="shared" si="22"/>
        <v/>
      </c>
      <c r="T187" s="17" t="str">
        <f t="shared" si="23"/>
        <v/>
      </c>
      <c r="U187" s="17" t="str">
        <f>IFERROR(IF(COUNTIFS('Utrata Masy Jaja'!$B$4:$B$703,A187,'Utrata Masy Jaja'!$C$4:$C$703,C187)=0,"",AVERAGEIFS('Utrata Masy Jaja'!$S$4:$S$703,'Utrata Masy Jaja'!$B$4:$B$703,A187,'Utrata Masy Jaja'!$C$4:$C$703,C187)),"")</f>
        <v/>
      </c>
      <c r="V187" s="15" t="str">
        <f>IFERROR(IF(COUNTIFS('Temperatura zarodka'!$B$4:$B$703,A187,'Temperatura zarodka'!$C$4:$C$703,C187)=0,"",AVERAGEIFS('Temperatura zarodka'!$AR$4:$AR$703,'Temperatura zarodka'!$B$4:$B$703,A187,'Temperatura zarodka'!$C$4:$C$703,C187)),"")</f>
        <v/>
      </c>
      <c r="W187" s="14"/>
    </row>
    <row r="188" spans="1:23" ht="15" customHeight="1" x14ac:dyDescent="0.25">
      <c r="A188" s="12"/>
      <c r="B188" s="12"/>
      <c r="C188" s="14"/>
      <c r="D188" s="14"/>
      <c r="E188" s="14"/>
      <c r="F188" s="14"/>
      <c r="G188" s="14"/>
      <c r="H188" s="13" t="str">
        <f t="shared" si="16"/>
        <v/>
      </c>
      <c r="I188" s="14"/>
      <c r="J188" s="17" t="str">
        <f t="shared" si="17"/>
        <v/>
      </c>
      <c r="K188" s="14"/>
      <c r="L188" s="17" t="str">
        <f t="shared" si="18"/>
        <v/>
      </c>
      <c r="M188" s="17" t="str">
        <f t="shared" si="19"/>
        <v/>
      </c>
      <c r="N188" s="14"/>
      <c r="O188" s="13" t="str">
        <f t="shared" si="20"/>
        <v/>
      </c>
      <c r="P188" s="14"/>
      <c r="Q188" s="17" t="str">
        <f t="shared" si="21"/>
        <v/>
      </c>
      <c r="R188" s="14"/>
      <c r="S188" s="17" t="str">
        <f t="shared" si="22"/>
        <v/>
      </c>
      <c r="T188" s="17" t="str">
        <f t="shared" si="23"/>
        <v/>
      </c>
      <c r="U188" s="17" t="str">
        <f>IFERROR(IF(COUNTIFS('Utrata Masy Jaja'!$B$4:$B$703,A188,'Utrata Masy Jaja'!$C$4:$C$703,C188)=0,"",AVERAGEIFS('Utrata Masy Jaja'!$S$4:$S$703,'Utrata Masy Jaja'!$B$4:$B$703,A188,'Utrata Masy Jaja'!$C$4:$C$703,C188)),"")</f>
        <v/>
      </c>
      <c r="V188" s="15" t="str">
        <f>IFERROR(IF(COUNTIFS('Temperatura zarodka'!$B$4:$B$703,A188,'Temperatura zarodka'!$C$4:$C$703,C188)=0,"",AVERAGEIFS('Temperatura zarodka'!$AR$4:$AR$703,'Temperatura zarodka'!$B$4:$B$703,A188,'Temperatura zarodka'!$C$4:$C$703,C188)),"")</f>
        <v/>
      </c>
      <c r="W188" s="14"/>
    </row>
    <row r="189" spans="1:23" ht="15" customHeight="1" x14ac:dyDescent="0.25">
      <c r="A189" s="12"/>
      <c r="B189" s="12"/>
      <c r="C189" s="14"/>
      <c r="D189" s="14"/>
      <c r="E189" s="14"/>
      <c r="F189" s="14"/>
      <c r="G189" s="14"/>
      <c r="H189" s="13" t="str">
        <f t="shared" si="16"/>
        <v/>
      </c>
      <c r="I189" s="14"/>
      <c r="J189" s="17" t="str">
        <f t="shared" si="17"/>
        <v/>
      </c>
      <c r="K189" s="14"/>
      <c r="L189" s="17" t="str">
        <f t="shared" si="18"/>
        <v/>
      </c>
      <c r="M189" s="17" t="str">
        <f t="shared" si="19"/>
        <v/>
      </c>
      <c r="N189" s="14"/>
      <c r="O189" s="13" t="str">
        <f t="shared" si="20"/>
        <v/>
      </c>
      <c r="P189" s="14"/>
      <c r="Q189" s="17" t="str">
        <f t="shared" si="21"/>
        <v/>
      </c>
      <c r="R189" s="14"/>
      <c r="S189" s="17" t="str">
        <f t="shared" si="22"/>
        <v/>
      </c>
      <c r="T189" s="17" t="str">
        <f t="shared" si="23"/>
        <v/>
      </c>
      <c r="U189" s="17" t="str">
        <f>IFERROR(IF(COUNTIFS('Utrata Masy Jaja'!$B$4:$B$703,A189,'Utrata Masy Jaja'!$C$4:$C$703,C189)=0,"",AVERAGEIFS('Utrata Masy Jaja'!$S$4:$S$703,'Utrata Masy Jaja'!$B$4:$B$703,A189,'Utrata Masy Jaja'!$C$4:$C$703,C189)),"")</f>
        <v/>
      </c>
      <c r="V189" s="15" t="str">
        <f>IFERROR(IF(COUNTIFS('Temperatura zarodka'!$B$4:$B$703,A189,'Temperatura zarodka'!$C$4:$C$703,C189)=0,"",AVERAGEIFS('Temperatura zarodka'!$AR$4:$AR$703,'Temperatura zarodka'!$B$4:$B$703,A189,'Temperatura zarodka'!$C$4:$C$703,C189)),"")</f>
        <v/>
      </c>
      <c r="W189" s="14"/>
    </row>
    <row r="190" spans="1:23" ht="15" customHeight="1" x14ac:dyDescent="0.25">
      <c r="A190" s="12"/>
      <c r="B190" s="12"/>
      <c r="C190" s="14"/>
      <c r="D190" s="14"/>
      <c r="E190" s="14"/>
      <c r="F190" s="14"/>
      <c r="G190" s="14"/>
      <c r="H190" s="13" t="str">
        <f t="shared" si="16"/>
        <v/>
      </c>
      <c r="I190" s="14"/>
      <c r="J190" s="17" t="str">
        <f t="shared" si="17"/>
        <v/>
      </c>
      <c r="K190" s="14"/>
      <c r="L190" s="17" t="str">
        <f t="shared" si="18"/>
        <v/>
      </c>
      <c r="M190" s="17" t="str">
        <f t="shared" si="19"/>
        <v/>
      </c>
      <c r="N190" s="14"/>
      <c r="O190" s="13" t="str">
        <f t="shared" si="20"/>
        <v/>
      </c>
      <c r="P190" s="14"/>
      <c r="Q190" s="17" t="str">
        <f t="shared" si="21"/>
        <v/>
      </c>
      <c r="R190" s="14"/>
      <c r="S190" s="17" t="str">
        <f t="shared" si="22"/>
        <v/>
      </c>
      <c r="T190" s="17" t="str">
        <f t="shared" si="23"/>
        <v/>
      </c>
      <c r="U190" s="17" t="str">
        <f>IFERROR(IF(COUNTIFS('Utrata Masy Jaja'!$B$4:$B$703,A190,'Utrata Masy Jaja'!$C$4:$C$703,C190)=0,"",AVERAGEIFS('Utrata Masy Jaja'!$S$4:$S$703,'Utrata Masy Jaja'!$B$4:$B$703,A190,'Utrata Masy Jaja'!$C$4:$C$703,C190)),"")</f>
        <v/>
      </c>
      <c r="V190" s="15" t="str">
        <f>IFERROR(IF(COUNTIFS('Temperatura zarodka'!$B$4:$B$703,A190,'Temperatura zarodka'!$C$4:$C$703,C190)=0,"",AVERAGEIFS('Temperatura zarodka'!$AR$4:$AR$703,'Temperatura zarodka'!$B$4:$B$703,A190,'Temperatura zarodka'!$C$4:$C$703,C190)),"")</f>
        <v/>
      </c>
      <c r="W190" s="14"/>
    </row>
    <row r="191" spans="1:23" ht="15" customHeight="1" x14ac:dyDescent="0.25">
      <c r="A191" s="12"/>
      <c r="B191" s="12"/>
      <c r="C191" s="14"/>
      <c r="D191" s="14"/>
      <c r="E191" s="14"/>
      <c r="F191" s="14"/>
      <c r="G191" s="14"/>
      <c r="H191" s="13" t="str">
        <f t="shared" si="16"/>
        <v/>
      </c>
      <c r="I191" s="14"/>
      <c r="J191" s="17" t="str">
        <f t="shared" si="17"/>
        <v/>
      </c>
      <c r="K191" s="14"/>
      <c r="L191" s="17" t="str">
        <f t="shared" si="18"/>
        <v/>
      </c>
      <c r="M191" s="17" t="str">
        <f t="shared" si="19"/>
        <v/>
      </c>
      <c r="N191" s="14"/>
      <c r="O191" s="13" t="str">
        <f t="shared" si="20"/>
        <v/>
      </c>
      <c r="P191" s="14"/>
      <c r="Q191" s="17" t="str">
        <f t="shared" si="21"/>
        <v/>
      </c>
      <c r="R191" s="14"/>
      <c r="S191" s="17" t="str">
        <f t="shared" si="22"/>
        <v/>
      </c>
      <c r="T191" s="17" t="str">
        <f t="shared" si="23"/>
        <v/>
      </c>
      <c r="U191" s="17" t="str">
        <f>IFERROR(IF(COUNTIFS('Utrata Masy Jaja'!$B$4:$B$703,A191,'Utrata Masy Jaja'!$C$4:$C$703,C191)=0,"",AVERAGEIFS('Utrata Masy Jaja'!$S$4:$S$703,'Utrata Masy Jaja'!$B$4:$B$703,A191,'Utrata Masy Jaja'!$C$4:$C$703,C191)),"")</f>
        <v/>
      </c>
      <c r="V191" s="15" t="str">
        <f>IFERROR(IF(COUNTIFS('Temperatura zarodka'!$B$4:$B$703,A191,'Temperatura zarodka'!$C$4:$C$703,C191)=0,"",AVERAGEIFS('Temperatura zarodka'!$AR$4:$AR$703,'Temperatura zarodka'!$B$4:$B$703,A191,'Temperatura zarodka'!$C$4:$C$703,C191)),"")</f>
        <v/>
      </c>
      <c r="W191" s="14"/>
    </row>
    <row r="192" spans="1:23" ht="15" customHeight="1" x14ac:dyDescent="0.25">
      <c r="A192" s="12"/>
      <c r="B192" s="12"/>
      <c r="C192" s="14"/>
      <c r="D192" s="14"/>
      <c r="E192" s="14"/>
      <c r="F192" s="14"/>
      <c r="G192" s="14"/>
      <c r="H192" s="13" t="str">
        <f t="shared" si="16"/>
        <v/>
      </c>
      <c r="I192" s="14"/>
      <c r="J192" s="17" t="str">
        <f t="shared" si="17"/>
        <v/>
      </c>
      <c r="K192" s="14"/>
      <c r="L192" s="17" t="str">
        <f t="shared" si="18"/>
        <v/>
      </c>
      <c r="M192" s="17" t="str">
        <f t="shared" si="19"/>
        <v/>
      </c>
      <c r="N192" s="14"/>
      <c r="O192" s="13" t="str">
        <f t="shared" si="20"/>
        <v/>
      </c>
      <c r="P192" s="14"/>
      <c r="Q192" s="17" t="str">
        <f t="shared" si="21"/>
        <v/>
      </c>
      <c r="R192" s="14"/>
      <c r="S192" s="17" t="str">
        <f t="shared" si="22"/>
        <v/>
      </c>
      <c r="T192" s="17" t="str">
        <f t="shared" si="23"/>
        <v/>
      </c>
      <c r="U192" s="17" t="str">
        <f>IFERROR(IF(COUNTIFS('Utrata Masy Jaja'!$B$4:$B$703,A192,'Utrata Masy Jaja'!$C$4:$C$703,C192)=0,"",AVERAGEIFS('Utrata Masy Jaja'!$S$4:$S$703,'Utrata Masy Jaja'!$B$4:$B$703,A192,'Utrata Masy Jaja'!$C$4:$C$703,C192)),"")</f>
        <v/>
      </c>
      <c r="V192" s="15" t="str">
        <f>IFERROR(IF(COUNTIFS('Temperatura zarodka'!$B$4:$B$703,A192,'Temperatura zarodka'!$C$4:$C$703,C192)=0,"",AVERAGEIFS('Temperatura zarodka'!$AR$4:$AR$703,'Temperatura zarodka'!$B$4:$B$703,A192,'Temperatura zarodka'!$C$4:$C$703,C192)),"")</f>
        <v/>
      </c>
      <c r="W192" s="14"/>
    </row>
    <row r="193" spans="1:23" ht="15" customHeight="1" x14ac:dyDescent="0.25">
      <c r="A193" s="12"/>
      <c r="B193" s="12"/>
      <c r="C193" s="14"/>
      <c r="D193" s="14"/>
      <c r="E193" s="14"/>
      <c r="F193" s="14"/>
      <c r="G193" s="14"/>
      <c r="H193" s="13" t="str">
        <f t="shared" si="16"/>
        <v/>
      </c>
      <c r="I193" s="14"/>
      <c r="J193" s="17" t="str">
        <f t="shared" si="17"/>
        <v/>
      </c>
      <c r="K193" s="14"/>
      <c r="L193" s="17" t="str">
        <f t="shared" si="18"/>
        <v/>
      </c>
      <c r="M193" s="17" t="str">
        <f t="shared" si="19"/>
        <v/>
      </c>
      <c r="N193" s="14"/>
      <c r="O193" s="13" t="str">
        <f t="shared" si="20"/>
        <v/>
      </c>
      <c r="P193" s="14"/>
      <c r="Q193" s="17" t="str">
        <f t="shared" si="21"/>
        <v/>
      </c>
      <c r="R193" s="14"/>
      <c r="S193" s="17" t="str">
        <f t="shared" si="22"/>
        <v/>
      </c>
      <c r="T193" s="17" t="str">
        <f t="shared" si="23"/>
        <v/>
      </c>
      <c r="U193" s="17" t="str">
        <f>IFERROR(IF(COUNTIFS('Utrata Masy Jaja'!$B$4:$B$703,A193,'Utrata Masy Jaja'!$C$4:$C$703,C193)=0,"",AVERAGEIFS('Utrata Masy Jaja'!$S$4:$S$703,'Utrata Masy Jaja'!$B$4:$B$703,A193,'Utrata Masy Jaja'!$C$4:$C$703,C193)),"")</f>
        <v/>
      </c>
      <c r="V193" s="15" t="str">
        <f>IFERROR(IF(COUNTIFS('Temperatura zarodka'!$B$4:$B$703,A193,'Temperatura zarodka'!$C$4:$C$703,C193)=0,"",AVERAGEIFS('Temperatura zarodka'!$AR$4:$AR$703,'Temperatura zarodka'!$B$4:$B$703,A193,'Temperatura zarodka'!$C$4:$C$703,C193)),"")</f>
        <v/>
      </c>
      <c r="W193" s="14"/>
    </row>
    <row r="194" spans="1:23" ht="15" customHeight="1" x14ac:dyDescent="0.25">
      <c r="A194" s="12"/>
      <c r="B194" s="12"/>
      <c r="C194" s="14"/>
      <c r="D194" s="14"/>
      <c r="E194" s="14"/>
      <c r="F194" s="14"/>
      <c r="G194" s="14"/>
      <c r="H194" s="13" t="str">
        <f t="shared" si="16"/>
        <v/>
      </c>
      <c r="I194" s="14"/>
      <c r="J194" s="17" t="str">
        <f t="shared" si="17"/>
        <v/>
      </c>
      <c r="K194" s="14"/>
      <c r="L194" s="17" t="str">
        <f t="shared" si="18"/>
        <v/>
      </c>
      <c r="M194" s="17" t="str">
        <f t="shared" si="19"/>
        <v/>
      </c>
      <c r="N194" s="14"/>
      <c r="O194" s="13" t="str">
        <f t="shared" si="20"/>
        <v/>
      </c>
      <c r="P194" s="14"/>
      <c r="Q194" s="17" t="str">
        <f t="shared" si="21"/>
        <v/>
      </c>
      <c r="R194" s="14"/>
      <c r="S194" s="17" t="str">
        <f t="shared" si="22"/>
        <v/>
      </c>
      <c r="T194" s="17" t="str">
        <f t="shared" si="23"/>
        <v/>
      </c>
      <c r="U194" s="17" t="str">
        <f>IFERROR(IF(COUNTIFS('Utrata Masy Jaja'!$B$4:$B$703,A194,'Utrata Masy Jaja'!$C$4:$C$703,C194)=0,"",AVERAGEIFS('Utrata Masy Jaja'!$S$4:$S$703,'Utrata Masy Jaja'!$B$4:$B$703,A194,'Utrata Masy Jaja'!$C$4:$C$703,C194)),"")</f>
        <v/>
      </c>
      <c r="V194" s="15" t="str">
        <f>IFERROR(IF(COUNTIFS('Temperatura zarodka'!$B$4:$B$703,A194,'Temperatura zarodka'!$C$4:$C$703,C194)=0,"",AVERAGEIFS('Temperatura zarodka'!$AR$4:$AR$703,'Temperatura zarodka'!$B$4:$B$703,A194,'Temperatura zarodka'!$C$4:$C$703,C194)),"")</f>
        <v/>
      </c>
      <c r="W194" s="14"/>
    </row>
    <row r="195" spans="1:23" ht="15" customHeight="1" x14ac:dyDescent="0.25">
      <c r="A195" s="12"/>
      <c r="B195" s="12"/>
      <c r="C195" s="14"/>
      <c r="D195" s="14"/>
      <c r="E195" s="14"/>
      <c r="F195" s="14"/>
      <c r="G195" s="14"/>
      <c r="H195" s="13" t="str">
        <f t="shared" ref="H195:H258" si="24">IF(F195="","",F195-G195)</f>
        <v/>
      </c>
      <c r="I195" s="14"/>
      <c r="J195" s="17" t="str">
        <f t="shared" ref="J195:J258" si="25">IF(OR(H195="",H195=0),"",I195/H195*100)</f>
        <v/>
      </c>
      <c r="K195" s="14"/>
      <c r="L195" s="17" t="str">
        <f t="shared" ref="L195:L258" si="26">IF(OR(H195="",H195=0),"",K195/H195*100)</f>
        <v/>
      </c>
      <c r="M195" s="17" t="str">
        <f t="shared" ref="M195:M258" si="27">IF(OR(H195="",H195=0),"",((H195-I195)/H195)*100)</f>
        <v/>
      </c>
      <c r="N195" s="14"/>
      <c r="O195" s="13" t="str">
        <f t="shared" ref="O195:O258" si="28">IF(OR(H195="",H195=0),"",H195-I195-K195-N195)</f>
        <v/>
      </c>
      <c r="P195" s="14"/>
      <c r="Q195" s="17" t="str">
        <f t="shared" ref="Q195:Q258" si="29">IF(OR(O195="",O195=0),"",P195/O195*100)</f>
        <v/>
      </c>
      <c r="R195" s="14"/>
      <c r="S195" s="17" t="str">
        <f t="shared" ref="S195:S258" si="30">IF(OR(H195="",H195=0),"",R195/H195*100)</f>
        <v/>
      </c>
      <c r="T195" s="17" t="str">
        <f t="shared" ref="T195:T258" si="31">IF(OR(H195="",H195=0,I195=""),"",IF((H195-I195)=0,"",R195/(H195-I195)*100))</f>
        <v/>
      </c>
      <c r="U195" s="17" t="str">
        <f>IFERROR(IF(COUNTIFS('Utrata Masy Jaja'!$B$4:$B$703,A195,'Utrata Masy Jaja'!$C$4:$C$703,C195)=0,"",AVERAGEIFS('Utrata Masy Jaja'!$S$4:$S$703,'Utrata Masy Jaja'!$B$4:$B$703,A195,'Utrata Masy Jaja'!$C$4:$C$703,C195)),"")</f>
        <v/>
      </c>
      <c r="V195" s="15" t="str">
        <f>IFERROR(IF(COUNTIFS('Temperatura zarodka'!$B$4:$B$703,A195,'Temperatura zarodka'!$C$4:$C$703,C195)=0,"",AVERAGEIFS('Temperatura zarodka'!$AR$4:$AR$703,'Temperatura zarodka'!$B$4:$B$703,A195,'Temperatura zarodka'!$C$4:$C$703,C195)),"")</f>
        <v/>
      </c>
      <c r="W195" s="14"/>
    </row>
    <row r="196" spans="1:23" ht="15" customHeight="1" x14ac:dyDescent="0.25">
      <c r="A196" s="12"/>
      <c r="B196" s="12"/>
      <c r="C196" s="14"/>
      <c r="D196" s="14"/>
      <c r="E196" s="14"/>
      <c r="F196" s="14"/>
      <c r="G196" s="14"/>
      <c r="H196" s="13" t="str">
        <f t="shared" si="24"/>
        <v/>
      </c>
      <c r="I196" s="14"/>
      <c r="J196" s="17" t="str">
        <f t="shared" si="25"/>
        <v/>
      </c>
      <c r="K196" s="14"/>
      <c r="L196" s="17" t="str">
        <f t="shared" si="26"/>
        <v/>
      </c>
      <c r="M196" s="17" t="str">
        <f t="shared" si="27"/>
        <v/>
      </c>
      <c r="N196" s="14"/>
      <c r="O196" s="13" t="str">
        <f t="shared" si="28"/>
        <v/>
      </c>
      <c r="P196" s="14"/>
      <c r="Q196" s="17" t="str">
        <f t="shared" si="29"/>
        <v/>
      </c>
      <c r="R196" s="14"/>
      <c r="S196" s="17" t="str">
        <f t="shared" si="30"/>
        <v/>
      </c>
      <c r="T196" s="17" t="str">
        <f t="shared" si="31"/>
        <v/>
      </c>
      <c r="U196" s="17" t="str">
        <f>IFERROR(IF(COUNTIFS('Utrata Masy Jaja'!$B$4:$B$703,A196,'Utrata Masy Jaja'!$C$4:$C$703,C196)=0,"",AVERAGEIFS('Utrata Masy Jaja'!$S$4:$S$703,'Utrata Masy Jaja'!$B$4:$B$703,A196,'Utrata Masy Jaja'!$C$4:$C$703,C196)),"")</f>
        <v/>
      </c>
      <c r="V196" s="15" t="str">
        <f>IFERROR(IF(COUNTIFS('Temperatura zarodka'!$B$4:$B$703,A196,'Temperatura zarodka'!$C$4:$C$703,C196)=0,"",AVERAGEIFS('Temperatura zarodka'!$AR$4:$AR$703,'Temperatura zarodka'!$B$4:$B$703,A196,'Temperatura zarodka'!$C$4:$C$703,C196)),"")</f>
        <v/>
      </c>
      <c r="W196" s="14"/>
    </row>
    <row r="197" spans="1:23" ht="15" customHeight="1" x14ac:dyDescent="0.25">
      <c r="A197" s="12"/>
      <c r="B197" s="12"/>
      <c r="C197" s="14"/>
      <c r="D197" s="14"/>
      <c r="E197" s="14"/>
      <c r="F197" s="14"/>
      <c r="G197" s="14"/>
      <c r="H197" s="13" t="str">
        <f t="shared" si="24"/>
        <v/>
      </c>
      <c r="I197" s="14"/>
      <c r="J197" s="17" t="str">
        <f t="shared" si="25"/>
        <v/>
      </c>
      <c r="K197" s="14"/>
      <c r="L197" s="17" t="str">
        <f t="shared" si="26"/>
        <v/>
      </c>
      <c r="M197" s="17" t="str">
        <f t="shared" si="27"/>
        <v/>
      </c>
      <c r="N197" s="14"/>
      <c r="O197" s="13" t="str">
        <f t="shared" si="28"/>
        <v/>
      </c>
      <c r="P197" s="14"/>
      <c r="Q197" s="17" t="str">
        <f t="shared" si="29"/>
        <v/>
      </c>
      <c r="R197" s="14"/>
      <c r="S197" s="17" t="str">
        <f t="shared" si="30"/>
        <v/>
      </c>
      <c r="T197" s="17" t="str">
        <f t="shared" si="31"/>
        <v/>
      </c>
      <c r="U197" s="17" t="str">
        <f>IFERROR(IF(COUNTIFS('Utrata Masy Jaja'!$B$4:$B$703,A197,'Utrata Masy Jaja'!$C$4:$C$703,C197)=0,"",AVERAGEIFS('Utrata Masy Jaja'!$S$4:$S$703,'Utrata Masy Jaja'!$B$4:$B$703,A197,'Utrata Masy Jaja'!$C$4:$C$703,C197)),"")</f>
        <v/>
      </c>
      <c r="V197" s="15" t="str">
        <f>IFERROR(IF(COUNTIFS('Temperatura zarodka'!$B$4:$B$703,A197,'Temperatura zarodka'!$C$4:$C$703,C197)=0,"",AVERAGEIFS('Temperatura zarodka'!$AR$4:$AR$703,'Temperatura zarodka'!$B$4:$B$703,A197,'Temperatura zarodka'!$C$4:$C$703,C197)),"")</f>
        <v/>
      </c>
      <c r="W197" s="14"/>
    </row>
    <row r="198" spans="1:23" ht="15" customHeight="1" x14ac:dyDescent="0.25">
      <c r="A198" s="12"/>
      <c r="B198" s="12"/>
      <c r="C198" s="14"/>
      <c r="D198" s="14"/>
      <c r="E198" s="14"/>
      <c r="F198" s="14"/>
      <c r="G198" s="14"/>
      <c r="H198" s="13" t="str">
        <f t="shared" si="24"/>
        <v/>
      </c>
      <c r="I198" s="14"/>
      <c r="J198" s="17" t="str">
        <f t="shared" si="25"/>
        <v/>
      </c>
      <c r="K198" s="14"/>
      <c r="L198" s="17" t="str">
        <f t="shared" si="26"/>
        <v/>
      </c>
      <c r="M198" s="17" t="str">
        <f t="shared" si="27"/>
        <v/>
      </c>
      <c r="N198" s="14"/>
      <c r="O198" s="13" t="str">
        <f t="shared" si="28"/>
        <v/>
      </c>
      <c r="P198" s="14"/>
      <c r="Q198" s="17" t="str">
        <f t="shared" si="29"/>
        <v/>
      </c>
      <c r="R198" s="14"/>
      <c r="S198" s="17" t="str">
        <f t="shared" si="30"/>
        <v/>
      </c>
      <c r="T198" s="17" t="str">
        <f t="shared" si="31"/>
        <v/>
      </c>
      <c r="U198" s="17" t="str">
        <f>IFERROR(IF(COUNTIFS('Utrata Masy Jaja'!$B$4:$B$703,A198,'Utrata Masy Jaja'!$C$4:$C$703,C198)=0,"",AVERAGEIFS('Utrata Masy Jaja'!$S$4:$S$703,'Utrata Masy Jaja'!$B$4:$B$703,A198,'Utrata Masy Jaja'!$C$4:$C$703,C198)),"")</f>
        <v/>
      </c>
      <c r="V198" s="15" t="str">
        <f>IFERROR(IF(COUNTIFS('Temperatura zarodka'!$B$4:$B$703,A198,'Temperatura zarodka'!$C$4:$C$703,C198)=0,"",AVERAGEIFS('Temperatura zarodka'!$AR$4:$AR$703,'Temperatura zarodka'!$B$4:$B$703,A198,'Temperatura zarodka'!$C$4:$C$703,C198)),"")</f>
        <v/>
      </c>
      <c r="W198" s="14"/>
    </row>
    <row r="199" spans="1:23" ht="15" customHeight="1" x14ac:dyDescent="0.25">
      <c r="A199" s="12"/>
      <c r="B199" s="12"/>
      <c r="C199" s="14"/>
      <c r="D199" s="14"/>
      <c r="E199" s="14"/>
      <c r="F199" s="14"/>
      <c r="G199" s="14"/>
      <c r="H199" s="13" t="str">
        <f t="shared" si="24"/>
        <v/>
      </c>
      <c r="I199" s="14"/>
      <c r="J199" s="17" t="str">
        <f t="shared" si="25"/>
        <v/>
      </c>
      <c r="K199" s="14"/>
      <c r="L199" s="17" t="str">
        <f t="shared" si="26"/>
        <v/>
      </c>
      <c r="M199" s="17" t="str">
        <f t="shared" si="27"/>
        <v/>
      </c>
      <c r="N199" s="14"/>
      <c r="O199" s="13" t="str">
        <f t="shared" si="28"/>
        <v/>
      </c>
      <c r="P199" s="14"/>
      <c r="Q199" s="17" t="str">
        <f t="shared" si="29"/>
        <v/>
      </c>
      <c r="R199" s="14"/>
      <c r="S199" s="17" t="str">
        <f t="shared" si="30"/>
        <v/>
      </c>
      <c r="T199" s="17" t="str">
        <f t="shared" si="31"/>
        <v/>
      </c>
      <c r="U199" s="17" t="str">
        <f>IFERROR(IF(COUNTIFS('Utrata Masy Jaja'!$B$4:$B$703,A199,'Utrata Masy Jaja'!$C$4:$C$703,C199)=0,"",AVERAGEIFS('Utrata Masy Jaja'!$S$4:$S$703,'Utrata Masy Jaja'!$B$4:$B$703,A199,'Utrata Masy Jaja'!$C$4:$C$703,C199)),"")</f>
        <v/>
      </c>
      <c r="V199" s="15" t="str">
        <f>IFERROR(IF(COUNTIFS('Temperatura zarodka'!$B$4:$B$703,A199,'Temperatura zarodka'!$C$4:$C$703,C199)=0,"",AVERAGEIFS('Temperatura zarodka'!$AR$4:$AR$703,'Temperatura zarodka'!$B$4:$B$703,A199,'Temperatura zarodka'!$C$4:$C$703,C199)),"")</f>
        <v/>
      </c>
      <c r="W199" s="14"/>
    </row>
    <row r="200" spans="1:23" ht="15" customHeight="1" x14ac:dyDescent="0.25">
      <c r="A200" s="12"/>
      <c r="B200" s="12"/>
      <c r="C200" s="14"/>
      <c r="D200" s="14"/>
      <c r="E200" s="14"/>
      <c r="F200" s="14"/>
      <c r="G200" s="14"/>
      <c r="H200" s="13" t="str">
        <f t="shared" si="24"/>
        <v/>
      </c>
      <c r="I200" s="14"/>
      <c r="J200" s="17" t="str">
        <f t="shared" si="25"/>
        <v/>
      </c>
      <c r="K200" s="14"/>
      <c r="L200" s="17" t="str">
        <f t="shared" si="26"/>
        <v/>
      </c>
      <c r="M200" s="17" t="str">
        <f t="shared" si="27"/>
        <v/>
      </c>
      <c r="N200" s="14"/>
      <c r="O200" s="13" t="str">
        <f t="shared" si="28"/>
        <v/>
      </c>
      <c r="P200" s="14"/>
      <c r="Q200" s="17" t="str">
        <f t="shared" si="29"/>
        <v/>
      </c>
      <c r="R200" s="14"/>
      <c r="S200" s="17" t="str">
        <f t="shared" si="30"/>
        <v/>
      </c>
      <c r="T200" s="17" t="str">
        <f t="shared" si="31"/>
        <v/>
      </c>
      <c r="U200" s="17" t="str">
        <f>IFERROR(IF(COUNTIFS('Utrata Masy Jaja'!$B$4:$B$703,A200,'Utrata Masy Jaja'!$C$4:$C$703,C200)=0,"",AVERAGEIFS('Utrata Masy Jaja'!$S$4:$S$703,'Utrata Masy Jaja'!$B$4:$B$703,A200,'Utrata Masy Jaja'!$C$4:$C$703,C200)),"")</f>
        <v/>
      </c>
      <c r="V200" s="15" t="str">
        <f>IFERROR(IF(COUNTIFS('Temperatura zarodka'!$B$4:$B$703,A200,'Temperatura zarodka'!$C$4:$C$703,C200)=0,"",AVERAGEIFS('Temperatura zarodka'!$AR$4:$AR$703,'Temperatura zarodka'!$B$4:$B$703,A200,'Temperatura zarodka'!$C$4:$C$703,C200)),"")</f>
        <v/>
      </c>
      <c r="W200" s="14"/>
    </row>
    <row r="201" spans="1:23" ht="15" customHeight="1" x14ac:dyDescent="0.25">
      <c r="A201" s="12"/>
      <c r="B201" s="12"/>
      <c r="C201" s="14"/>
      <c r="D201" s="14"/>
      <c r="E201" s="14"/>
      <c r="F201" s="14"/>
      <c r="G201" s="14"/>
      <c r="H201" s="13" t="str">
        <f t="shared" si="24"/>
        <v/>
      </c>
      <c r="I201" s="14"/>
      <c r="J201" s="17" t="str">
        <f t="shared" si="25"/>
        <v/>
      </c>
      <c r="K201" s="14"/>
      <c r="L201" s="17" t="str">
        <f t="shared" si="26"/>
        <v/>
      </c>
      <c r="M201" s="17" t="str">
        <f t="shared" si="27"/>
        <v/>
      </c>
      <c r="N201" s="14"/>
      <c r="O201" s="13" t="str">
        <f t="shared" si="28"/>
        <v/>
      </c>
      <c r="P201" s="14"/>
      <c r="Q201" s="17" t="str">
        <f t="shared" si="29"/>
        <v/>
      </c>
      <c r="R201" s="14"/>
      <c r="S201" s="17" t="str">
        <f t="shared" si="30"/>
        <v/>
      </c>
      <c r="T201" s="17" t="str">
        <f t="shared" si="31"/>
        <v/>
      </c>
      <c r="U201" s="17" t="str">
        <f>IFERROR(IF(COUNTIFS('Utrata Masy Jaja'!$B$4:$B$703,A201,'Utrata Masy Jaja'!$C$4:$C$703,C201)=0,"",AVERAGEIFS('Utrata Masy Jaja'!$S$4:$S$703,'Utrata Masy Jaja'!$B$4:$B$703,A201,'Utrata Masy Jaja'!$C$4:$C$703,C201)),"")</f>
        <v/>
      </c>
      <c r="V201" s="15" t="str">
        <f>IFERROR(IF(COUNTIFS('Temperatura zarodka'!$B$4:$B$703,A201,'Temperatura zarodka'!$C$4:$C$703,C201)=0,"",AVERAGEIFS('Temperatura zarodka'!$AR$4:$AR$703,'Temperatura zarodka'!$B$4:$B$703,A201,'Temperatura zarodka'!$C$4:$C$703,C201)),"")</f>
        <v/>
      </c>
      <c r="W201" s="14"/>
    </row>
    <row r="202" spans="1:23" ht="15" customHeight="1" x14ac:dyDescent="0.25">
      <c r="A202" s="12"/>
      <c r="B202" s="12"/>
      <c r="C202" s="14"/>
      <c r="D202" s="14"/>
      <c r="E202" s="14"/>
      <c r="F202" s="14"/>
      <c r="G202" s="14"/>
      <c r="H202" s="13" t="str">
        <f t="shared" si="24"/>
        <v/>
      </c>
      <c r="I202" s="14"/>
      <c r="J202" s="17" t="str">
        <f t="shared" si="25"/>
        <v/>
      </c>
      <c r="K202" s="14"/>
      <c r="L202" s="17" t="str">
        <f t="shared" si="26"/>
        <v/>
      </c>
      <c r="M202" s="17" t="str">
        <f t="shared" si="27"/>
        <v/>
      </c>
      <c r="N202" s="14"/>
      <c r="O202" s="13" t="str">
        <f t="shared" si="28"/>
        <v/>
      </c>
      <c r="P202" s="14"/>
      <c r="Q202" s="17" t="str">
        <f t="shared" si="29"/>
        <v/>
      </c>
      <c r="R202" s="14"/>
      <c r="S202" s="17" t="str">
        <f t="shared" si="30"/>
        <v/>
      </c>
      <c r="T202" s="17" t="str">
        <f t="shared" si="31"/>
        <v/>
      </c>
      <c r="U202" s="17" t="str">
        <f>IFERROR(IF(COUNTIFS('Utrata Masy Jaja'!$B$4:$B$703,A202,'Utrata Masy Jaja'!$C$4:$C$703,C202)=0,"",AVERAGEIFS('Utrata Masy Jaja'!$S$4:$S$703,'Utrata Masy Jaja'!$B$4:$B$703,A202,'Utrata Masy Jaja'!$C$4:$C$703,C202)),"")</f>
        <v/>
      </c>
      <c r="V202" s="15" t="str">
        <f>IFERROR(IF(COUNTIFS('Temperatura zarodka'!$B$4:$B$703,A202,'Temperatura zarodka'!$C$4:$C$703,C202)=0,"",AVERAGEIFS('Temperatura zarodka'!$AR$4:$AR$703,'Temperatura zarodka'!$B$4:$B$703,A202,'Temperatura zarodka'!$C$4:$C$703,C202)),"")</f>
        <v/>
      </c>
      <c r="W202" s="14"/>
    </row>
    <row r="203" spans="1:23" ht="15" customHeight="1" x14ac:dyDescent="0.25">
      <c r="A203" s="12"/>
      <c r="B203" s="12"/>
      <c r="C203" s="14"/>
      <c r="D203" s="14"/>
      <c r="E203" s="14"/>
      <c r="F203" s="14"/>
      <c r="G203" s="14"/>
      <c r="H203" s="13" t="str">
        <f t="shared" si="24"/>
        <v/>
      </c>
      <c r="I203" s="14"/>
      <c r="J203" s="17" t="str">
        <f t="shared" si="25"/>
        <v/>
      </c>
      <c r="K203" s="14"/>
      <c r="L203" s="17" t="str">
        <f t="shared" si="26"/>
        <v/>
      </c>
      <c r="M203" s="17" t="str">
        <f t="shared" si="27"/>
        <v/>
      </c>
      <c r="N203" s="14"/>
      <c r="O203" s="13" t="str">
        <f t="shared" si="28"/>
        <v/>
      </c>
      <c r="P203" s="14"/>
      <c r="Q203" s="17" t="str">
        <f t="shared" si="29"/>
        <v/>
      </c>
      <c r="R203" s="14"/>
      <c r="S203" s="17" t="str">
        <f t="shared" si="30"/>
        <v/>
      </c>
      <c r="T203" s="17" t="str">
        <f t="shared" si="31"/>
        <v/>
      </c>
      <c r="U203" s="17" t="str">
        <f>IFERROR(IF(COUNTIFS('Utrata Masy Jaja'!$B$4:$B$703,A203,'Utrata Masy Jaja'!$C$4:$C$703,C203)=0,"",AVERAGEIFS('Utrata Masy Jaja'!$S$4:$S$703,'Utrata Masy Jaja'!$B$4:$B$703,A203,'Utrata Masy Jaja'!$C$4:$C$703,C203)),"")</f>
        <v/>
      </c>
      <c r="V203" s="15" t="str">
        <f>IFERROR(IF(COUNTIFS('Temperatura zarodka'!$B$4:$B$703,A203,'Temperatura zarodka'!$C$4:$C$703,C203)=0,"",AVERAGEIFS('Temperatura zarodka'!$AR$4:$AR$703,'Temperatura zarodka'!$B$4:$B$703,A203,'Temperatura zarodka'!$C$4:$C$703,C203)),"")</f>
        <v/>
      </c>
      <c r="W203" s="14"/>
    </row>
    <row r="204" spans="1:23" ht="15" customHeight="1" x14ac:dyDescent="0.25">
      <c r="A204" s="12"/>
      <c r="B204" s="12"/>
      <c r="C204" s="14"/>
      <c r="D204" s="14"/>
      <c r="E204" s="14"/>
      <c r="F204" s="14"/>
      <c r="G204" s="14"/>
      <c r="H204" s="13" t="str">
        <f t="shared" si="24"/>
        <v/>
      </c>
      <c r="I204" s="14"/>
      <c r="J204" s="17" t="str">
        <f t="shared" si="25"/>
        <v/>
      </c>
      <c r="K204" s="14"/>
      <c r="L204" s="17" t="str">
        <f t="shared" si="26"/>
        <v/>
      </c>
      <c r="M204" s="17" t="str">
        <f t="shared" si="27"/>
        <v/>
      </c>
      <c r="N204" s="14"/>
      <c r="O204" s="13" t="str">
        <f t="shared" si="28"/>
        <v/>
      </c>
      <c r="P204" s="14"/>
      <c r="Q204" s="17" t="str">
        <f t="shared" si="29"/>
        <v/>
      </c>
      <c r="R204" s="14"/>
      <c r="S204" s="17" t="str">
        <f t="shared" si="30"/>
        <v/>
      </c>
      <c r="T204" s="17" t="str">
        <f t="shared" si="31"/>
        <v/>
      </c>
      <c r="U204" s="17" t="str">
        <f>IFERROR(IF(COUNTIFS('Utrata Masy Jaja'!$B$4:$B$703,A204,'Utrata Masy Jaja'!$C$4:$C$703,C204)=0,"",AVERAGEIFS('Utrata Masy Jaja'!$S$4:$S$703,'Utrata Masy Jaja'!$B$4:$B$703,A204,'Utrata Masy Jaja'!$C$4:$C$703,C204)),"")</f>
        <v/>
      </c>
      <c r="V204" s="15" t="str">
        <f>IFERROR(IF(COUNTIFS('Temperatura zarodka'!$B$4:$B$703,A204,'Temperatura zarodka'!$C$4:$C$703,C204)=0,"",AVERAGEIFS('Temperatura zarodka'!$AR$4:$AR$703,'Temperatura zarodka'!$B$4:$B$703,A204,'Temperatura zarodka'!$C$4:$C$703,C204)),"")</f>
        <v/>
      </c>
      <c r="W204" s="14"/>
    </row>
    <row r="205" spans="1:23" ht="15" customHeight="1" x14ac:dyDescent="0.25">
      <c r="A205" s="12"/>
      <c r="B205" s="12"/>
      <c r="C205" s="14"/>
      <c r="D205" s="14"/>
      <c r="E205" s="14"/>
      <c r="F205" s="14"/>
      <c r="G205" s="14"/>
      <c r="H205" s="13" t="str">
        <f t="shared" si="24"/>
        <v/>
      </c>
      <c r="I205" s="14"/>
      <c r="J205" s="17" t="str">
        <f t="shared" si="25"/>
        <v/>
      </c>
      <c r="K205" s="14"/>
      <c r="L205" s="17" t="str">
        <f t="shared" si="26"/>
        <v/>
      </c>
      <c r="M205" s="17" t="str">
        <f t="shared" si="27"/>
        <v/>
      </c>
      <c r="N205" s="14"/>
      <c r="O205" s="13" t="str">
        <f t="shared" si="28"/>
        <v/>
      </c>
      <c r="P205" s="14"/>
      <c r="Q205" s="17" t="str">
        <f t="shared" si="29"/>
        <v/>
      </c>
      <c r="R205" s="14"/>
      <c r="S205" s="17" t="str">
        <f t="shared" si="30"/>
        <v/>
      </c>
      <c r="T205" s="17" t="str">
        <f t="shared" si="31"/>
        <v/>
      </c>
      <c r="U205" s="17" t="str">
        <f>IFERROR(IF(COUNTIFS('Utrata Masy Jaja'!$B$4:$B$703,A205,'Utrata Masy Jaja'!$C$4:$C$703,C205)=0,"",AVERAGEIFS('Utrata Masy Jaja'!$S$4:$S$703,'Utrata Masy Jaja'!$B$4:$B$703,A205,'Utrata Masy Jaja'!$C$4:$C$703,C205)),"")</f>
        <v/>
      </c>
      <c r="V205" s="15" t="str">
        <f>IFERROR(IF(COUNTIFS('Temperatura zarodka'!$B$4:$B$703,A205,'Temperatura zarodka'!$C$4:$C$703,C205)=0,"",AVERAGEIFS('Temperatura zarodka'!$AR$4:$AR$703,'Temperatura zarodka'!$B$4:$B$703,A205,'Temperatura zarodka'!$C$4:$C$703,C205)),"")</f>
        <v/>
      </c>
      <c r="W205" s="14"/>
    </row>
    <row r="206" spans="1:23" ht="15" customHeight="1" x14ac:dyDescent="0.25">
      <c r="A206" s="12"/>
      <c r="B206" s="12"/>
      <c r="C206" s="14"/>
      <c r="D206" s="14"/>
      <c r="E206" s="14"/>
      <c r="F206" s="14"/>
      <c r="G206" s="14"/>
      <c r="H206" s="13" t="str">
        <f t="shared" si="24"/>
        <v/>
      </c>
      <c r="I206" s="14"/>
      <c r="J206" s="17" t="str">
        <f t="shared" si="25"/>
        <v/>
      </c>
      <c r="K206" s="14"/>
      <c r="L206" s="17" t="str">
        <f t="shared" si="26"/>
        <v/>
      </c>
      <c r="M206" s="17" t="str">
        <f t="shared" si="27"/>
        <v/>
      </c>
      <c r="N206" s="14"/>
      <c r="O206" s="13" t="str">
        <f t="shared" si="28"/>
        <v/>
      </c>
      <c r="P206" s="14"/>
      <c r="Q206" s="17" t="str">
        <f t="shared" si="29"/>
        <v/>
      </c>
      <c r="R206" s="14"/>
      <c r="S206" s="17" t="str">
        <f t="shared" si="30"/>
        <v/>
      </c>
      <c r="T206" s="17" t="str">
        <f t="shared" si="31"/>
        <v/>
      </c>
      <c r="U206" s="17" t="str">
        <f>IFERROR(IF(COUNTIFS('Utrata Masy Jaja'!$B$4:$B$703,A206,'Utrata Masy Jaja'!$C$4:$C$703,C206)=0,"",AVERAGEIFS('Utrata Masy Jaja'!$S$4:$S$703,'Utrata Masy Jaja'!$B$4:$B$703,A206,'Utrata Masy Jaja'!$C$4:$C$703,C206)),"")</f>
        <v/>
      </c>
      <c r="V206" s="15" t="str">
        <f>IFERROR(IF(COUNTIFS('Temperatura zarodka'!$B$4:$B$703,A206,'Temperatura zarodka'!$C$4:$C$703,C206)=0,"",AVERAGEIFS('Temperatura zarodka'!$AR$4:$AR$703,'Temperatura zarodka'!$B$4:$B$703,A206,'Temperatura zarodka'!$C$4:$C$703,C206)),"")</f>
        <v/>
      </c>
      <c r="W206" s="14"/>
    </row>
    <row r="207" spans="1:23" ht="15" customHeight="1" x14ac:dyDescent="0.25">
      <c r="A207" s="12"/>
      <c r="B207" s="12"/>
      <c r="C207" s="14"/>
      <c r="D207" s="14"/>
      <c r="E207" s="14"/>
      <c r="F207" s="14"/>
      <c r="G207" s="14"/>
      <c r="H207" s="13" t="str">
        <f t="shared" si="24"/>
        <v/>
      </c>
      <c r="I207" s="14"/>
      <c r="J207" s="17" t="str">
        <f t="shared" si="25"/>
        <v/>
      </c>
      <c r="K207" s="14"/>
      <c r="L207" s="17" t="str">
        <f t="shared" si="26"/>
        <v/>
      </c>
      <c r="M207" s="17" t="str">
        <f t="shared" si="27"/>
        <v/>
      </c>
      <c r="N207" s="14"/>
      <c r="O207" s="13" t="str">
        <f t="shared" si="28"/>
        <v/>
      </c>
      <c r="P207" s="14"/>
      <c r="Q207" s="17" t="str">
        <f t="shared" si="29"/>
        <v/>
      </c>
      <c r="R207" s="14"/>
      <c r="S207" s="17" t="str">
        <f t="shared" si="30"/>
        <v/>
      </c>
      <c r="T207" s="17" t="str">
        <f t="shared" si="31"/>
        <v/>
      </c>
      <c r="U207" s="17" t="str">
        <f>IFERROR(IF(COUNTIFS('Utrata Masy Jaja'!$B$4:$B$703,A207,'Utrata Masy Jaja'!$C$4:$C$703,C207)=0,"",AVERAGEIFS('Utrata Masy Jaja'!$S$4:$S$703,'Utrata Masy Jaja'!$B$4:$B$703,A207,'Utrata Masy Jaja'!$C$4:$C$703,C207)),"")</f>
        <v/>
      </c>
      <c r="V207" s="15" t="str">
        <f>IFERROR(IF(COUNTIFS('Temperatura zarodka'!$B$4:$B$703,A207,'Temperatura zarodka'!$C$4:$C$703,C207)=0,"",AVERAGEIFS('Temperatura zarodka'!$AR$4:$AR$703,'Temperatura zarodka'!$B$4:$B$703,A207,'Temperatura zarodka'!$C$4:$C$703,C207)),"")</f>
        <v/>
      </c>
      <c r="W207" s="14"/>
    </row>
    <row r="208" spans="1:23" ht="15" customHeight="1" x14ac:dyDescent="0.25">
      <c r="A208" s="12"/>
      <c r="B208" s="12"/>
      <c r="C208" s="14"/>
      <c r="D208" s="14"/>
      <c r="E208" s="14"/>
      <c r="F208" s="14"/>
      <c r="G208" s="14"/>
      <c r="H208" s="13" t="str">
        <f t="shared" si="24"/>
        <v/>
      </c>
      <c r="I208" s="14"/>
      <c r="J208" s="17" t="str">
        <f t="shared" si="25"/>
        <v/>
      </c>
      <c r="K208" s="14"/>
      <c r="L208" s="17" t="str">
        <f t="shared" si="26"/>
        <v/>
      </c>
      <c r="M208" s="17" t="str">
        <f t="shared" si="27"/>
        <v/>
      </c>
      <c r="N208" s="14"/>
      <c r="O208" s="13" t="str">
        <f t="shared" si="28"/>
        <v/>
      </c>
      <c r="P208" s="14"/>
      <c r="Q208" s="17" t="str">
        <f t="shared" si="29"/>
        <v/>
      </c>
      <c r="R208" s="14"/>
      <c r="S208" s="17" t="str">
        <f t="shared" si="30"/>
        <v/>
      </c>
      <c r="T208" s="17" t="str">
        <f t="shared" si="31"/>
        <v/>
      </c>
      <c r="U208" s="17" t="str">
        <f>IFERROR(IF(COUNTIFS('Utrata Masy Jaja'!$B$4:$B$703,A208,'Utrata Masy Jaja'!$C$4:$C$703,C208)=0,"",AVERAGEIFS('Utrata Masy Jaja'!$S$4:$S$703,'Utrata Masy Jaja'!$B$4:$B$703,A208,'Utrata Masy Jaja'!$C$4:$C$703,C208)),"")</f>
        <v/>
      </c>
      <c r="V208" s="15" t="str">
        <f>IFERROR(IF(COUNTIFS('Temperatura zarodka'!$B$4:$B$703,A208,'Temperatura zarodka'!$C$4:$C$703,C208)=0,"",AVERAGEIFS('Temperatura zarodka'!$AR$4:$AR$703,'Temperatura zarodka'!$B$4:$B$703,A208,'Temperatura zarodka'!$C$4:$C$703,C208)),"")</f>
        <v/>
      </c>
      <c r="W208" s="14"/>
    </row>
    <row r="209" spans="1:23" ht="15" customHeight="1" x14ac:dyDescent="0.25">
      <c r="A209" s="12"/>
      <c r="B209" s="12"/>
      <c r="C209" s="14"/>
      <c r="D209" s="14"/>
      <c r="E209" s="14"/>
      <c r="F209" s="14"/>
      <c r="G209" s="14"/>
      <c r="H209" s="13" t="str">
        <f t="shared" si="24"/>
        <v/>
      </c>
      <c r="I209" s="14"/>
      <c r="J209" s="17" t="str">
        <f t="shared" si="25"/>
        <v/>
      </c>
      <c r="K209" s="14"/>
      <c r="L209" s="17" t="str">
        <f t="shared" si="26"/>
        <v/>
      </c>
      <c r="M209" s="17" t="str">
        <f t="shared" si="27"/>
        <v/>
      </c>
      <c r="N209" s="14"/>
      <c r="O209" s="13" t="str">
        <f t="shared" si="28"/>
        <v/>
      </c>
      <c r="P209" s="14"/>
      <c r="Q209" s="17" t="str">
        <f t="shared" si="29"/>
        <v/>
      </c>
      <c r="R209" s="14"/>
      <c r="S209" s="17" t="str">
        <f t="shared" si="30"/>
        <v/>
      </c>
      <c r="T209" s="17" t="str">
        <f t="shared" si="31"/>
        <v/>
      </c>
      <c r="U209" s="17" t="str">
        <f>IFERROR(IF(COUNTIFS('Utrata Masy Jaja'!$B$4:$B$703,A209,'Utrata Masy Jaja'!$C$4:$C$703,C209)=0,"",AVERAGEIFS('Utrata Masy Jaja'!$S$4:$S$703,'Utrata Masy Jaja'!$B$4:$B$703,A209,'Utrata Masy Jaja'!$C$4:$C$703,C209)),"")</f>
        <v/>
      </c>
      <c r="V209" s="15" t="str">
        <f>IFERROR(IF(COUNTIFS('Temperatura zarodka'!$B$4:$B$703,A209,'Temperatura zarodka'!$C$4:$C$703,C209)=0,"",AVERAGEIFS('Temperatura zarodka'!$AR$4:$AR$703,'Temperatura zarodka'!$B$4:$B$703,A209,'Temperatura zarodka'!$C$4:$C$703,C209)),"")</f>
        <v/>
      </c>
      <c r="W209" s="14"/>
    </row>
    <row r="210" spans="1:23" ht="15" customHeight="1" x14ac:dyDescent="0.25">
      <c r="A210" s="12"/>
      <c r="B210" s="12"/>
      <c r="C210" s="14"/>
      <c r="D210" s="14"/>
      <c r="E210" s="14"/>
      <c r="F210" s="14"/>
      <c r="G210" s="14"/>
      <c r="H210" s="13" t="str">
        <f t="shared" si="24"/>
        <v/>
      </c>
      <c r="I210" s="14"/>
      <c r="J210" s="17" t="str">
        <f t="shared" si="25"/>
        <v/>
      </c>
      <c r="K210" s="14"/>
      <c r="L210" s="17" t="str">
        <f t="shared" si="26"/>
        <v/>
      </c>
      <c r="M210" s="17" t="str">
        <f t="shared" si="27"/>
        <v/>
      </c>
      <c r="N210" s="14"/>
      <c r="O210" s="13" t="str">
        <f t="shared" si="28"/>
        <v/>
      </c>
      <c r="P210" s="14"/>
      <c r="Q210" s="17" t="str">
        <f t="shared" si="29"/>
        <v/>
      </c>
      <c r="R210" s="14"/>
      <c r="S210" s="17" t="str">
        <f t="shared" si="30"/>
        <v/>
      </c>
      <c r="T210" s="17" t="str">
        <f t="shared" si="31"/>
        <v/>
      </c>
      <c r="U210" s="17" t="str">
        <f>IFERROR(IF(COUNTIFS('Utrata Masy Jaja'!$B$4:$B$703,A210,'Utrata Masy Jaja'!$C$4:$C$703,C210)=0,"",AVERAGEIFS('Utrata Masy Jaja'!$S$4:$S$703,'Utrata Masy Jaja'!$B$4:$B$703,A210,'Utrata Masy Jaja'!$C$4:$C$703,C210)),"")</f>
        <v/>
      </c>
      <c r="V210" s="15" t="str">
        <f>IFERROR(IF(COUNTIFS('Temperatura zarodka'!$B$4:$B$703,A210,'Temperatura zarodka'!$C$4:$C$703,C210)=0,"",AVERAGEIFS('Temperatura zarodka'!$AR$4:$AR$703,'Temperatura zarodka'!$B$4:$B$703,A210,'Temperatura zarodka'!$C$4:$C$703,C210)),"")</f>
        <v/>
      </c>
      <c r="W210" s="14"/>
    </row>
    <row r="211" spans="1:23" ht="15" customHeight="1" x14ac:dyDescent="0.25">
      <c r="A211" s="12"/>
      <c r="B211" s="12"/>
      <c r="C211" s="14"/>
      <c r="D211" s="14"/>
      <c r="E211" s="14"/>
      <c r="F211" s="14"/>
      <c r="G211" s="14"/>
      <c r="H211" s="13" t="str">
        <f t="shared" si="24"/>
        <v/>
      </c>
      <c r="I211" s="14"/>
      <c r="J211" s="17" t="str">
        <f t="shared" si="25"/>
        <v/>
      </c>
      <c r="K211" s="14"/>
      <c r="L211" s="17" t="str">
        <f t="shared" si="26"/>
        <v/>
      </c>
      <c r="M211" s="17" t="str">
        <f t="shared" si="27"/>
        <v/>
      </c>
      <c r="N211" s="14"/>
      <c r="O211" s="13" t="str">
        <f t="shared" si="28"/>
        <v/>
      </c>
      <c r="P211" s="14"/>
      <c r="Q211" s="17" t="str">
        <f t="shared" si="29"/>
        <v/>
      </c>
      <c r="R211" s="14"/>
      <c r="S211" s="17" t="str">
        <f t="shared" si="30"/>
        <v/>
      </c>
      <c r="T211" s="17" t="str">
        <f t="shared" si="31"/>
        <v/>
      </c>
      <c r="U211" s="17" t="str">
        <f>IFERROR(IF(COUNTIFS('Utrata Masy Jaja'!$B$4:$B$703,A211,'Utrata Masy Jaja'!$C$4:$C$703,C211)=0,"",AVERAGEIFS('Utrata Masy Jaja'!$S$4:$S$703,'Utrata Masy Jaja'!$B$4:$B$703,A211,'Utrata Masy Jaja'!$C$4:$C$703,C211)),"")</f>
        <v/>
      </c>
      <c r="V211" s="15" t="str">
        <f>IFERROR(IF(COUNTIFS('Temperatura zarodka'!$B$4:$B$703,A211,'Temperatura zarodka'!$C$4:$C$703,C211)=0,"",AVERAGEIFS('Temperatura zarodka'!$AR$4:$AR$703,'Temperatura zarodka'!$B$4:$B$703,A211,'Temperatura zarodka'!$C$4:$C$703,C211)),"")</f>
        <v/>
      </c>
      <c r="W211" s="14"/>
    </row>
    <row r="212" spans="1:23" ht="15" customHeight="1" x14ac:dyDescent="0.25">
      <c r="A212" s="12"/>
      <c r="B212" s="12"/>
      <c r="C212" s="14"/>
      <c r="D212" s="14"/>
      <c r="E212" s="14"/>
      <c r="F212" s="14"/>
      <c r="G212" s="14"/>
      <c r="H212" s="13" t="str">
        <f t="shared" si="24"/>
        <v/>
      </c>
      <c r="I212" s="14"/>
      <c r="J212" s="17" t="str">
        <f t="shared" si="25"/>
        <v/>
      </c>
      <c r="K212" s="14"/>
      <c r="L212" s="17" t="str">
        <f t="shared" si="26"/>
        <v/>
      </c>
      <c r="M212" s="17" t="str">
        <f t="shared" si="27"/>
        <v/>
      </c>
      <c r="N212" s="14"/>
      <c r="O212" s="13" t="str">
        <f t="shared" si="28"/>
        <v/>
      </c>
      <c r="P212" s="14"/>
      <c r="Q212" s="17" t="str">
        <f t="shared" si="29"/>
        <v/>
      </c>
      <c r="R212" s="14"/>
      <c r="S212" s="17" t="str">
        <f t="shared" si="30"/>
        <v/>
      </c>
      <c r="T212" s="17" t="str">
        <f t="shared" si="31"/>
        <v/>
      </c>
      <c r="U212" s="17" t="str">
        <f>IFERROR(IF(COUNTIFS('Utrata Masy Jaja'!$B$4:$B$703,A212,'Utrata Masy Jaja'!$C$4:$C$703,C212)=0,"",AVERAGEIFS('Utrata Masy Jaja'!$S$4:$S$703,'Utrata Masy Jaja'!$B$4:$B$703,A212,'Utrata Masy Jaja'!$C$4:$C$703,C212)),"")</f>
        <v/>
      </c>
      <c r="V212" s="15" t="str">
        <f>IFERROR(IF(COUNTIFS('Temperatura zarodka'!$B$4:$B$703,A212,'Temperatura zarodka'!$C$4:$C$703,C212)=0,"",AVERAGEIFS('Temperatura zarodka'!$AR$4:$AR$703,'Temperatura zarodka'!$B$4:$B$703,A212,'Temperatura zarodka'!$C$4:$C$703,C212)),"")</f>
        <v/>
      </c>
      <c r="W212" s="14"/>
    </row>
    <row r="213" spans="1:23" ht="15" customHeight="1" x14ac:dyDescent="0.25">
      <c r="A213" s="12"/>
      <c r="B213" s="12"/>
      <c r="C213" s="14"/>
      <c r="D213" s="14"/>
      <c r="E213" s="14"/>
      <c r="F213" s="14"/>
      <c r="G213" s="14"/>
      <c r="H213" s="13" t="str">
        <f t="shared" si="24"/>
        <v/>
      </c>
      <c r="I213" s="14"/>
      <c r="J213" s="17" t="str">
        <f t="shared" si="25"/>
        <v/>
      </c>
      <c r="K213" s="14"/>
      <c r="L213" s="17" t="str">
        <f t="shared" si="26"/>
        <v/>
      </c>
      <c r="M213" s="17" t="str">
        <f t="shared" si="27"/>
        <v/>
      </c>
      <c r="N213" s="14"/>
      <c r="O213" s="13" t="str">
        <f t="shared" si="28"/>
        <v/>
      </c>
      <c r="P213" s="14"/>
      <c r="Q213" s="17" t="str">
        <f t="shared" si="29"/>
        <v/>
      </c>
      <c r="R213" s="14"/>
      <c r="S213" s="17" t="str">
        <f t="shared" si="30"/>
        <v/>
      </c>
      <c r="T213" s="17" t="str">
        <f t="shared" si="31"/>
        <v/>
      </c>
      <c r="U213" s="17" t="str">
        <f>IFERROR(IF(COUNTIFS('Utrata Masy Jaja'!$B$4:$B$703,A213,'Utrata Masy Jaja'!$C$4:$C$703,C213)=0,"",AVERAGEIFS('Utrata Masy Jaja'!$S$4:$S$703,'Utrata Masy Jaja'!$B$4:$B$703,A213,'Utrata Masy Jaja'!$C$4:$C$703,C213)),"")</f>
        <v/>
      </c>
      <c r="V213" s="15" t="str">
        <f>IFERROR(IF(COUNTIFS('Temperatura zarodka'!$B$4:$B$703,A213,'Temperatura zarodka'!$C$4:$C$703,C213)=0,"",AVERAGEIFS('Temperatura zarodka'!$AR$4:$AR$703,'Temperatura zarodka'!$B$4:$B$703,A213,'Temperatura zarodka'!$C$4:$C$703,C213)),"")</f>
        <v/>
      </c>
      <c r="W213" s="14"/>
    </row>
    <row r="214" spans="1:23" ht="15" customHeight="1" x14ac:dyDescent="0.25">
      <c r="A214" s="12"/>
      <c r="B214" s="12"/>
      <c r="C214" s="14"/>
      <c r="D214" s="14"/>
      <c r="E214" s="14"/>
      <c r="F214" s="14"/>
      <c r="G214" s="14"/>
      <c r="H214" s="13" t="str">
        <f t="shared" si="24"/>
        <v/>
      </c>
      <c r="I214" s="14"/>
      <c r="J214" s="17" t="str">
        <f t="shared" si="25"/>
        <v/>
      </c>
      <c r="K214" s="14"/>
      <c r="L214" s="17" t="str">
        <f t="shared" si="26"/>
        <v/>
      </c>
      <c r="M214" s="17" t="str">
        <f t="shared" si="27"/>
        <v/>
      </c>
      <c r="N214" s="14"/>
      <c r="O214" s="13" t="str">
        <f t="shared" si="28"/>
        <v/>
      </c>
      <c r="P214" s="14"/>
      <c r="Q214" s="17" t="str">
        <f t="shared" si="29"/>
        <v/>
      </c>
      <c r="R214" s="14"/>
      <c r="S214" s="17" t="str">
        <f t="shared" si="30"/>
        <v/>
      </c>
      <c r="T214" s="17" t="str">
        <f t="shared" si="31"/>
        <v/>
      </c>
      <c r="U214" s="17" t="str">
        <f>IFERROR(IF(COUNTIFS('Utrata Masy Jaja'!$B$4:$B$703,A214,'Utrata Masy Jaja'!$C$4:$C$703,C214)=0,"",AVERAGEIFS('Utrata Masy Jaja'!$S$4:$S$703,'Utrata Masy Jaja'!$B$4:$B$703,A214,'Utrata Masy Jaja'!$C$4:$C$703,C214)),"")</f>
        <v/>
      </c>
      <c r="V214" s="15" t="str">
        <f>IFERROR(IF(COUNTIFS('Temperatura zarodka'!$B$4:$B$703,A214,'Temperatura zarodka'!$C$4:$C$703,C214)=0,"",AVERAGEIFS('Temperatura zarodka'!$AR$4:$AR$703,'Temperatura zarodka'!$B$4:$B$703,A214,'Temperatura zarodka'!$C$4:$C$703,C214)),"")</f>
        <v/>
      </c>
      <c r="W214" s="14"/>
    </row>
    <row r="215" spans="1:23" ht="15" customHeight="1" x14ac:dyDescent="0.25">
      <c r="A215" s="12"/>
      <c r="B215" s="12"/>
      <c r="C215" s="14"/>
      <c r="D215" s="14"/>
      <c r="E215" s="14"/>
      <c r="F215" s="14"/>
      <c r="G215" s="14"/>
      <c r="H215" s="13" t="str">
        <f t="shared" si="24"/>
        <v/>
      </c>
      <c r="I215" s="14"/>
      <c r="J215" s="17" t="str">
        <f t="shared" si="25"/>
        <v/>
      </c>
      <c r="K215" s="14"/>
      <c r="L215" s="17" t="str">
        <f t="shared" si="26"/>
        <v/>
      </c>
      <c r="M215" s="17" t="str">
        <f t="shared" si="27"/>
        <v/>
      </c>
      <c r="N215" s="14"/>
      <c r="O215" s="13" t="str">
        <f t="shared" si="28"/>
        <v/>
      </c>
      <c r="P215" s="14"/>
      <c r="Q215" s="17" t="str">
        <f t="shared" si="29"/>
        <v/>
      </c>
      <c r="R215" s="14"/>
      <c r="S215" s="17" t="str">
        <f t="shared" si="30"/>
        <v/>
      </c>
      <c r="T215" s="17" t="str">
        <f t="shared" si="31"/>
        <v/>
      </c>
      <c r="U215" s="17" t="str">
        <f>IFERROR(IF(COUNTIFS('Utrata Masy Jaja'!$B$4:$B$703,A215,'Utrata Masy Jaja'!$C$4:$C$703,C215)=0,"",AVERAGEIFS('Utrata Masy Jaja'!$S$4:$S$703,'Utrata Masy Jaja'!$B$4:$B$703,A215,'Utrata Masy Jaja'!$C$4:$C$703,C215)),"")</f>
        <v/>
      </c>
      <c r="V215" s="15" t="str">
        <f>IFERROR(IF(COUNTIFS('Temperatura zarodka'!$B$4:$B$703,A215,'Temperatura zarodka'!$C$4:$C$703,C215)=0,"",AVERAGEIFS('Temperatura zarodka'!$AR$4:$AR$703,'Temperatura zarodka'!$B$4:$B$703,A215,'Temperatura zarodka'!$C$4:$C$703,C215)),"")</f>
        <v/>
      </c>
      <c r="W215" s="14"/>
    </row>
    <row r="216" spans="1:23" ht="15" customHeight="1" x14ac:dyDescent="0.25">
      <c r="A216" s="12"/>
      <c r="B216" s="12"/>
      <c r="C216" s="14"/>
      <c r="D216" s="14"/>
      <c r="E216" s="14"/>
      <c r="F216" s="14"/>
      <c r="G216" s="14"/>
      <c r="H216" s="13" t="str">
        <f t="shared" si="24"/>
        <v/>
      </c>
      <c r="I216" s="14"/>
      <c r="J216" s="17" t="str">
        <f t="shared" si="25"/>
        <v/>
      </c>
      <c r="K216" s="14"/>
      <c r="L216" s="17" t="str">
        <f t="shared" si="26"/>
        <v/>
      </c>
      <c r="M216" s="17" t="str">
        <f t="shared" si="27"/>
        <v/>
      </c>
      <c r="N216" s="14"/>
      <c r="O216" s="13" t="str">
        <f t="shared" si="28"/>
        <v/>
      </c>
      <c r="P216" s="14"/>
      <c r="Q216" s="17" t="str">
        <f t="shared" si="29"/>
        <v/>
      </c>
      <c r="R216" s="14"/>
      <c r="S216" s="17" t="str">
        <f t="shared" si="30"/>
        <v/>
      </c>
      <c r="T216" s="17" t="str">
        <f t="shared" si="31"/>
        <v/>
      </c>
      <c r="U216" s="17" t="str">
        <f>IFERROR(IF(COUNTIFS('Utrata Masy Jaja'!$B$4:$B$703,A216,'Utrata Masy Jaja'!$C$4:$C$703,C216)=0,"",AVERAGEIFS('Utrata Masy Jaja'!$S$4:$S$703,'Utrata Masy Jaja'!$B$4:$B$703,A216,'Utrata Masy Jaja'!$C$4:$C$703,C216)),"")</f>
        <v/>
      </c>
      <c r="V216" s="15" t="str">
        <f>IFERROR(IF(COUNTIFS('Temperatura zarodka'!$B$4:$B$703,A216,'Temperatura zarodka'!$C$4:$C$703,C216)=0,"",AVERAGEIFS('Temperatura zarodka'!$AR$4:$AR$703,'Temperatura zarodka'!$B$4:$B$703,A216,'Temperatura zarodka'!$C$4:$C$703,C216)),"")</f>
        <v/>
      </c>
      <c r="W216" s="14"/>
    </row>
    <row r="217" spans="1:23" ht="15" customHeight="1" x14ac:dyDescent="0.25">
      <c r="A217" s="12"/>
      <c r="B217" s="12"/>
      <c r="C217" s="14"/>
      <c r="D217" s="14"/>
      <c r="E217" s="14"/>
      <c r="F217" s="14"/>
      <c r="G217" s="14"/>
      <c r="H217" s="13" t="str">
        <f t="shared" si="24"/>
        <v/>
      </c>
      <c r="I217" s="14"/>
      <c r="J217" s="17" t="str">
        <f t="shared" si="25"/>
        <v/>
      </c>
      <c r="K217" s="14"/>
      <c r="L217" s="17" t="str">
        <f t="shared" si="26"/>
        <v/>
      </c>
      <c r="M217" s="17" t="str">
        <f t="shared" si="27"/>
        <v/>
      </c>
      <c r="N217" s="14"/>
      <c r="O217" s="13" t="str">
        <f t="shared" si="28"/>
        <v/>
      </c>
      <c r="P217" s="14"/>
      <c r="Q217" s="17" t="str">
        <f t="shared" si="29"/>
        <v/>
      </c>
      <c r="R217" s="14"/>
      <c r="S217" s="17" t="str">
        <f t="shared" si="30"/>
        <v/>
      </c>
      <c r="T217" s="17" t="str">
        <f t="shared" si="31"/>
        <v/>
      </c>
      <c r="U217" s="17" t="str">
        <f>IFERROR(IF(COUNTIFS('Utrata Masy Jaja'!$B$4:$B$703,A217,'Utrata Masy Jaja'!$C$4:$C$703,C217)=0,"",AVERAGEIFS('Utrata Masy Jaja'!$S$4:$S$703,'Utrata Masy Jaja'!$B$4:$B$703,A217,'Utrata Masy Jaja'!$C$4:$C$703,C217)),"")</f>
        <v/>
      </c>
      <c r="V217" s="15" t="str">
        <f>IFERROR(IF(COUNTIFS('Temperatura zarodka'!$B$4:$B$703,A217,'Temperatura zarodka'!$C$4:$C$703,C217)=0,"",AVERAGEIFS('Temperatura zarodka'!$AR$4:$AR$703,'Temperatura zarodka'!$B$4:$B$703,A217,'Temperatura zarodka'!$C$4:$C$703,C217)),"")</f>
        <v/>
      </c>
      <c r="W217" s="14"/>
    </row>
    <row r="218" spans="1:23" ht="15" customHeight="1" x14ac:dyDescent="0.25">
      <c r="A218" s="12"/>
      <c r="B218" s="12"/>
      <c r="C218" s="14"/>
      <c r="D218" s="14"/>
      <c r="E218" s="14"/>
      <c r="F218" s="14"/>
      <c r="G218" s="14"/>
      <c r="H218" s="13" t="str">
        <f t="shared" si="24"/>
        <v/>
      </c>
      <c r="I218" s="14"/>
      <c r="J218" s="17" t="str">
        <f t="shared" si="25"/>
        <v/>
      </c>
      <c r="K218" s="14"/>
      <c r="L218" s="17" t="str">
        <f t="shared" si="26"/>
        <v/>
      </c>
      <c r="M218" s="17" t="str">
        <f t="shared" si="27"/>
        <v/>
      </c>
      <c r="N218" s="14"/>
      <c r="O218" s="13" t="str">
        <f t="shared" si="28"/>
        <v/>
      </c>
      <c r="P218" s="14"/>
      <c r="Q218" s="17" t="str">
        <f t="shared" si="29"/>
        <v/>
      </c>
      <c r="R218" s="14"/>
      <c r="S218" s="17" t="str">
        <f t="shared" si="30"/>
        <v/>
      </c>
      <c r="T218" s="17" t="str">
        <f t="shared" si="31"/>
        <v/>
      </c>
      <c r="U218" s="17" t="str">
        <f>IFERROR(IF(COUNTIFS('Utrata Masy Jaja'!$B$4:$B$703,A218,'Utrata Masy Jaja'!$C$4:$C$703,C218)=0,"",AVERAGEIFS('Utrata Masy Jaja'!$S$4:$S$703,'Utrata Masy Jaja'!$B$4:$B$703,A218,'Utrata Masy Jaja'!$C$4:$C$703,C218)),"")</f>
        <v/>
      </c>
      <c r="V218" s="15" t="str">
        <f>IFERROR(IF(COUNTIFS('Temperatura zarodka'!$B$4:$B$703,A218,'Temperatura zarodka'!$C$4:$C$703,C218)=0,"",AVERAGEIFS('Temperatura zarodka'!$AR$4:$AR$703,'Temperatura zarodka'!$B$4:$B$703,A218,'Temperatura zarodka'!$C$4:$C$703,C218)),"")</f>
        <v/>
      </c>
      <c r="W218" s="14"/>
    </row>
    <row r="219" spans="1:23" ht="15" customHeight="1" x14ac:dyDescent="0.25">
      <c r="A219" s="12"/>
      <c r="B219" s="12"/>
      <c r="C219" s="14"/>
      <c r="D219" s="14"/>
      <c r="E219" s="14"/>
      <c r="F219" s="14"/>
      <c r="G219" s="14"/>
      <c r="H219" s="13" t="str">
        <f t="shared" si="24"/>
        <v/>
      </c>
      <c r="I219" s="14"/>
      <c r="J219" s="17" t="str">
        <f t="shared" si="25"/>
        <v/>
      </c>
      <c r="K219" s="14"/>
      <c r="L219" s="17" t="str">
        <f t="shared" si="26"/>
        <v/>
      </c>
      <c r="M219" s="17" t="str">
        <f t="shared" si="27"/>
        <v/>
      </c>
      <c r="N219" s="14"/>
      <c r="O219" s="13" t="str">
        <f t="shared" si="28"/>
        <v/>
      </c>
      <c r="P219" s="14"/>
      <c r="Q219" s="17" t="str">
        <f t="shared" si="29"/>
        <v/>
      </c>
      <c r="R219" s="14"/>
      <c r="S219" s="17" t="str">
        <f t="shared" si="30"/>
        <v/>
      </c>
      <c r="T219" s="17" t="str">
        <f t="shared" si="31"/>
        <v/>
      </c>
      <c r="U219" s="17" t="str">
        <f>IFERROR(IF(COUNTIFS('Utrata Masy Jaja'!$B$4:$B$703,A219,'Utrata Masy Jaja'!$C$4:$C$703,C219)=0,"",AVERAGEIFS('Utrata Masy Jaja'!$S$4:$S$703,'Utrata Masy Jaja'!$B$4:$B$703,A219,'Utrata Masy Jaja'!$C$4:$C$703,C219)),"")</f>
        <v/>
      </c>
      <c r="V219" s="15" t="str">
        <f>IFERROR(IF(COUNTIFS('Temperatura zarodka'!$B$4:$B$703,A219,'Temperatura zarodka'!$C$4:$C$703,C219)=0,"",AVERAGEIFS('Temperatura zarodka'!$AR$4:$AR$703,'Temperatura zarodka'!$B$4:$B$703,A219,'Temperatura zarodka'!$C$4:$C$703,C219)),"")</f>
        <v/>
      </c>
      <c r="W219" s="14"/>
    </row>
    <row r="220" spans="1:23" ht="15" customHeight="1" x14ac:dyDescent="0.25">
      <c r="A220" s="12"/>
      <c r="B220" s="12"/>
      <c r="C220" s="14"/>
      <c r="D220" s="14"/>
      <c r="E220" s="14"/>
      <c r="F220" s="14"/>
      <c r="G220" s="14"/>
      <c r="H220" s="13" t="str">
        <f t="shared" si="24"/>
        <v/>
      </c>
      <c r="I220" s="14"/>
      <c r="J220" s="17" t="str">
        <f t="shared" si="25"/>
        <v/>
      </c>
      <c r="K220" s="14"/>
      <c r="L220" s="17" t="str">
        <f t="shared" si="26"/>
        <v/>
      </c>
      <c r="M220" s="17" t="str">
        <f t="shared" si="27"/>
        <v/>
      </c>
      <c r="N220" s="14"/>
      <c r="O220" s="13" t="str">
        <f t="shared" si="28"/>
        <v/>
      </c>
      <c r="P220" s="14"/>
      <c r="Q220" s="17" t="str">
        <f t="shared" si="29"/>
        <v/>
      </c>
      <c r="R220" s="14"/>
      <c r="S220" s="17" t="str">
        <f t="shared" si="30"/>
        <v/>
      </c>
      <c r="T220" s="17" t="str">
        <f t="shared" si="31"/>
        <v/>
      </c>
      <c r="U220" s="17" t="str">
        <f>IFERROR(IF(COUNTIFS('Utrata Masy Jaja'!$B$4:$B$703,A220,'Utrata Masy Jaja'!$C$4:$C$703,C220)=0,"",AVERAGEIFS('Utrata Masy Jaja'!$S$4:$S$703,'Utrata Masy Jaja'!$B$4:$B$703,A220,'Utrata Masy Jaja'!$C$4:$C$703,C220)),"")</f>
        <v/>
      </c>
      <c r="V220" s="15" t="str">
        <f>IFERROR(IF(COUNTIFS('Temperatura zarodka'!$B$4:$B$703,A220,'Temperatura zarodka'!$C$4:$C$703,C220)=0,"",AVERAGEIFS('Temperatura zarodka'!$AR$4:$AR$703,'Temperatura zarodka'!$B$4:$B$703,A220,'Temperatura zarodka'!$C$4:$C$703,C220)),"")</f>
        <v/>
      </c>
      <c r="W220" s="14"/>
    </row>
    <row r="221" spans="1:23" ht="15" customHeight="1" x14ac:dyDescent="0.25">
      <c r="A221" s="12"/>
      <c r="B221" s="12"/>
      <c r="C221" s="14"/>
      <c r="D221" s="14"/>
      <c r="E221" s="14"/>
      <c r="F221" s="14"/>
      <c r="G221" s="14"/>
      <c r="H221" s="13" t="str">
        <f t="shared" si="24"/>
        <v/>
      </c>
      <c r="I221" s="14"/>
      <c r="J221" s="17" t="str">
        <f t="shared" si="25"/>
        <v/>
      </c>
      <c r="K221" s="14"/>
      <c r="L221" s="17" t="str">
        <f t="shared" si="26"/>
        <v/>
      </c>
      <c r="M221" s="17" t="str">
        <f t="shared" si="27"/>
        <v/>
      </c>
      <c r="N221" s="14"/>
      <c r="O221" s="13" t="str">
        <f t="shared" si="28"/>
        <v/>
      </c>
      <c r="P221" s="14"/>
      <c r="Q221" s="17" t="str">
        <f t="shared" si="29"/>
        <v/>
      </c>
      <c r="R221" s="14"/>
      <c r="S221" s="17" t="str">
        <f t="shared" si="30"/>
        <v/>
      </c>
      <c r="T221" s="17" t="str">
        <f t="shared" si="31"/>
        <v/>
      </c>
      <c r="U221" s="17" t="str">
        <f>IFERROR(IF(COUNTIFS('Utrata Masy Jaja'!$B$4:$B$703,A221,'Utrata Masy Jaja'!$C$4:$C$703,C221)=0,"",AVERAGEIFS('Utrata Masy Jaja'!$S$4:$S$703,'Utrata Masy Jaja'!$B$4:$B$703,A221,'Utrata Masy Jaja'!$C$4:$C$703,C221)),"")</f>
        <v/>
      </c>
      <c r="V221" s="15" t="str">
        <f>IFERROR(IF(COUNTIFS('Temperatura zarodka'!$B$4:$B$703,A221,'Temperatura zarodka'!$C$4:$C$703,C221)=0,"",AVERAGEIFS('Temperatura zarodka'!$AR$4:$AR$703,'Temperatura zarodka'!$B$4:$B$703,A221,'Temperatura zarodka'!$C$4:$C$703,C221)),"")</f>
        <v/>
      </c>
      <c r="W221" s="14"/>
    </row>
    <row r="222" spans="1:23" ht="15" customHeight="1" x14ac:dyDescent="0.25">
      <c r="A222" s="12"/>
      <c r="B222" s="12"/>
      <c r="C222" s="14"/>
      <c r="D222" s="14"/>
      <c r="E222" s="14"/>
      <c r="F222" s="14"/>
      <c r="G222" s="14"/>
      <c r="H222" s="13" t="str">
        <f t="shared" si="24"/>
        <v/>
      </c>
      <c r="I222" s="14"/>
      <c r="J222" s="17" t="str">
        <f t="shared" si="25"/>
        <v/>
      </c>
      <c r="K222" s="14"/>
      <c r="L222" s="17" t="str">
        <f t="shared" si="26"/>
        <v/>
      </c>
      <c r="M222" s="17" t="str">
        <f t="shared" si="27"/>
        <v/>
      </c>
      <c r="N222" s="14"/>
      <c r="O222" s="13" t="str">
        <f t="shared" si="28"/>
        <v/>
      </c>
      <c r="P222" s="14"/>
      <c r="Q222" s="17" t="str">
        <f t="shared" si="29"/>
        <v/>
      </c>
      <c r="R222" s="14"/>
      <c r="S222" s="17" t="str">
        <f t="shared" si="30"/>
        <v/>
      </c>
      <c r="T222" s="17" t="str">
        <f t="shared" si="31"/>
        <v/>
      </c>
      <c r="U222" s="17" t="str">
        <f>IFERROR(IF(COUNTIFS('Utrata Masy Jaja'!$B$4:$B$703,A222,'Utrata Masy Jaja'!$C$4:$C$703,C222)=0,"",AVERAGEIFS('Utrata Masy Jaja'!$S$4:$S$703,'Utrata Masy Jaja'!$B$4:$B$703,A222,'Utrata Masy Jaja'!$C$4:$C$703,C222)),"")</f>
        <v/>
      </c>
      <c r="V222" s="15" t="str">
        <f>IFERROR(IF(COUNTIFS('Temperatura zarodka'!$B$4:$B$703,A222,'Temperatura zarodka'!$C$4:$C$703,C222)=0,"",AVERAGEIFS('Temperatura zarodka'!$AR$4:$AR$703,'Temperatura zarodka'!$B$4:$B$703,A222,'Temperatura zarodka'!$C$4:$C$703,C222)),"")</f>
        <v/>
      </c>
      <c r="W222" s="14"/>
    </row>
    <row r="223" spans="1:23" ht="15" customHeight="1" x14ac:dyDescent="0.25">
      <c r="A223" s="12"/>
      <c r="B223" s="12"/>
      <c r="C223" s="14"/>
      <c r="D223" s="14"/>
      <c r="E223" s="14"/>
      <c r="F223" s="14"/>
      <c r="G223" s="14"/>
      <c r="H223" s="13" t="str">
        <f t="shared" si="24"/>
        <v/>
      </c>
      <c r="I223" s="14"/>
      <c r="J223" s="17" t="str">
        <f t="shared" si="25"/>
        <v/>
      </c>
      <c r="K223" s="14"/>
      <c r="L223" s="17" t="str">
        <f t="shared" si="26"/>
        <v/>
      </c>
      <c r="M223" s="17" t="str">
        <f t="shared" si="27"/>
        <v/>
      </c>
      <c r="N223" s="14"/>
      <c r="O223" s="13" t="str">
        <f t="shared" si="28"/>
        <v/>
      </c>
      <c r="P223" s="14"/>
      <c r="Q223" s="17" t="str">
        <f t="shared" si="29"/>
        <v/>
      </c>
      <c r="R223" s="14"/>
      <c r="S223" s="17" t="str">
        <f t="shared" si="30"/>
        <v/>
      </c>
      <c r="T223" s="17" t="str">
        <f t="shared" si="31"/>
        <v/>
      </c>
      <c r="U223" s="17" t="str">
        <f>IFERROR(IF(COUNTIFS('Utrata Masy Jaja'!$B$4:$B$703,A223,'Utrata Masy Jaja'!$C$4:$C$703,C223)=0,"",AVERAGEIFS('Utrata Masy Jaja'!$S$4:$S$703,'Utrata Masy Jaja'!$B$4:$B$703,A223,'Utrata Masy Jaja'!$C$4:$C$703,C223)),"")</f>
        <v/>
      </c>
      <c r="V223" s="15" t="str">
        <f>IFERROR(IF(COUNTIFS('Temperatura zarodka'!$B$4:$B$703,A223,'Temperatura zarodka'!$C$4:$C$703,C223)=0,"",AVERAGEIFS('Temperatura zarodka'!$AR$4:$AR$703,'Temperatura zarodka'!$B$4:$B$703,A223,'Temperatura zarodka'!$C$4:$C$703,C223)),"")</f>
        <v/>
      </c>
      <c r="W223" s="14"/>
    </row>
    <row r="224" spans="1:23" ht="15" customHeight="1" x14ac:dyDescent="0.25">
      <c r="A224" s="12"/>
      <c r="B224" s="12"/>
      <c r="C224" s="14"/>
      <c r="D224" s="14"/>
      <c r="E224" s="14"/>
      <c r="F224" s="14"/>
      <c r="G224" s="14"/>
      <c r="H224" s="13" t="str">
        <f t="shared" si="24"/>
        <v/>
      </c>
      <c r="I224" s="14"/>
      <c r="J224" s="17" t="str">
        <f t="shared" si="25"/>
        <v/>
      </c>
      <c r="K224" s="14"/>
      <c r="L224" s="17" t="str">
        <f t="shared" si="26"/>
        <v/>
      </c>
      <c r="M224" s="17" t="str">
        <f t="shared" si="27"/>
        <v/>
      </c>
      <c r="N224" s="14"/>
      <c r="O224" s="13" t="str">
        <f t="shared" si="28"/>
        <v/>
      </c>
      <c r="P224" s="14"/>
      <c r="Q224" s="17" t="str">
        <f t="shared" si="29"/>
        <v/>
      </c>
      <c r="R224" s="14"/>
      <c r="S224" s="17" t="str">
        <f t="shared" si="30"/>
        <v/>
      </c>
      <c r="T224" s="17" t="str">
        <f t="shared" si="31"/>
        <v/>
      </c>
      <c r="U224" s="17" t="str">
        <f>IFERROR(IF(COUNTIFS('Utrata Masy Jaja'!$B$4:$B$703,A224,'Utrata Masy Jaja'!$C$4:$C$703,C224)=0,"",AVERAGEIFS('Utrata Masy Jaja'!$S$4:$S$703,'Utrata Masy Jaja'!$B$4:$B$703,A224,'Utrata Masy Jaja'!$C$4:$C$703,C224)),"")</f>
        <v/>
      </c>
      <c r="V224" s="15" t="str">
        <f>IFERROR(IF(COUNTIFS('Temperatura zarodka'!$B$4:$B$703,A224,'Temperatura zarodka'!$C$4:$C$703,C224)=0,"",AVERAGEIFS('Temperatura zarodka'!$AR$4:$AR$703,'Temperatura zarodka'!$B$4:$B$703,A224,'Temperatura zarodka'!$C$4:$C$703,C224)),"")</f>
        <v/>
      </c>
      <c r="W224" s="14"/>
    </row>
    <row r="225" spans="1:23" ht="15" customHeight="1" x14ac:dyDescent="0.25">
      <c r="A225" s="12"/>
      <c r="B225" s="12"/>
      <c r="C225" s="14"/>
      <c r="D225" s="14"/>
      <c r="E225" s="14"/>
      <c r="F225" s="14"/>
      <c r="G225" s="14"/>
      <c r="H225" s="13" t="str">
        <f t="shared" si="24"/>
        <v/>
      </c>
      <c r="I225" s="14"/>
      <c r="J225" s="17" t="str">
        <f t="shared" si="25"/>
        <v/>
      </c>
      <c r="K225" s="14"/>
      <c r="L225" s="17" t="str">
        <f t="shared" si="26"/>
        <v/>
      </c>
      <c r="M225" s="17" t="str">
        <f t="shared" si="27"/>
        <v/>
      </c>
      <c r="N225" s="14"/>
      <c r="O225" s="13" t="str">
        <f t="shared" si="28"/>
        <v/>
      </c>
      <c r="P225" s="14"/>
      <c r="Q225" s="17" t="str">
        <f t="shared" si="29"/>
        <v/>
      </c>
      <c r="R225" s="14"/>
      <c r="S225" s="17" t="str">
        <f t="shared" si="30"/>
        <v/>
      </c>
      <c r="T225" s="17" t="str">
        <f t="shared" si="31"/>
        <v/>
      </c>
      <c r="U225" s="17" t="str">
        <f>IFERROR(IF(COUNTIFS('Utrata Masy Jaja'!$B$4:$B$703,A225,'Utrata Masy Jaja'!$C$4:$C$703,C225)=0,"",AVERAGEIFS('Utrata Masy Jaja'!$S$4:$S$703,'Utrata Masy Jaja'!$B$4:$B$703,A225,'Utrata Masy Jaja'!$C$4:$C$703,C225)),"")</f>
        <v/>
      </c>
      <c r="V225" s="15" t="str">
        <f>IFERROR(IF(COUNTIFS('Temperatura zarodka'!$B$4:$B$703,A225,'Temperatura zarodka'!$C$4:$C$703,C225)=0,"",AVERAGEIFS('Temperatura zarodka'!$AR$4:$AR$703,'Temperatura zarodka'!$B$4:$B$703,A225,'Temperatura zarodka'!$C$4:$C$703,C225)),"")</f>
        <v/>
      </c>
      <c r="W225" s="14"/>
    </row>
    <row r="226" spans="1:23" ht="15" customHeight="1" x14ac:dyDescent="0.25">
      <c r="A226" s="12"/>
      <c r="B226" s="12"/>
      <c r="C226" s="14"/>
      <c r="D226" s="14"/>
      <c r="E226" s="14"/>
      <c r="F226" s="14"/>
      <c r="G226" s="14"/>
      <c r="H226" s="13" t="str">
        <f t="shared" si="24"/>
        <v/>
      </c>
      <c r="I226" s="14"/>
      <c r="J226" s="17" t="str">
        <f t="shared" si="25"/>
        <v/>
      </c>
      <c r="K226" s="14"/>
      <c r="L226" s="17" t="str">
        <f t="shared" si="26"/>
        <v/>
      </c>
      <c r="M226" s="17" t="str">
        <f t="shared" si="27"/>
        <v/>
      </c>
      <c r="N226" s="14"/>
      <c r="O226" s="13" t="str">
        <f t="shared" si="28"/>
        <v/>
      </c>
      <c r="P226" s="14"/>
      <c r="Q226" s="17" t="str">
        <f t="shared" si="29"/>
        <v/>
      </c>
      <c r="R226" s="14"/>
      <c r="S226" s="17" t="str">
        <f t="shared" si="30"/>
        <v/>
      </c>
      <c r="T226" s="17" t="str">
        <f t="shared" si="31"/>
        <v/>
      </c>
      <c r="U226" s="17" t="str">
        <f>IFERROR(IF(COUNTIFS('Utrata Masy Jaja'!$B$4:$B$703,A226,'Utrata Masy Jaja'!$C$4:$C$703,C226)=0,"",AVERAGEIFS('Utrata Masy Jaja'!$S$4:$S$703,'Utrata Masy Jaja'!$B$4:$B$703,A226,'Utrata Masy Jaja'!$C$4:$C$703,C226)),"")</f>
        <v/>
      </c>
      <c r="V226" s="15" t="str">
        <f>IFERROR(IF(COUNTIFS('Temperatura zarodka'!$B$4:$B$703,A226,'Temperatura zarodka'!$C$4:$C$703,C226)=0,"",AVERAGEIFS('Temperatura zarodka'!$AR$4:$AR$703,'Temperatura zarodka'!$B$4:$B$703,A226,'Temperatura zarodka'!$C$4:$C$703,C226)),"")</f>
        <v/>
      </c>
      <c r="W226" s="14"/>
    </row>
    <row r="227" spans="1:23" ht="15" customHeight="1" x14ac:dyDescent="0.25">
      <c r="A227" s="12"/>
      <c r="B227" s="12"/>
      <c r="C227" s="14"/>
      <c r="D227" s="14"/>
      <c r="E227" s="14"/>
      <c r="F227" s="14"/>
      <c r="G227" s="14"/>
      <c r="H227" s="13" t="str">
        <f t="shared" si="24"/>
        <v/>
      </c>
      <c r="I227" s="14"/>
      <c r="J227" s="17" t="str">
        <f t="shared" si="25"/>
        <v/>
      </c>
      <c r="K227" s="14"/>
      <c r="L227" s="17" t="str">
        <f t="shared" si="26"/>
        <v/>
      </c>
      <c r="M227" s="17" t="str">
        <f t="shared" si="27"/>
        <v/>
      </c>
      <c r="N227" s="14"/>
      <c r="O227" s="13" t="str">
        <f t="shared" si="28"/>
        <v/>
      </c>
      <c r="P227" s="14"/>
      <c r="Q227" s="17" t="str">
        <f t="shared" si="29"/>
        <v/>
      </c>
      <c r="R227" s="14"/>
      <c r="S227" s="17" t="str">
        <f t="shared" si="30"/>
        <v/>
      </c>
      <c r="T227" s="17" t="str">
        <f t="shared" si="31"/>
        <v/>
      </c>
      <c r="U227" s="17" t="str">
        <f>IFERROR(IF(COUNTIFS('Utrata Masy Jaja'!$B$4:$B$703,A227,'Utrata Masy Jaja'!$C$4:$C$703,C227)=0,"",AVERAGEIFS('Utrata Masy Jaja'!$S$4:$S$703,'Utrata Masy Jaja'!$B$4:$B$703,A227,'Utrata Masy Jaja'!$C$4:$C$703,C227)),"")</f>
        <v/>
      </c>
      <c r="V227" s="15" t="str">
        <f>IFERROR(IF(COUNTIFS('Temperatura zarodka'!$B$4:$B$703,A227,'Temperatura zarodka'!$C$4:$C$703,C227)=0,"",AVERAGEIFS('Temperatura zarodka'!$AR$4:$AR$703,'Temperatura zarodka'!$B$4:$B$703,A227,'Temperatura zarodka'!$C$4:$C$703,C227)),"")</f>
        <v/>
      </c>
      <c r="W227" s="14"/>
    </row>
    <row r="228" spans="1:23" ht="15" customHeight="1" x14ac:dyDescent="0.25">
      <c r="A228" s="12"/>
      <c r="B228" s="12"/>
      <c r="C228" s="14"/>
      <c r="D228" s="14"/>
      <c r="E228" s="14"/>
      <c r="F228" s="14"/>
      <c r="G228" s="14"/>
      <c r="H228" s="13" t="str">
        <f t="shared" si="24"/>
        <v/>
      </c>
      <c r="I228" s="14"/>
      <c r="J228" s="17" t="str">
        <f t="shared" si="25"/>
        <v/>
      </c>
      <c r="K228" s="14"/>
      <c r="L228" s="17" t="str">
        <f t="shared" si="26"/>
        <v/>
      </c>
      <c r="M228" s="17" t="str">
        <f t="shared" si="27"/>
        <v/>
      </c>
      <c r="N228" s="14"/>
      <c r="O228" s="13" t="str">
        <f t="shared" si="28"/>
        <v/>
      </c>
      <c r="P228" s="14"/>
      <c r="Q228" s="17" t="str">
        <f t="shared" si="29"/>
        <v/>
      </c>
      <c r="R228" s="14"/>
      <c r="S228" s="17" t="str">
        <f t="shared" si="30"/>
        <v/>
      </c>
      <c r="T228" s="17" t="str">
        <f t="shared" si="31"/>
        <v/>
      </c>
      <c r="U228" s="17" t="str">
        <f>IFERROR(IF(COUNTIFS('Utrata Masy Jaja'!$B$4:$B$703,A228,'Utrata Masy Jaja'!$C$4:$C$703,C228)=0,"",AVERAGEIFS('Utrata Masy Jaja'!$S$4:$S$703,'Utrata Masy Jaja'!$B$4:$B$703,A228,'Utrata Masy Jaja'!$C$4:$C$703,C228)),"")</f>
        <v/>
      </c>
      <c r="V228" s="15" t="str">
        <f>IFERROR(IF(COUNTIFS('Temperatura zarodka'!$B$4:$B$703,A228,'Temperatura zarodka'!$C$4:$C$703,C228)=0,"",AVERAGEIFS('Temperatura zarodka'!$AR$4:$AR$703,'Temperatura zarodka'!$B$4:$B$703,A228,'Temperatura zarodka'!$C$4:$C$703,C228)),"")</f>
        <v/>
      </c>
      <c r="W228" s="14"/>
    </row>
    <row r="229" spans="1:23" ht="15" customHeight="1" x14ac:dyDescent="0.25">
      <c r="A229" s="12"/>
      <c r="B229" s="12"/>
      <c r="C229" s="14"/>
      <c r="D229" s="14"/>
      <c r="E229" s="14"/>
      <c r="F229" s="14"/>
      <c r="G229" s="14"/>
      <c r="H229" s="13" t="str">
        <f t="shared" si="24"/>
        <v/>
      </c>
      <c r="I229" s="14"/>
      <c r="J229" s="17" t="str">
        <f t="shared" si="25"/>
        <v/>
      </c>
      <c r="K229" s="14"/>
      <c r="L229" s="17" t="str">
        <f t="shared" si="26"/>
        <v/>
      </c>
      <c r="M229" s="17" t="str">
        <f t="shared" si="27"/>
        <v/>
      </c>
      <c r="N229" s="14"/>
      <c r="O229" s="13" t="str">
        <f t="shared" si="28"/>
        <v/>
      </c>
      <c r="P229" s="14"/>
      <c r="Q229" s="17" t="str">
        <f t="shared" si="29"/>
        <v/>
      </c>
      <c r="R229" s="14"/>
      <c r="S229" s="17" t="str">
        <f t="shared" si="30"/>
        <v/>
      </c>
      <c r="T229" s="17" t="str">
        <f t="shared" si="31"/>
        <v/>
      </c>
      <c r="U229" s="17" t="str">
        <f>IFERROR(IF(COUNTIFS('Utrata Masy Jaja'!$B$4:$B$703,A229,'Utrata Masy Jaja'!$C$4:$C$703,C229)=0,"",AVERAGEIFS('Utrata Masy Jaja'!$S$4:$S$703,'Utrata Masy Jaja'!$B$4:$B$703,A229,'Utrata Masy Jaja'!$C$4:$C$703,C229)),"")</f>
        <v/>
      </c>
      <c r="V229" s="15" t="str">
        <f>IFERROR(IF(COUNTIFS('Temperatura zarodka'!$B$4:$B$703,A229,'Temperatura zarodka'!$C$4:$C$703,C229)=0,"",AVERAGEIFS('Temperatura zarodka'!$AR$4:$AR$703,'Temperatura zarodka'!$B$4:$B$703,A229,'Temperatura zarodka'!$C$4:$C$703,C229)),"")</f>
        <v/>
      </c>
      <c r="W229" s="14"/>
    </row>
    <row r="230" spans="1:23" ht="15" customHeight="1" x14ac:dyDescent="0.25">
      <c r="A230" s="12"/>
      <c r="B230" s="12"/>
      <c r="C230" s="14"/>
      <c r="D230" s="14"/>
      <c r="E230" s="14"/>
      <c r="F230" s="14"/>
      <c r="G230" s="14"/>
      <c r="H230" s="13" t="str">
        <f t="shared" si="24"/>
        <v/>
      </c>
      <c r="I230" s="14"/>
      <c r="J230" s="17" t="str">
        <f t="shared" si="25"/>
        <v/>
      </c>
      <c r="K230" s="14"/>
      <c r="L230" s="17" t="str">
        <f t="shared" si="26"/>
        <v/>
      </c>
      <c r="M230" s="17" t="str">
        <f t="shared" si="27"/>
        <v/>
      </c>
      <c r="N230" s="14"/>
      <c r="O230" s="13" t="str">
        <f t="shared" si="28"/>
        <v/>
      </c>
      <c r="P230" s="14"/>
      <c r="Q230" s="17" t="str">
        <f t="shared" si="29"/>
        <v/>
      </c>
      <c r="R230" s="14"/>
      <c r="S230" s="17" t="str">
        <f t="shared" si="30"/>
        <v/>
      </c>
      <c r="T230" s="17" t="str">
        <f t="shared" si="31"/>
        <v/>
      </c>
      <c r="U230" s="17" t="str">
        <f>IFERROR(IF(COUNTIFS('Utrata Masy Jaja'!$B$4:$B$703,A230,'Utrata Masy Jaja'!$C$4:$C$703,C230)=0,"",AVERAGEIFS('Utrata Masy Jaja'!$S$4:$S$703,'Utrata Masy Jaja'!$B$4:$B$703,A230,'Utrata Masy Jaja'!$C$4:$C$703,C230)),"")</f>
        <v/>
      </c>
      <c r="V230" s="15" t="str">
        <f>IFERROR(IF(COUNTIFS('Temperatura zarodka'!$B$4:$B$703,A230,'Temperatura zarodka'!$C$4:$C$703,C230)=0,"",AVERAGEIFS('Temperatura zarodka'!$AR$4:$AR$703,'Temperatura zarodka'!$B$4:$B$703,A230,'Temperatura zarodka'!$C$4:$C$703,C230)),"")</f>
        <v/>
      </c>
      <c r="W230" s="14"/>
    </row>
    <row r="231" spans="1:23" ht="15" customHeight="1" x14ac:dyDescent="0.25">
      <c r="A231" s="12"/>
      <c r="B231" s="12"/>
      <c r="C231" s="14"/>
      <c r="D231" s="14"/>
      <c r="E231" s="14"/>
      <c r="F231" s="14"/>
      <c r="G231" s="14"/>
      <c r="H231" s="13" t="str">
        <f t="shared" si="24"/>
        <v/>
      </c>
      <c r="I231" s="14"/>
      <c r="J231" s="17" t="str">
        <f t="shared" si="25"/>
        <v/>
      </c>
      <c r="K231" s="14"/>
      <c r="L231" s="17" t="str">
        <f t="shared" si="26"/>
        <v/>
      </c>
      <c r="M231" s="17" t="str">
        <f t="shared" si="27"/>
        <v/>
      </c>
      <c r="N231" s="14"/>
      <c r="O231" s="13" t="str">
        <f t="shared" si="28"/>
        <v/>
      </c>
      <c r="P231" s="14"/>
      <c r="Q231" s="17" t="str">
        <f t="shared" si="29"/>
        <v/>
      </c>
      <c r="R231" s="14"/>
      <c r="S231" s="17" t="str">
        <f t="shared" si="30"/>
        <v/>
      </c>
      <c r="T231" s="17" t="str">
        <f t="shared" si="31"/>
        <v/>
      </c>
      <c r="U231" s="17" t="str">
        <f>IFERROR(IF(COUNTIFS('Utrata Masy Jaja'!$B$4:$B$703,A231,'Utrata Masy Jaja'!$C$4:$C$703,C231)=0,"",AVERAGEIFS('Utrata Masy Jaja'!$S$4:$S$703,'Utrata Masy Jaja'!$B$4:$B$703,A231,'Utrata Masy Jaja'!$C$4:$C$703,C231)),"")</f>
        <v/>
      </c>
      <c r="V231" s="15" t="str">
        <f>IFERROR(IF(COUNTIFS('Temperatura zarodka'!$B$4:$B$703,A231,'Temperatura zarodka'!$C$4:$C$703,C231)=0,"",AVERAGEIFS('Temperatura zarodka'!$AR$4:$AR$703,'Temperatura zarodka'!$B$4:$B$703,A231,'Temperatura zarodka'!$C$4:$C$703,C231)),"")</f>
        <v/>
      </c>
      <c r="W231" s="14"/>
    </row>
    <row r="232" spans="1:23" ht="15" customHeight="1" x14ac:dyDescent="0.25">
      <c r="A232" s="12"/>
      <c r="B232" s="12"/>
      <c r="C232" s="14"/>
      <c r="D232" s="14"/>
      <c r="E232" s="14"/>
      <c r="F232" s="14"/>
      <c r="G232" s="14"/>
      <c r="H232" s="13" t="str">
        <f t="shared" si="24"/>
        <v/>
      </c>
      <c r="I232" s="14"/>
      <c r="J232" s="17" t="str">
        <f t="shared" si="25"/>
        <v/>
      </c>
      <c r="K232" s="14"/>
      <c r="L232" s="17" t="str">
        <f t="shared" si="26"/>
        <v/>
      </c>
      <c r="M232" s="17" t="str">
        <f t="shared" si="27"/>
        <v/>
      </c>
      <c r="N232" s="14"/>
      <c r="O232" s="13" t="str">
        <f t="shared" si="28"/>
        <v/>
      </c>
      <c r="P232" s="14"/>
      <c r="Q232" s="17" t="str">
        <f t="shared" si="29"/>
        <v/>
      </c>
      <c r="R232" s="14"/>
      <c r="S232" s="17" t="str">
        <f t="shared" si="30"/>
        <v/>
      </c>
      <c r="T232" s="17" t="str">
        <f t="shared" si="31"/>
        <v/>
      </c>
      <c r="U232" s="17" t="str">
        <f>IFERROR(IF(COUNTIFS('Utrata Masy Jaja'!$B$4:$B$703,A232,'Utrata Masy Jaja'!$C$4:$C$703,C232)=0,"",AVERAGEIFS('Utrata Masy Jaja'!$S$4:$S$703,'Utrata Masy Jaja'!$B$4:$B$703,A232,'Utrata Masy Jaja'!$C$4:$C$703,C232)),"")</f>
        <v/>
      </c>
      <c r="V232" s="15" t="str">
        <f>IFERROR(IF(COUNTIFS('Temperatura zarodka'!$B$4:$B$703,A232,'Temperatura zarodka'!$C$4:$C$703,C232)=0,"",AVERAGEIFS('Temperatura zarodka'!$AR$4:$AR$703,'Temperatura zarodka'!$B$4:$B$703,A232,'Temperatura zarodka'!$C$4:$C$703,C232)),"")</f>
        <v/>
      </c>
      <c r="W232" s="14"/>
    </row>
    <row r="233" spans="1:23" ht="15" customHeight="1" x14ac:dyDescent="0.25">
      <c r="A233" s="12"/>
      <c r="B233" s="12"/>
      <c r="C233" s="14"/>
      <c r="D233" s="14"/>
      <c r="E233" s="14"/>
      <c r="F233" s="14"/>
      <c r="G233" s="14"/>
      <c r="H233" s="13" t="str">
        <f t="shared" si="24"/>
        <v/>
      </c>
      <c r="I233" s="14"/>
      <c r="J233" s="17" t="str">
        <f t="shared" si="25"/>
        <v/>
      </c>
      <c r="K233" s="14"/>
      <c r="L233" s="17" t="str">
        <f t="shared" si="26"/>
        <v/>
      </c>
      <c r="M233" s="17" t="str">
        <f t="shared" si="27"/>
        <v/>
      </c>
      <c r="N233" s="14"/>
      <c r="O233" s="13" t="str">
        <f t="shared" si="28"/>
        <v/>
      </c>
      <c r="P233" s="14"/>
      <c r="Q233" s="17" t="str">
        <f t="shared" si="29"/>
        <v/>
      </c>
      <c r="R233" s="14"/>
      <c r="S233" s="17" t="str">
        <f t="shared" si="30"/>
        <v/>
      </c>
      <c r="T233" s="17" t="str">
        <f t="shared" si="31"/>
        <v/>
      </c>
      <c r="U233" s="17" t="str">
        <f>IFERROR(IF(COUNTIFS('Utrata Masy Jaja'!$B$4:$B$703,A233,'Utrata Masy Jaja'!$C$4:$C$703,C233)=0,"",AVERAGEIFS('Utrata Masy Jaja'!$S$4:$S$703,'Utrata Masy Jaja'!$B$4:$B$703,A233,'Utrata Masy Jaja'!$C$4:$C$703,C233)),"")</f>
        <v/>
      </c>
      <c r="V233" s="15" t="str">
        <f>IFERROR(IF(COUNTIFS('Temperatura zarodka'!$B$4:$B$703,A233,'Temperatura zarodka'!$C$4:$C$703,C233)=0,"",AVERAGEIFS('Temperatura zarodka'!$AR$4:$AR$703,'Temperatura zarodka'!$B$4:$B$703,A233,'Temperatura zarodka'!$C$4:$C$703,C233)),"")</f>
        <v/>
      </c>
      <c r="W233" s="14"/>
    </row>
    <row r="234" spans="1:23" ht="15" customHeight="1" x14ac:dyDescent="0.25">
      <c r="A234" s="12"/>
      <c r="B234" s="12"/>
      <c r="C234" s="14"/>
      <c r="D234" s="14"/>
      <c r="E234" s="14"/>
      <c r="F234" s="14"/>
      <c r="G234" s="14"/>
      <c r="H234" s="13" t="str">
        <f t="shared" si="24"/>
        <v/>
      </c>
      <c r="I234" s="14"/>
      <c r="J234" s="17" t="str">
        <f t="shared" si="25"/>
        <v/>
      </c>
      <c r="K234" s="14"/>
      <c r="L234" s="17" t="str">
        <f t="shared" si="26"/>
        <v/>
      </c>
      <c r="M234" s="17" t="str">
        <f t="shared" si="27"/>
        <v/>
      </c>
      <c r="N234" s="14"/>
      <c r="O234" s="13" t="str">
        <f t="shared" si="28"/>
        <v/>
      </c>
      <c r="P234" s="14"/>
      <c r="Q234" s="17" t="str">
        <f t="shared" si="29"/>
        <v/>
      </c>
      <c r="R234" s="14"/>
      <c r="S234" s="17" t="str">
        <f t="shared" si="30"/>
        <v/>
      </c>
      <c r="T234" s="17" t="str">
        <f t="shared" si="31"/>
        <v/>
      </c>
      <c r="U234" s="17" t="str">
        <f>IFERROR(IF(COUNTIFS('Utrata Masy Jaja'!$B$4:$B$703,A234,'Utrata Masy Jaja'!$C$4:$C$703,C234)=0,"",AVERAGEIFS('Utrata Masy Jaja'!$S$4:$S$703,'Utrata Masy Jaja'!$B$4:$B$703,A234,'Utrata Masy Jaja'!$C$4:$C$703,C234)),"")</f>
        <v/>
      </c>
      <c r="V234" s="15" t="str">
        <f>IFERROR(IF(COUNTIFS('Temperatura zarodka'!$B$4:$B$703,A234,'Temperatura zarodka'!$C$4:$C$703,C234)=0,"",AVERAGEIFS('Temperatura zarodka'!$AR$4:$AR$703,'Temperatura zarodka'!$B$4:$B$703,A234,'Temperatura zarodka'!$C$4:$C$703,C234)),"")</f>
        <v/>
      </c>
      <c r="W234" s="14"/>
    </row>
    <row r="235" spans="1:23" ht="15" customHeight="1" x14ac:dyDescent="0.25">
      <c r="A235" s="12"/>
      <c r="B235" s="12"/>
      <c r="C235" s="14"/>
      <c r="D235" s="14"/>
      <c r="E235" s="14"/>
      <c r="F235" s="14"/>
      <c r="G235" s="14"/>
      <c r="H235" s="13" t="str">
        <f t="shared" si="24"/>
        <v/>
      </c>
      <c r="I235" s="14"/>
      <c r="J235" s="17" t="str">
        <f t="shared" si="25"/>
        <v/>
      </c>
      <c r="K235" s="14"/>
      <c r="L235" s="17" t="str">
        <f t="shared" si="26"/>
        <v/>
      </c>
      <c r="M235" s="17" t="str">
        <f t="shared" si="27"/>
        <v/>
      </c>
      <c r="N235" s="14"/>
      <c r="O235" s="13" t="str">
        <f t="shared" si="28"/>
        <v/>
      </c>
      <c r="P235" s="14"/>
      <c r="Q235" s="17" t="str">
        <f t="shared" si="29"/>
        <v/>
      </c>
      <c r="R235" s="14"/>
      <c r="S235" s="17" t="str">
        <f t="shared" si="30"/>
        <v/>
      </c>
      <c r="T235" s="17" t="str">
        <f t="shared" si="31"/>
        <v/>
      </c>
      <c r="U235" s="17" t="str">
        <f>IFERROR(IF(COUNTIFS('Utrata Masy Jaja'!$B$4:$B$703,A235,'Utrata Masy Jaja'!$C$4:$C$703,C235)=0,"",AVERAGEIFS('Utrata Masy Jaja'!$S$4:$S$703,'Utrata Masy Jaja'!$B$4:$B$703,A235,'Utrata Masy Jaja'!$C$4:$C$703,C235)),"")</f>
        <v/>
      </c>
      <c r="V235" s="15" t="str">
        <f>IFERROR(IF(COUNTIFS('Temperatura zarodka'!$B$4:$B$703,A235,'Temperatura zarodka'!$C$4:$C$703,C235)=0,"",AVERAGEIFS('Temperatura zarodka'!$AR$4:$AR$703,'Temperatura zarodka'!$B$4:$B$703,A235,'Temperatura zarodka'!$C$4:$C$703,C235)),"")</f>
        <v/>
      </c>
      <c r="W235" s="14"/>
    </row>
    <row r="236" spans="1:23" ht="15" customHeight="1" x14ac:dyDescent="0.25">
      <c r="A236" s="12"/>
      <c r="B236" s="12"/>
      <c r="C236" s="14"/>
      <c r="D236" s="14"/>
      <c r="E236" s="14"/>
      <c r="F236" s="14"/>
      <c r="G236" s="14"/>
      <c r="H236" s="13" t="str">
        <f t="shared" si="24"/>
        <v/>
      </c>
      <c r="I236" s="14"/>
      <c r="J236" s="17" t="str">
        <f t="shared" si="25"/>
        <v/>
      </c>
      <c r="K236" s="14"/>
      <c r="L236" s="17" t="str">
        <f t="shared" si="26"/>
        <v/>
      </c>
      <c r="M236" s="17" t="str">
        <f t="shared" si="27"/>
        <v/>
      </c>
      <c r="N236" s="14"/>
      <c r="O236" s="13" t="str">
        <f t="shared" si="28"/>
        <v/>
      </c>
      <c r="P236" s="14"/>
      <c r="Q236" s="17" t="str">
        <f t="shared" si="29"/>
        <v/>
      </c>
      <c r="R236" s="14"/>
      <c r="S236" s="17" t="str">
        <f t="shared" si="30"/>
        <v/>
      </c>
      <c r="T236" s="17" t="str">
        <f t="shared" si="31"/>
        <v/>
      </c>
      <c r="U236" s="17" t="str">
        <f>IFERROR(IF(COUNTIFS('Utrata Masy Jaja'!$B$4:$B$703,A236,'Utrata Masy Jaja'!$C$4:$C$703,C236)=0,"",AVERAGEIFS('Utrata Masy Jaja'!$S$4:$S$703,'Utrata Masy Jaja'!$B$4:$B$703,A236,'Utrata Masy Jaja'!$C$4:$C$703,C236)),"")</f>
        <v/>
      </c>
      <c r="V236" s="15" t="str">
        <f>IFERROR(IF(COUNTIFS('Temperatura zarodka'!$B$4:$B$703,A236,'Temperatura zarodka'!$C$4:$C$703,C236)=0,"",AVERAGEIFS('Temperatura zarodka'!$AR$4:$AR$703,'Temperatura zarodka'!$B$4:$B$703,A236,'Temperatura zarodka'!$C$4:$C$703,C236)),"")</f>
        <v/>
      </c>
      <c r="W236" s="14"/>
    </row>
    <row r="237" spans="1:23" ht="15" customHeight="1" x14ac:dyDescent="0.25">
      <c r="A237" s="12"/>
      <c r="B237" s="12"/>
      <c r="C237" s="14"/>
      <c r="D237" s="14"/>
      <c r="E237" s="14"/>
      <c r="F237" s="14"/>
      <c r="G237" s="14"/>
      <c r="H237" s="13" t="str">
        <f t="shared" si="24"/>
        <v/>
      </c>
      <c r="I237" s="14"/>
      <c r="J237" s="17" t="str">
        <f t="shared" si="25"/>
        <v/>
      </c>
      <c r="K237" s="14"/>
      <c r="L237" s="17" t="str">
        <f t="shared" si="26"/>
        <v/>
      </c>
      <c r="M237" s="17" t="str">
        <f t="shared" si="27"/>
        <v/>
      </c>
      <c r="N237" s="14"/>
      <c r="O237" s="13" t="str">
        <f t="shared" si="28"/>
        <v/>
      </c>
      <c r="P237" s="14"/>
      <c r="Q237" s="17" t="str">
        <f t="shared" si="29"/>
        <v/>
      </c>
      <c r="R237" s="14"/>
      <c r="S237" s="17" t="str">
        <f t="shared" si="30"/>
        <v/>
      </c>
      <c r="T237" s="17" t="str">
        <f t="shared" si="31"/>
        <v/>
      </c>
      <c r="U237" s="17" t="str">
        <f>IFERROR(IF(COUNTIFS('Utrata Masy Jaja'!$B$4:$B$703,A237,'Utrata Masy Jaja'!$C$4:$C$703,C237)=0,"",AVERAGEIFS('Utrata Masy Jaja'!$S$4:$S$703,'Utrata Masy Jaja'!$B$4:$B$703,A237,'Utrata Masy Jaja'!$C$4:$C$703,C237)),"")</f>
        <v/>
      </c>
      <c r="V237" s="15" t="str">
        <f>IFERROR(IF(COUNTIFS('Temperatura zarodka'!$B$4:$B$703,A237,'Temperatura zarodka'!$C$4:$C$703,C237)=0,"",AVERAGEIFS('Temperatura zarodka'!$AR$4:$AR$703,'Temperatura zarodka'!$B$4:$B$703,A237,'Temperatura zarodka'!$C$4:$C$703,C237)),"")</f>
        <v/>
      </c>
      <c r="W237" s="14"/>
    </row>
    <row r="238" spans="1:23" ht="15" customHeight="1" x14ac:dyDescent="0.25">
      <c r="A238" s="12"/>
      <c r="B238" s="12"/>
      <c r="C238" s="14"/>
      <c r="D238" s="14"/>
      <c r="E238" s="14"/>
      <c r="F238" s="14"/>
      <c r="G238" s="14"/>
      <c r="H238" s="13" t="str">
        <f t="shared" si="24"/>
        <v/>
      </c>
      <c r="I238" s="14"/>
      <c r="J238" s="17" t="str">
        <f t="shared" si="25"/>
        <v/>
      </c>
      <c r="K238" s="14"/>
      <c r="L238" s="17" t="str">
        <f t="shared" si="26"/>
        <v/>
      </c>
      <c r="M238" s="17" t="str">
        <f t="shared" si="27"/>
        <v/>
      </c>
      <c r="N238" s="14"/>
      <c r="O238" s="13" t="str">
        <f t="shared" si="28"/>
        <v/>
      </c>
      <c r="P238" s="14"/>
      <c r="Q238" s="17" t="str">
        <f t="shared" si="29"/>
        <v/>
      </c>
      <c r="R238" s="14"/>
      <c r="S238" s="17" t="str">
        <f t="shared" si="30"/>
        <v/>
      </c>
      <c r="T238" s="17" t="str">
        <f t="shared" si="31"/>
        <v/>
      </c>
      <c r="U238" s="17" t="str">
        <f>IFERROR(IF(COUNTIFS('Utrata Masy Jaja'!$B$4:$B$703,A238,'Utrata Masy Jaja'!$C$4:$C$703,C238)=0,"",AVERAGEIFS('Utrata Masy Jaja'!$S$4:$S$703,'Utrata Masy Jaja'!$B$4:$B$703,A238,'Utrata Masy Jaja'!$C$4:$C$703,C238)),"")</f>
        <v/>
      </c>
      <c r="V238" s="15" t="str">
        <f>IFERROR(IF(COUNTIFS('Temperatura zarodka'!$B$4:$B$703,A238,'Temperatura zarodka'!$C$4:$C$703,C238)=0,"",AVERAGEIFS('Temperatura zarodka'!$AR$4:$AR$703,'Temperatura zarodka'!$B$4:$B$703,A238,'Temperatura zarodka'!$C$4:$C$703,C238)),"")</f>
        <v/>
      </c>
      <c r="W238" s="14"/>
    </row>
    <row r="239" spans="1:23" ht="15" customHeight="1" x14ac:dyDescent="0.25">
      <c r="A239" s="12"/>
      <c r="B239" s="12"/>
      <c r="C239" s="14"/>
      <c r="D239" s="14"/>
      <c r="E239" s="14"/>
      <c r="F239" s="14"/>
      <c r="G239" s="14"/>
      <c r="H239" s="13" t="str">
        <f t="shared" si="24"/>
        <v/>
      </c>
      <c r="I239" s="14"/>
      <c r="J239" s="17" t="str">
        <f t="shared" si="25"/>
        <v/>
      </c>
      <c r="K239" s="14"/>
      <c r="L239" s="17" t="str">
        <f t="shared" si="26"/>
        <v/>
      </c>
      <c r="M239" s="17" t="str">
        <f t="shared" si="27"/>
        <v/>
      </c>
      <c r="N239" s="14"/>
      <c r="O239" s="13" t="str">
        <f t="shared" si="28"/>
        <v/>
      </c>
      <c r="P239" s="14"/>
      <c r="Q239" s="17" t="str">
        <f t="shared" si="29"/>
        <v/>
      </c>
      <c r="R239" s="14"/>
      <c r="S239" s="17" t="str">
        <f t="shared" si="30"/>
        <v/>
      </c>
      <c r="T239" s="17" t="str">
        <f t="shared" si="31"/>
        <v/>
      </c>
      <c r="U239" s="17" t="str">
        <f>IFERROR(IF(COUNTIFS('Utrata Masy Jaja'!$B$4:$B$703,A239,'Utrata Masy Jaja'!$C$4:$C$703,C239)=0,"",AVERAGEIFS('Utrata Masy Jaja'!$S$4:$S$703,'Utrata Masy Jaja'!$B$4:$B$703,A239,'Utrata Masy Jaja'!$C$4:$C$703,C239)),"")</f>
        <v/>
      </c>
      <c r="V239" s="15" t="str">
        <f>IFERROR(IF(COUNTIFS('Temperatura zarodka'!$B$4:$B$703,A239,'Temperatura zarodka'!$C$4:$C$703,C239)=0,"",AVERAGEIFS('Temperatura zarodka'!$AR$4:$AR$703,'Temperatura zarodka'!$B$4:$B$703,A239,'Temperatura zarodka'!$C$4:$C$703,C239)),"")</f>
        <v/>
      </c>
      <c r="W239" s="14"/>
    </row>
    <row r="240" spans="1:23" ht="15" customHeight="1" x14ac:dyDescent="0.25">
      <c r="A240" s="12"/>
      <c r="B240" s="12"/>
      <c r="C240" s="14"/>
      <c r="D240" s="14"/>
      <c r="E240" s="14"/>
      <c r="F240" s="14"/>
      <c r="G240" s="14"/>
      <c r="H240" s="13" t="str">
        <f t="shared" si="24"/>
        <v/>
      </c>
      <c r="I240" s="14"/>
      <c r="J240" s="17" t="str">
        <f t="shared" si="25"/>
        <v/>
      </c>
      <c r="K240" s="14"/>
      <c r="L240" s="17" t="str">
        <f t="shared" si="26"/>
        <v/>
      </c>
      <c r="M240" s="17" t="str">
        <f t="shared" si="27"/>
        <v/>
      </c>
      <c r="N240" s="14"/>
      <c r="O240" s="13" t="str">
        <f t="shared" si="28"/>
        <v/>
      </c>
      <c r="P240" s="14"/>
      <c r="Q240" s="17" t="str">
        <f t="shared" si="29"/>
        <v/>
      </c>
      <c r="R240" s="14"/>
      <c r="S240" s="17" t="str">
        <f t="shared" si="30"/>
        <v/>
      </c>
      <c r="T240" s="17" t="str">
        <f t="shared" si="31"/>
        <v/>
      </c>
      <c r="U240" s="17" t="str">
        <f>IFERROR(IF(COUNTIFS('Utrata Masy Jaja'!$B$4:$B$703,A240,'Utrata Masy Jaja'!$C$4:$C$703,C240)=0,"",AVERAGEIFS('Utrata Masy Jaja'!$S$4:$S$703,'Utrata Masy Jaja'!$B$4:$B$703,A240,'Utrata Masy Jaja'!$C$4:$C$703,C240)),"")</f>
        <v/>
      </c>
      <c r="V240" s="15" t="str">
        <f>IFERROR(IF(COUNTIFS('Temperatura zarodka'!$B$4:$B$703,A240,'Temperatura zarodka'!$C$4:$C$703,C240)=0,"",AVERAGEIFS('Temperatura zarodka'!$AR$4:$AR$703,'Temperatura zarodka'!$B$4:$B$703,A240,'Temperatura zarodka'!$C$4:$C$703,C240)),"")</f>
        <v/>
      </c>
      <c r="W240" s="14"/>
    </row>
    <row r="241" spans="1:23" ht="15" customHeight="1" x14ac:dyDescent="0.25">
      <c r="A241" s="12"/>
      <c r="B241" s="12"/>
      <c r="C241" s="14"/>
      <c r="D241" s="14"/>
      <c r="E241" s="14"/>
      <c r="F241" s="14"/>
      <c r="G241" s="14"/>
      <c r="H241" s="13" t="str">
        <f t="shared" si="24"/>
        <v/>
      </c>
      <c r="I241" s="14"/>
      <c r="J241" s="17" t="str">
        <f t="shared" si="25"/>
        <v/>
      </c>
      <c r="K241" s="14"/>
      <c r="L241" s="17" t="str">
        <f t="shared" si="26"/>
        <v/>
      </c>
      <c r="M241" s="17" t="str">
        <f t="shared" si="27"/>
        <v/>
      </c>
      <c r="N241" s="14"/>
      <c r="O241" s="13" t="str">
        <f t="shared" si="28"/>
        <v/>
      </c>
      <c r="P241" s="14"/>
      <c r="Q241" s="17" t="str">
        <f t="shared" si="29"/>
        <v/>
      </c>
      <c r="R241" s="14"/>
      <c r="S241" s="17" t="str">
        <f t="shared" si="30"/>
        <v/>
      </c>
      <c r="T241" s="17" t="str">
        <f t="shared" si="31"/>
        <v/>
      </c>
      <c r="U241" s="17" t="str">
        <f>IFERROR(IF(COUNTIFS('Utrata Masy Jaja'!$B$4:$B$703,A241,'Utrata Masy Jaja'!$C$4:$C$703,C241)=0,"",AVERAGEIFS('Utrata Masy Jaja'!$S$4:$S$703,'Utrata Masy Jaja'!$B$4:$B$703,A241,'Utrata Masy Jaja'!$C$4:$C$703,C241)),"")</f>
        <v/>
      </c>
      <c r="V241" s="15" t="str">
        <f>IFERROR(IF(COUNTIFS('Temperatura zarodka'!$B$4:$B$703,A241,'Temperatura zarodka'!$C$4:$C$703,C241)=0,"",AVERAGEIFS('Temperatura zarodka'!$AR$4:$AR$703,'Temperatura zarodka'!$B$4:$B$703,A241,'Temperatura zarodka'!$C$4:$C$703,C241)),"")</f>
        <v/>
      </c>
      <c r="W241" s="14"/>
    </row>
    <row r="242" spans="1:23" ht="15" customHeight="1" x14ac:dyDescent="0.25">
      <c r="A242" s="12"/>
      <c r="B242" s="12"/>
      <c r="C242" s="14"/>
      <c r="D242" s="14"/>
      <c r="E242" s="14"/>
      <c r="F242" s="14"/>
      <c r="G242" s="14"/>
      <c r="H242" s="13" t="str">
        <f t="shared" si="24"/>
        <v/>
      </c>
      <c r="I242" s="14"/>
      <c r="J242" s="17" t="str">
        <f t="shared" si="25"/>
        <v/>
      </c>
      <c r="K242" s="14"/>
      <c r="L242" s="17" t="str">
        <f t="shared" si="26"/>
        <v/>
      </c>
      <c r="M242" s="17" t="str">
        <f t="shared" si="27"/>
        <v/>
      </c>
      <c r="N242" s="14"/>
      <c r="O242" s="13" t="str">
        <f t="shared" si="28"/>
        <v/>
      </c>
      <c r="P242" s="14"/>
      <c r="Q242" s="17" t="str">
        <f t="shared" si="29"/>
        <v/>
      </c>
      <c r="R242" s="14"/>
      <c r="S242" s="17" t="str">
        <f t="shared" si="30"/>
        <v/>
      </c>
      <c r="T242" s="17" t="str">
        <f t="shared" si="31"/>
        <v/>
      </c>
      <c r="U242" s="17" t="str">
        <f>IFERROR(IF(COUNTIFS('Utrata Masy Jaja'!$B$4:$B$703,A242,'Utrata Masy Jaja'!$C$4:$C$703,C242)=0,"",AVERAGEIFS('Utrata Masy Jaja'!$S$4:$S$703,'Utrata Masy Jaja'!$B$4:$B$703,A242,'Utrata Masy Jaja'!$C$4:$C$703,C242)),"")</f>
        <v/>
      </c>
      <c r="V242" s="15" t="str">
        <f>IFERROR(IF(COUNTIFS('Temperatura zarodka'!$B$4:$B$703,A242,'Temperatura zarodka'!$C$4:$C$703,C242)=0,"",AVERAGEIFS('Temperatura zarodka'!$AR$4:$AR$703,'Temperatura zarodka'!$B$4:$B$703,A242,'Temperatura zarodka'!$C$4:$C$703,C242)),"")</f>
        <v/>
      </c>
      <c r="W242" s="14"/>
    </row>
    <row r="243" spans="1:23" ht="15" customHeight="1" x14ac:dyDescent="0.25">
      <c r="A243" s="12"/>
      <c r="B243" s="12"/>
      <c r="C243" s="14"/>
      <c r="D243" s="14"/>
      <c r="E243" s="14"/>
      <c r="F243" s="14"/>
      <c r="G243" s="14"/>
      <c r="H243" s="13" t="str">
        <f t="shared" si="24"/>
        <v/>
      </c>
      <c r="I243" s="14"/>
      <c r="J243" s="17" t="str">
        <f t="shared" si="25"/>
        <v/>
      </c>
      <c r="K243" s="14"/>
      <c r="L243" s="17" t="str">
        <f t="shared" si="26"/>
        <v/>
      </c>
      <c r="M243" s="17" t="str">
        <f t="shared" si="27"/>
        <v/>
      </c>
      <c r="N243" s="14"/>
      <c r="O243" s="13" t="str">
        <f t="shared" si="28"/>
        <v/>
      </c>
      <c r="P243" s="14"/>
      <c r="Q243" s="17" t="str">
        <f t="shared" si="29"/>
        <v/>
      </c>
      <c r="R243" s="14"/>
      <c r="S243" s="17" t="str">
        <f t="shared" si="30"/>
        <v/>
      </c>
      <c r="T243" s="17" t="str">
        <f t="shared" si="31"/>
        <v/>
      </c>
      <c r="U243" s="17" t="str">
        <f>IFERROR(IF(COUNTIFS('Utrata Masy Jaja'!$B$4:$B$703,A243,'Utrata Masy Jaja'!$C$4:$C$703,C243)=0,"",AVERAGEIFS('Utrata Masy Jaja'!$S$4:$S$703,'Utrata Masy Jaja'!$B$4:$B$703,A243,'Utrata Masy Jaja'!$C$4:$C$703,C243)),"")</f>
        <v/>
      </c>
      <c r="V243" s="15" t="str">
        <f>IFERROR(IF(COUNTIFS('Temperatura zarodka'!$B$4:$B$703,A243,'Temperatura zarodka'!$C$4:$C$703,C243)=0,"",AVERAGEIFS('Temperatura zarodka'!$AR$4:$AR$703,'Temperatura zarodka'!$B$4:$B$703,A243,'Temperatura zarodka'!$C$4:$C$703,C243)),"")</f>
        <v/>
      </c>
      <c r="W243" s="14"/>
    </row>
    <row r="244" spans="1:23" ht="15" customHeight="1" x14ac:dyDescent="0.25">
      <c r="A244" s="12"/>
      <c r="B244" s="12"/>
      <c r="C244" s="14"/>
      <c r="D244" s="14"/>
      <c r="E244" s="14"/>
      <c r="F244" s="14"/>
      <c r="G244" s="14"/>
      <c r="H244" s="13" t="str">
        <f t="shared" si="24"/>
        <v/>
      </c>
      <c r="I244" s="14"/>
      <c r="J244" s="17" t="str">
        <f t="shared" si="25"/>
        <v/>
      </c>
      <c r="K244" s="14"/>
      <c r="L244" s="17" t="str">
        <f t="shared" si="26"/>
        <v/>
      </c>
      <c r="M244" s="17" t="str">
        <f t="shared" si="27"/>
        <v/>
      </c>
      <c r="N244" s="14"/>
      <c r="O244" s="13" t="str">
        <f t="shared" si="28"/>
        <v/>
      </c>
      <c r="P244" s="14"/>
      <c r="Q244" s="17" t="str">
        <f t="shared" si="29"/>
        <v/>
      </c>
      <c r="R244" s="14"/>
      <c r="S244" s="17" t="str">
        <f t="shared" si="30"/>
        <v/>
      </c>
      <c r="T244" s="17" t="str">
        <f t="shared" si="31"/>
        <v/>
      </c>
      <c r="U244" s="17" t="str">
        <f>IFERROR(IF(COUNTIFS('Utrata Masy Jaja'!$B$4:$B$703,A244,'Utrata Masy Jaja'!$C$4:$C$703,C244)=0,"",AVERAGEIFS('Utrata Masy Jaja'!$S$4:$S$703,'Utrata Masy Jaja'!$B$4:$B$703,A244,'Utrata Masy Jaja'!$C$4:$C$703,C244)),"")</f>
        <v/>
      </c>
      <c r="V244" s="15" t="str">
        <f>IFERROR(IF(COUNTIFS('Temperatura zarodka'!$B$4:$B$703,A244,'Temperatura zarodka'!$C$4:$C$703,C244)=0,"",AVERAGEIFS('Temperatura zarodka'!$AR$4:$AR$703,'Temperatura zarodka'!$B$4:$B$703,A244,'Temperatura zarodka'!$C$4:$C$703,C244)),"")</f>
        <v/>
      </c>
      <c r="W244" s="14"/>
    </row>
    <row r="245" spans="1:23" ht="15" customHeight="1" x14ac:dyDescent="0.25">
      <c r="A245" s="12"/>
      <c r="B245" s="12"/>
      <c r="C245" s="14"/>
      <c r="D245" s="14"/>
      <c r="E245" s="14"/>
      <c r="F245" s="14"/>
      <c r="G245" s="14"/>
      <c r="H245" s="13" t="str">
        <f t="shared" si="24"/>
        <v/>
      </c>
      <c r="I245" s="14"/>
      <c r="J245" s="17" t="str">
        <f t="shared" si="25"/>
        <v/>
      </c>
      <c r="K245" s="14"/>
      <c r="L245" s="17" t="str">
        <f t="shared" si="26"/>
        <v/>
      </c>
      <c r="M245" s="17" t="str">
        <f t="shared" si="27"/>
        <v/>
      </c>
      <c r="N245" s="14"/>
      <c r="O245" s="13" t="str">
        <f t="shared" si="28"/>
        <v/>
      </c>
      <c r="P245" s="14"/>
      <c r="Q245" s="17" t="str">
        <f t="shared" si="29"/>
        <v/>
      </c>
      <c r="R245" s="14"/>
      <c r="S245" s="17" t="str">
        <f t="shared" si="30"/>
        <v/>
      </c>
      <c r="T245" s="17" t="str">
        <f t="shared" si="31"/>
        <v/>
      </c>
      <c r="U245" s="17" t="str">
        <f>IFERROR(IF(COUNTIFS('Utrata Masy Jaja'!$B$4:$B$703,A245,'Utrata Masy Jaja'!$C$4:$C$703,C245)=0,"",AVERAGEIFS('Utrata Masy Jaja'!$S$4:$S$703,'Utrata Masy Jaja'!$B$4:$B$703,A245,'Utrata Masy Jaja'!$C$4:$C$703,C245)),"")</f>
        <v/>
      </c>
      <c r="V245" s="15" t="str">
        <f>IFERROR(IF(COUNTIFS('Temperatura zarodka'!$B$4:$B$703,A245,'Temperatura zarodka'!$C$4:$C$703,C245)=0,"",AVERAGEIFS('Temperatura zarodka'!$AR$4:$AR$703,'Temperatura zarodka'!$B$4:$B$703,A245,'Temperatura zarodka'!$C$4:$C$703,C245)),"")</f>
        <v/>
      </c>
      <c r="W245" s="14"/>
    </row>
    <row r="246" spans="1:23" ht="15" customHeight="1" x14ac:dyDescent="0.25">
      <c r="A246" s="12"/>
      <c r="B246" s="12"/>
      <c r="C246" s="14"/>
      <c r="D246" s="14"/>
      <c r="E246" s="14"/>
      <c r="F246" s="14"/>
      <c r="G246" s="14"/>
      <c r="H246" s="13" t="str">
        <f t="shared" si="24"/>
        <v/>
      </c>
      <c r="I246" s="14"/>
      <c r="J246" s="17" t="str">
        <f t="shared" si="25"/>
        <v/>
      </c>
      <c r="K246" s="14"/>
      <c r="L246" s="17" t="str">
        <f t="shared" si="26"/>
        <v/>
      </c>
      <c r="M246" s="17" t="str">
        <f t="shared" si="27"/>
        <v/>
      </c>
      <c r="N246" s="14"/>
      <c r="O246" s="13" t="str">
        <f t="shared" si="28"/>
        <v/>
      </c>
      <c r="P246" s="14"/>
      <c r="Q246" s="17" t="str">
        <f t="shared" si="29"/>
        <v/>
      </c>
      <c r="R246" s="14"/>
      <c r="S246" s="17" t="str">
        <f t="shared" si="30"/>
        <v/>
      </c>
      <c r="T246" s="17" t="str">
        <f t="shared" si="31"/>
        <v/>
      </c>
      <c r="U246" s="17" t="str">
        <f>IFERROR(IF(COUNTIFS('Utrata Masy Jaja'!$B$4:$B$703,A246,'Utrata Masy Jaja'!$C$4:$C$703,C246)=0,"",AVERAGEIFS('Utrata Masy Jaja'!$S$4:$S$703,'Utrata Masy Jaja'!$B$4:$B$703,A246,'Utrata Masy Jaja'!$C$4:$C$703,C246)),"")</f>
        <v/>
      </c>
      <c r="V246" s="15" t="str">
        <f>IFERROR(IF(COUNTIFS('Temperatura zarodka'!$B$4:$B$703,A246,'Temperatura zarodka'!$C$4:$C$703,C246)=0,"",AVERAGEIFS('Temperatura zarodka'!$AR$4:$AR$703,'Temperatura zarodka'!$B$4:$B$703,A246,'Temperatura zarodka'!$C$4:$C$703,C246)),"")</f>
        <v/>
      </c>
      <c r="W246" s="14"/>
    </row>
    <row r="247" spans="1:23" ht="15" customHeight="1" x14ac:dyDescent="0.25">
      <c r="A247" s="12"/>
      <c r="B247" s="12"/>
      <c r="C247" s="14"/>
      <c r="D247" s="14"/>
      <c r="E247" s="14"/>
      <c r="F247" s="14"/>
      <c r="G247" s="14"/>
      <c r="H247" s="13" t="str">
        <f t="shared" si="24"/>
        <v/>
      </c>
      <c r="I247" s="14"/>
      <c r="J247" s="17" t="str">
        <f t="shared" si="25"/>
        <v/>
      </c>
      <c r="K247" s="14"/>
      <c r="L247" s="17" t="str">
        <f t="shared" si="26"/>
        <v/>
      </c>
      <c r="M247" s="17" t="str">
        <f t="shared" si="27"/>
        <v/>
      </c>
      <c r="N247" s="14"/>
      <c r="O247" s="13" t="str">
        <f t="shared" si="28"/>
        <v/>
      </c>
      <c r="P247" s="14"/>
      <c r="Q247" s="17" t="str">
        <f t="shared" si="29"/>
        <v/>
      </c>
      <c r="R247" s="14"/>
      <c r="S247" s="17" t="str">
        <f t="shared" si="30"/>
        <v/>
      </c>
      <c r="T247" s="17" t="str">
        <f t="shared" si="31"/>
        <v/>
      </c>
      <c r="U247" s="17" t="str">
        <f>IFERROR(IF(COUNTIFS('Utrata Masy Jaja'!$B$4:$B$703,A247,'Utrata Masy Jaja'!$C$4:$C$703,C247)=0,"",AVERAGEIFS('Utrata Masy Jaja'!$S$4:$S$703,'Utrata Masy Jaja'!$B$4:$B$703,A247,'Utrata Masy Jaja'!$C$4:$C$703,C247)),"")</f>
        <v/>
      </c>
      <c r="V247" s="15" t="str">
        <f>IFERROR(IF(COUNTIFS('Temperatura zarodka'!$B$4:$B$703,A247,'Temperatura zarodka'!$C$4:$C$703,C247)=0,"",AVERAGEIFS('Temperatura zarodka'!$AR$4:$AR$703,'Temperatura zarodka'!$B$4:$B$703,A247,'Temperatura zarodka'!$C$4:$C$703,C247)),"")</f>
        <v/>
      </c>
      <c r="W247" s="14"/>
    </row>
    <row r="248" spans="1:23" ht="15" customHeight="1" x14ac:dyDescent="0.25">
      <c r="A248" s="12"/>
      <c r="B248" s="12"/>
      <c r="C248" s="14"/>
      <c r="D248" s="14"/>
      <c r="E248" s="14"/>
      <c r="F248" s="14"/>
      <c r="G248" s="14"/>
      <c r="H248" s="13" t="str">
        <f t="shared" si="24"/>
        <v/>
      </c>
      <c r="I248" s="14"/>
      <c r="J248" s="17" t="str">
        <f t="shared" si="25"/>
        <v/>
      </c>
      <c r="K248" s="14"/>
      <c r="L248" s="17" t="str">
        <f t="shared" si="26"/>
        <v/>
      </c>
      <c r="M248" s="17" t="str">
        <f t="shared" si="27"/>
        <v/>
      </c>
      <c r="N248" s="14"/>
      <c r="O248" s="13" t="str">
        <f t="shared" si="28"/>
        <v/>
      </c>
      <c r="P248" s="14"/>
      <c r="Q248" s="17" t="str">
        <f t="shared" si="29"/>
        <v/>
      </c>
      <c r="R248" s="14"/>
      <c r="S248" s="17" t="str">
        <f t="shared" si="30"/>
        <v/>
      </c>
      <c r="T248" s="17" t="str">
        <f t="shared" si="31"/>
        <v/>
      </c>
      <c r="U248" s="17" t="str">
        <f>IFERROR(IF(COUNTIFS('Utrata Masy Jaja'!$B$4:$B$703,A248,'Utrata Masy Jaja'!$C$4:$C$703,C248)=0,"",AVERAGEIFS('Utrata Masy Jaja'!$S$4:$S$703,'Utrata Masy Jaja'!$B$4:$B$703,A248,'Utrata Masy Jaja'!$C$4:$C$703,C248)),"")</f>
        <v/>
      </c>
      <c r="V248" s="15" t="str">
        <f>IFERROR(IF(COUNTIFS('Temperatura zarodka'!$B$4:$B$703,A248,'Temperatura zarodka'!$C$4:$C$703,C248)=0,"",AVERAGEIFS('Temperatura zarodka'!$AR$4:$AR$703,'Temperatura zarodka'!$B$4:$B$703,A248,'Temperatura zarodka'!$C$4:$C$703,C248)),"")</f>
        <v/>
      </c>
      <c r="W248" s="14"/>
    </row>
    <row r="249" spans="1:23" ht="15" customHeight="1" x14ac:dyDescent="0.25">
      <c r="A249" s="12"/>
      <c r="B249" s="12"/>
      <c r="C249" s="14"/>
      <c r="D249" s="14"/>
      <c r="E249" s="14"/>
      <c r="F249" s="14"/>
      <c r="G249" s="14"/>
      <c r="H249" s="13" t="str">
        <f t="shared" si="24"/>
        <v/>
      </c>
      <c r="I249" s="14"/>
      <c r="J249" s="17" t="str">
        <f t="shared" si="25"/>
        <v/>
      </c>
      <c r="K249" s="14"/>
      <c r="L249" s="17" t="str">
        <f t="shared" si="26"/>
        <v/>
      </c>
      <c r="M249" s="17" t="str">
        <f t="shared" si="27"/>
        <v/>
      </c>
      <c r="N249" s="14"/>
      <c r="O249" s="13" t="str">
        <f t="shared" si="28"/>
        <v/>
      </c>
      <c r="P249" s="14"/>
      <c r="Q249" s="17" t="str">
        <f t="shared" si="29"/>
        <v/>
      </c>
      <c r="R249" s="14"/>
      <c r="S249" s="17" t="str">
        <f t="shared" si="30"/>
        <v/>
      </c>
      <c r="T249" s="17" t="str">
        <f t="shared" si="31"/>
        <v/>
      </c>
      <c r="U249" s="17" t="str">
        <f>IFERROR(IF(COUNTIFS('Utrata Masy Jaja'!$B$4:$B$703,A249,'Utrata Masy Jaja'!$C$4:$C$703,C249)=0,"",AVERAGEIFS('Utrata Masy Jaja'!$S$4:$S$703,'Utrata Masy Jaja'!$B$4:$B$703,A249,'Utrata Masy Jaja'!$C$4:$C$703,C249)),"")</f>
        <v/>
      </c>
      <c r="V249" s="15" t="str">
        <f>IFERROR(IF(COUNTIFS('Temperatura zarodka'!$B$4:$B$703,A249,'Temperatura zarodka'!$C$4:$C$703,C249)=0,"",AVERAGEIFS('Temperatura zarodka'!$AR$4:$AR$703,'Temperatura zarodka'!$B$4:$B$703,A249,'Temperatura zarodka'!$C$4:$C$703,C249)),"")</f>
        <v/>
      </c>
      <c r="W249" s="14"/>
    </row>
    <row r="250" spans="1:23" ht="15" customHeight="1" x14ac:dyDescent="0.25">
      <c r="A250" s="12"/>
      <c r="B250" s="12"/>
      <c r="C250" s="14"/>
      <c r="D250" s="14"/>
      <c r="E250" s="14"/>
      <c r="F250" s="14"/>
      <c r="G250" s="14"/>
      <c r="H250" s="13" t="str">
        <f t="shared" si="24"/>
        <v/>
      </c>
      <c r="I250" s="14"/>
      <c r="J250" s="17" t="str">
        <f t="shared" si="25"/>
        <v/>
      </c>
      <c r="K250" s="14"/>
      <c r="L250" s="17" t="str">
        <f t="shared" si="26"/>
        <v/>
      </c>
      <c r="M250" s="17" t="str">
        <f t="shared" si="27"/>
        <v/>
      </c>
      <c r="N250" s="14"/>
      <c r="O250" s="13" t="str">
        <f t="shared" si="28"/>
        <v/>
      </c>
      <c r="P250" s="14"/>
      <c r="Q250" s="17" t="str">
        <f t="shared" si="29"/>
        <v/>
      </c>
      <c r="R250" s="14"/>
      <c r="S250" s="17" t="str">
        <f t="shared" si="30"/>
        <v/>
      </c>
      <c r="T250" s="17" t="str">
        <f t="shared" si="31"/>
        <v/>
      </c>
      <c r="U250" s="17" t="str">
        <f>IFERROR(IF(COUNTIFS('Utrata Masy Jaja'!$B$4:$B$703,A250,'Utrata Masy Jaja'!$C$4:$C$703,C250)=0,"",AVERAGEIFS('Utrata Masy Jaja'!$S$4:$S$703,'Utrata Masy Jaja'!$B$4:$B$703,A250,'Utrata Masy Jaja'!$C$4:$C$703,C250)),"")</f>
        <v/>
      </c>
      <c r="V250" s="15" t="str">
        <f>IFERROR(IF(COUNTIFS('Temperatura zarodka'!$B$4:$B$703,A250,'Temperatura zarodka'!$C$4:$C$703,C250)=0,"",AVERAGEIFS('Temperatura zarodka'!$AR$4:$AR$703,'Temperatura zarodka'!$B$4:$B$703,A250,'Temperatura zarodka'!$C$4:$C$703,C250)),"")</f>
        <v/>
      </c>
      <c r="W250" s="14"/>
    </row>
    <row r="251" spans="1:23" ht="15" customHeight="1" x14ac:dyDescent="0.25">
      <c r="A251" s="12"/>
      <c r="B251" s="12"/>
      <c r="C251" s="14"/>
      <c r="D251" s="14"/>
      <c r="E251" s="14"/>
      <c r="F251" s="14"/>
      <c r="G251" s="14"/>
      <c r="H251" s="13" t="str">
        <f t="shared" si="24"/>
        <v/>
      </c>
      <c r="I251" s="14"/>
      <c r="J251" s="17" t="str">
        <f t="shared" si="25"/>
        <v/>
      </c>
      <c r="K251" s="14"/>
      <c r="L251" s="17" t="str">
        <f t="shared" si="26"/>
        <v/>
      </c>
      <c r="M251" s="17" t="str">
        <f t="shared" si="27"/>
        <v/>
      </c>
      <c r="N251" s="14"/>
      <c r="O251" s="13" t="str">
        <f t="shared" si="28"/>
        <v/>
      </c>
      <c r="P251" s="14"/>
      <c r="Q251" s="17" t="str">
        <f t="shared" si="29"/>
        <v/>
      </c>
      <c r="R251" s="14"/>
      <c r="S251" s="17" t="str">
        <f t="shared" si="30"/>
        <v/>
      </c>
      <c r="T251" s="17" t="str">
        <f t="shared" si="31"/>
        <v/>
      </c>
      <c r="U251" s="17" t="str">
        <f>IFERROR(IF(COUNTIFS('Utrata Masy Jaja'!$B$4:$B$703,A251,'Utrata Masy Jaja'!$C$4:$C$703,C251)=0,"",AVERAGEIFS('Utrata Masy Jaja'!$S$4:$S$703,'Utrata Masy Jaja'!$B$4:$B$703,A251,'Utrata Masy Jaja'!$C$4:$C$703,C251)),"")</f>
        <v/>
      </c>
      <c r="V251" s="15" t="str">
        <f>IFERROR(IF(COUNTIFS('Temperatura zarodka'!$B$4:$B$703,A251,'Temperatura zarodka'!$C$4:$C$703,C251)=0,"",AVERAGEIFS('Temperatura zarodka'!$AR$4:$AR$703,'Temperatura zarodka'!$B$4:$B$703,A251,'Temperatura zarodka'!$C$4:$C$703,C251)),"")</f>
        <v/>
      </c>
      <c r="W251" s="14"/>
    </row>
    <row r="252" spans="1:23" ht="15" customHeight="1" x14ac:dyDescent="0.25">
      <c r="A252" s="12"/>
      <c r="B252" s="12"/>
      <c r="C252" s="14"/>
      <c r="D252" s="14"/>
      <c r="E252" s="14"/>
      <c r="F252" s="14"/>
      <c r="G252" s="14"/>
      <c r="H252" s="13" t="str">
        <f t="shared" si="24"/>
        <v/>
      </c>
      <c r="I252" s="14"/>
      <c r="J252" s="17" t="str">
        <f t="shared" si="25"/>
        <v/>
      </c>
      <c r="K252" s="14"/>
      <c r="L252" s="17" t="str">
        <f t="shared" si="26"/>
        <v/>
      </c>
      <c r="M252" s="17" t="str">
        <f t="shared" si="27"/>
        <v/>
      </c>
      <c r="N252" s="14"/>
      <c r="O252" s="13" t="str">
        <f t="shared" si="28"/>
        <v/>
      </c>
      <c r="P252" s="14"/>
      <c r="Q252" s="17" t="str">
        <f t="shared" si="29"/>
        <v/>
      </c>
      <c r="R252" s="14"/>
      <c r="S252" s="17" t="str">
        <f t="shared" si="30"/>
        <v/>
      </c>
      <c r="T252" s="17" t="str">
        <f t="shared" si="31"/>
        <v/>
      </c>
      <c r="U252" s="17" t="str">
        <f>IFERROR(IF(COUNTIFS('Utrata Masy Jaja'!$B$4:$B$703,A252,'Utrata Masy Jaja'!$C$4:$C$703,C252)=0,"",AVERAGEIFS('Utrata Masy Jaja'!$S$4:$S$703,'Utrata Masy Jaja'!$B$4:$B$703,A252,'Utrata Masy Jaja'!$C$4:$C$703,C252)),"")</f>
        <v/>
      </c>
      <c r="V252" s="15" t="str">
        <f>IFERROR(IF(COUNTIFS('Temperatura zarodka'!$B$4:$B$703,A252,'Temperatura zarodka'!$C$4:$C$703,C252)=0,"",AVERAGEIFS('Temperatura zarodka'!$AR$4:$AR$703,'Temperatura zarodka'!$B$4:$B$703,A252,'Temperatura zarodka'!$C$4:$C$703,C252)),"")</f>
        <v/>
      </c>
      <c r="W252" s="14"/>
    </row>
    <row r="253" spans="1:23" ht="15" customHeight="1" x14ac:dyDescent="0.25">
      <c r="A253" s="12"/>
      <c r="B253" s="12"/>
      <c r="C253" s="14"/>
      <c r="D253" s="14"/>
      <c r="E253" s="14"/>
      <c r="F253" s="14"/>
      <c r="G253" s="14"/>
      <c r="H253" s="13" t="str">
        <f t="shared" si="24"/>
        <v/>
      </c>
      <c r="I253" s="14"/>
      <c r="J253" s="17" t="str">
        <f t="shared" si="25"/>
        <v/>
      </c>
      <c r="K253" s="14"/>
      <c r="L253" s="17" t="str">
        <f t="shared" si="26"/>
        <v/>
      </c>
      <c r="M253" s="17" t="str">
        <f t="shared" si="27"/>
        <v/>
      </c>
      <c r="N253" s="14"/>
      <c r="O253" s="13" t="str">
        <f t="shared" si="28"/>
        <v/>
      </c>
      <c r="P253" s="14"/>
      <c r="Q253" s="17" t="str">
        <f t="shared" si="29"/>
        <v/>
      </c>
      <c r="R253" s="14"/>
      <c r="S253" s="17" t="str">
        <f t="shared" si="30"/>
        <v/>
      </c>
      <c r="T253" s="17" t="str">
        <f t="shared" si="31"/>
        <v/>
      </c>
      <c r="U253" s="17" t="str">
        <f>IFERROR(IF(COUNTIFS('Utrata Masy Jaja'!$B$4:$B$703,A253,'Utrata Masy Jaja'!$C$4:$C$703,C253)=0,"",AVERAGEIFS('Utrata Masy Jaja'!$S$4:$S$703,'Utrata Masy Jaja'!$B$4:$B$703,A253,'Utrata Masy Jaja'!$C$4:$C$703,C253)),"")</f>
        <v/>
      </c>
      <c r="V253" s="15" t="str">
        <f>IFERROR(IF(COUNTIFS('Temperatura zarodka'!$B$4:$B$703,A253,'Temperatura zarodka'!$C$4:$C$703,C253)=0,"",AVERAGEIFS('Temperatura zarodka'!$AR$4:$AR$703,'Temperatura zarodka'!$B$4:$B$703,A253,'Temperatura zarodka'!$C$4:$C$703,C253)),"")</f>
        <v/>
      </c>
      <c r="W253" s="14"/>
    </row>
    <row r="254" spans="1:23" ht="15" customHeight="1" x14ac:dyDescent="0.25">
      <c r="A254" s="12"/>
      <c r="B254" s="12"/>
      <c r="C254" s="14"/>
      <c r="D254" s="14"/>
      <c r="E254" s="14"/>
      <c r="F254" s="14"/>
      <c r="G254" s="14"/>
      <c r="H254" s="13" t="str">
        <f t="shared" si="24"/>
        <v/>
      </c>
      <c r="I254" s="14"/>
      <c r="J254" s="17" t="str">
        <f t="shared" si="25"/>
        <v/>
      </c>
      <c r="K254" s="14"/>
      <c r="L254" s="17" t="str">
        <f t="shared" si="26"/>
        <v/>
      </c>
      <c r="M254" s="17" t="str">
        <f t="shared" si="27"/>
        <v/>
      </c>
      <c r="N254" s="14"/>
      <c r="O254" s="13" t="str">
        <f t="shared" si="28"/>
        <v/>
      </c>
      <c r="P254" s="14"/>
      <c r="Q254" s="17" t="str">
        <f t="shared" si="29"/>
        <v/>
      </c>
      <c r="R254" s="14"/>
      <c r="S254" s="17" t="str">
        <f t="shared" si="30"/>
        <v/>
      </c>
      <c r="T254" s="17" t="str">
        <f t="shared" si="31"/>
        <v/>
      </c>
      <c r="U254" s="17" t="str">
        <f>IFERROR(IF(COUNTIFS('Utrata Masy Jaja'!$B$4:$B$703,A254,'Utrata Masy Jaja'!$C$4:$C$703,C254)=0,"",AVERAGEIFS('Utrata Masy Jaja'!$S$4:$S$703,'Utrata Masy Jaja'!$B$4:$B$703,A254,'Utrata Masy Jaja'!$C$4:$C$703,C254)),"")</f>
        <v/>
      </c>
      <c r="V254" s="15" t="str">
        <f>IFERROR(IF(COUNTIFS('Temperatura zarodka'!$B$4:$B$703,A254,'Temperatura zarodka'!$C$4:$C$703,C254)=0,"",AVERAGEIFS('Temperatura zarodka'!$AR$4:$AR$703,'Temperatura zarodka'!$B$4:$B$703,A254,'Temperatura zarodka'!$C$4:$C$703,C254)),"")</f>
        <v/>
      </c>
      <c r="W254" s="14"/>
    </row>
    <row r="255" spans="1:23" ht="15" customHeight="1" x14ac:dyDescent="0.25">
      <c r="A255" s="12"/>
      <c r="B255" s="12"/>
      <c r="C255" s="14"/>
      <c r="D255" s="14"/>
      <c r="E255" s="14"/>
      <c r="F255" s="14"/>
      <c r="G255" s="14"/>
      <c r="H255" s="13" t="str">
        <f t="shared" si="24"/>
        <v/>
      </c>
      <c r="I255" s="14"/>
      <c r="J255" s="17" t="str">
        <f t="shared" si="25"/>
        <v/>
      </c>
      <c r="K255" s="14"/>
      <c r="L255" s="17" t="str">
        <f t="shared" si="26"/>
        <v/>
      </c>
      <c r="M255" s="17" t="str">
        <f t="shared" si="27"/>
        <v/>
      </c>
      <c r="N255" s="14"/>
      <c r="O255" s="13" t="str">
        <f t="shared" si="28"/>
        <v/>
      </c>
      <c r="P255" s="14"/>
      <c r="Q255" s="17" t="str">
        <f t="shared" si="29"/>
        <v/>
      </c>
      <c r="R255" s="14"/>
      <c r="S255" s="17" t="str">
        <f t="shared" si="30"/>
        <v/>
      </c>
      <c r="T255" s="17" t="str">
        <f t="shared" si="31"/>
        <v/>
      </c>
      <c r="U255" s="17" t="str">
        <f>IFERROR(IF(COUNTIFS('Utrata Masy Jaja'!$B$4:$B$703,A255,'Utrata Masy Jaja'!$C$4:$C$703,C255)=0,"",AVERAGEIFS('Utrata Masy Jaja'!$S$4:$S$703,'Utrata Masy Jaja'!$B$4:$B$703,A255,'Utrata Masy Jaja'!$C$4:$C$703,C255)),"")</f>
        <v/>
      </c>
      <c r="V255" s="15" t="str">
        <f>IFERROR(IF(COUNTIFS('Temperatura zarodka'!$B$4:$B$703,A255,'Temperatura zarodka'!$C$4:$C$703,C255)=0,"",AVERAGEIFS('Temperatura zarodka'!$AR$4:$AR$703,'Temperatura zarodka'!$B$4:$B$703,A255,'Temperatura zarodka'!$C$4:$C$703,C255)),"")</f>
        <v/>
      </c>
      <c r="W255" s="14"/>
    </row>
    <row r="256" spans="1:23" ht="15" customHeight="1" x14ac:dyDescent="0.25">
      <c r="A256" s="12"/>
      <c r="B256" s="12"/>
      <c r="C256" s="14"/>
      <c r="D256" s="14"/>
      <c r="E256" s="14"/>
      <c r="F256" s="14"/>
      <c r="G256" s="14"/>
      <c r="H256" s="13" t="str">
        <f t="shared" si="24"/>
        <v/>
      </c>
      <c r="I256" s="14"/>
      <c r="J256" s="17" t="str">
        <f t="shared" si="25"/>
        <v/>
      </c>
      <c r="K256" s="14"/>
      <c r="L256" s="17" t="str">
        <f t="shared" si="26"/>
        <v/>
      </c>
      <c r="M256" s="17" t="str">
        <f t="shared" si="27"/>
        <v/>
      </c>
      <c r="N256" s="14"/>
      <c r="O256" s="13" t="str">
        <f t="shared" si="28"/>
        <v/>
      </c>
      <c r="P256" s="14"/>
      <c r="Q256" s="17" t="str">
        <f t="shared" si="29"/>
        <v/>
      </c>
      <c r="R256" s="14"/>
      <c r="S256" s="17" t="str">
        <f t="shared" si="30"/>
        <v/>
      </c>
      <c r="T256" s="17" t="str">
        <f t="shared" si="31"/>
        <v/>
      </c>
      <c r="U256" s="17" t="str">
        <f>IFERROR(IF(COUNTIFS('Utrata Masy Jaja'!$B$4:$B$703,A256,'Utrata Masy Jaja'!$C$4:$C$703,C256)=0,"",AVERAGEIFS('Utrata Masy Jaja'!$S$4:$S$703,'Utrata Masy Jaja'!$B$4:$B$703,A256,'Utrata Masy Jaja'!$C$4:$C$703,C256)),"")</f>
        <v/>
      </c>
      <c r="V256" s="15" t="str">
        <f>IFERROR(IF(COUNTIFS('Temperatura zarodka'!$B$4:$B$703,A256,'Temperatura zarodka'!$C$4:$C$703,C256)=0,"",AVERAGEIFS('Temperatura zarodka'!$AR$4:$AR$703,'Temperatura zarodka'!$B$4:$B$703,A256,'Temperatura zarodka'!$C$4:$C$703,C256)),"")</f>
        <v/>
      </c>
      <c r="W256" s="14"/>
    </row>
    <row r="257" spans="1:23" ht="15" customHeight="1" x14ac:dyDescent="0.25">
      <c r="A257" s="12"/>
      <c r="B257" s="12"/>
      <c r="C257" s="14"/>
      <c r="D257" s="14"/>
      <c r="E257" s="14"/>
      <c r="F257" s="14"/>
      <c r="G257" s="14"/>
      <c r="H257" s="13" t="str">
        <f t="shared" si="24"/>
        <v/>
      </c>
      <c r="I257" s="14"/>
      <c r="J257" s="17" t="str">
        <f t="shared" si="25"/>
        <v/>
      </c>
      <c r="K257" s="14"/>
      <c r="L257" s="17" t="str">
        <f t="shared" si="26"/>
        <v/>
      </c>
      <c r="M257" s="17" t="str">
        <f t="shared" si="27"/>
        <v/>
      </c>
      <c r="N257" s="14"/>
      <c r="O257" s="13" t="str">
        <f t="shared" si="28"/>
        <v/>
      </c>
      <c r="P257" s="14"/>
      <c r="Q257" s="17" t="str">
        <f t="shared" si="29"/>
        <v/>
      </c>
      <c r="R257" s="14"/>
      <c r="S257" s="17" t="str">
        <f t="shared" si="30"/>
        <v/>
      </c>
      <c r="T257" s="17" t="str">
        <f t="shared" si="31"/>
        <v/>
      </c>
      <c r="U257" s="17" t="str">
        <f>IFERROR(IF(COUNTIFS('Utrata Masy Jaja'!$B$4:$B$703,A257,'Utrata Masy Jaja'!$C$4:$C$703,C257)=0,"",AVERAGEIFS('Utrata Masy Jaja'!$S$4:$S$703,'Utrata Masy Jaja'!$B$4:$B$703,A257,'Utrata Masy Jaja'!$C$4:$C$703,C257)),"")</f>
        <v/>
      </c>
      <c r="V257" s="15" t="str">
        <f>IFERROR(IF(COUNTIFS('Temperatura zarodka'!$B$4:$B$703,A257,'Temperatura zarodka'!$C$4:$C$703,C257)=0,"",AVERAGEIFS('Temperatura zarodka'!$AR$4:$AR$703,'Temperatura zarodka'!$B$4:$B$703,A257,'Temperatura zarodka'!$C$4:$C$703,C257)),"")</f>
        <v/>
      </c>
      <c r="W257" s="14"/>
    </row>
    <row r="258" spans="1:23" ht="15" customHeight="1" x14ac:dyDescent="0.25">
      <c r="A258" s="12"/>
      <c r="B258" s="12"/>
      <c r="C258" s="14"/>
      <c r="D258" s="14"/>
      <c r="E258" s="14"/>
      <c r="F258" s="14"/>
      <c r="G258" s="14"/>
      <c r="H258" s="13" t="str">
        <f t="shared" si="24"/>
        <v/>
      </c>
      <c r="I258" s="14"/>
      <c r="J258" s="17" t="str">
        <f t="shared" si="25"/>
        <v/>
      </c>
      <c r="K258" s="14"/>
      <c r="L258" s="17" t="str">
        <f t="shared" si="26"/>
        <v/>
      </c>
      <c r="M258" s="17" t="str">
        <f t="shared" si="27"/>
        <v/>
      </c>
      <c r="N258" s="14"/>
      <c r="O258" s="13" t="str">
        <f t="shared" si="28"/>
        <v/>
      </c>
      <c r="P258" s="14"/>
      <c r="Q258" s="17" t="str">
        <f t="shared" si="29"/>
        <v/>
      </c>
      <c r="R258" s="14"/>
      <c r="S258" s="17" t="str">
        <f t="shared" si="30"/>
        <v/>
      </c>
      <c r="T258" s="17" t="str">
        <f t="shared" si="31"/>
        <v/>
      </c>
      <c r="U258" s="17" t="str">
        <f>IFERROR(IF(COUNTIFS('Utrata Masy Jaja'!$B$4:$B$703,A258,'Utrata Masy Jaja'!$C$4:$C$703,C258)=0,"",AVERAGEIFS('Utrata Masy Jaja'!$S$4:$S$703,'Utrata Masy Jaja'!$B$4:$B$703,A258,'Utrata Masy Jaja'!$C$4:$C$703,C258)),"")</f>
        <v/>
      </c>
      <c r="V258" s="15" t="str">
        <f>IFERROR(IF(COUNTIFS('Temperatura zarodka'!$B$4:$B$703,A258,'Temperatura zarodka'!$C$4:$C$703,C258)=0,"",AVERAGEIFS('Temperatura zarodka'!$AR$4:$AR$703,'Temperatura zarodka'!$B$4:$B$703,A258,'Temperatura zarodka'!$C$4:$C$703,C258)),"")</f>
        <v/>
      </c>
      <c r="W258" s="14"/>
    </row>
    <row r="259" spans="1:23" ht="15" customHeight="1" x14ac:dyDescent="0.25">
      <c r="A259" s="12"/>
      <c r="B259" s="12"/>
      <c r="C259" s="14"/>
      <c r="D259" s="14"/>
      <c r="E259" s="14"/>
      <c r="F259" s="14"/>
      <c r="G259" s="14"/>
      <c r="H259" s="13" t="str">
        <f t="shared" ref="H259:H322" si="32">IF(F259="","",F259-G259)</f>
        <v/>
      </c>
      <c r="I259" s="14"/>
      <c r="J259" s="17" t="str">
        <f t="shared" ref="J259:J322" si="33">IF(OR(H259="",H259=0),"",I259/H259*100)</f>
        <v/>
      </c>
      <c r="K259" s="14"/>
      <c r="L259" s="17" t="str">
        <f t="shared" ref="L259:L322" si="34">IF(OR(H259="",H259=0),"",K259/H259*100)</f>
        <v/>
      </c>
      <c r="M259" s="17" t="str">
        <f t="shared" ref="M259:M322" si="35">IF(OR(H259="",H259=0),"",((H259-I259)/H259)*100)</f>
        <v/>
      </c>
      <c r="N259" s="14"/>
      <c r="O259" s="13" t="str">
        <f t="shared" ref="O259:O322" si="36">IF(OR(H259="",H259=0),"",H259-I259-K259-N259)</f>
        <v/>
      </c>
      <c r="P259" s="14"/>
      <c r="Q259" s="17" t="str">
        <f t="shared" ref="Q259:Q322" si="37">IF(OR(O259="",O259=0),"",P259/O259*100)</f>
        <v/>
      </c>
      <c r="R259" s="14"/>
      <c r="S259" s="17" t="str">
        <f t="shared" ref="S259:S322" si="38">IF(OR(H259="",H259=0),"",R259/H259*100)</f>
        <v/>
      </c>
      <c r="T259" s="17" t="str">
        <f t="shared" ref="T259:T322" si="39">IF(OR(H259="",H259=0,I259=""),"",IF((H259-I259)=0,"",R259/(H259-I259)*100))</f>
        <v/>
      </c>
      <c r="U259" s="17" t="str">
        <f>IFERROR(IF(COUNTIFS('Utrata Masy Jaja'!$B$4:$B$703,A259,'Utrata Masy Jaja'!$C$4:$C$703,C259)=0,"",AVERAGEIFS('Utrata Masy Jaja'!$S$4:$S$703,'Utrata Masy Jaja'!$B$4:$B$703,A259,'Utrata Masy Jaja'!$C$4:$C$703,C259)),"")</f>
        <v/>
      </c>
      <c r="V259" s="15" t="str">
        <f>IFERROR(IF(COUNTIFS('Temperatura zarodka'!$B$4:$B$703,A259,'Temperatura zarodka'!$C$4:$C$703,C259)=0,"",AVERAGEIFS('Temperatura zarodka'!$AR$4:$AR$703,'Temperatura zarodka'!$B$4:$B$703,A259,'Temperatura zarodka'!$C$4:$C$703,C259)),"")</f>
        <v/>
      </c>
      <c r="W259" s="14"/>
    </row>
    <row r="260" spans="1:23" ht="15" customHeight="1" x14ac:dyDescent="0.25">
      <c r="A260" s="12"/>
      <c r="B260" s="12"/>
      <c r="C260" s="14"/>
      <c r="D260" s="14"/>
      <c r="E260" s="14"/>
      <c r="F260" s="14"/>
      <c r="G260" s="14"/>
      <c r="H260" s="13" t="str">
        <f t="shared" si="32"/>
        <v/>
      </c>
      <c r="I260" s="14"/>
      <c r="J260" s="17" t="str">
        <f t="shared" si="33"/>
        <v/>
      </c>
      <c r="K260" s="14"/>
      <c r="L260" s="17" t="str">
        <f t="shared" si="34"/>
        <v/>
      </c>
      <c r="M260" s="17" t="str">
        <f t="shared" si="35"/>
        <v/>
      </c>
      <c r="N260" s="14"/>
      <c r="O260" s="13" t="str">
        <f t="shared" si="36"/>
        <v/>
      </c>
      <c r="P260" s="14"/>
      <c r="Q260" s="17" t="str">
        <f t="shared" si="37"/>
        <v/>
      </c>
      <c r="R260" s="14"/>
      <c r="S260" s="17" t="str">
        <f t="shared" si="38"/>
        <v/>
      </c>
      <c r="T260" s="17" t="str">
        <f t="shared" si="39"/>
        <v/>
      </c>
      <c r="U260" s="17" t="str">
        <f>IFERROR(IF(COUNTIFS('Utrata Masy Jaja'!$B$4:$B$703,A260,'Utrata Masy Jaja'!$C$4:$C$703,C260)=0,"",AVERAGEIFS('Utrata Masy Jaja'!$S$4:$S$703,'Utrata Masy Jaja'!$B$4:$B$703,A260,'Utrata Masy Jaja'!$C$4:$C$703,C260)),"")</f>
        <v/>
      </c>
      <c r="V260" s="15" t="str">
        <f>IFERROR(IF(COUNTIFS('Temperatura zarodka'!$B$4:$B$703,A260,'Temperatura zarodka'!$C$4:$C$703,C260)=0,"",AVERAGEIFS('Temperatura zarodka'!$AR$4:$AR$703,'Temperatura zarodka'!$B$4:$B$703,A260,'Temperatura zarodka'!$C$4:$C$703,C260)),"")</f>
        <v/>
      </c>
      <c r="W260" s="14"/>
    </row>
    <row r="261" spans="1:23" ht="15" customHeight="1" x14ac:dyDescent="0.25">
      <c r="A261" s="12"/>
      <c r="B261" s="12"/>
      <c r="C261" s="14"/>
      <c r="D261" s="14"/>
      <c r="E261" s="14"/>
      <c r="F261" s="14"/>
      <c r="G261" s="14"/>
      <c r="H261" s="13" t="str">
        <f t="shared" si="32"/>
        <v/>
      </c>
      <c r="I261" s="14"/>
      <c r="J261" s="17" t="str">
        <f t="shared" si="33"/>
        <v/>
      </c>
      <c r="K261" s="14"/>
      <c r="L261" s="17" t="str">
        <f t="shared" si="34"/>
        <v/>
      </c>
      <c r="M261" s="17" t="str">
        <f t="shared" si="35"/>
        <v/>
      </c>
      <c r="N261" s="14"/>
      <c r="O261" s="13" t="str">
        <f t="shared" si="36"/>
        <v/>
      </c>
      <c r="P261" s="14"/>
      <c r="Q261" s="17" t="str">
        <f t="shared" si="37"/>
        <v/>
      </c>
      <c r="R261" s="14"/>
      <c r="S261" s="17" t="str">
        <f t="shared" si="38"/>
        <v/>
      </c>
      <c r="T261" s="17" t="str">
        <f t="shared" si="39"/>
        <v/>
      </c>
      <c r="U261" s="17" t="str">
        <f>IFERROR(IF(COUNTIFS('Utrata Masy Jaja'!$B$4:$B$703,A261,'Utrata Masy Jaja'!$C$4:$C$703,C261)=0,"",AVERAGEIFS('Utrata Masy Jaja'!$S$4:$S$703,'Utrata Masy Jaja'!$B$4:$B$703,A261,'Utrata Masy Jaja'!$C$4:$C$703,C261)),"")</f>
        <v/>
      </c>
      <c r="V261" s="15" t="str">
        <f>IFERROR(IF(COUNTIFS('Temperatura zarodka'!$B$4:$B$703,A261,'Temperatura zarodka'!$C$4:$C$703,C261)=0,"",AVERAGEIFS('Temperatura zarodka'!$AR$4:$AR$703,'Temperatura zarodka'!$B$4:$B$703,A261,'Temperatura zarodka'!$C$4:$C$703,C261)),"")</f>
        <v/>
      </c>
      <c r="W261" s="14"/>
    </row>
    <row r="262" spans="1:23" ht="15" customHeight="1" x14ac:dyDescent="0.25">
      <c r="A262" s="12"/>
      <c r="B262" s="12"/>
      <c r="C262" s="14"/>
      <c r="D262" s="14"/>
      <c r="E262" s="14"/>
      <c r="F262" s="14"/>
      <c r="G262" s="14"/>
      <c r="H262" s="13" t="str">
        <f t="shared" si="32"/>
        <v/>
      </c>
      <c r="I262" s="14"/>
      <c r="J262" s="17" t="str">
        <f t="shared" si="33"/>
        <v/>
      </c>
      <c r="K262" s="14"/>
      <c r="L262" s="17" t="str">
        <f t="shared" si="34"/>
        <v/>
      </c>
      <c r="M262" s="17" t="str">
        <f t="shared" si="35"/>
        <v/>
      </c>
      <c r="N262" s="14"/>
      <c r="O262" s="13" t="str">
        <f t="shared" si="36"/>
        <v/>
      </c>
      <c r="P262" s="14"/>
      <c r="Q262" s="17" t="str">
        <f t="shared" si="37"/>
        <v/>
      </c>
      <c r="R262" s="14"/>
      <c r="S262" s="17" t="str">
        <f t="shared" si="38"/>
        <v/>
      </c>
      <c r="T262" s="17" t="str">
        <f t="shared" si="39"/>
        <v/>
      </c>
      <c r="U262" s="17" t="str">
        <f>IFERROR(IF(COUNTIFS('Utrata Masy Jaja'!$B$4:$B$703,A262,'Utrata Masy Jaja'!$C$4:$C$703,C262)=0,"",AVERAGEIFS('Utrata Masy Jaja'!$S$4:$S$703,'Utrata Masy Jaja'!$B$4:$B$703,A262,'Utrata Masy Jaja'!$C$4:$C$703,C262)),"")</f>
        <v/>
      </c>
      <c r="V262" s="15" t="str">
        <f>IFERROR(IF(COUNTIFS('Temperatura zarodka'!$B$4:$B$703,A262,'Temperatura zarodka'!$C$4:$C$703,C262)=0,"",AVERAGEIFS('Temperatura zarodka'!$AR$4:$AR$703,'Temperatura zarodka'!$B$4:$B$703,A262,'Temperatura zarodka'!$C$4:$C$703,C262)),"")</f>
        <v/>
      </c>
      <c r="W262" s="14"/>
    </row>
    <row r="263" spans="1:23" ht="15" customHeight="1" x14ac:dyDescent="0.25">
      <c r="A263" s="12"/>
      <c r="B263" s="12"/>
      <c r="C263" s="14"/>
      <c r="D263" s="14"/>
      <c r="E263" s="14"/>
      <c r="F263" s="14"/>
      <c r="G263" s="14"/>
      <c r="H263" s="13" t="str">
        <f t="shared" si="32"/>
        <v/>
      </c>
      <c r="I263" s="14"/>
      <c r="J263" s="17" t="str">
        <f t="shared" si="33"/>
        <v/>
      </c>
      <c r="K263" s="14"/>
      <c r="L263" s="17" t="str">
        <f t="shared" si="34"/>
        <v/>
      </c>
      <c r="M263" s="17" t="str">
        <f t="shared" si="35"/>
        <v/>
      </c>
      <c r="N263" s="14"/>
      <c r="O263" s="13" t="str">
        <f t="shared" si="36"/>
        <v/>
      </c>
      <c r="P263" s="14"/>
      <c r="Q263" s="17" t="str">
        <f t="shared" si="37"/>
        <v/>
      </c>
      <c r="R263" s="14"/>
      <c r="S263" s="17" t="str">
        <f t="shared" si="38"/>
        <v/>
      </c>
      <c r="T263" s="17" t="str">
        <f t="shared" si="39"/>
        <v/>
      </c>
      <c r="U263" s="17" t="str">
        <f>IFERROR(IF(COUNTIFS('Utrata Masy Jaja'!$B$4:$B$703,A263,'Utrata Masy Jaja'!$C$4:$C$703,C263)=0,"",AVERAGEIFS('Utrata Masy Jaja'!$S$4:$S$703,'Utrata Masy Jaja'!$B$4:$B$703,A263,'Utrata Masy Jaja'!$C$4:$C$703,C263)),"")</f>
        <v/>
      </c>
      <c r="V263" s="15" t="str">
        <f>IFERROR(IF(COUNTIFS('Temperatura zarodka'!$B$4:$B$703,A263,'Temperatura zarodka'!$C$4:$C$703,C263)=0,"",AVERAGEIFS('Temperatura zarodka'!$AR$4:$AR$703,'Temperatura zarodka'!$B$4:$B$703,A263,'Temperatura zarodka'!$C$4:$C$703,C263)),"")</f>
        <v/>
      </c>
      <c r="W263" s="14"/>
    </row>
    <row r="264" spans="1:23" ht="15" customHeight="1" x14ac:dyDescent="0.25">
      <c r="A264" s="12"/>
      <c r="B264" s="12"/>
      <c r="C264" s="14"/>
      <c r="D264" s="14"/>
      <c r="E264" s="14"/>
      <c r="F264" s="14"/>
      <c r="G264" s="14"/>
      <c r="H264" s="13" t="str">
        <f t="shared" si="32"/>
        <v/>
      </c>
      <c r="I264" s="14"/>
      <c r="J264" s="17" t="str">
        <f t="shared" si="33"/>
        <v/>
      </c>
      <c r="K264" s="14"/>
      <c r="L264" s="17" t="str">
        <f t="shared" si="34"/>
        <v/>
      </c>
      <c r="M264" s="17" t="str">
        <f t="shared" si="35"/>
        <v/>
      </c>
      <c r="N264" s="14"/>
      <c r="O264" s="13" t="str">
        <f t="shared" si="36"/>
        <v/>
      </c>
      <c r="P264" s="14"/>
      <c r="Q264" s="17" t="str">
        <f t="shared" si="37"/>
        <v/>
      </c>
      <c r="R264" s="14"/>
      <c r="S264" s="17" t="str">
        <f t="shared" si="38"/>
        <v/>
      </c>
      <c r="T264" s="17" t="str">
        <f t="shared" si="39"/>
        <v/>
      </c>
      <c r="U264" s="17" t="str">
        <f>IFERROR(IF(COUNTIFS('Utrata Masy Jaja'!$B$4:$B$703,A264,'Utrata Masy Jaja'!$C$4:$C$703,C264)=0,"",AVERAGEIFS('Utrata Masy Jaja'!$S$4:$S$703,'Utrata Masy Jaja'!$B$4:$B$703,A264,'Utrata Masy Jaja'!$C$4:$C$703,C264)),"")</f>
        <v/>
      </c>
      <c r="V264" s="15" t="str">
        <f>IFERROR(IF(COUNTIFS('Temperatura zarodka'!$B$4:$B$703,A264,'Temperatura zarodka'!$C$4:$C$703,C264)=0,"",AVERAGEIFS('Temperatura zarodka'!$AR$4:$AR$703,'Temperatura zarodka'!$B$4:$B$703,A264,'Temperatura zarodka'!$C$4:$C$703,C264)),"")</f>
        <v/>
      </c>
      <c r="W264" s="14"/>
    </row>
    <row r="265" spans="1:23" ht="15" customHeight="1" x14ac:dyDescent="0.25">
      <c r="A265" s="12"/>
      <c r="B265" s="12"/>
      <c r="C265" s="14"/>
      <c r="D265" s="14"/>
      <c r="E265" s="14"/>
      <c r="F265" s="14"/>
      <c r="G265" s="14"/>
      <c r="H265" s="13" t="str">
        <f t="shared" si="32"/>
        <v/>
      </c>
      <c r="I265" s="14"/>
      <c r="J265" s="17" t="str">
        <f t="shared" si="33"/>
        <v/>
      </c>
      <c r="K265" s="14"/>
      <c r="L265" s="17" t="str">
        <f t="shared" si="34"/>
        <v/>
      </c>
      <c r="M265" s="17" t="str">
        <f t="shared" si="35"/>
        <v/>
      </c>
      <c r="N265" s="14"/>
      <c r="O265" s="13" t="str">
        <f t="shared" si="36"/>
        <v/>
      </c>
      <c r="P265" s="14"/>
      <c r="Q265" s="17" t="str">
        <f t="shared" si="37"/>
        <v/>
      </c>
      <c r="R265" s="14"/>
      <c r="S265" s="17" t="str">
        <f t="shared" si="38"/>
        <v/>
      </c>
      <c r="T265" s="17" t="str">
        <f t="shared" si="39"/>
        <v/>
      </c>
      <c r="U265" s="17" t="str">
        <f>IFERROR(IF(COUNTIFS('Utrata Masy Jaja'!$B$4:$B$703,A265,'Utrata Masy Jaja'!$C$4:$C$703,C265)=0,"",AVERAGEIFS('Utrata Masy Jaja'!$S$4:$S$703,'Utrata Masy Jaja'!$B$4:$B$703,A265,'Utrata Masy Jaja'!$C$4:$C$703,C265)),"")</f>
        <v/>
      </c>
      <c r="V265" s="15" t="str">
        <f>IFERROR(IF(COUNTIFS('Temperatura zarodka'!$B$4:$B$703,A265,'Temperatura zarodka'!$C$4:$C$703,C265)=0,"",AVERAGEIFS('Temperatura zarodka'!$AR$4:$AR$703,'Temperatura zarodka'!$B$4:$B$703,A265,'Temperatura zarodka'!$C$4:$C$703,C265)),"")</f>
        <v/>
      </c>
      <c r="W265" s="14"/>
    </row>
    <row r="266" spans="1:23" ht="15" customHeight="1" x14ac:dyDescent="0.25">
      <c r="A266" s="12"/>
      <c r="B266" s="12"/>
      <c r="C266" s="14"/>
      <c r="D266" s="14"/>
      <c r="E266" s="14"/>
      <c r="F266" s="14"/>
      <c r="G266" s="14"/>
      <c r="H266" s="13" t="str">
        <f t="shared" si="32"/>
        <v/>
      </c>
      <c r="I266" s="14"/>
      <c r="J266" s="17" t="str">
        <f t="shared" si="33"/>
        <v/>
      </c>
      <c r="K266" s="14"/>
      <c r="L266" s="17" t="str">
        <f t="shared" si="34"/>
        <v/>
      </c>
      <c r="M266" s="17" t="str">
        <f t="shared" si="35"/>
        <v/>
      </c>
      <c r="N266" s="14"/>
      <c r="O266" s="13" t="str">
        <f t="shared" si="36"/>
        <v/>
      </c>
      <c r="P266" s="14"/>
      <c r="Q266" s="17" t="str">
        <f t="shared" si="37"/>
        <v/>
      </c>
      <c r="R266" s="14"/>
      <c r="S266" s="17" t="str">
        <f t="shared" si="38"/>
        <v/>
      </c>
      <c r="T266" s="17" t="str">
        <f t="shared" si="39"/>
        <v/>
      </c>
      <c r="U266" s="17" t="str">
        <f>IFERROR(IF(COUNTIFS('Utrata Masy Jaja'!$B$4:$B$703,A266,'Utrata Masy Jaja'!$C$4:$C$703,C266)=0,"",AVERAGEIFS('Utrata Masy Jaja'!$S$4:$S$703,'Utrata Masy Jaja'!$B$4:$B$703,A266,'Utrata Masy Jaja'!$C$4:$C$703,C266)),"")</f>
        <v/>
      </c>
      <c r="V266" s="15" t="str">
        <f>IFERROR(IF(COUNTIFS('Temperatura zarodka'!$B$4:$B$703,A266,'Temperatura zarodka'!$C$4:$C$703,C266)=0,"",AVERAGEIFS('Temperatura zarodka'!$AR$4:$AR$703,'Temperatura zarodka'!$B$4:$B$703,A266,'Temperatura zarodka'!$C$4:$C$703,C266)),"")</f>
        <v/>
      </c>
      <c r="W266" s="14"/>
    </row>
    <row r="267" spans="1:23" ht="15" customHeight="1" x14ac:dyDescent="0.25">
      <c r="A267" s="12"/>
      <c r="B267" s="12"/>
      <c r="C267" s="14"/>
      <c r="D267" s="14"/>
      <c r="E267" s="14"/>
      <c r="F267" s="14"/>
      <c r="G267" s="14"/>
      <c r="H267" s="13" t="str">
        <f t="shared" si="32"/>
        <v/>
      </c>
      <c r="I267" s="14"/>
      <c r="J267" s="17" t="str">
        <f t="shared" si="33"/>
        <v/>
      </c>
      <c r="K267" s="14"/>
      <c r="L267" s="17" t="str">
        <f t="shared" si="34"/>
        <v/>
      </c>
      <c r="M267" s="17" t="str">
        <f t="shared" si="35"/>
        <v/>
      </c>
      <c r="N267" s="14"/>
      <c r="O267" s="13" t="str">
        <f t="shared" si="36"/>
        <v/>
      </c>
      <c r="P267" s="14"/>
      <c r="Q267" s="17" t="str">
        <f t="shared" si="37"/>
        <v/>
      </c>
      <c r="R267" s="14"/>
      <c r="S267" s="17" t="str">
        <f t="shared" si="38"/>
        <v/>
      </c>
      <c r="T267" s="17" t="str">
        <f t="shared" si="39"/>
        <v/>
      </c>
      <c r="U267" s="17" t="str">
        <f>IFERROR(IF(COUNTIFS('Utrata Masy Jaja'!$B$4:$B$703,A267,'Utrata Masy Jaja'!$C$4:$C$703,C267)=0,"",AVERAGEIFS('Utrata Masy Jaja'!$S$4:$S$703,'Utrata Masy Jaja'!$B$4:$B$703,A267,'Utrata Masy Jaja'!$C$4:$C$703,C267)),"")</f>
        <v/>
      </c>
      <c r="V267" s="15" t="str">
        <f>IFERROR(IF(COUNTIFS('Temperatura zarodka'!$B$4:$B$703,A267,'Temperatura zarodka'!$C$4:$C$703,C267)=0,"",AVERAGEIFS('Temperatura zarodka'!$AR$4:$AR$703,'Temperatura zarodka'!$B$4:$B$703,A267,'Temperatura zarodka'!$C$4:$C$703,C267)),"")</f>
        <v/>
      </c>
      <c r="W267" s="14"/>
    </row>
    <row r="268" spans="1:23" ht="15" customHeight="1" x14ac:dyDescent="0.25">
      <c r="A268" s="12"/>
      <c r="B268" s="12"/>
      <c r="C268" s="14"/>
      <c r="D268" s="14"/>
      <c r="E268" s="14"/>
      <c r="F268" s="14"/>
      <c r="G268" s="14"/>
      <c r="H268" s="13" t="str">
        <f t="shared" si="32"/>
        <v/>
      </c>
      <c r="I268" s="14"/>
      <c r="J268" s="17" t="str">
        <f t="shared" si="33"/>
        <v/>
      </c>
      <c r="K268" s="14"/>
      <c r="L268" s="17" t="str">
        <f t="shared" si="34"/>
        <v/>
      </c>
      <c r="M268" s="17" t="str">
        <f t="shared" si="35"/>
        <v/>
      </c>
      <c r="N268" s="14"/>
      <c r="O268" s="13" t="str">
        <f t="shared" si="36"/>
        <v/>
      </c>
      <c r="P268" s="14"/>
      <c r="Q268" s="17" t="str">
        <f t="shared" si="37"/>
        <v/>
      </c>
      <c r="R268" s="14"/>
      <c r="S268" s="17" t="str">
        <f t="shared" si="38"/>
        <v/>
      </c>
      <c r="T268" s="17" t="str">
        <f t="shared" si="39"/>
        <v/>
      </c>
      <c r="U268" s="17" t="str">
        <f>IFERROR(IF(COUNTIFS('Utrata Masy Jaja'!$B$4:$B$703,A268,'Utrata Masy Jaja'!$C$4:$C$703,C268)=0,"",AVERAGEIFS('Utrata Masy Jaja'!$S$4:$S$703,'Utrata Masy Jaja'!$B$4:$B$703,A268,'Utrata Masy Jaja'!$C$4:$C$703,C268)),"")</f>
        <v/>
      </c>
      <c r="V268" s="15" t="str">
        <f>IFERROR(IF(COUNTIFS('Temperatura zarodka'!$B$4:$B$703,A268,'Temperatura zarodka'!$C$4:$C$703,C268)=0,"",AVERAGEIFS('Temperatura zarodka'!$AR$4:$AR$703,'Temperatura zarodka'!$B$4:$B$703,A268,'Temperatura zarodka'!$C$4:$C$703,C268)),"")</f>
        <v/>
      </c>
      <c r="W268" s="14"/>
    </row>
    <row r="269" spans="1:23" ht="15" customHeight="1" x14ac:dyDescent="0.25">
      <c r="A269" s="12"/>
      <c r="B269" s="12"/>
      <c r="C269" s="14"/>
      <c r="D269" s="14"/>
      <c r="E269" s="14"/>
      <c r="F269" s="14"/>
      <c r="G269" s="14"/>
      <c r="H269" s="13" t="str">
        <f t="shared" si="32"/>
        <v/>
      </c>
      <c r="I269" s="14"/>
      <c r="J269" s="17" t="str">
        <f t="shared" si="33"/>
        <v/>
      </c>
      <c r="K269" s="14"/>
      <c r="L269" s="17" t="str">
        <f t="shared" si="34"/>
        <v/>
      </c>
      <c r="M269" s="17" t="str">
        <f t="shared" si="35"/>
        <v/>
      </c>
      <c r="N269" s="14"/>
      <c r="O269" s="13" t="str">
        <f t="shared" si="36"/>
        <v/>
      </c>
      <c r="P269" s="14"/>
      <c r="Q269" s="17" t="str">
        <f t="shared" si="37"/>
        <v/>
      </c>
      <c r="R269" s="14"/>
      <c r="S269" s="17" t="str">
        <f t="shared" si="38"/>
        <v/>
      </c>
      <c r="T269" s="17" t="str">
        <f t="shared" si="39"/>
        <v/>
      </c>
      <c r="U269" s="17" t="str">
        <f>IFERROR(IF(COUNTIFS('Utrata Masy Jaja'!$B$4:$B$703,A269,'Utrata Masy Jaja'!$C$4:$C$703,C269)=0,"",AVERAGEIFS('Utrata Masy Jaja'!$S$4:$S$703,'Utrata Masy Jaja'!$B$4:$B$703,A269,'Utrata Masy Jaja'!$C$4:$C$703,C269)),"")</f>
        <v/>
      </c>
      <c r="V269" s="15" t="str">
        <f>IFERROR(IF(COUNTIFS('Temperatura zarodka'!$B$4:$B$703,A269,'Temperatura zarodka'!$C$4:$C$703,C269)=0,"",AVERAGEIFS('Temperatura zarodka'!$AR$4:$AR$703,'Temperatura zarodka'!$B$4:$B$703,A269,'Temperatura zarodka'!$C$4:$C$703,C269)),"")</f>
        <v/>
      </c>
      <c r="W269" s="14"/>
    </row>
    <row r="270" spans="1:23" ht="15" customHeight="1" x14ac:dyDescent="0.25">
      <c r="A270" s="12"/>
      <c r="B270" s="12"/>
      <c r="C270" s="14"/>
      <c r="D270" s="14"/>
      <c r="E270" s="14"/>
      <c r="F270" s="14"/>
      <c r="G270" s="14"/>
      <c r="H270" s="13" t="str">
        <f t="shared" si="32"/>
        <v/>
      </c>
      <c r="I270" s="14"/>
      <c r="J270" s="17" t="str">
        <f t="shared" si="33"/>
        <v/>
      </c>
      <c r="K270" s="14"/>
      <c r="L270" s="17" t="str">
        <f t="shared" si="34"/>
        <v/>
      </c>
      <c r="M270" s="17" t="str">
        <f t="shared" si="35"/>
        <v/>
      </c>
      <c r="N270" s="14"/>
      <c r="O270" s="13" t="str">
        <f t="shared" si="36"/>
        <v/>
      </c>
      <c r="P270" s="14"/>
      <c r="Q270" s="17" t="str">
        <f t="shared" si="37"/>
        <v/>
      </c>
      <c r="R270" s="14"/>
      <c r="S270" s="17" t="str">
        <f t="shared" si="38"/>
        <v/>
      </c>
      <c r="T270" s="17" t="str">
        <f t="shared" si="39"/>
        <v/>
      </c>
      <c r="U270" s="17" t="str">
        <f>IFERROR(IF(COUNTIFS('Utrata Masy Jaja'!$B$4:$B$703,A270,'Utrata Masy Jaja'!$C$4:$C$703,C270)=0,"",AVERAGEIFS('Utrata Masy Jaja'!$S$4:$S$703,'Utrata Masy Jaja'!$B$4:$B$703,A270,'Utrata Masy Jaja'!$C$4:$C$703,C270)),"")</f>
        <v/>
      </c>
      <c r="V270" s="15" t="str">
        <f>IFERROR(IF(COUNTIFS('Temperatura zarodka'!$B$4:$B$703,A270,'Temperatura zarodka'!$C$4:$C$703,C270)=0,"",AVERAGEIFS('Temperatura zarodka'!$AR$4:$AR$703,'Temperatura zarodka'!$B$4:$B$703,A270,'Temperatura zarodka'!$C$4:$C$703,C270)),"")</f>
        <v/>
      </c>
      <c r="W270" s="14"/>
    </row>
    <row r="271" spans="1:23" ht="15" customHeight="1" x14ac:dyDescent="0.25">
      <c r="A271" s="12"/>
      <c r="B271" s="12"/>
      <c r="C271" s="14"/>
      <c r="D271" s="14"/>
      <c r="E271" s="14"/>
      <c r="F271" s="14"/>
      <c r="G271" s="14"/>
      <c r="H271" s="13" t="str">
        <f t="shared" si="32"/>
        <v/>
      </c>
      <c r="I271" s="14"/>
      <c r="J271" s="17" t="str">
        <f t="shared" si="33"/>
        <v/>
      </c>
      <c r="K271" s="14"/>
      <c r="L271" s="17" t="str">
        <f t="shared" si="34"/>
        <v/>
      </c>
      <c r="M271" s="17" t="str">
        <f t="shared" si="35"/>
        <v/>
      </c>
      <c r="N271" s="14"/>
      <c r="O271" s="13" t="str">
        <f t="shared" si="36"/>
        <v/>
      </c>
      <c r="P271" s="14"/>
      <c r="Q271" s="17" t="str">
        <f t="shared" si="37"/>
        <v/>
      </c>
      <c r="R271" s="14"/>
      <c r="S271" s="17" t="str">
        <f t="shared" si="38"/>
        <v/>
      </c>
      <c r="T271" s="17" t="str">
        <f t="shared" si="39"/>
        <v/>
      </c>
      <c r="U271" s="17" t="str">
        <f>IFERROR(IF(COUNTIFS('Utrata Masy Jaja'!$B$4:$B$703,A271,'Utrata Masy Jaja'!$C$4:$C$703,C271)=0,"",AVERAGEIFS('Utrata Masy Jaja'!$S$4:$S$703,'Utrata Masy Jaja'!$B$4:$B$703,A271,'Utrata Masy Jaja'!$C$4:$C$703,C271)),"")</f>
        <v/>
      </c>
      <c r="V271" s="15" t="str">
        <f>IFERROR(IF(COUNTIFS('Temperatura zarodka'!$B$4:$B$703,A271,'Temperatura zarodka'!$C$4:$C$703,C271)=0,"",AVERAGEIFS('Temperatura zarodka'!$AR$4:$AR$703,'Temperatura zarodka'!$B$4:$B$703,A271,'Temperatura zarodka'!$C$4:$C$703,C271)),"")</f>
        <v/>
      </c>
      <c r="W271" s="14"/>
    </row>
    <row r="272" spans="1:23" ht="15" customHeight="1" x14ac:dyDescent="0.25">
      <c r="A272" s="12"/>
      <c r="B272" s="12"/>
      <c r="C272" s="14"/>
      <c r="D272" s="14"/>
      <c r="E272" s="14"/>
      <c r="F272" s="14"/>
      <c r="G272" s="14"/>
      <c r="H272" s="13" t="str">
        <f t="shared" si="32"/>
        <v/>
      </c>
      <c r="I272" s="14"/>
      <c r="J272" s="17" t="str">
        <f t="shared" si="33"/>
        <v/>
      </c>
      <c r="K272" s="14"/>
      <c r="L272" s="17" t="str">
        <f t="shared" si="34"/>
        <v/>
      </c>
      <c r="M272" s="17" t="str">
        <f t="shared" si="35"/>
        <v/>
      </c>
      <c r="N272" s="14"/>
      <c r="O272" s="13" t="str">
        <f t="shared" si="36"/>
        <v/>
      </c>
      <c r="P272" s="14"/>
      <c r="Q272" s="17" t="str">
        <f t="shared" si="37"/>
        <v/>
      </c>
      <c r="R272" s="14"/>
      <c r="S272" s="17" t="str">
        <f t="shared" si="38"/>
        <v/>
      </c>
      <c r="T272" s="17" t="str">
        <f t="shared" si="39"/>
        <v/>
      </c>
      <c r="U272" s="17" t="str">
        <f>IFERROR(IF(COUNTIFS('Utrata Masy Jaja'!$B$4:$B$703,A272,'Utrata Masy Jaja'!$C$4:$C$703,C272)=0,"",AVERAGEIFS('Utrata Masy Jaja'!$S$4:$S$703,'Utrata Masy Jaja'!$B$4:$B$703,A272,'Utrata Masy Jaja'!$C$4:$C$703,C272)),"")</f>
        <v/>
      </c>
      <c r="V272" s="15" t="str">
        <f>IFERROR(IF(COUNTIFS('Temperatura zarodka'!$B$4:$B$703,A272,'Temperatura zarodka'!$C$4:$C$703,C272)=0,"",AVERAGEIFS('Temperatura zarodka'!$AR$4:$AR$703,'Temperatura zarodka'!$B$4:$B$703,A272,'Temperatura zarodka'!$C$4:$C$703,C272)),"")</f>
        <v/>
      </c>
      <c r="W272" s="14"/>
    </row>
    <row r="273" spans="1:23" ht="15" customHeight="1" x14ac:dyDescent="0.25">
      <c r="A273" s="12"/>
      <c r="B273" s="12"/>
      <c r="C273" s="14"/>
      <c r="D273" s="14"/>
      <c r="E273" s="14"/>
      <c r="F273" s="14"/>
      <c r="G273" s="14"/>
      <c r="H273" s="13" t="str">
        <f t="shared" si="32"/>
        <v/>
      </c>
      <c r="I273" s="14"/>
      <c r="J273" s="17" t="str">
        <f t="shared" si="33"/>
        <v/>
      </c>
      <c r="K273" s="14"/>
      <c r="L273" s="17" t="str">
        <f t="shared" si="34"/>
        <v/>
      </c>
      <c r="M273" s="17" t="str">
        <f t="shared" si="35"/>
        <v/>
      </c>
      <c r="N273" s="14"/>
      <c r="O273" s="13" t="str">
        <f t="shared" si="36"/>
        <v/>
      </c>
      <c r="P273" s="14"/>
      <c r="Q273" s="17" t="str">
        <f t="shared" si="37"/>
        <v/>
      </c>
      <c r="R273" s="14"/>
      <c r="S273" s="17" t="str">
        <f t="shared" si="38"/>
        <v/>
      </c>
      <c r="T273" s="17" t="str">
        <f t="shared" si="39"/>
        <v/>
      </c>
      <c r="U273" s="17" t="str">
        <f>IFERROR(IF(COUNTIFS('Utrata Masy Jaja'!$B$4:$B$703,A273,'Utrata Masy Jaja'!$C$4:$C$703,C273)=0,"",AVERAGEIFS('Utrata Masy Jaja'!$S$4:$S$703,'Utrata Masy Jaja'!$B$4:$B$703,A273,'Utrata Masy Jaja'!$C$4:$C$703,C273)),"")</f>
        <v/>
      </c>
      <c r="V273" s="15" t="str">
        <f>IFERROR(IF(COUNTIFS('Temperatura zarodka'!$B$4:$B$703,A273,'Temperatura zarodka'!$C$4:$C$703,C273)=0,"",AVERAGEIFS('Temperatura zarodka'!$AR$4:$AR$703,'Temperatura zarodka'!$B$4:$B$703,A273,'Temperatura zarodka'!$C$4:$C$703,C273)),"")</f>
        <v/>
      </c>
      <c r="W273" s="14"/>
    </row>
    <row r="274" spans="1:23" ht="15" customHeight="1" x14ac:dyDescent="0.25">
      <c r="A274" s="12"/>
      <c r="B274" s="12"/>
      <c r="C274" s="14"/>
      <c r="D274" s="14"/>
      <c r="E274" s="14"/>
      <c r="F274" s="14"/>
      <c r="G274" s="14"/>
      <c r="H274" s="13" t="str">
        <f t="shared" si="32"/>
        <v/>
      </c>
      <c r="I274" s="14"/>
      <c r="J274" s="17" t="str">
        <f t="shared" si="33"/>
        <v/>
      </c>
      <c r="K274" s="14"/>
      <c r="L274" s="17" t="str">
        <f t="shared" si="34"/>
        <v/>
      </c>
      <c r="M274" s="17" t="str">
        <f t="shared" si="35"/>
        <v/>
      </c>
      <c r="N274" s="14"/>
      <c r="O274" s="13" t="str">
        <f t="shared" si="36"/>
        <v/>
      </c>
      <c r="P274" s="14"/>
      <c r="Q274" s="17" t="str">
        <f t="shared" si="37"/>
        <v/>
      </c>
      <c r="R274" s="14"/>
      <c r="S274" s="17" t="str">
        <f t="shared" si="38"/>
        <v/>
      </c>
      <c r="T274" s="17" t="str">
        <f t="shared" si="39"/>
        <v/>
      </c>
      <c r="U274" s="17" t="str">
        <f>IFERROR(IF(COUNTIFS('Utrata Masy Jaja'!$B$4:$B$703,A274,'Utrata Masy Jaja'!$C$4:$C$703,C274)=0,"",AVERAGEIFS('Utrata Masy Jaja'!$S$4:$S$703,'Utrata Masy Jaja'!$B$4:$B$703,A274,'Utrata Masy Jaja'!$C$4:$C$703,C274)),"")</f>
        <v/>
      </c>
      <c r="V274" s="15" t="str">
        <f>IFERROR(IF(COUNTIFS('Temperatura zarodka'!$B$4:$B$703,A274,'Temperatura zarodka'!$C$4:$C$703,C274)=0,"",AVERAGEIFS('Temperatura zarodka'!$AR$4:$AR$703,'Temperatura zarodka'!$B$4:$B$703,A274,'Temperatura zarodka'!$C$4:$C$703,C274)),"")</f>
        <v/>
      </c>
      <c r="W274" s="14"/>
    </row>
    <row r="275" spans="1:23" ht="15" customHeight="1" x14ac:dyDescent="0.25">
      <c r="A275" s="12"/>
      <c r="B275" s="12"/>
      <c r="C275" s="14"/>
      <c r="D275" s="14"/>
      <c r="E275" s="14"/>
      <c r="F275" s="14"/>
      <c r="G275" s="14"/>
      <c r="H275" s="13" t="str">
        <f t="shared" si="32"/>
        <v/>
      </c>
      <c r="I275" s="14"/>
      <c r="J275" s="17" t="str">
        <f t="shared" si="33"/>
        <v/>
      </c>
      <c r="K275" s="14"/>
      <c r="L275" s="17" t="str">
        <f t="shared" si="34"/>
        <v/>
      </c>
      <c r="M275" s="17" t="str">
        <f t="shared" si="35"/>
        <v/>
      </c>
      <c r="N275" s="14"/>
      <c r="O275" s="13" t="str">
        <f t="shared" si="36"/>
        <v/>
      </c>
      <c r="P275" s="14"/>
      <c r="Q275" s="17" t="str">
        <f t="shared" si="37"/>
        <v/>
      </c>
      <c r="R275" s="14"/>
      <c r="S275" s="17" t="str">
        <f t="shared" si="38"/>
        <v/>
      </c>
      <c r="T275" s="17" t="str">
        <f t="shared" si="39"/>
        <v/>
      </c>
      <c r="U275" s="17" t="str">
        <f>IFERROR(IF(COUNTIFS('Utrata Masy Jaja'!$B$4:$B$703,A275,'Utrata Masy Jaja'!$C$4:$C$703,C275)=0,"",AVERAGEIFS('Utrata Masy Jaja'!$S$4:$S$703,'Utrata Masy Jaja'!$B$4:$B$703,A275,'Utrata Masy Jaja'!$C$4:$C$703,C275)),"")</f>
        <v/>
      </c>
      <c r="V275" s="15" t="str">
        <f>IFERROR(IF(COUNTIFS('Temperatura zarodka'!$B$4:$B$703,A275,'Temperatura zarodka'!$C$4:$C$703,C275)=0,"",AVERAGEIFS('Temperatura zarodka'!$AR$4:$AR$703,'Temperatura zarodka'!$B$4:$B$703,A275,'Temperatura zarodka'!$C$4:$C$703,C275)),"")</f>
        <v/>
      </c>
      <c r="W275" s="14"/>
    </row>
    <row r="276" spans="1:23" ht="15" customHeight="1" x14ac:dyDescent="0.25">
      <c r="A276" s="12"/>
      <c r="B276" s="12"/>
      <c r="C276" s="14"/>
      <c r="D276" s="14"/>
      <c r="E276" s="14"/>
      <c r="F276" s="14"/>
      <c r="G276" s="14"/>
      <c r="H276" s="13" t="str">
        <f t="shared" si="32"/>
        <v/>
      </c>
      <c r="I276" s="14"/>
      <c r="J276" s="17" t="str">
        <f t="shared" si="33"/>
        <v/>
      </c>
      <c r="K276" s="14"/>
      <c r="L276" s="17" t="str">
        <f t="shared" si="34"/>
        <v/>
      </c>
      <c r="M276" s="17" t="str">
        <f t="shared" si="35"/>
        <v/>
      </c>
      <c r="N276" s="14"/>
      <c r="O276" s="13" t="str">
        <f t="shared" si="36"/>
        <v/>
      </c>
      <c r="P276" s="14"/>
      <c r="Q276" s="17" t="str">
        <f t="shared" si="37"/>
        <v/>
      </c>
      <c r="R276" s="14"/>
      <c r="S276" s="17" t="str">
        <f t="shared" si="38"/>
        <v/>
      </c>
      <c r="T276" s="17" t="str">
        <f t="shared" si="39"/>
        <v/>
      </c>
      <c r="U276" s="17" t="str">
        <f>IFERROR(IF(COUNTIFS('Utrata Masy Jaja'!$B$4:$B$703,A276,'Utrata Masy Jaja'!$C$4:$C$703,C276)=0,"",AVERAGEIFS('Utrata Masy Jaja'!$S$4:$S$703,'Utrata Masy Jaja'!$B$4:$B$703,A276,'Utrata Masy Jaja'!$C$4:$C$703,C276)),"")</f>
        <v/>
      </c>
      <c r="V276" s="15" t="str">
        <f>IFERROR(IF(COUNTIFS('Temperatura zarodka'!$B$4:$B$703,A276,'Temperatura zarodka'!$C$4:$C$703,C276)=0,"",AVERAGEIFS('Temperatura zarodka'!$AR$4:$AR$703,'Temperatura zarodka'!$B$4:$B$703,A276,'Temperatura zarodka'!$C$4:$C$703,C276)),"")</f>
        <v/>
      </c>
      <c r="W276" s="14"/>
    </row>
    <row r="277" spans="1:23" ht="15" customHeight="1" x14ac:dyDescent="0.25">
      <c r="A277" s="12"/>
      <c r="B277" s="12"/>
      <c r="C277" s="14"/>
      <c r="D277" s="14"/>
      <c r="E277" s="14"/>
      <c r="F277" s="14"/>
      <c r="G277" s="14"/>
      <c r="H277" s="13" t="str">
        <f t="shared" si="32"/>
        <v/>
      </c>
      <c r="I277" s="14"/>
      <c r="J277" s="17" t="str">
        <f t="shared" si="33"/>
        <v/>
      </c>
      <c r="K277" s="14"/>
      <c r="L277" s="17" t="str">
        <f t="shared" si="34"/>
        <v/>
      </c>
      <c r="M277" s="17" t="str">
        <f t="shared" si="35"/>
        <v/>
      </c>
      <c r="N277" s="14"/>
      <c r="O277" s="13" t="str">
        <f t="shared" si="36"/>
        <v/>
      </c>
      <c r="P277" s="14"/>
      <c r="Q277" s="17" t="str">
        <f t="shared" si="37"/>
        <v/>
      </c>
      <c r="R277" s="14"/>
      <c r="S277" s="17" t="str">
        <f t="shared" si="38"/>
        <v/>
      </c>
      <c r="T277" s="17" t="str">
        <f t="shared" si="39"/>
        <v/>
      </c>
      <c r="U277" s="17" t="str">
        <f>IFERROR(IF(COUNTIFS('Utrata Masy Jaja'!$B$4:$B$703,A277,'Utrata Masy Jaja'!$C$4:$C$703,C277)=0,"",AVERAGEIFS('Utrata Masy Jaja'!$S$4:$S$703,'Utrata Masy Jaja'!$B$4:$B$703,A277,'Utrata Masy Jaja'!$C$4:$C$703,C277)),"")</f>
        <v/>
      </c>
      <c r="V277" s="15" t="str">
        <f>IFERROR(IF(COUNTIFS('Temperatura zarodka'!$B$4:$B$703,A277,'Temperatura zarodka'!$C$4:$C$703,C277)=0,"",AVERAGEIFS('Temperatura zarodka'!$AR$4:$AR$703,'Temperatura zarodka'!$B$4:$B$703,A277,'Temperatura zarodka'!$C$4:$C$703,C277)),"")</f>
        <v/>
      </c>
      <c r="W277" s="14"/>
    </row>
    <row r="278" spans="1:23" ht="15" customHeight="1" x14ac:dyDescent="0.25">
      <c r="A278" s="12"/>
      <c r="B278" s="12"/>
      <c r="C278" s="14"/>
      <c r="D278" s="14"/>
      <c r="E278" s="14"/>
      <c r="F278" s="14"/>
      <c r="G278" s="14"/>
      <c r="H278" s="13" t="str">
        <f t="shared" si="32"/>
        <v/>
      </c>
      <c r="I278" s="14"/>
      <c r="J278" s="17" t="str">
        <f t="shared" si="33"/>
        <v/>
      </c>
      <c r="K278" s="14"/>
      <c r="L278" s="17" t="str">
        <f t="shared" si="34"/>
        <v/>
      </c>
      <c r="M278" s="17" t="str">
        <f t="shared" si="35"/>
        <v/>
      </c>
      <c r="N278" s="14"/>
      <c r="O278" s="13" t="str">
        <f t="shared" si="36"/>
        <v/>
      </c>
      <c r="P278" s="14"/>
      <c r="Q278" s="17" t="str">
        <f t="shared" si="37"/>
        <v/>
      </c>
      <c r="R278" s="14"/>
      <c r="S278" s="17" t="str">
        <f t="shared" si="38"/>
        <v/>
      </c>
      <c r="T278" s="17" t="str">
        <f t="shared" si="39"/>
        <v/>
      </c>
      <c r="U278" s="17" t="str">
        <f>IFERROR(IF(COUNTIFS('Utrata Masy Jaja'!$B$4:$B$703,A278,'Utrata Masy Jaja'!$C$4:$C$703,C278)=0,"",AVERAGEIFS('Utrata Masy Jaja'!$S$4:$S$703,'Utrata Masy Jaja'!$B$4:$B$703,A278,'Utrata Masy Jaja'!$C$4:$C$703,C278)),"")</f>
        <v/>
      </c>
      <c r="V278" s="15" t="str">
        <f>IFERROR(IF(COUNTIFS('Temperatura zarodka'!$B$4:$B$703,A278,'Temperatura zarodka'!$C$4:$C$703,C278)=0,"",AVERAGEIFS('Temperatura zarodka'!$AR$4:$AR$703,'Temperatura zarodka'!$B$4:$B$703,A278,'Temperatura zarodka'!$C$4:$C$703,C278)),"")</f>
        <v/>
      </c>
      <c r="W278" s="14"/>
    </row>
    <row r="279" spans="1:23" ht="15" customHeight="1" x14ac:dyDescent="0.25">
      <c r="A279" s="12"/>
      <c r="B279" s="12"/>
      <c r="C279" s="14"/>
      <c r="D279" s="14"/>
      <c r="E279" s="14"/>
      <c r="F279" s="14"/>
      <c r="G279" s="14"/>
      <c r="H279" s="13" t="str">
        <f t="shared" si="32"/>
        <v/>
      </c>
      <c r="I279" s="14"/>
      <c r="J279" s="17" t="str">
        <f t="shared" si="33"/>
        <v/>
      </c>
      <c r="K279" s="14"/>
      <c r="L279" s="17" t="str">
        <f t="shared" si="34"/>
        <v/>
      </c>
      <c r="M279" s="17" t="str">
        <f t="shared" si="35"/>
        <v/>
      </c>
      <c r="N279" s="14"/>
      <c r="O279" s="13" t="str">
        <f t="shared" si="36"/>
        <v/>
      </c>
      <c r="P279" s="14"/>
      <c r="Q279" s="17" t="str">
        <f t="shared" si="37"/>
        <v/>
      </c>
      <c r="R279" s="14"/>
      <c r="S279" s="17" t="str">
        <f t="shared" si="38"/>
        <v/>
      </c>
      <c r="T279" s="17" t="str">
        <f t="shared" si="39"/>
        <v/>
      </c>
      <c r="U279" s="17" t="str">
        <f>IFERROR(IF(COUNTIFS('Utrata Masy Jaja'!$B$4:$B$703,A279,'Utrata Masy Jaja'!$C$4:$C$703,C279)=0,"",AVERAGEIFS('Utrata Masy Jaja'!$S$4:$S$703,'Utrata Masy Jaja'!$B$4:$B$703,A279,'Utrata Masy Jaja'!$C$4:$C$703,C279)),"")</f>
        <v/>
      </c>
      <c r="V279" s="15" t="str">
        <f>IFERROR(IF(COUNTIFS('Temperatura zarodka'!$B$4:$B$703,A279,'Temperatura zarodka'!$C$4:$C$703,C279)=0,"",AVERAGEIFS('Temperatura zarodka'!$AR$4:$AR$703,'Temperatura zarodka'!$B$4:$B$703,A279,'Temperatura zarodka'!$C$4:$C$703,C279)),"")</f>
        <v/>
      </c>
      <c r="W279" s="14"/>
    </row>
    <row r="280" spans="1:23" ht="15" customHeight="1" x14ac:dyDescent="0.25">
      <c r="A280" s="12"/>
      <c r="B280" s="12"/>
      <c r="C280" s="14"/>
      <c r="D280" s="14"/>
      <c r="E280" s="14"/>
      <c r="F280" s="14"/>
      <c r="G280" s="14"/>
      <c r="H280" s="13" t="str">
        <f t="shared" si="32"/>
        <v/>
      </c>
      <c r="I280" s="14"/>
      <c r="J280" s="17" t="str">
        <f t="shared" si="33"/>
        <v/>
      </c>
      <c r="K280" s="14"/>
      <c r="L280" s="17" t="str">
        <f t="shared" si="34"/>
        <v/>
      </c>
      <c r="M280" s="17" t="str">
        <f t="shared" si="35"/>
        <v/>
      </c>
      <c r="N280" s="14"/>
      <c r="O280" s="13" t="str">
        <f t="shared" si="36"/>
        <v/>
      </c>
      <c r="P280" s="14"/>
      <c r="Q280" s="17" t="str">
        <f t="shared" si="37"/>
        <v/>
      </c>
      <c r="R280" s="14"/>
      <c r="S280" s="17" t="str">
        <f t="shared" si="38"/>
        <v/>
      </c>
      <c r="T280" s="17" t="str">
        <f t="shared" si="39"/>
        <v/>
      </c>
      <c r="U280" s="17" t="str">
        <f>IFERROR(IF(COUNTIFS('Utrata Masy Jaja'!$B$4:$B$703,A280,'Utrata Masy Jaja'!$C$4:$C$703,C280)=0,"",AVERAGEIFS('Utrata Masy Jaja'!$S$4:$S$703,'Utrata Masy Jaja'!$B$4:$B$703,A280,'Utrata Masy Jaja'!$C$4:$C$703,C280)),"")</f>
        <v/>
      </c>
      <c r="V280" s="15" t="str">
        <f>IFERROR(IF(COUNTIFS('Temperatura zarodka'!$B$4:$B$703,A280,'Temperatura zarodka'!$C$4:$C$703,C280)=0,"",AVERAGEIFS('Temperatura zarodka'!$AR$4:$AR$703,'Temperatura zarodka'!$B$4:$B$703,A280,'Temperatura zarodka'!$C$4:$C$703,C280)),"")</f>
        <v/>
      </c>
      <c r="W280" s="14"/>
    </row>
    <row r="281" spans="1:23" ht="15" customHeight="1" x14ac:dyDescent="0.25">
      <c r="A281" s="12"/>
      <c r="B281" s="12"/>
      <c r="C281" s="14"/>
      <c r="D281" s="14"/>
      <c r="E281" s="14"/>
      <c r="F281" s="14"/>
      <c r="G281" s="14"/>
      <c r="H281" s="13" t="str">
        <f t="shared" si="32"/>
        <v/>
      </c>
      <c r="I281" s="14"/>
      <c r="J281" s="17" t="str">
        <f t="shared" si="33"/>
        <v/>
      </c>
      <c r="K281" s="14"/>
      <c r="L281" s="17" t="str">
        <f t="shared" si="34"/>
        <v/>
      </c>
      <c r="M281" s="17" t="str">
        <f t="shared" si="35"/>
        <v/>
      </c>
      <c r="N281" s="14"/>
      <c r="O281" s="13" t="str">
        <f t="shared" si="36"/>
        <v/>
      </c>
      <c r="P281" s="14"/>
      <c r="Q281" s="17" t="str">
        <f t="shared" si="37"/>
        <v/>
      </c>
      <c r="R281" s="14"/>
      <c r="S281" s="17" t="str">
        <f t="shared" si="38"/>
        <v/>
      </c>
      <c r="T281" s="17" t="str">
        <f t="shared" si="39"/>
        <v/>
      </c>
      <c r="U281" s="17" t="str">
        <f>IFERROR(IF(COUNTIFS('Utrata Masy Jaja'!$B$4:$B$703,A281,'Utrata Masy Jaja'!$C$4:$C$703,C281)=0,"",AVERAGEIFS('Utrata Masy Jaja'!$S$4:$S$703,'Utrata Masy Jaja'!$B$4:$B$703,A281,'Utrata Masy Jaja'!$C$4:$C$703,C281)),"")</f>
        <v/>
      </c>
      <c r="V281" s="15" t="str">
        <f>IFERROR(IF(COUNTIFS('Temperatura zarodka'!$B$4:$B$703,A281,'Temperatura zarodka'!$C$4:$C$703,C281)=0,"",AVERAGEIFS('Temperatura zarodka'!$AR$4:$AR$703,'Temperatura zarodka'!$B$4:$B$703,A281,'Temperatura zarodka'!$C$4:$C$703,C281)),"")</f>
        <v/>
      </c>
      <c r="W281" s="14"/>
    </row>
    <row r="282" spans="1:23" ht="15" customHeight="1" x14ac:dyDescent="0.25">
      <c r="A282" s="12"/>
      <c r="B282" s="12"/>
      <c r="C282" s="14"/>
      <c r="D282" s="14"/>
      <c r="E282" s="14"/>
      <c r="F282" s="14"/>
      <c r="G282" s="14"/>
      <c r="H282" s="13" t="str">
        <f t="shared" si="32"/>
        <v/>
      </c>
      <c r="I282" s="14"/>
      <c r="J282" s="17" t="str">
        <f t="shared" si="33"/>
        <v/>
      </c>
      <c r="K282" s="14"/>
      <c r="L282" s="17" t="str">
        <f t="shared" si="34"/>
        <v/>
      </c>
      <c r="M282" s="17" t="str">
        <f t="shared" si="35"/>
        <v/>
      </c>
      <c r="N282" s="14"/>
      <c r="O282" s="13" t="str">
        <f t="shared" si="36"/>
        <v/>
      </c>
      <c r="P282" s="14"/>
      <c r="Q282" s="17" t="str">
        <f t="shared" si="37"/>
        <v/>
      </c>
      <c r="R282" s="14"/>
      <c r="S282" s="17" t="str">
        <f t="shared" si="38"/>
        <v/>
      </c>
      <c r="T282" s="17" t="str">
        <f t="shared" si="39"/>
        <v/>
      </c>
      <c r="U282" s="17" t="str">
        <f>IFERROR(IF(COUNTIFS('Utrata Masy Jaja'!$B$4:$B$703,A282,'Utrata Masy Jaja'!$C$4:$C$703,C282)=0,"",AVERAGEIFS('Utrata Masy Jaja'!$S$4:$S$703,'Utrata Masy Jaja'!$B$4:$B$703,A282,'Utrata Masy Jaja'!$C$4:$C$703,C282)),"")</f>
        <v/>
      </c>
      <c r="V282" s="15" t="str">
        <f>IFERROR(IF(COUNTIFS('Temperatura zarodka'!$B$4:$B$703,A282,'Temperatura zarodka'!$C$4:$C$703,C282)=0,"",AVERAGEIFS('Temperatura zarodka'!$AR$4:$AR$703,'Temperatura zarodka'!$B$4:$B$703,A282,'Temperatura zarodka'!$C$4:$C$703,C282)),"")</f>
        <v/>
      </c>
      <c r="W282" s="14"/>
    </row>
    <row r="283" spans="1:23" ht="15" customHeight="1" x14ac:dyDescent="0.25">
      <c r="A283" s="12"/>
      <c r="B283" s="12"/>
      <c r="C283" s="14"/>
      <c r="D283" s="14"/>
      <c r="E283" s="14"/>
      <c r="F283" s="14"/>
      <c r="G283" s="14"/>
      <c r="H283" s="13" t="str">
        <f t="shared" si="32"/>
        <v/>
      </c>
      <c r="I283" s="14"/>
      <c r="J283" s="17" t="str">
        <f t="shared" si="33"/>
        <v/>
      </c>
      <c r="K283" s="14"/>
      <c r="L283" s="17" t="str">
        <f t="shared" si="34"/>
        <v/>
      </c>
      <c r="M283" s="17" t="str">
        <f t="shared" si="35"/>
        <v/>
      </c>
      <c r="N283" s="14"/>
      <c r="O283" s="13" t="str">
        <f t="shared" si="36"/>
        <v/>
      </c>
      <c r="P283" s="14"/>
      <c r="Q283" s="17" t="str">
        <f t="shared" si="37"/>
        <v/>
      </c>
      <c r="R283" s="14"/>
      <c r="S283" s="17" t="str">
        <f t="shared" si="38"/>
        <v/>
      </c>
      <c r="T283" s="17" t="str">
        <f t="shared" si="39"/>
        <v/>
      </c>
      <c r="U283" s="17" t="str">
        <f>IFERROR(IF(COUNTIFS('Utrata Masy Jaja'!$B$4:$B$703,A283,'Utrata Masy Jaja'!$C$4:$C$703,C283)=0,"",AVERAGEIFS('Utrata Masy Jaja'!$S$4:$S$703,'Utrata Masy Jaja'!$B$4:$B$703,A283,'Utrata Masy Jaja'!$C$4:$C$703,C283)),"")</f>
        <v/>
      </c>
      <c r="V283" s="15" t="str">
        <f>IFERROR(IF(COUNTIFS('Temperatura zarodka'!$B$4:$B$703,A283,'Temperatura zarodka'!$C$4:$C$703,C283)=0,"",AVERAGEIFS('Temperatura zarodka'!$AR$4:$AR$703,'Temperatura zarodka'!$B$4:$B$703,A283,'Temperatura zarodka'!$C$4:$C$703,C283)),"")</f>
        <v/>
      </c>
      <c r="W283" s="14"/>
    </row>
    <row r="284" spans="1:23" ht="15" customHeight="1" x14ac:dyDescent="0.25">
      <c r="A284" s="12"/>
      <c r="B284" s="12"/>
      <c r="C284" s="14"/>
      <c r="D284" s="14"/>
      <c r="E284" s="14"/>
      <c r="F284" s="14"/>
      <c r="G284" s="14"/>
      <c r="H284" s="13" t="str">
        <f t="shared" si="32"/>
        <v/>
      </c>
      <c r="I284" s="14"/>
      <c r="J284" s="17" t="str">
        <f t="shared" si="33"/>
        <v/>
      </c>
      <c r="K284" s="14"/>
      <c r="L284" s="17" t="str">
        <f t="shared" si="34"/>
        <v/>
      </c>
      <c r="M284" s="17" t="str">
        <f t="shared" si="35"/>
        <v/>
      </c>
      <c r="N284" s="14"/>
      <c r="O284" s="13" t="str">
        <f t="shared" si="36"/>
        <v/>
      </c>
      <c r="P284" s="14"/>
      <c r="Q284" s="17" t="str">
        <f t="shared" si="37"/>
        <v/>
      </c>
      <c r="R284" s="14"/>
      <c r="S284" s="17" t="str">
        <f t="shared" si="38"/>
        <v/>
      </c>
      <c r="T284" s="17" t="str">
        <f t="shared" si="39"/>
        <v/>
      </c>
      <c r="U284" s="17" t="str">
        <f>IFERROR(IF(COUNTIFS('Utrata Masy Jaja'!$B$4:$B$703,A284,'Utrata Masy Jaja'!$C$4:$C$703,C284)=0,"",AVERAGEIFS('Utrata Masy Jaja'!$S$4:$S$703,'Utrata Masy Jaja'!$B$4:$B$703,A284,'Utrata Masy Jaja'!$C$4:$C$703,C284)),"")</f>
        <v/>
      </c>
      <c r="V284" s="15" t="str">
        <f>IFERROR(IF(COUNTIFS('Temperatura zarodka'!$B$4:$B$703,A284,'Temperatura zarodka'!$C$4:$C$703,C284)=0,"",AVERAGEIFS('Temperatura zarodka'!$AR$4:$AR$703,'Temperatura zarodka'!$B$4:$B$703,A284,'Temperatura zarodka'!$C$4:$C$703,C284)),"")</f>
        <v/>
      </c>
      <c r="W284" s="14"/>
    </row>
    <row r="285" spans="1:23" ht="15" customHeight="1" x14ac:dyDescent="0.25">
      <c r="A285" s="12"/>
      <c r="B285" s="12"/>
      <c r="C285" s="14"/>
      <c r="D285" s="14"/>
      <c r="E285" s="14"/>
      <c r="F285" s="14"/>
      <c r="G285" s="14"/>
      <c r="H285" s="13" t="str">
        <f t="shared" si="32"/>
        <v/>
      </c>
      <c r="I285" s="14"/>
      <c r="J285" s="17" t="str">
        <f t="shared" si="33"/>
        <v/>
      </c>
      <c r="K285" s="14"/>
      <c r="L285" s="17" t="str">
        <f t="shared" si="34"/>
        <v/>
      </c>
      <c r="M285" s="17" t="str">
        <f t="shared" si="35"/>
        <v/>
      </c>
      <c r="N285" s="14"/>
      <c r="O285" s="13" t="str">
        <f t="shared" si="36"/>
        <v/>
      </c>
      <c r="P285" s="14"/>
      <c r="Q285" s="17" t="str">
        <f t="shared" si="37"/>
        <v/>
      </c>
      <c r="R285" s="14"/>
      <c r="S285" s="17" t="str">
        <f t="shared" si="38"/>
        <v/>
      </c>
      <c r="T285" s="17" t="str">
        <f t="shared" si="39"/>
        <v/>
      </c>
      <c r="U285" s="17" t="str">
        <f>IFERROR(IF(COUNTIFS('Utrata Masy Jaja'!$B$4:$B$703,A285,'Utrata Masy Jaja'!$C$4:$C$703,C285)=0,"",AVERAGEIFS('Utrata Masy Jaja'!$S$4:$S$703,'Utrata Masy Jaja'!$B$4:$B$703,A285,'Utrata Masy Jaja'!$C$4:$C$703,C285)),"")</f>
        <v/>
      </c>
      <c r="V285" s="15" t="str">
        <f>IFERROR(IF(COUNTIFS('Temperatura zarodka'!$B$4:$B$703,A285,'Temperatura zarodka'!$C$4:$C$703,C285)=0,"",AVERAGEIFS('Temperatura zarodka'!$AR$4:$AR$703,'Temperatura zarodka'!$B$4:$B$703,A285,'Temperatura zarodka'!$C$4:$C$703,C285)),"")</f>
        <v/>
      </c>
      <c r="W285" s="14"/>
    </row>
    <row r="286" spans="1:23" ht="15" customHeight="1" x14ac:dyDescent="0.25">
      <c r="A286" s="12"/>
      <c r="B286" s="12"/>
      <c r="C286" s="14"/>
      <c r="D286" s="14"/>
      <c r="E286" s="14"/>
      <c r="F286" s="14"/>
      <c r="G286" s="14"/>
      <c r="H286" s="13" t="str">
        <f t="shared" si="32"/>
        <v/>
      </c>
      <c r="I286" s="14"/>
      <c r="J286" s="17" t="str">
        <f t="shared" si="33"/>
        <v/>
      </c>
      <c r="K286" s="14"/>
      <c r="L286" s="17" t="str">
        <f t="shared" si="34"/>
        <v/>
      </c>
      <c r="M286" s="17" t="str">
        <f t="shared" si="35"/>
        <v/>
      </c>
      <c r="N286" s="14"/>
      <c r="O286" s="13" t="str">
        <f t="shared" si="36"/>
        <v/>
      </c>
      <c r="P286" s="14"/>
      <c r="Q286" s="17" t="str">
        <f t="shared" si="37"/>
        <v/>
      </c>
      <c r="R286" s="14"/>
      <c r="S286" s="17" t="str">
        <f t="shared" si="38"/>
        <v/>
      </c>
      <c r="T286" s="17" t="str">
        <f t="shared" si="39"/>
        <v/>
      </c>
      <c r="U286" s="17" t="str">
        <f>IFERROR(IF(COUNTIFS('Utrata Masy Jaja'!$B$4:$B$703,A286,'Utrata Masy Jaja'!$C$4:$C$703,C286)=0,"",AVERAGEIFS('Utrata Masy Jaja'!$S$4:$S$703,'Utrata Masy Jaja'!$B$4:$B$703,A286,'Utrata Masy Jaja'!$C$4:$C$703,C286)),"")</f>
        <v/>
      </c>
      <c r="V286" s="15" t="str">
        <f>IFERROR(IF(COUNTIFS('Temperatura zarodka'!$B$4:$B$703,A286,'Temperatura zarodka'!$C$4:$C$703,C286)=0,"",AVERAGEIFS('Temperatura zarodka'!$AR$4:$AR$703,'Temperatura zarodka'!$B$4:$B$703,A286,'Temperatura zarodka'!$C$4:$C$703,C286)),"")</f>
        <v/>
      </c>
      <c r="W286" s="14"/>
    </row>
    <row r="287" spans="1:23" ht="15" customHeight="1" x14ac:dyDescent="0.25">
      <c r="A287" s="12"/>
      <c r="B287" s="12"/>
      <c r="C287" s="14"/>
      <c r="D287" s="14"/>
      <c r="E287" s="14"/>
      <c r="F287" s="14"/>
      <c r="G287" s="14"/>
      <c r="H287" s="13" t="str">
        <f t="shared" si="32"/>
        <v/>
      </c>
      <c r="I287" s="14"/>
      <c r="J287" s="17" t="str">
        <f t="shared" si="33"/>
        <v/>
      </c>
      <c r="K287" s="14"/>
      <c r="L287" s="17" t="str">
        <f t="shared" si="34"/>
        <v/>
      </c>
      <c r="M287" s="17" t="str">
        <f t="shared" si="35"/>
        <v/>
      </c>
      <c r="N287" s="14"/>
      <c r="O287" s="13" t="str">
        <f t="shared" si="36"/>
        <v/>
      </c>
      <c r="P287" s="14"/>
      <c r="Q287" s="17" t="str">
        <f t="shared" si="37"/>
        <v/>
      </c>
      <c r="R287" s="14"/>
      <c r="S287" s="17" t="str">
        <f t="shared" si="38"/>
        <v/>
      </c>
      <c r="T287" s="17" t="str">
        <f t="shared" si="39"/>
        <v/>
      </c>
      <c r="U287" s="17" t="str">
        <f>IFERROR(IF(COUNTIFS('Utrata Masy Jaja'!$B$4:$B$703,A287,'Utrata Masy Jaja'!$C$4:$C$703,C287)=0,"",AVERAGEIFS('Utrata Masy Jaja'!$S$4:$S$703,'Utrata Masy Jaja'!$B$4:$B$703,A287,'Utrata Masy Jaja'!$C$4:$C$703,C287)),"")</f>
        <v/>
      </c>
      <c r="V287" s="15" t="str">
        <f>IFERROR(IF(COUNTIFS('Temperatura zarodka'!$B$4:$B$703,A287,'Temperatura zarodka'!$C$4:$C$703,C287)=0,"",AVERAGEIFS('Temperatura zarodka'!$AR$4:$AR$703,'Temperatura zarodka'!$B$4:$B$703,A287,'Temperatura zarodka'!$C$4:$C$703,C287)),"")</f>
        <v/>
      </c>
      <c r="W287" s="14"/>
    </row>
    <row r="288" spans="1:23" ht="15" customHeight="1" x14ac:dyDescent="0.25">
      <c r="A288" s="12"/>
      <c r="B288" s="12"/>
      <c r="C288" s="14"/>
      <c r="D288" s="14"/>
      <c r="E288" s="14"/>
      <c r="F288" s="14"/>
      <c r="G288" s="14"/>
      <c r="H288" s="13" t="str">
        <f t="shared" si="32"/>
        <v/>
      </c>
      <c r="I288" s="14"/>
      <c r="J288" s="17" t="str">
        <f t="shared" si="33"/>
        <v/>
      </c>
      <c r="K288" s="14"/>
      <c r="L288" s="17" t="str">
        <f t="shared" si="34"/>
        <v/>
      </c>
      <c r="M288" s="17" t="str">
        <f t="shared" si="35"/>
        <v/>
      </c>
      <c r="N288" s="14"/>
      <c r="O288" s="13" t="str">
        <f t="shared" si="36"/>
        <v/>
      </c>
      <c r="P288" s="14"/>
      <c r="Q288" s="17" t="str">
        <f t="shared" si="37"/>
        <v/>
      </c>
      <c r="R288" s="14"/>
      <c r="S288" s="17" t="str">
        <f t="shared" si="38"/>
        <v/>
      </c>
      <c r="T288" s="17" t="str">
        <f t="shared" si="39"/>
        <v/>
      </c>
      <c r="U288" s="17" t="str">
        <f>IFERROR(IF(COUNTIFS('Utrata Masy Jaja'!$B$4:$B$703,A288,'Utrata Masy Jaja'!$C$4:$C$703,C288)=0,"",AVERAGEIFS('Utrata Masy Jaja'!$S$4:$S$703,'Utrata Masy Jaja'!$B$4:$B$703,A288,'Utrata Masy Jaja'!$C$4:$C$703,C288)),"")</f>
        <v/>
      </c>
      <c r="V288" s="15" t="str">
        <f>IFERROR(IF(COUNTIFS('Temperatura zarodka'!$B$4:$B$703,A288,'Temperatura zarodka'!$C$4:$C$703,C288)=0,"",AVERAGEIFS('Temperatura zarodka'!$AR$4:$AR$703,'Temperatura zarodka'!$B$4:$B$703,A288,'Temperatura zarodka'!$C$4:$C$703,C288)),"")</f>
        <v/>
      </c>
      <c r="W288" s="14"/>
    </row>
    <row r="289" spans="1:23" ht="15" customHeight="1" x14ac:dyDescent="0.25">
      <c r="A289" s="12"/>
      <c r="B289" s="12"/>
      <c r="C289" s="14"/>
      <c r="D289" s="14"/>
      <c r="E289" s="14"/>
      <c r="F289" s="14"/>
      <c r="G289" s="14"/>
      <c r="H289" s="13" t="str">
        <f t="shared" si="32"/>
        <v/>
      </c>
      <c r="I289" s="14"/>
      <c r="J289" s="17" t="str">
        <f t="shared" si="33"/>
        <v/>
      </c>
      <c r="K289" s="14"/>
      <c r="L289" s="17" t="str">
        <f t="shared" si="34"/>
        <v/>
      </c>
      <c r="M289" s="17" t="str">
        <f t="shared" si="35"/>
        <v/>
      </c>
      <c r="N289" s="14"/>
      <c r="O289" s="13" t="str">
        <f t="shared" si="36"/>
        <v/>
      </c>
      <c r="P289" s="14"/>
      <c r="Q289" s="17" t="str">
        <f t="shared" si="37"/>
        <v/>
      </c>
      <c r="R289" s="14"/>
      <c r="S289" s="17" t="str">
        <f t="shared" si="38"/>
        <v/>
      </c>
      <c r="T289" s="17" t="str">
        <f t="shared" si="39"/>
        <v/>
      </c>
      <c r="U289" s="17" t="str">
        <f>IFERROR(IF(COUNTIFS('Utrata Masy Jaja'!$B$4:$B$703,A289,'Utrata Masy Jaja'!$C$4:$C$703,C289)=0,"",AVERAGEIFS('Utrata Masy Jaja'!$S$4:$S$703,'Utrata Masy Jaja'!$B$4:$B$703,A289,'Utrata Masy Jaja'!$C$4:$C$703,C289)),"")</f>
        <v/>
      </c>
      <c r="V289" s="15" t="str">
        <f>IFERROR(IF(COUNTIFS('Temperatura zarodka'!$B$4:$B$703,A289,'Temperatura zarodka'!$C$4:$C$703,C289)=0,"",AVERAGEIFS('Temperatura zarodka'!$AR$4:$AR$703,'Temperatura zarodka'!$B$4:$B$703,A289,'Temperatura zarodka'!$C$4:$C$703,C289)),"")</f>
        <v/>
      </c>
      <c r="W289" s="14"/>
    </row>
    <row r="290" spans="1:23" ht="15" customHeight="1" x14ac:dyDescent="0.25">
      <c r="A290" s="12"/>
      <c r="B290" s="12"/>
      <c r="C290" s="14"/>
      <c r="D290" s="14"/>
      <c r="E290" s="14"/>
      <c r="F290" s="14"/>
      <c r="G290" s="14"/>
      <c r="H290" s="13" t="str">
        <f t="shared" si="32"/>
        <v/>
      </c>
      <c r="I290" s="14"/>
      <c r="J290" s="17" t="str">
        <f t="shared" si="33"/>
        <v/>
      </c>
      <c r="K290" s="14"/>
      <c r="L290" s="17" t="str">
        <f t="shared" si="34"/>
        <v/>
      </c>
      <c r="M290" s="17" t="str">
        <f t="shared" si="35"/>
        <v/>
      </c>
      <c r="N290" s="14"/>
      <c r="O290" s="13" t="str">
        <f t="shared" si="36"/>
        <v/>
      </c>
      <c r="P290" s="14"/>
      <c r="Q290" s="17" t="str">
        <f t="shared" si="37"/>
        <v/>
      </c>
      <c r="R290" s="14"/>
      <c r="S290" s="17" t="str">
        <f t="shared" si="38"/>
        <v/>
      </c>
      <c r="T290" s="17" t="str">
        <f t="shared" si="39"/>
        <v/>
      </c>
      <c r="U290" s="17" t="str">
        <f>IFERROR(IF(COUNTIFS('Utrata Masy Jaja'!$B$4:$B$703,A290,'Utrata Masy Jaja'!$C$4:$C$703,C290)=0,"",AVERAGEIFS('Utrata Masy Jaja'!$S$4:$S$703,'Utrata Masy Jaja'!$B$4:$B$703,A290,'Utrata Masy Jaja'!$C$4:$C$703,C290)),"")</f>
        <v/>
      </c>
      <c r="V290" s="15" t="str">
        <f>IFERROR(IF(COUNTIFS('Temperatura zarodka'!$B$4:$B$703,A290,'Temperatura zarodka'!$C$4:$C$703,C290)=0,"",AVERAGEIFS('Temperatura zarodka'!$AR$4:$AR$703,'Temperatura zarodka'!$B$4:$B$703,A290,'Temperatura zarodka'!$C$4:$C$703,C290)),"")</f>
        <v/>
      </c>
      <c r="W290" s="14"/>
    </row>
    <row r="291" spans="1:23" ht="15" customHeight="1" x14ac:dyDescent="0.25">
      <c r="A291" s="12"/>
      <c r="B291" s="12"/>
      <c r="C291" s="14"/>
      <c r="D291" s="14"/>
      <c r="E291" s="14"/>
      <c r="F291" s="14"/>
      <c r="G291" s="14"/>
      <c r="H291" s="13" t="str">
        <f t="shared" si="32"/>
        <v/>
      </c>
      <c r="I291" s="14"/>
      <c r="J291" s="17" t="str">
        <f t="shared" si="33"/>
        <v/>
      </c>
      <c r="K291" s="14"/>
      <c r="L291" s="17" t="str">
        <f t="shared" si="34"/>
        <v/>
      </c>
      <c r="M291" s="17" t="str">
        <f t="shared" si="35"/>
        <v/>
      </c>
      <c r="N291" s="14"/>
      <c r="O291" s="13" t="str">
        <f t="shared" si="36"/>
        <v/>
      </c>
      <c r="P291" s="14"/>
      <c r="Q291" s="17" t="str">
        <f t="shared" si="37"/>
        <v/>
      </c>
      <c r="R291" s="14"/>
      <c r="S291" s="17" t="str">
        <f t="shared" si="38"/>
        <v/>
      </c>
      <c r="T291" s="17" t="str">
        <f t="shared" si="39"/>
        <v/>
      </c>
      <c r="U291" s="17" t="str">
        <f>IFERROR(IF(COUNTIFS('Utrata Masy Jaja'!$B$4:$B$703,A291,'Utrata Masy Jaja'!$C$4:$C$703,C291)=0,"",AVERAGEIFS('Utrata Masy Jaja'!$S$4:$S$703,'Utrata Masy Jaja'!$B$4:$B$703,A291,'Utrata Masy Jaja'!$C$4:$C$703,C291)),"")</f>
        <v/>
      </c>
      <c r="V291" s="15" t="str">
        <f>IFERROR(IF(COUNTIFS('Temperatura zarodka'!$B$4:$B$703,A291,'Temperatura zarodka'!$C$4:$C$703,C291)=0,"",AVERAGEIFS('Temperatura zarodka'!$AR$4:$AR$703,'Temperatura zarodka'!$B$4:$B$703,A291,'Temperatura zarodka'!$C$4:$C$703,C291)),"")</f>
        <v/>
      </c>
      <c r="W291" s="14"/>
    </row>
    <row r="292" spans="1:23" ht="15" customHeight="1" x14ac:dyDescent="0.25">
      <c r="A292" s="12"/>
      <c r="B292" s="12"/>
      <c r="C292" s="14"/>
      <c r="D292" s="14"/>
      <c r="E292" s="14"/>
      <c r="F292" s="14"/>
      <c r="G292" s="14"/>
      <c r="H292" s="13" t="str">
        <f t="shared" si="32"/>
        <v/>
      </c>
      <c r="I292" s="14"/>
      <c r="J292" s="17" t="str">
        <f t="shared" si="33"/>
        <v/>
      </c>
      <c r="K292" s="14"/>
      <c r="L292" s="17" t="str">
        <f t="shared" si="34"/>
        <v/>
      </c>
      <c r="M292" s="17" t="str">
        <f t="shared" si="35"/>
        <v/>
      </c>
      <c r="N292" s="14"/>
      <c r="O292" s="13" t="str">
        <f t="shared" si="36"/>
        <v/>
      </c>
      <c r="P292" s="14"/>
      <c r="Q292" s="17" t="str">
        <f t="shared" si="37"/>
        <v/>
      </c>
      <c r="R292" s="14"/>
      <c r="S292" s="17" t="str">
        <f t="shared" si="38"/>
        <v/>
      </c>
      <c r="T292" s="17" t="str">
        <f t="shared" si="39"/>
        <v/>
      </c>
      <c r="U292" s="17" t="str">
        <f>IFERROR(IF(COUNTIFS('Utrata Masy Jaja'!$B$4:$B$703,A292,'Utrata Masy Jaja'!$C$4:$C$703,C292)=0,"",AVERAGEIFS('Utrata Masy Jaja'!$S$4:$S$703,'Utrata Masy Jaja'!$B$4:$B$703,A292,'Utrata Masy Jaja'!$C$4:$C$703,C292)),"")</f>
        <v/>
      </c>
      <c r="V292" s="15" t="str">
        <f>IFERROR(IF(COUNTIFS('Temperatura zarodka'!$B$4:$B$703,A292,'Temperatura zarodka'!$C$4:$C$703,C292)=0,"",AVERAGEIFS('Temperatura zarodka'!$AR$4:$AR$703,'Temperatura zarodka'!$B$4:$B$703,A292,'Temperatura zarodka'!$C$4:$C$703,C292)),"")</f>
        <v/>
      </c>
      <c r="W292" s="14"/>
    </row>
    <row r="293" spans="1:23" ht="15" customHeight="1" x14ac:dyDescent="0.25">
      <c r="A293" s="12"/>
      <c r="B293" s="12"/>
      <c r="C293" s="14"/>
      <c r="D293" s="14"/>
      <c r="E293" s="14"/>
      <c r="F293" s="14"/>
      <c r="G293" s="14"/>
      <c r="H293" s="13" t="str">
        <f t="shared" si="32"/>
        <v/>
      </c>
      <c r="I293" s="14"/>
      <c r="J293" s="17" t="str">
        <f t="shared" si="33"/>
        <v/>
      </c>
      <c r="K293" s="14"/>
      <c r="L293" s="17" t="str">
        <f t="shared" si="34"/>
        <v/>
      </c>
      <c r="M293" s="17" t="str">
        <f t="shared" si="35"/>
        <v/>
      </c>
      <c r="N293" s="14"/>
      <c r="O293" s="13" t="str">
        <f t="shared" si="36"/>
        <v/>
      </c>
      <c r="P293" s="14"/>
      <c r="Q293" s="17" t="str">
        <f t="shared" si="37"/>
        <v/>
      </c>
      <c r="R293" s="14"/>
      <c r="S293" s="17" t="str">
        <f t="shared" si="38"/>
        <v/>
      </c>
      <c r="T293" s="17" t="str">
        <f t="shared" si="39"/>
        <v/>
      </c>
      <c r="U293" s="17" t="str">
        <f>IFERROR(IF(COUNTIFS('Utrata Masy Jaja'!$B$4:$B$703,A293,'Utrata Masy Jaja'!$C$4:$C$703,C293)=0,"",AVERAGEIFS('Utrata Masy Jaja'!$S$4:$S$703,'Utrata Masy Jaja'!$B$4:$B$703,A293,'Utrata Masy Jaja'!$C$4:$C$703,C293)),"")</f>
        <v/>
      </c>
      <c r="V293" s="15" t="str">
        <f>IFERROR(IF(COUNTIFS('Temperatura zarodka'!$B$4:$B$703,A293,'Temperatura zarodka'!$C$4:$C$703,C293)=0,"",AVERAGEIFS('Temperatura zarodka'!$AR$4:$AR$703,'Temperatura zarodka'!$B$4:$B$703,A293,'Temperatura zarodka'!$C$4:$C$703,C293)),"")</f>
        <v/>
      </c>
      <c r="W293" s="14"/>
    </row>
    <row r="294" spans="1:23" ht="15" customHeight="1" x14ac:dyDescent="0.25">
      <c r="A294" s="12"/>
      <c r="B294" s="12"/>
      <c r="C294" s="14"/>
      <c r="D294" s="14"/>
      <c r="E294" s="14"/>
      <c r="F294" s="14"/>
      <c r="G294" s="14"/>
      <c r="H294" s="13" t="str">
        <f t="shared" si="32"/>
        <v/>
      </c>
      <c r="I294" s="14"/>
      <c r="J294" s="17" t="str">
        <f t="shared" si="33"/>
        <v/>
      </c>
      <c r="K294" s="14"/>
      <c r="L294" s="17" t="str">
        <f t="shared" si="34"/>
        <v/>
      </c>
      <c r="M294" s="17" t="str">
        <f t="shared" si="35"/>
        <v/>
      </c>
      <c r="N294" s="14"/>
      <c r="O294" s="13" t="str">
        <f t="shared" si="36"/>
        <v/>
      </c>
      <c r="P294" s="14"/>
      <c r="Q294" s="17" t="str">
        <f t="shared" si="37"/>
        <v/>
      </c>
      <c r="R294" s="14"/>
      <c r="S294" s="17" t="str">
        <f t="shared" si="38"/>
        <v/>
      </c>
      <c r="T294" s="17" t="str">
        <f t="shared" si="39"/>
        <v/>
      </c>
      <c r="U294" s="17" t="str">
        <f>IFERROR(IF(COUNTIFS('Utrata Masy Jaja'!$B$4:$B$703,A294,'Utrata Masy Jaja'!$C$4:$C$703,C294)=0,"",AVERAGEIFS('Utrata Masy Jaja'!$S$4:$S$703,'Utrata Masy Jaja'!$B$4:$B$703,A294,'Utrata Masy Jaja'!$C$4:$C$703,C294)),"")</f>
        <v/>
      </c>
      <c r="V294" s="15" t="str">
        <f>IFERROR(IF(COUNTIFS('Temperatura zarodka'!$B$4:$B$703,A294,'Temperatura zarodka'!$C$4:$C$703,C294)=0,"",AVERAGEIFS('Temperatura zarodka'!$AR$4:$AR$703,'Temperatura zarodka'!$B$4:$B$703,A294,'Temperatura zarodka'!$C$4:$C$703,C294)),"")</f>
        <v/>
      </c>
      <c r="W294" s="14"/>
    </row>
    <row r="295" spans="1:23" ht="15" customHeight="1" x14ac:dyDescent="0.25">
      <c r="A295" s="12"/>
      <c r="B295" s="12"/>
      <c r="C295" s="14"/>
      <c r="D295" s="14"/>
      <c r="E295" s="14"/>
      <c r="F295" s="14"/>
      <c r="G295" s="14"/>
      <c r="H295" s="13" t="str">
        <f t="shared" si="32"/>
        <v/>
      </c>
      <c r="I295" s="14"/>
      <c r="J295" s="17" t="str">
        <f t="shared" si="33"/>
        <v/>
      </c>
      <c r="K295" s="14"/>
      <c r="L295" s="17" t="str">
        <f t="shared" si="34"/>
        <v/>
      </c>
      <c r="M295" s="17" t="str">
        <f t="shared" si="35"/>
        <v/>
      </c>
      <c r="N295" s="14"/>
      <c r="O295" s="13" t="str">
        <f t="shared" si="36"/>
        <v/>
      </c>
      <c r="P295" s="14"/>
      <c r="Q295" s="17" t="str">
        <f t="shared" si="37"/>
        <v/>
      </c>
      <c r="R295" s="14"/>
      <c r="S295" s="17" t="str">
        <f t="shared" si="38"/>
        <v/>
      </c>
      <c r="T295" s="17" t="str">
        <f t="shared" si="39"/>
        <v/>
      </c>
      <c r="U295" s="17" t="str">
        <f>IFERROR(IF(COUNTIFS('Utrata Masy Jaja'!$B$4:$B$703,A295,'Utrata Masy Jaja'!$C$4:$C$703,C295)=0,"",AVERAGEIFS('Utrata Masy Jaja'!$S$4:$S$703,'Utrata Masy Jaja'!$B$4:$B$703,A295,'Utrata Masy Jaja'!$C$4:$C$703,C295)),"")</f>
        <v/>
      </c>
      <c r="V295" s="15" t="str">
        <f>IFERROR(IF(COUNTIFS('Temperatura zarodka'!$B$4:$B$703,A295,'Temperatura zarodka'!$C$4:$C$703,C295)=0,"",AVERAGEIFS('Temperatura zarodka'!$AR$4:$AR$703,'Temperatura zarodka'!$B$4:$B$703,A295,'Temperatura zarodka'!$C$4:$C$703,C295)),"")</f>
        <v/>
      </c>
      <c r="W295" s="14"/>
    </row>
    <row r="296" spans="1:23" ht="15" customHeight="1" x14ac:dyDescent="0.25">
      <c r="A296" s="12"/>
      <c r="B296" s="12"/>
      <c r="C296" s="14"/>
      <c r="D296" s="14"/>
      <c r="E296" s="14"/>
      <c r="F296" s="14"/>
      <c r="G296" s="14"/>
      <c r="H296" s="13" t="str">
        <f t="shared" si="32"/>
        <v/>
      </c>
      <c r="I296" s="14"/>
      <c r="J296" s="17" t="str">
        <f t="shared" si="33"/>
        <v/>
      </c>
      <c r="K296" s="14"/>
      <c r="L296" s="17" t="str">
        <f t="shared" si="34"/>
        <v/>
      </c>
      <c r="M296" s="17" t="str">
        <f t="shared" si="35"/>
        <v/>
      </c>
      <c r="N296" s="14"/>
      <c r="O296" s="13" t="str">
        <f t="shared" si="36"/>
        <v/>
      </c>
      <c r="P296" s="14"/>
      <c r="Q296" s="17" t="str">
        <f t="shared" si="37"/>
        <v/>
      </c>
      <c r="R296" s="14"/>
      <c r="S296" s="17" t="str">
        <f t="shared" si="38"/>
        <v/>
      </c>
      <c r="T296" s="17" t="str">
        <f t="shared" si="39"/>
        <v/>
      </c>
      <c r="U296" s="17" t="str">
        <f>IFERROR(IF(COUNTIFS('Utrata Masy Jaja'!$B$4:$B$703,A296,'Utrata Masy Jaja'!$C$4:$C$703,C296)=0,"",AVERAGEIFS('Utrata Masy Jaja'!$S$4:$S$703,'Utrata Masy Jaja'!$B$4:$B$703,A296,'Utrata Masy Jaja'!$C$4:$C$703,C296)),"")</f>
        <v/>
      </c>
      <c r="V296" s="15" t="str">
        <f>IFERROR(IF(COUNTIFS('Temperatura zarodka'!$B$4:$B$703,A296,'Temperatura zarodka'!$C$4:$C$703,C296)=0,"",AVERAGEIFS('Temperatura zarodka'!$AR$4:$AR$703,'Temperatura zarodka'!$B$4:$B$703,A296,'Temperatura zarodka'!$C$4:$C$703,C296)),"")</f>
        <v/>
      </c>
      <c r="W296" s="14"/>
    </row>
    <row r="297" spans="1:23" ht="15" customHeight="1" x14ac:dyDescent="0.25">
      <c r="A297" s="12"/>
      <c r="B297" s="12"/>
      <c r="C297" s="14"/>
      <c r="D297" s="14"/>
      <c r="E297" s="14"/>
      <c r="F297" s="14"/>
      <c r="G297" s="14"/>
      <c r="H297" s="13" t="str">
        <f t="shared" si="32"/>
        <v/>
      </c>
      <c r="I297" s="14"/>
      <c r="J297" s="17" t="str">
        <f t="shared" si="33"/>
        <v/>
      </c>
      <c r="K297" s="14"/>
      <c r="L297" s="17" t="str">
        <f t="shared" si="34"/>
        <v/>
      </c>
      <c r="M297" s="17" t="str">
        <f t="shared" si="35"/>
        <v/>
      </c>
      <c r="N297" s="14"/>
      <c r="O297" s="13" t="str">
        <f t="shared" si="36"/>
        <v/>
      </c>
      <c r="P297" s="14"/>
      <c r="Q297" s="17" t="str">
        <f t="shared" si="37"/>
        <v/>
      </c>
      <c r="R297" s="14"/>
      <c r="S297" s="17" t="str">
        <f t="shared" si="38"/>
        <v/>
      </c>
      <c r="T297" s="17" t="str">
        <f t="shared" si="39"/>
        <v/>
      </c>
      <c r="U297" s="17" t="str">
        <f>IFERROR(IF(COUNTIFS('Utrata Masy Jaja'!$B$4:$B$703,A297,'Utrata Masy Jaja'!$C$4:$C$703,C297)=0,"",AVERAGEIFS('Utrata Masy Jaja'!$S$4:$S$703,'Utrata Masy Jaja'!$B$4:$B$703,A297,'Utrata Masy Jaja'!$C$4:$C$703,C297)),"")</f>
        <v/>
      </c>
      <c r="V297" s="15" t="str">
        <f>IFERROR(IF(COUNTIFS('Temperatura zarodka'!$B$4:$B$703,A297,'Temperatura zarodka'!$C$4:$C$703,C297)=0,"",AVERAGEIFS('Temperatura zarodka'!$AR$4:$AR$703,'Temperatura zarodka'!$B$4:$B$703,A297,'Temperatura zarodka'!$C$4:$C$703,C297)),"")</f>
        <v/>
      </c>
      <c r="W297" s="14"/>
    </row>
    <row r="298" spans="1:23" ht="15" customHeight="1" x14ac:dyDescent="0.25">
      <c r="A298" s="12"/>
      <c r="B298" s="12"/>
      <c r="C298" s="14"/>
      <c r="D298" s="14"/>
      <c r="E298" s="14"/>
      <c r="F298" s="14"/>
      <c r="G298" s="14"/>
      <c r="H298" s="13" t="str">
        <f t="shared" si="32"/>
        <v/>
      </c>
      <c r="I298" s="14"/>
      <c r="J298" s="17" t="str">
        <f t="shared" si="33"/>
        <v/>
      </c>
      <c r="K298" s="14"/>
      <c r="L298" s="17" t="str">
        <f t="shared" si="34"/>
        <v/>
      </c>
      <c r="M298" s="17" t="str">
        <f t="shared" si="35"/>
        <v/>
      </c>
      <c r="N298" s="14"/>
      <c r="O298" s="13" t="str">
        <f t="shared" si="36"/>
        <v/>
      </c>
      <c r="P298" s="14"/>
      <c r="Q298" s="17" t="str">
        <f t="shared" si="37"/>
        <v/>
      </c>
      <c r="R298" s="14"/>
      <c r="S298" s="17" t="str">
        <f t="shared" si="38"/>
        <v/>
      </c>
      <c r="T298" s="17" t="str">
        <f t="shared" si="39"/>
        <v/>
      </c>
      <c r="U298" s="17" t="str">
        <f>IFERROR(IF(COUNTIFS('Utrata Masy Jaja'!$B$4:$B$703,A298,'Utrata Masy Jaja'!$C$4:$C$703,C298)=0,"",AVERAGEIFS('Utrata Masy Jaja'!$S$4:$S$703,'Utrata Masy Jaja'!$B$4:$B$703,A298,'Utrata Masy Jaja'!$C$4:$C$703,C298)),"")</f>
        <v/>
      </c>
      <c r="V298" s="15" t="str">
        <f>IFERROR(IF(COUNTIFS('Temperatura zarodka'!$B$4:$B$703,A298,'Temperatura zarodka'!$C$4:$C$703,C298)=0,"",AVERAGEIFS('Temperatura zarodka'!$AR$4:$AR$703,'Temperatura zarodka'!$B$4:$B$703,A298,'Temperatura zarodka'!$C$4:$C$703,C298)),"")</f>
        <v/>
      </c>
      <c r="W298" s="14"/>
    </row>
    <row r="299" spans="1:23" ht="15" customHeight="1" x14ac:dyDescent="0.25">
      <c r="A299" s="12"/>
      <c r="B299" s="12"/>
      <c r="C299" s="14"/>
      <c r="D299" s="14"/>
      <c r="E299" s="14"/>
      <c r="F299" s="14"/>
      <c r="G299" s="14"/>
      <c r="H299" s="13" t="str">
        <f t="shared" si="32"/>
        <v/>
      </c>
      <c r="I299" s="14"/>
      <c r="J299" s="17" t="str">
        <f t="shared" si="33"/>
        <v/>
      </c>
      <c r="K299" s="14"/>
      <c r="L299" s="17" t="str">
        <f t="shared" si="34"/>
        <v/>
      </c>
      <c r="M299" s="17" t="str">
        <f t="shared" si="35"/>
        <v/>
      </c>
      <c r="N299" s="14"/>
      <c r="O299" s="13" t="str">
        <f t="shared" si="36"/>
        <v/>
      </c>
      <c r="P299" s="14"/>
      <c r="Q299" s="17" t="str">
        <f t="shared" si="37"/>
        <v/>
      </c>
      <c r="R299" s="14"/>
      <c r="S299" s="17" t="str">
        <f t="shared" si="38"/>
        <v/>
      </c>
      <c r="T299" s="17" t="str">
        <f t="shared" si="39"/>
        <v/>
      </c>
      <c r="U299" s="17" t="str">
        <f>IFERROR(IF(COUNTIFS('Utrata Masy Jaja'!$B$4:$B$703,A299,'Utrata Masy Jaja'!$C$4:$C$703,C299)=0,"",AVERAGEIFS('Utrata Masy Jaja'!$S$4:$S$703,'Utrata Masy Jaja'!$B$4:$B$703,A299,'Utrata Masy Jaja'!$C$4:$C$703,C299)),"")</f>
        <v/>
      </c>
      <c r="V299" s="15" t="str">
        <f>IFERROR(IF(COUNTIFS('Temperatura zarodka'!$B$4:$B$703,A299,'Temperatura zarodka'!$C$4:$C$703,C299)=0,"",AVERAGEIFS('Temperatura zarodka'!$AR$4:$AR$703,'Temperatura zarodka'!$B$4:$B$703,A299,'Temperatura zarodka'!$C$4:$C$703,C299)),"")</f>
        <v/>
      </c>
      <c r="W299" s="14"/>
    </row>
    <row r="300" spans="1:23" ht="15" customHeight="1" x14ac:dyDescent="0.25">
      <c r="A300" s="12"/>
      <c r="B300" s="12"/>
      <c r="C300" s="14"/>
      <c r="D300" s="14"/>
      <c r="E300" s="14"/>
      <c r="F300" s="14"/>
      <c r="G300" s="14"/>
      <c r="H300" s="13" t="str">
        <f t="shared" si="32"/>
        <v/>
      </c>
      <c r="I300" s="14"/>
      <c r="J300" s="17" t="str">
        <f t="shared" si="33"/>
        <v/>
      </c>
      <c r="K300" s="14"/>
      <c r="L300" s="17" t="str">
        <f t="shared" si="34"/>
        <v/>
      </c>
      <c r="M300" s="17" t="str">
        <f t="shared" si="35"/>
        <v/>
      </c>
      <c r="N300" s="14"/>
      <c r="O300" s="13" t="str">
        <f t="shared" si="36"/>
        <v/>
      </c>
      <c r="P300" s="14"/>
      <c r="Q300" s="17" t="str">
        <f t="shared" si="37"/>
        <v/>
      </c>
      <c r="R300" s="14"/>
      <c r="S300" s="17" t="str">
        <f t="shared" si="38"/>
        <v/>
      </c>
      <c r="T300" s="17" t="str">
        <f t="shared" si="39"/>
        <v/>
      </c>
      <c r="U300" s="17" t="str">
        <f>IFERROR(IF(COUNTIFS('Utrata Masy Jaja'!$B$4:$B$703,A300,'Utrata Masy Jaja'!$C$4:$C$703,C300)=0,"",AVERAGEIFS('Utrata Masy Jaja'!$S$4:$S$703,'Utrata Masy Jaja'!$B$4:$B$703,A300,'Utrata Masy Jaja'!$C$4:$C$703,C300)),"")</f>
        <v/>
      </c>
      <c r="V300" s="15" t="str">
        <f>IFERROR(IF(COUNTIFS('Temperatura zarodka'!$B$4:$B$703,A300,'Temperatura zarodka'!$C$4:$C$703,C300)=0,"",AVERAGEIFS('Temperatura zarodka'!$AR$4:$AR$703,'Temperatura zarodka'!$B$4:$B$703,A300,'Temperatura zarodka'!$C$4:$C$703,C300)),"")</f>
        <v/>
      </c>
      <c r="W300" s="14"/>
    </row>
    <row r="301" spans="1:23" ht="15" customHeight="1" x14ac:dyDescent="0.25">
      <c r="A301" s="12"/>
      <c r="B301" s="12"/>
      <c r="C301" s="14"/>
      <c r="D301" s="14"/>
      <c r="E301" s="14"/>
      <c r="F301" s="14"/>
      <c r="G301" s="14"/>
      <c r="H301" s="13" t="str">
        <f t="shared" si="32"/>
        <v/>
      </c>
      <c r="I301" s="14"/>
      <c r="J301" s="17" t="str">
        <f t="shared" si="33"/>
        <v/>
      </c>
      <c r="K301" s="14"/>
      <c r="L301" s="17" t="str">
        <f t="shared" si="34"/>
        <v/>
      </c>
      <c r="M301" s="17" t="str">
        <f t="shared" si="35"/>
        <v/>
      </c>
      <c r="N301" s="14"/>
      <c r="O301" s="13" t="str">
        <f t="shared" si="36"/>
        <v/>
      </c>
      <c r="P301" s="14"/>
      <c r="Q301" s="17" t="str">
        <f t="shared" si="37"/>
        <v/>
      </c>
      <c r="R301" s="14"/>
      <c r="S301" s="17" t="str">
        <f t="shared" si="38"/>
        <v/>
      </c>
      <c r="T301" s="17" t="str">
        <f t="shared" si="39"/>
        <v/>
      </c>
      <c r="U301" s="17" t="str">
        <f>IFERROR(IF(COUNTIFS('Utrata Masy Jaja'!$B$4:$B$703,A301,'Utrata Masy Jaja'!$C$4:$C$703,C301)=0,"",AVERAGEIFS('Utrata Masy Jaja'!$S$4:$S$703,'Utrata Masy Jaja'!$B$4:$B$703,A301,'Utrata Masy Jaja'!$C$4:$C$703,C301)),"")</f>
        <v/>
      </c>
      <c r="V301" s="15" t="str">
        <f>IFERROR(IF(COUNTIFS('Temperatura zarodka'!$B$4:$B$703,A301,'Temperatura zarodka'!$C$4:$C$703,C301)=0,"",AVERAGEIFS('Temperatura zarodka'!$AR$4:$AR$703,'Temperatura zarodka'!$B$4:$B$703,A301,'Temperatura zarodka'!$C$4:$C$703,C301)),"")</f>
        <v/>
      </c>
      <c r="W301" s="14"/>
    </row>
    <row r="302" spans="1:23" ht="15" customHeight="1" x14ac:dyDescent="0.25">
      <c r="A302" s="12"/>
      <c r="B302" s="12"/>
      <c r="C302" s="14"/>
      <c r="D302" s="14"/>
      <c r="E302" s="14"/>
      <c r="F302" s="14"/>
      <c r="G302" s="14"/>
      <c r="H302" s="13" t="str">
        <f t="shared" si="32"/>
        <v/>
      </c>
      <c r="I302" s="14"/>
      <c r="J302" s="17" t="str">
        <f t="shared" si="33"/>
        <v/>
      </c>
      <c r="K302" s="14"/>
      <c r="L302" s="17" t="str">
        <f t="shared" si="34"/>
        <v/>
      </c>
      <c r="M302" s="17" t="str">
        <f t="shared" si="35"/>
        <v/>
      </c>
      <c r="N302" s="14"/>
      <c r="O302" s="13" t="str">
        <f t="shared" si="36"/>
        <v/>
      </c>
      <c r="P302" s="14"/>
      <c r="Q302" s="17" t="str">
        <f t="shared" si="37"/>
        <v/>
      </c>
      <c r="R302" s="14"/>
      <c r="S302" s="17" t="str">
        <f t="shared" si="38"/>
        <v/>
      </c>
      <c r="T302" s="17" t="str">
        <f t="shared" si="39"/>
        <v/>
      </c>
      <c r="U302" s="17" t="str">
        <f>IFERROR(IF(COUNTIFS('Utrata Masy Jaja'!$B$4:$B$703,A302,'Utrata Masy Jaja'!$C$4:$C$703,C302)=0,"",AVERAGEIFS('Utrata Masy Jaja'!$S$4:$S$703,'Utrata Masy Jaja'!$B$4:$B$703,A302,'Utrata Masy Jaja'!$C$4:$C$703,C302)),"")</f>
        <v/>
      </c>
      <c r="V302" s="15" t="str">
        <f>IFERROR(IF(COUNTIFS('Temperatura zarodka'!$B$4:$B$703,A302,'Temperatura zarodka'!$C$4:$C$703,C302)=0,"",AVERAGEIFS('Temperatura zarodka'!$AR$4:$AR$703,'Temperatura zarodka'!$B$4:$B$703,A302,'Temperatura zarodka'!$C$4:$C$703,C302)),"")</f>
        <v/>
      </c>
      <c r="W302" s="14"/>
    </row>
    <row r="303" spans="1:23" ht="15" customHeight="1" x14ac:dyDescent="0.25">
      <c r="A303" s="12"/>
      <c r="B303" s="12"/>
      <c r="C303" s="14"/>
      <c r="D303" s="14"/>
      <c r="E303" s="14"/>
      <c r="F303" s="14"/>
      <c r="G303" s="14"/>
      <c r="H303" s="13" t="str">
        <f t="shared" si="32"/>
        <v/>
      </c>
      <c r="I303" s="14"/>
      <c r="J303" s="17" t="str">
        <f t="shared" si="33"/>
        <v/>
      </c>
      <c r="K303" s="14"/>
      <c r="L303" s="17" t="str">
        <f t="shared" si="34"/>
        <v/>
      </c>
      <c r="M303" s="17" t="str">
        <f t="shared" si="35"/>
        <v/>
      </c>
      <c r="N303" s="14"/>
      <c r="O303" s="13" t="str">
        <f t="shared" si="36"/>
        <v/>
      </c>
      <c r="P303" s="14"/>
      <c r="Q303" s="17" t="str">
        <f t="shared" si="37"/>
        <v/>
      </c>
      <c r="R303" s="14"/>
      <c r="S303" s="17" t="str">
        <f t="shared" si="38"/>
        <v/>
      </c>
      <c r="T303" s="17" t="str">
        <f t="shared" si="39"/>
        <v/>
      </c>
      <c r="U303" s="17" t="str">
        <f>IFERROR(IF(COUNTIFS('Utrata Masy Jaja'!$B$4:$B$703,A303,'Utrata Masy Jaja'!$C$4:$C$703,C303)=0,"",AVERAGEIFS('Utrata Masy Jaja'!$S$4:$S$703,'Utrata Masy Jaja'!$B$4:$B$703,A303,'Utrata Masy Jaja'!$C$4:$C$703,C303)),"")</f>
        <v/>
      </c>
      <c r="V303" s="15" t="str">
        <f>IFERROR(IF(COUNTIFS('Temperatura zarodka'!$B$4:$B$703,A303,'Temperatura zarodka'!$C$4:$C$703,C303)=0,"",AVERAGEIFS('Temperatura zarodka'!$AR$4:$AR$703,'Temperatura zarodka'!$B$4:$B$703,A303,'Temperatura zarodka'!$C$4:$C$703,C303)),"")</f>
        <v/>
      </c>
      <c r="W303" s="14"/>
    </row>
    <row r="304" spans="1:23" ht="15" customHeight="1" x14ac:dyDescent="0.25">
      <c r="A304" s="12"/>
      <c r="B304" s="12"/>
      <c r="C304" s="14"/>
      <c r="D304" s="14"/>
      <c r="E304" s="14"/>
      <c r="F304" s="14"/>
      <c r="G304" s="14"/>
      <c r="H304" s="13" t="str">
        <f t="shared" si="32"/>
        <v/>
      </c>
      <c r="I304" s="14"/>
      <c r="J304" s="17" t="str">
        <f t="shared" si="33"/>
        <v/>
      </c>
      <c r="K304" s="14"/>
      <c r="L304" s="17" t="str">
        <f t="shared" si="34"/>
        <v/>
      </c>
      <c r="M304" s="17" t="str">
        <f t="shared" si="35"/>
        <v/>
      </c>
      <c r="N304" s="14"/>
      <c r="O304" s="13" t="str">
        <f t="shared" si="36"/>
        <v/>
      </c>
      <c r="P304" s="14"/>
      <c r="Q304" s="17" t="str">
        <f t="shared" si="37"/>
        <v/>
      </c>
      <c r="R304" s="14"/>
      <c r="S304" s="17" t="str">
        <f t="shared" si="38"/>
        <v/>
      </c>
      <c r="T304" s="17" t="str">
        <f t="shared" si="39"/>
        <v/>
      </c>
      <c r="U304" s="17" t="str">
        <f>IFERROR(IF(COUNTIFS('Utrata Masy Jaja'!$B$4:$B$703,A304,'Utrata Masy Jaja'!$C$4:$C$703,C304)=0,"",AVERAGEIFS('Utrata Masy Jaja'!$S$4:$S$703,'Utrata Masy Jaja'!$B$4:$B$703,A304,'Utrata Masy Jaja'!$C$4:$C$703,C304)),"")</f>
        <v/>
      </c>
      <c r="V304" s="15" t="str">
        <f>IFERROR(IF(COUNTIFS('Temperatura zarodka'!$B$4:$B$703,A304,'Temperatura zarodka'!$C$4:$C$703,C304)=0,"",AVERAGEIFS('Temperatura zarodka'!$AR$4:$AR$703,'Temperatura zarodka'!$B$4:$B$703,A304,'Temperatura zarodka'!$C$4:$C$703,C304)),"")</f>
        <v/>
      </c>
      <c r="W304" s="14"/>
    </row>
    <row r="305" spans="1:23" ht="15" customHeight="1" x14ac:dyDescent="0.25">
      <c r="A305" s="12"/>
      <c r="B305" s="12"/>
      <c r="C305" s="14"/>
      <c r="D305" s="14"/>
      <c r="E305" s="14"/>
      <c r="F305" s="14"/>
      <c r="G305" s="14"/>
      <c r="H305" s="13" t="str">
        <f t="shared" si="32"/>
        <v/>
      </c>
      <c r="I305" s="14"/>
      <c r="J305" s="17" t="str">
        <f t="shared" si="33"/>
        <v/>
      </c>
      <c r="K305" s="14"/>
      <c r="L305" s="17" t="str">
        <f t="shared" si="34"/>
        <v/>
      </c>
      <c r="M305" s="17" t="str">
        <f t="shared" si="35"/>
        <v/>
      </c>
      <c r="N305" s="14"/>
      <c r="O305" s="13" t="str">
        <f t="shared" si="36"/>
        <v/>
      </c>
      <c r="P305" s="14"/>
      <c r="Q305" s="17" t="str">
        <f t="shared" si="37"/>
        <v/>
      </c>
      <c r="R305" s="14"/>
      <c r="S305" s="17" t="str">
        <f t="shared" si="38"/>
        <v/>
      </c>
      <c r="T305" s="17" t="str">
        <f t="shared" si="39"/>
        <v/>
      </c>
      <c r="U305" s="17" t="str">
        <f>IFERROR(IF(COUNTIFS('Utrata Masy Jaja'!$B$4:$B$703,A305,'Utrata Masy Jaja'!$C$4:$C$703,C305)=0,"",AVERAGEIFS('Utrata Masy Jaja'!$S$4:$S$703,'Utrata Masy Jaja'!$B$4:$B$703,A305,'Utrata Masy Jaja'!$C$4:$C$703,C305)),"")</f>
        <v/>
      </c>
      <c r="V305" s="15" t="str">
        <f>IFERROR(IF(COUNTIFS('Temperatura zarodka'!$B$4:$B$703,A305,'Temperatura zarodka'!$C$4:$C$703,C305)=0,"",AVERAGEIFS('Temperatura zarodka'!$AR$4:$AR$703,'Temperatura zarodka'!$B$4:$B$703,A305,'Temperatura zarodka'!$C$4:$C$703,C305)),"")</f>
        <v/>
      </c>
      <c r="W305" s="14"/>
    </row>
    <row r="306" spans="1:23" ht="15" customHeight="1" x14ac:dyDescent="0.25">
      <c r="A306" s="12"/>
      <c r="B306" s="12"/>
      <c r="C306" s="14"/>
      <c r="D306" s="14"/>
      <c r="E306" s="14"/>
      <c r="F306" s="14"/>
      <c r="G306" s="14"/>
      <c r="H306" s="13" t="str">
        <f t="shared" si="32"/>
        <v/>
      </c>
      <c r="I306" s="14"/>
      <c r="J306" s="17" t="str">
        <f t="shared" si="33"/>
        <v/>
      </c>
      <c r="K306" s="14"/>
      <c r="L306" s="17" t="str">
        <f t="shared" si="34"/>
        <v/>
      </c>
      <c r="M306" s="17" t="str">
        <f t="shared" si="35"/>
        <v/>
      </c>
      <c r="N306" s="14"/>
      <c r="O306" s="13" t="str">
        <f t="shared" si="36"/>
        <v/>
      </c>
      <c r="P306" s="14"/>
      <c r="Q306" s="17" t="str">
        <f t="shared" si="37"/>
        <v/>
      </c>
      <c r="R306" s="14"/>
      <c r="S306" s="17" t="str">
        <f t="shared" si="38"/>
        <v/>
      </c>
      <c r="T306" s="17" t="str">
        <f t="shared" si="39"/>
        <v/>
      </c>
      <c r="U306" s="17" t="str">
        <f>IFERROR(IF(COUNTIFS('Utrata Masy Jaja'!$B$4:$B$703,A306,'Utrata Masy Jaja'!$C$4:$C$703,C306)=0,"",AVERAGEIFS('Utrata Masy Jaja'!$S$4:$S$703,'Utrata Masy Jaja'!$B$4:$B$703,A306,'Utrata Masy Jaja'!$C$4:$C$703,C306)),"")</f>
        <v/>
      </c>
      <c r="V306" s="15" t="str">
        <f>IFERROR(IF(COUNTIFS('Temperatura zarodka'!$B$4:$B$703,A306,'Temperatura zarodka'!$C$4:$C$703,C306)=0,"",AVERAGEIFS('Temperatura zarodka'!$AR$4:$AR$703,'Temperatura zarodka'!$B$4:$B$703,A306,'Temperatura zarodka'!$C$4:$C$703,C306)),"")</f>
        <v/>
      </c>
      <c r="W306" s="14"/>
    </row>
    <row r="307" spans="1:23" ht="15" customHeight="1" x14ac:dyDescent="0.25">
      <c r="A307" s="12"/>
      <c r="B307" s="12"/>
      <c r="C307" s="14"/>
      <c r="D307" s="14"/>
      <c r="E307" s="14"/>
      <c r="F307" s="14"/>
      <c r="G307" s="14"/>
      <c r="H307" s="13" t="str">
        <f t="shared" si="32"/>
        <v/>
      </c>
      <c r="I307" s="14"/>
      <c r="J307" s="17" t="str">
        <f t="shared" si="33"/>
        <v/>
      </c>
      <c r="K307" s="14"/>
      <c r="L307" s="17" t="str">
        <f t="shared" si="34"/>
        <v/>
      </c>
      <c r="M307" s="17" t="str">
        <f t="shared" si="35"/>
        <v/>
      </c>
      <c r="N307" s="14"/>
      <c r="O307" s="13" t="str">
        <f t="shared" si="36"/>
        <v/>
      </c>
      <c r="P307" s="14"/>
      <c r="Q307" s="17" t="str">
        <f t="shared" si="37"/>
        <v/>
      </c>
      <c r="R307" s="14"/>
      <c r="S307" s="17" t="str">
        <f t="shared" si="38"/>
        <v/>
      </c>
      <c r="T307" s="17" t="str">
        <f t="shared" si="39"/>
        <v/>
      </c>
      <c r="U307" s="17" t="str">
        <f>IFERROR(IF(COUNTIFS('Utrata Masy Jaja'!$B$4:$B$703,A307,'Utrata Masy Jaja'!$C$4:$C$703,C307)=0,"",AVERAGEIFS('Utrata Masy Jaja'!$S$4:$S$703,'Utrata Masy Jaja'!$B$4:$B$703,A307,'Utrata Masy Jaja'!$C$4:$C$703,C307)),"")</f>
        <v/>
      </c>
      <c r="V307" s="15" t="str">
        <f>IFERROR(IF(COUNTIFS('Temperatura zarodka'!$B$4:$B$703,A307,'Temperatura zarodka'!$C$4:$C$703,C307)=0,"",AVERAGEIFS('Temperatura zarodka'!$AR$4:$AR$703,'Temperatura zarodka'!$B$4:$B$703,A307,'Temperatura zarodka'!$C$4:$C$703,C307)),"")</f>
        <v/>
      </c>
      <c r="W307" s="14"/>
    </row>
    <row r="308" spans="1:23" ht="15" customHeight="1" x14ac:dyDescent="0.25">
      <c r="A308" s="12"/>
      <c r="B308" s="12"/>
      <c r="C308" s="14"/>
      <c r="D308" s="14"/>
      <c r="E308" s="14"/>
      <c r="F308" s="14"/>
      <c r="G308" s="14"/>
      <c r="H308" s="13" t="str">
        <f t="shared" si="32"/>
        <v/>
      </c>
      <c r="I308" s="14"/>
      <c r="J308" s="17" t="str">
        <f t="shared" si="33"/>
        <v/>
      </c>
      <c r="K308" s="14"/>
      <c r="L308" s="17" t="str">
        <f t="shared" si="34"/>
        <v/>
      </c>
      <c r="M308" s="17" t="str">
        <f t="shared" si="35"/>
        <v/>
      </c>
      <c r="N308" s="14"/>
      <c r="O308" s="13" t="str">
        <f t="shared" si="36"/>
        <v/>
      </c>
      <c r="P308" s="14"/>
      <c r="Q308" s="17" t="str">
        <f t="shared" si="37"/>
        <v/>
      </c>
      <c r="R308" s="14"/>
      <c r="S308" s="17" t="str">
        <f t="shared" si="38"/>
        <v/>
      </c>
      <c r="T308" s="17" t="str">
        <f t="shared" si="39"/>
        <v/>
      </c>
      <c r="U308" s="17" t="str">
        <f>IFERROR(IF(COUNTIFS('Utrata Masy Jaja'!$B$4:$B$703,A308,'Utrata Masy Jaja'!$C$4:$C$703,C308)=0,"",AVERAGEIFS('Utrata Masy Jaja'!$S$4:$S$703,'Utrata Masy Jaja'!$B$4:$B$703,A308,'Utrata Masy Jaja'!$C$4:$C$703,C308)),"")</f>
        <v/>
      </c>
      <c r="V308" s="15" t="str">
        <f>IFERROR(IF(COUNTIFS('Temperatura zarodka'!$B$4:$B$703,A308,'Temperatura zarodka'!$C$4:$C$703,C308)=0,"",AVERAGEIFS('Temperatura zarodka'!$AR$4:$AR$703,'Temperatura zarodka'!$B$4:$B$703,A308,'Temperatura zarodka'!$C$4:$C$703,C308)),"")</f>
        <v/>
      </c>
      <c r="W308" s="14"/>
    </row>
    <row r="309" spans="1:23" ht="15" customHeight="1" x14ac:dyDescent="0.25">
      <c r="A309" s="12"/>
      <c r="B309" s="12"/>
      <c r="C309" s="14"/>
      <c r="D309" s="14"/>
      <c r="E309" s="14"/>
      <c r="F309" s="14"/>
      <c r="G309" s="14"/>
      <c r="H309" s="13" t="str">
        <f t="shared" si="32"/>
        <v/>
      </c>
      <c r="I309" s="14"/>
      <c r="J309" s="17" t="str">
        <f t="shared" si="33"/>
        <v/>
      </c>
      <c r="K309" s="14"/>
      <c r="L309" s="17" t="str">
        <f t="shared" si="34"/>
        <v/>
      </c>
      <c r="M309" s="17" t="str">
        <f t="shared" si="35"/>
        <v/>
      </c>
      <c r="N309" s="14"/>
      <c r="O309" s="13" t="str">
        <f t="shared" si="36"/>
        <v/>
      </c>
      <c r="P309" s="14"/>
      <c r="Q309" s="17" t="str">
        <f t="shared" si="37"/>
        <v/>
      </c>
      <c r="R309" s="14"/>
      <c r="S309" s="17" t="str">
        <f t="shared" si="38"/>
        <v/>
      </c>
      <c r="T309" s="17" t="str">
        <f t="shared" si="39"/>
        <v/>
      </c>
      <c r="U309" s="17" t="str">
        <f>IFERROR(IF(COUNTIFS('Utrata Masy Jaja'!$B$4:$B$703,A309,'Utrata Masy Jaja'!$C$4:$C$703,C309)=0,"",AVERAGEIFS('Utrata Masy Jaja'!$S$4:$S$703,'Utrata Masy Jaja'!$B$4:$B$703,A309,'Utrata Masy Jaja'!$C$4:$C$703,C309)),"")</f>
        <v/>
      </c>
      <c r="V309" s="15" t="str">
        <f>IFERROR(IF(COUNTIFS('Temperatura zarodka'!$B$4:$B$703,A309,'Temperatura zarodka'!$C$4:$C$703,C309)=0,"",AVERAGEIFS('Temperatura zarodka'!$AR$4:$AR$703,'Temperatura zarodka'!$B$4:$B$703,A309,'Temperatura zarodka'!$C$4:$C$703,C309)),"")</f>
        <v/>
      </c>
      <c r="W309" s="14"/>
    </row>
    <row r="310" spans="1:23" ht="15" customHeight="1" x14ac:dyDescent="0.25">
      <c r="A310" s="12"/>
      <c r="B310" s="12"/>
      <c r="C310" s="14"/>
      <c r="D310" s="14"/>
      <c r="E310" s="14"/>
      <c r="F310" s="14"/>
      <c r="G310" s="14"/>
      <c r="H310" s="13" t="str">
        <f t="shared" si="32"/>
        <v/>
      </c>
      <c r="I310" s="14"/>
      <c r="J310" s="17" t="str">
        <f t="shared" si="33"/>
        <v/>
      </c>
      <c r="K310" s="14"/>
      <c r="L310" s="17" t="str">
        <f t="shared" si="34"/>
        <v/>
      </c>
      <c r="M310" s="17" t="str">
        <f t="shared" si="35"/>
        <v/>
      </c>
      <c r="N310" s="14"/>
      <c r="O310" s="13" t="str">
        <f t="shared" si="36"/>
        <v/>
      </c>
      <c r="P310" s="14"/>
      <c r="Q310" s="17" t="str">
        <f t="shared" si="37"/>
        <v/>
      </c>
      <c r="R310" s="14"/>
      <c r="S310" s="17" t="str">
        <f t="shared" si="38"/>
        <v/>
      </c>
      <c r="T310" s="17" t="str">
        <f t="shared" si="39"/>
        <v/>
      </c>
      <c r="U310" s="17" t="str">
        <f>IFERROR(IF(COUNTIFS('Utrata Masy Jaja'!$B$4:$B$703,A310,'Utrata Masy Jaja'!$C$4:$C$703,C310)=0,"",AVERAGEIFS('Utrata Masy Jaja'!$S$4:$S$703,'Utrata Masy Jaja'!$B$4:$B$703,A310,'Utrata Masy Jaja'!$C$4:$C$703,C310)),"")</f>
        <v/>
      </c>
      <c r="V310" s="15" t="str">
        <f>IFERROR(IF(COUNTIFS('Temperatura zarodka'!$B$4:$B$703,A310,'Temperatura zarodka'!$C$4:$C$703,C310)=0,"",AVERAGEIFS('Temperatura zarodka'!$AR$4:$AR$703,'Temperatura zarodka'!$B$4:$B$703,A310,'Temperatura zarodka'!$C$4:$C$703,C310)),"")</f>
        <v/>
      </c>
      <c r="W310" s="14"/>
    </row>
    <row r="311" spans="1:23" ht="15" customHeight="1" x14ac:dyDescent="0.25">
      <c r="A311" s="12"/>
      <c r="B311" s="12"/>
      <c r="C311" s="14"/>
      <c r="D311" s="14"/>
      <c r="E311" s="14"/>
      <c r="F311" s="14"/>
      <c r="G311" s="14"/>
      <c r="H311" s="13" t="str">
        <f t="shared" si="32"/>
        <v/>
      </c>
      <c r="I311" s="14"/>
      <c r="J311" s="17" t="str">
        <f t="shared" si="33"/>
        <v/>
      </c>
      <c r="K311" s="14"/>
      <c r="L311" s="17" t="str">
        <f t="shared" si="34"/>
        <v/>
      </c>
      <c r="M311" s="17" t="str">
        <f t="shared" si="35"/>
        <v/>
      </c>
      <c r="N311" s="14"/>
      <c r="O311" s="13" t="str">
        <f t="shared" si="36"/>
        <v/>
      </c>
      <c r="P311" s="14"/>
      <c r="Q311" s="17" t="str">
        <f t="shared" si="37"/>
        <v/>
      </c>
      <c r="R311" s="14"/>
      <c r="S311" s="17" t="str">
        <f t="shared" si="38"/>
        <v/>
      </c>
      <c r="T311" s="17" t="str">
        <f t="shared" si="39"/>
        <v/>
      </c>
      <c r="U311" s="17" t="str">
        <f>IFERROR(IF(COUNTIFS('Utrata Masy Jaja'!$B$4:$B$703,A311,'Utrata Masy Jaja'!$C$4:$C$703,C311)=0,"",AVERAGEIFS('Utrata Masy Jaja'!$S$4:$S$703,'Utrata Masy Jaja'!$B$4:$B$703,A311,'Utrata Masy Jaja'!$C$4:$C$703,C311)),"")</f>
        <v/>
      </c>
      <c r="V311" s="15" t="str">
        <f>IFERROR(IF(COUNTIFS('Temperatura zarodka'!$B$4:$B$703,A311,'Temperatura zarodka'!$C$4:$C$703,C311)=0,"",AVERAGEIFS('Temperatura zarodka'!$AR$4:$AR$703,'Temperatura zarodka'!$B$4:$B$703,A311,'Temperatura zarodka'!$C$4:$C$703,C311)),"")</f>
        <v/>
      </c>
      <c r="W311" s="14"/>
    </row>
    <row r="312" spans="1:23" ht="15" customHeight="1" x14ac:dyDescent="0.25">
      <c r="A312" s="12"/>
      <c r="B312" s="12"/>
      <c r="C312" s="14"/>
      <c r="D312" s="14"/>
      <c r="E312" s="14"/>
      <c r="F312" s="14"/>
      <c r="G312" s="14"/>
      <c r="H312" s="13" t="str">
        <f t="shared" si="32"/>
        <v/>
      </c>
      <c r="I312" s="14"/>
      <c r="J312" s="17" t="str">
        <f t="shared" si="33"/>
        <v/>
      </c>
      <c r="K312" s="14"/>
      <c r="L312" s="17" t="str">
        <f t="shared" si="34"/>
        <v/>
      </c>
      <c r="M312" s="17" t="str">
        <f t="shared" si="35"/>
        <v/>
      </c>
      <c r="N312" s="14"/>
      <c r="O312" s="13" t="str">
        <f t="shared" si="36"/>
        <v/>
      </c>
      <c r="P312" s="14"/>
      <c r="Q312" s="17" t="str">
        <f t="shared" si="37"/>
        <v/>
      </c>
      <c r="R312" s="14"/>
      <c r="S312" s="17" t="str">
        <f t="shared" si="38"/>
        <v/>
      </c>
      <c r="T312" s="17" t="str">
        <f t="shared" si="39"/>
        <v/>
      </c>
      <c r="U312" s="17" t="str">
        <f>IFERROR(IF(COUNTIFS('Utrata Masy Jaja'!$B$4:$B$703,A312,'Utrata Masy Jaja'!$C$4:$C$703,C312)=0,"",AVERAGEIFS('Utrata Masy Jaja'!$S$4:$S$703,'Utrata Masy Jaja'!$B$4:$B$703,A312,'Utrata Masy Jaja'!$C$4:$C$703,C312)),"")</f>
        <v/>
      </c>
      <c r="V312" s="15" t="str">
        <f>IFERROR(IF(COUNTIFS('Temperatura zarodka'!$B$4:$B$703,A312,'Temperatura zarodka'!$C$4:$C$703,C312)=0,"",AVERAGEIFS('Temperatura zarodka'!$AR$4:$AR$703,'Temperatura zarodka'!$B$4:$B$703,A312,'Temperatura zarodka'!$C$4:$C$703,C312)),"")</f>
        <v/>
      </c>
      <c r="W312" s="14"/>
    </row>
    <row r="313" spans="1:23" ht="15" customHeight="1" x14ac:dyDescent="0.25">
      <c r="A313" s="12"/>
      <c r="B313" s="12"/>
      <c r="C313" s="14"/>
      <c r="D313" s="14"/>
      <c r="E313" s="14"/>
      <c r="F313" s="14"/>
      <c r="G313" s="14"/>
      <c r="H313" s="13" t="str">
        <f t="shared" si="32"/>
        <v/>
      </c>
      <c r="I313" s="14"/>
      <c r="J313" s="17" t="str">
        <f t="shared" si="33"/>
        <v/>
      </c>
      <c r="K313" s="14"/>
      <c r="L313" s="17" t="str">
        <f t="shared" si="34"/>
        <v/>
      </c>
      <c r="M313" s="17" t="str">
        <f t="shared" si="35"/>
        <v/>
      </c>
      <c r="N313" s="14"/>
      <c r="O313" s="13" t="str">
        <f t="shared" si="36"/>
        <v/>
      </c>
      <c r="P313" s="14"/>
      <c r="Q313" s="17" t="str">
        <f t="shared" si="37"/>
        <v/>
      </c>
      <c r="R313" s="14"/>
      <c r="S313" s="17" t="str">
        <f t="shared" si="38"/>
        <v/>
      </c>
      <c r="T313" s="17" t="str">
        <f t="shared" si="39"/>
        <v/>
      </c>
      <c r="U313" s="17" t="str">
        <f>IFERROR(IF(COUNTIFS('Utrata Masy Jaja'!$B$4:$B$703,A313,'Utrata Masy Jaja'!$C$4:$C$703,C313)=0,"",AVERAGEIFS('Utrata Masy Jaja'!$S$4:$S$703,'Utrata Masy Jaja'!$B$4:$B$703,A313,'Utrata Masy Jaja'!$C$4:$C$703,C313)),"")</f>
        <v/>
      </c>
      <c r="V313" s="15" t="str">
        <f>IFERROR(IF(COUNTIFS('Temperatura zarodka'!$B$4:$B$703,A313,'Temperatura zarodka'!$C$4:$C$703,C313)=0,"",AVERAGEIFS('Temperatura zarodka'!$AR$4:$AR$703,'Temperatura zarodka'!$B$4:$B$703,A313,'Temperatura zarodka'!$C$4:$C$703,C313)),"")</f>
        <v/>
      </c>
      <c r="W313" s="14"/>
    </row>
    <row r="314" spans="1:23" ht="15" customHeight="1" x14ac:dyDescent="0.25">
      <c r="A314" s="12"/>
      <c r="B314" s="12"/>
      <c r="C314" s="14"/>
      <c r="D314" s="14"/>
      <c r="E314" s="14"/>
      <c r="F314" s="14"/>
      <c r="G314" s="14"/>
      <c r="H314" s="13" t="str">
        <f t="shared" si="32"/>
        <v/>
      </c>
      <c r="I314" s="14"/>
      <c r="J314" s="17" t="str">
        <f t="shared" si="33"/>
        <v/>
      </c>
      <c r="K314" s="14"/>
      <c r="L314" s="17" t="str">
        <f t="shared" si="34"/>
        <v/>
      </c>
      <c r="M314" s="17" t="str">
        <f t="shared" si="35"/>
        <v/>
      </c>
      <c r="N314" s="14"/>
      <c r="O314" s="13" t="str">
        <f t="shared" si="36"/>
        <v/>
      </c>
      <c r="P314" s="14"/>
      <c r="Q314" s="17" t="str">
        <f t="shared" si="37"/>
        <v/>
      </c>
      <c r="R314" s="14"/>
      <c r="S314" s="17" t="str">
        <f t="shared" si="38"/>
        <v/>
      </c>
      <c r="T314" s="17" t="str">
        <f t="shared" si="39"/>
        <v/>
      </c>
      <c r="U314" s="17" t="str">
        <f>IFERROR(IF(COUNTIFS('Utrata Masy Jaja'!$B$4:$B$703,A314,'Utrata Masy Jaja'!$C$4:$C$703,C314)=0,"",AVERAGEIFS('Utrata Masy Jaja'!$S$4:$S$703,'Utrata Masy Jaja'!$B$4:$B$703,A314,'Utrata Masy Jaja'!$C$4:$C$703,C314)),"")</f>
        <v/>
      </c>
      <c r="V314" s="15" t="str">
        <f>IFERROR(IF(COUNTIFS('Temperatura zarodka'!$B$4:$B$703,A314,'Temperatura zarodka'!$C$4:$C$703,C314)=0,"",AVERAGEIFS('Temperatura zarodka'!$AR$4:$AR$703,'Temperatura zarodka'!$B$4:$B$703,A314,'Temperatura zarodka'!$C$4:$C$703,C314)),"")</f>
        <v/>
      </c>
      <c r="W314" s="14"/>
    </row>
    <row r="315" spans="1:23" ht="15" customHeight="1" x14ac:dyDescent="0.25">
      <c r="A315" s="12"/>
      <c r="B315" s="12"/>
      <c r="C315" s="14"/>
      <c r="D315" s="14"/>
      <c r="E315" s="14"/>
      <c r="F315" s="14"/>
      <c r="G315" s="14"/>
      <c r="H315" s="13" t="str">
        <f t="shared" si="32"/>
        <v/>
      </c>
      <c r="I315" s="14"/>
      <c r="J315" s="17" t="str">
        <f t="shared" si="33"/>
        <v/>
      </c>
      <c r="K315" s="14"/>
      <c r="L315" s="17" t="str">
        <f t="shared" si="34"/>
        <v/>
      </c>
      <c r="M315" s="17" t="str">
        <f t="shared" si="35"/>
        <v/>
      </c>
      <c r="N315" s="14"/>
      <c r="O315" s="13" t="str">
        <f t="shared" si="36"/>
        <v/>
      </c>
      <c r="P315" s="14"/>
      <c r="Q315" s="17" t="str">
        <f t="shared" si="37"/>
        <v/>
      </c>
      <c r="R315" s="14"/>
      <c r="S315" s="17" t="str">
        <f t="shared" si="38"/>
        <v/>
      </c>
      <c r="T315" s="17" t="str">
        <f t="shared" si="39"/>
        <v/>
      </c>
      <c r="U315" s="17" t="str">
        <f>IFERROR(IF(COUNTIFS('Utrata Masy Jaja'!$B$4:$B$703,A315,'Utrata Masy Jaja'!$C$4:$C$703,C315)=0,"",AVERAGEIFS('Utrata Masy Jaja'!$S$4:$S$703,'Utrata Masy Jaja'!$B$4:$B$703,A315,'Utrata Masy Jaja'!$C$4:$C$703,C315)),"")</f>
        <v/>
      </c>
      <c r="V315" s="15" t="str">
        <f>IFERROR(IF(COUNTIFS('Temperatura zarodka'!$B$4:$B$703,A315,'Temperatura zarodka'!$C$4:$C$703,C315)=0,"",AVERAGEIFS('Temperatura zarodka'!$AR$4:$AR$703,'Temperatura zarodka'!$B$4:$B$703,A315,'Temperatura zarodka'!$C$4:$C$703,C315)),"")</f>
        <v/>
      </c>
      <c r="W315" s="14"/>
    </row>
    <row r="316" spans="1:23" ht="15" customHeight="1" x14ac:dyDescent="0.25">
      <c r="A316" s="12"/>
      <c r="B316" s="12"/>
      <c r="C316" s="14"/>
      <c r="D316" s="14"/>
      <c r="E316" s="14"/>
      <c r="F316" s="14"/>
      <c r="G316" s="14"/>
      <c r="H316" s="13" t="str">
        <f t="shared" si="32"/>
        <v/>
      </c>
      <c r="I316" s="14"/>
      <c r="J316" s="17" t="str">
        <f t="shared" si="33"/>
        <v/>
      </c>
      <c r="K316" s="14"/>
      <c r="L316" s="17" t="str">
        <f t="shared" si="34"/>
        <v/>
      </c>
      <c r="M316" s="17" t="str">
        <f t="shared" si="35"/>
        <v/>
      </c>
      <c r="N316" s="14"/>
      <c r="O316" s="13" t="str">
        <f t="shared" si="36"/>
        <v/>
      </c>
      <c r="P316" s="14"/>
      <c r="Q316" s="17" t="str">
        <f t="shared" si="37"/>
        <v/>
      </c>
      <c r="R316" s="14"/>
      <c r="S316" s="17" t="str">
        <f t="shared" si="38"/>
        <v/>
      </c>
      <c r="T316" s="17" t="str">
        <f t="shared" si="39"/>
        <v/>
      </c>
      <c r="U316" s="17" t="str">
        <f>IFERROR(IF(COUNTIFS('Utrata Masy Jaja'!$B$4:$B$703,A316,'Utrata Masy Jaja'!$C$4:$C$703,C316)=0,"",AVERAGEIFS('Utrata Masy Jaja'!$S$4:$S$703,'Utrata Masy Jaja'!$B$4:$B$703,A316,'Utrata Masy Jaja'!$C$4:$C$703,C316)),"")</f>
        <v/>
      </c>
      <c r="V316" s="15" t="str">
        <f>IFERROR(IF(COUNTIFS('Temperatura zarodka'!$B$4:$B$703,A316,'Temperatura zarodka'!$C$4:$C$703,C316)=0,"",AVERAGEIFS('Temperatura zarodka'!$AR$4:$AR$703,'Temperatura zarodka'!$B$4:$B$703,A316,'Temperatura zarodka'!$C$4:$C$703,C316)),"")</f>
        <v/>
      </c>
      <c r="W316" s="14"/>
    </row>
    <row r="317" spans="1:23" ht="15" customHeight="1" x14ac:dyDescent="0.25">
      <c r="A317" s="12"/>
      <c r="B317" s="12"/>
      <c r="C317" s="14"/>
      <c r="D317" s="14"/>
      <c r="E317" s="14"/>
      <c r="F317" s="14"/>
      <c r="G317" s="14"/>
      <c r="H317" s="13" t="str">
        <f t="shared" si="32"/>
        <v/>
      </c>
      <c r="I317" s="14"/>
      <c r="J317" s="17" t="str">
        <f t="shared" si="33"/>
        <v/>
      </c>
      <c r="K317" s="14"/>
      <c r="L317" s="17" t="str">
        <f t="shared" si="34"/>
        <v/>
      </c>
      <c r="M317" s="17" t="str">
        <f t="shared" si="35"/>
        <v/>
      </c>
      <c r="N317" s="14"/>
      <c r="O317" s="13" t="str">
        <f t="shared" si="36"/>
        <v/>
      </c>
      <c r="P317" s="14"/>
      <c r="Q317" s="17" t="str">
        <f t="shared" si="37"/>
        <v/>
      </c>
      <c r="R317" s="14"/>
      <c r="S317" s="17" t="str">
        <f t="shared" si="38"/>
        <v/>
      </c>
      <c r="T317" s="17" t="str">
        <f t="shared" si="39"/>
        <v/>
      </c>
      <c r="U317" s="17" t="str">
        <f>IFERROR(IF(COUNTIFS('Utrata Masy Jaja'!$B$4:$B$703,A317,'Utrata Masy Jaja'!$C$4:$C$703,C317)=0,"",AVERAGEIFS('Utrata Masy Jaja'!$S$4:$S$703,'Utrata Masy Jaja'!$B$4:$B$703,A317,'Utrata Masy Jaja'!$C$4:$C$703,C317)),"")</f>
        <v/>
      </c>
      <c r="V317" s="15" t="str">
        <f>IFERROR(IF(COUNTIFS('Temperatura zarodka'!$B$4:$B$703,A317,'Temperatura zarodka'!$C$4:$C$703,C317)=0,"",AVERAGEIFS('Temperatura zarodka'!$AR$4:$AR$703,'Temperatura zarodka'!$B$4:$B$703,A317,'Temperatura zarodka'!$C$4:$C$703,C317)),"")</f>
        <v/>
      </c>
      <c r="W317" s="14"/>
    </row>
    <row r="318" spans="1:23" ht="15" customHeight="1" x14ac:dyDescent="0.25">
      <c r="A318" s="12"/>
      <c r="B318" s="12"/>
      <c r="C318" s="14"/>
      <c r="D318" s="14"/>
      <c r="E318" s="14"/>
      <c r="F318" s="14"/>
      <c r="G318" s="14"/>
      <c r="H318" s="13" t="str">
        <f t="shared" si="32"/>
        <v/>
      </c>
      <c r="I318" s="14"/>
      <c r="J318" s="17" t="str">
        <f t="shared" si="33"/>
        <v/>
      </c>
      <c r="K318" s="14"/>
      <c r="L318" s="17" t="str">
        <f t="shared" si="34"/>
        <v/>
      </c>
      <c r="M318" s="17" t="str">
        <f t="shared" si="35"/>
        <v/>
      </c>
      <c r="N318" s="14"/>
      <c r="O318" s="13" t="str">
        <f t="shared" si="36"/>
        <v/>
      </c>
      <c r="P318" s="14"/>
      <c r="Q318" s="17" t="str">
        <f t="shared" si="37"/>
        <v/>
      </c>
      <c r="R318" s="14"/>
      <c r="S318" s="17" t="str">
        <f t="shared" si="38"/>
        <v/>
      </c>
      <c r="T318" s="17" t="str">
        <f t="shared" si="39"/>
        <v/>
      </c>
      <c r="U318" s="17" t="str">
        <f>IFERROR(IF(COUNTIFS('Utrata Masy Jaja'!$B$4:$B$703,A318,'Utrata Masy Jaja'!$C$4:$C$703,C318)=0,"",AVERAGEIFS('Utrata Masy Jaja'!$S$4:$S$703,'Utrata Masy Jaja'!$B$4:$B$703,A318,'Utrata Masy Jaja'!$C$4:$C$703,C318)),"")</f>
        <v/>
      </c>
      <c r="V318" s="15" t="str">
        <f>IFERROR(IF(COUNTIFS('Temperatura zarodka'!$B$4:$B$703,A318,'Temperatura zarodka'!$C$4:$C$703,C318)=0,"",AVERAGEIFS('Temperatura zarodka'!$AR$4:$AR$703,'Temperatura zarodka'!$B$4:$B$703,A318,'Temperatura zarodka'!$C$4:$C$703,C318)),"")</f>
        <v/>
      </c>
      <c r="W318" s="14"/>
    </row>
    <row r="319" spans="1:23" ht="15" customHeight="1" x14ac:dyDescent="0.25">
      <c r="A319" s="12"/>
      <c r="B319" s="12"/>
      <c r="C319" s="14"/>
      <c r="D319" s="14"/>
      <c r="E319" s="14"/>
      <c r="F319" s="14"/>
      <c r="G319" s="14"/>
      <c r="H319" s="13" t="str">
        <f t="shared" si="32"/>
        <v/>
      </c>
      <c r="I319" s="14"/>
      <c r="J319" s="17" t="str">
        <f t="shared" si="33"/>
        <v/>
      </c>
      <c r="K319" s="14"/>
      <c r="L319" s="17" t="str">
        <f t="shared" si="34"/>
        <v/>
      </c>
      <c r="M319" s="17" t="str">
        <f t="shared" si="35"/>
        <v/>
      </c>
      <c r="N319" s="14"/>
      <c r="O319" s="13" t="str">
        <f t="shared" si="36"/>
        <v/>
      </c>
      <c r="P319" s="14"/>
      <c r="Q319" s="17" t="str">
        <f t="shared" si="37"/>
        <v/>
      </c>
      <c r="R319" s="14"/>
      <c r="S319" s="17" t="str">
        <f t="shared" si="38"/>
        <v/>
      </c>
      <c r="T319" s="17" t="str">
        <f t="shared" si="39"/>
        <v/>
      </c>
      <c r="U319" s="17" t="str">
        <f>IFERROR(IF(COUNTIFS('Utrata Masy Jaja'!$B$4:$B$703,A319,'Utrata Masy Jaja'!$C$4:$C$703,C319)=0,"",AVERAGEIFS('Utrata Masy Jaja'!$S$4:$S$703,'Utrata Masy Jaja'!$B$4:$B$703,A319,'Utrata Masy Jaja'!$C$4:$C$703,C319)),"")</f>
        <v/>
      </c>
      <c r="V319" s="15" t="str">
        <f>IFERROR(IF(COUNTIFS('Temperatura zarodka'!$B$4:$B$703,A319,'Temperatura zarodka'!$C$4:$C$703,C319)=0,"",AVERAGEIFS('Temperatura zarodka'!$AR$4:$AR$703,'Temperatura zarodka'!$B$4:$B$703,A319,'Temperatura zarodka'!$C$4:$C$703,C319)),"")</f>
        <v/>
      </c>
      <c r="W319" s="14"/>
    </row>
    <row r="320" spans="1:23" ht="15" customHeight="1" x14ac:dyDescent="0.25">
      <c r="A320" s="12"/>
      <c r="B320" s="12"/>
      <c r="C320" s="14"/>
      <c r="D320" s="14"/>
      <c r="E320" s="14"/>
      <c r="F320" s="14"/>
      <c r="G320" s="14"/>
      <c r="H320" s="13" t="str">
        <f t="shared" si="32"/>
        <v/>
      </c>
      <c r="I320" s="14"/>
      <c r="J320" s="17" t="str">
        <f t="shared" si="33"/>
        <v/>
      </c>
      <c r="K320" s="14"/>
      <c r="L320" s="17" t="str">
        <f t="shared" si="34"/>
        <v/>
      </c>
      <c r="M320" s="17" t="str">
        <f t="shared" si="35"/>
        <v/>
      </c>
      <c r="N320" s="14"/>
      <c r="O320" s="13" t="str">
        <f t="shared" si="36"/>
        <v/>
      </c>
      <c r="P320" s="14"/>
      <c r="Q320" s="17" t="str">
        <f t="shared" si="37"/>
        <v/>
      </c>
      <c r="R320" s="14"/>
      <c r="S320" s="17" t="str">
        <f t="shared" si="38"/>
        <v/>
      </c>
      <c r="T320" s="17" t="str">
        <f t="shared" si="39"/>
        <v/>
      </c>
      <c r="U320" s="17" t="str">
        <f>IFERROR(IF(COUNTIFS('Utrata Masy Jaja'!$B$4:$B$703,A320,'Utrata Masy Jaja'!$C$4:$C$703,C320)=0,"",AVERAGEIFS('Utrata Masy Jaja'!$S$4:$S$703,'Utrata Masy Jaja'!$B$4:$B$703,A320,'Utrata Masy Jaja'!$C$4:$C$703,C320)),"")</f>
        <v/>
      </c>
      <c r="V320" s="15" t="str">
        <f>IFERROR(IF(COUNTIFS('Temperatura zarodka'!$B$4:$B$703,A320,'Temperatura zarodka'!$C$4:$C$703,C320)=0,"",AVERAGEIFS('Temperatura zarodka'!$AR$4:$AR$703,'Temperatura zarodka'!$B$4:$B$703,A320,'Temperatura zarodka'!$C$4:$C$703,C320)),"")</f>
        <v/>
      </c>
      <c r="W320" s="14"/>
    </row>
    <row r="321" spans="1:23" ht="15" customHeight="1" x14ac:dyDescent="0.25">
      <c r="A321" s="12"/>
      <c r="B321" s="12"/>
      <c r="C321" s="14"/>
      <c r="D321" s="14"/>
      <c r="E321" s="14"/>
      <c r="F321" s="14"/>
      <c r="G321" s="14"/>
      <c r="H321" s="13" t="str">
        <f t="shared" si="32"/>
        <v/>
      </c>
      <c r="I321" s="14"/>
      <c r="J321" s="17" t="str">
        <f t="shared" si="33"/>
        <v/>
      </c>
      <c r="K321" s="14"/>
      <c r="L321" s="17" t="str">
        <f t="shared" si="34"/>
        <v/>
      </c>
      <c r="M321" s="17" t="str">
        <f t="shared" si="35"/>
        <v/>
      </c>
      <c r="N321" s="14"/>
      <c r="O321" s="13" t="str">
        <f t="shared" si="36"/>
        <v/>
      </c>
      <c r="P321" s="14"/>
      <c r="Q321" s="17" t="str">
        <f t="shared" si="37"/>
        <v/>
      </c>
      <c r="R321" s="14"/>
      <c r="S321" s="17" t="str">
        <f t="shared" si="38"/>
        <v/>
      </c>
      <c r="T321" s="17" t="str">
        <f t="shared" si="39"/>
        <v/>
      </c>
      <c r="U321" s="17" t="str">
        <f>IFERROR(IF(COUNTIFS('Utrata Masy Jaja'!$B$4:$B$703,A321,'Utrata Masy Jaja'!$C$4:$C$703,C321)=0,"",AVERAGEIFS('Utrata Masy Jaja'!$S$4:$S$703,'Utrata Masy Jaja'!$B$4:$B$703,A321,'Utrata Masy Jaja'!$C$4:$C$703,C321)),"")</f>
        <v/>
      </c>
      <c r="V321" s="15" t="str">
        <f>IFERROR(IF(COUNTIFS('Temperatura zarodka'!$B$4:$B$703,A321,'Temperatura zarodka'!$C$4:$C$703,C321)=0,"",AVERAGEIFS('Temperatura zarodka'!$AR$4:$AR$703,'Temperatura zarodka'!$B$4:$B$703,A321,'Temperatura zarodka'!$C$4:$C$703,C321)),"")</f>
        <v/>
      </c>
      <c r="W321" s="14"/>
    </row>
    <row r="322" spans="1:23" ht="15" customHeight="1" x14ac:dyDescent="0.25">
      <c r="A322" s="12"/>
      <c r="B322" s="12"/>
      <c r="C322" s="14"/>
      <c r="D322" s="14"/>
      <c r="E322" s="14"/>
      <c r="F322" s="14"/>
      <c r="G322" s="14"/>
      <c r="H322" s="13" t="str">
        <f t="shared" si="32"/>
        <v/>
      </c>
      <c r="I322" s="14"/>
      <c r="J322" s="17" t="str">
        <f t="shared" si="33"/>
        <v/>
      </c>
      <c r="K322" s="14"/>
      <c r="L322" s="17" t="str">
        <f t="shared" si="34"/>
        <v/>
      </c>
      <c r="M322" s="17" t="str">
        <f t="shared" si="35"/>
        <v/>
      </c>
      <c r="N322" s="14"/>
      <c r="O322" s="13" t="str">
        <f t="shared" si="36"/>
        <v/>
      </c>
      <c r="P322" s="14"/>
      <c r="Q322" s="17" t="str">
        <f t="shared" si="37"/>
        <v/>
      </c>
      <c r="R322" s="14"/>
      <c r="S322" s="17" t="str">
        <f t="shared" si="38"/>
        <v/>
      </c>
      <c r="T322" s="17" t="str">
        <f t="shared" si="39"/>
        <v/>
      </c>
      <c r="U322" s="17" t="str">
        <f>IFERROR(IF(COUNTIFS('Utrata Masy Jaja'!$B$4:$B$703,A322,'Utrata Masy Jaja'!$C$4:$C$703,C322)=0,"",AVERAGEIFS('Utrata Masy Jaja'!$S$4:$S$703,'Utrata Masy Jaja'!$B$4:$B$703,A322,'Utrata Masy Jaja'!$C$4:$C$703,C322)),"")</f>
        <v/>
      </c>
      <c r="V322" s="15" t="str">
        <f>IFERROR(IF(COUNTIFS('Temperatura zarodka'!$B$4:$B$703,A322,'Temperatura zarodka'!$C$4:$C$703,C322)=0,"",AVERAGEIFS('Temperatura zarodka'!$AR$4:$AR$703,'Temperatura zarodka'!$B$4:$B$703,A322,'Temperatura zarodka'!$C$4:$C$703,C322)),"")</f>
        <v/>
      </c>
      <c r="W322" s="14"/>
    </row>
    <row r="323" spans="1:23" ht="15" customHeight="1" x14ac:dyDescent="0.25">
      <c r="A323" s="12"/>
      <c r="B323" s="12"/>
      <c r="C323" s="14"/>
      <c r="D323" s="14"/>
      <c r="E323" s="14"/>
      <c r="F323" s="14"/>
      <c r="G323" s="14"/>
      <c r="H323" s="13" t="str">
        <f t="shared" ref="H323:H386" si="40">IF(F323="","",F323-G323)</f>
        <v/>
      </c>
      <c r="I323" s="14"/>
      <c r="J323" s="17" t="str">
        <f t="shared" ref="J323:J386" si="41">IF(OR(H323="",H323=0),"",I323/H323*100)</f>
        <v/>
      </c>
      <c r="K323" s="14"/>
      <c r="L323" s="17" t="str">
        <f t="shared" ref="L323:L386" si="42">IF(OR(H323="",H323=0),"",K323/H323*100)</f>
        <v/>
      </c>
      <c r="M323" s="17" t="str">
        <f t="shared" ref="M323:M386" si="43">IF(OR(H323="",H323=0),"",((H323-I323)/H323)*100)</f>
        <v/>
      </c>
      <c r="N323" s="14"/>
      <c r="O323" s="13" t="str">
        <f t="shared" ref="O323:O386" si="44">IF(OR(H323="",H323=0),"",H323-I323-K323-N323)</f>
        <v/>
      </c>
      <c r="P323" s="14"/>
      <c r="Q323" s="17" t="str">
        <f t="shared" ref="Q323:Q386" si="45">IF(OR(O323="",O323=0),"",P323/O323*100)</f>
        <v/>
      </c>
      <c r="R323" s="14"/>
      <c r="S323" s="17" t="str">
        <f t="shared" ref="S323:S386" si="46">IF(OR(H323="",H323=0),"",R323/H323*100)</f>
        <v/>
      </c>
      <c r="T323" s="17" t="str">
        <f t="shared" ref="T323:T386" si="47">IF(OR(H323="",H323=0,I323=""),"",IF((H323-I323)=0,"",R323/(H323-I323)*100))</f>
        <v/>
      </c>
      <c r="U323" s="17" t="str">
        <f>IFERROR(IF(COUNTIFS('Utrata Masy Jaja'!$B$4:$B$703,A323,'Utrata Masy Jaja'!$C$4:$C$703,C323)=0,"",AVERAGEIFS('Utrata Masy Jaja'!$S$4:$S$703,'Utrata Masy Jaja'!$B$4:$B$703,A323,'Utrata Masy Jaja'!$C$4:$C$703,C323)),"")</f>
        <v/>
      </c>
      <c r="V323" s="15" t="str">
        <f>IFERROR(IF(COUNTIFS('Temperatura zarodka'!$B$4:$B$703,A323,'Temperatura zarodka'!$C$4:$C$703,C323)=0,"",AVERAGEIFS('Temperatura zarodka'!$AR$4:$AR$703,'Temperatura zarodka'!$B$4:$B$703,A323,'Temperatura zarodka'!$C$4:$C$703,C323)),"")</f>
        <v/>
      </c>
      <c r="W323" s="14"/>
    </row>
    <row r="324" spans="1:23" ht="15" customHeight="1" x14ac:dyDescent="0.25">
      <c r="A324" s="12"/>
      <c r="B324" s="12"/>
      <c r="C324" s="14"/>
      <c r="D324" s="14"/>
      <c r="E324" s="14"/>
      <c r="F324" s="14"/>
      <c r="G324" s="14"/>
      <c r="H324" s="13" t="str">
        <f t="shared" si="40"/>
        <v/>
      </c>
      <c r="I324" s="14"/>
      <c r="J324" s="17" t="str">
        <f t="shared" si="41"/>
        <v/>
      </c>
      <c r="K324" s="14"/>
      <c r="L324" s="17" t="str">
        <f t="shared" si="42"/>
        <v/>
      </c>
      <c r="M324" s="17" t="str">
        <f t="shared" si="43"/>
        <v/>
      </c>
      <c r="N324" s="14"/>
      <c r="O324" s="13" t="str">
        <f t="shared" si="44"/>
        <v/>
      </c>
      <c r="P324" s="14"/>
      <c r="Q324" s="17" t="str">
        <f t="shared" si="45"/>
        <v/>
      </c>
      <c r="R324" s="14"/>
      <c r="S324" s="17" t="str">
        <f t="shared" si="46"/>
        <v/>
      </c>
      <c r="T324" s="17" t="str">
        <f t="shared" si="47"/>
        <v/>
      </c>
      <c r="U324" s="17" t="str">
        <f>IFERROR(IF(COUNTIFS('Utrata Masy Jaja'!$B$4:$B$703,A324,'Utrata Masy Jaja'!$C$4:$C$703,C324)=0,"",AVERAGEIFS('Utrata Masy Jaja'!$S$4:$S$703,'Utrata Masy Jaja'!$B$4:$B$703,A324,'Utrata Masy Jaja'!$C$4:$C$703,C324)),"")</f>
        <v/>
      </c>
      <c r="V324" s="15" t="str">
        <f>IFERROR(IF(COUNTIFS('Temperatura zarodka'!$B$4:$B$703,A324,'Temperatura zarodka'!$C$4:$C$703,C324)=0,"",AVERAGEIFS('Temperatura zarodka'!$AR$4:$AR$703,'Temperatura zarodka'!$B$4:$B$703,A324,'Temperatura zarodka'!$C$4:$C$703,C324)),"")</f>
        <v/>
      </c>
      <c r="W324" s="14"/>
    </row>
    <row r="325" spans="1:23" ht="15" customHeight="1" x14ac:dyDescent="0.25">
      <c r="A325" s="12"/>
      <c r="B325" s="12"/>
      <c r="C325" s="14"/>
      <c r="D325" s="14"/>
      <c r="E325" s="14"/>
      <c r="F325" s="14"/>
      <c r="G325" s="14"/>
      <c r="H325" s="13" t="str">
        <f t="shared" si="40"/>
        <v/>
      </c>
      <c r="I325" s="14"/>
      <c r="J325" s="17" t="str">
        <f t="shared" si="41"/>
        <v/>
      </c>
      <c r="K325" s="14"/>
      <c r="L325" s="17" t="str">
        <f t="shared" si="42"/>
        <v/>
      </c>
      <c r="M325" s="17" t="str">
        <f t="shared" si="43"/>
        <v/>
      </c>
      <c r="N325" s="14"/>
      <c r="O325" s="13" t="str">
        <f t="shared" si="44"/>
        <v/>
      </c>
      <c r="P325" s="14"/>
      <c r="Q325" s="17" t="str">
        <f t="shared" si="45"/>
        <v/>
      </c>
      <c r="R325" s="14"/>
      <c r="S325" s="17" t="str">
        <f t="shared" si="46"/>
        <v/>
      </c>
      <c r="T325" s="17" t="str">
        <f t="shared" si="47"/>
        <v/>
      </c>
      <c r="U325" s="17" t="str">
        <f>IFERROR(IF(COUNTIFS('Utrata Masy Jaja'!$B$4:$B$703,A325,'Utrata Masy Jaja'!$C$4:$C$703,C325)=0,"",AVERAGEIFS('Utrata Masy Jaja'!$S$4:$S$703,'Utrata Masy Jaja'!$B$4:$B$703,A325,'Utrata Masy Jaja'!$C$4:$C$703,C325)),"")</f>
        <v/>
      </c>
      <c r="V325" s="15" t="str">
        <f>IFERROR(IF(COUNTIFS('Temperatura zarodka'!$B$4:$B$703,A325,'Temperatura zarodka'!$C$4:$C$703,C325)=0,"",AVERAGEIFS('Temperatura zarodka'!$AR$4:$AR$703,'Temperatura zarodka'!$B$4:$B$703,A325,'Temperatura zarodka'!$C$4:$C$703,C325)),"")</f>
        <v/>
      </c>
      <c r="W325" s="14"/>
    </row>
    <row r="326" spans="1:23" ht="15" customHeight="1" x14ac:dyDescent="0.25">
      <c r="A326" s="12"/>
      <c r="B326" s="12"/>
      <c r="C326" s="14"/>
      <c r="D326" s="14"/>
      <c r="E326" s="14"/>
      <c r="F326" s="14"/>
      <c r="G326" s="14"/>
      <c r="H326" s="13" t="str">
        <f t="shared" si="40"/>
        <v/>
      </c>
      <c r="I326" s="14"/>
      <c r="J326" s="17" t="str">
        <f t="shared" si="41"/>
        <v/>
      </c>
      <c r="K326" s="14"/>
      <c r="L326" s="17" t="str">
        <f t="shared" si="42"/>
        <v/>
      </c>
      <c r="M326" s="17" t="str">
        <f t="shared" si="43"/>
        <v/>
      </c>
      <c r="N326" s="14"/>
      <c r="O326" s="13" t="str">
        <f t="shared" si="44"/>
        <v/>
      </c>
      <c r="P326" s="14"/>
      <c r="Q326" s="17" t="str">
        <f t="shared" si="45"/>
        <v/>
      </c>
      <c r="R326" s="14"/>
      <c r="S326" s="17" t="str">
        <f t="shared" si="46"/>
        <v/>
      </c>
      <c r="T326" s="17" t="str">
        <f t="shared" si="47"/>
        <v/>
      </c>
      <c r="U326" s="17" t="str">
        <f>IFERROR(IF(COUNTIFS('Utrata Masy Jaja'!$B$4:$B$703,A326,'Utrata Masy Jaja'!$C$4:$C$703,C326)=0,"",AVERAGEIFS('Utrata Masy Jaja'!$S$4:$S$703,'Utrata Masy Jaja'!$B$4:$B$703,A326,'Utrata Masy Jaja'!$C$4:$C$703,C326)),"")</f>
        <v/>
      </c>
      <c r="V326" s="15" t="str">
        <f>IFERROR(IF(COUNTIFS('Temperatura zarodka'!$B$4:$B$703,A326,'Temperatura zarodka'!$C$4:$C$703,C326)=0,"",AVERAGEIFS('Temperatura zarodka'!$AR$4:$AR$703,'Temperatura zarodka'!$B$4:$B$703,A326,'Temperatura zarodka'!$C$4:$C$703,C326)),"")</f>
        <v/>
      </c>
      <c r="W326" s="14"/>
    </row>
    <row r="327" spans="1:23" ht="15" customHeight="1" x14ac:dyDescent="0.25">
      <c r="A327" s="12"/>
      <c r="B327" s="12"/>
      <c r="C327" s="14"/>
      <c r="D327" s="14"/>
      <c r="E327" s="14"/>
      <c r="F327" s="14"/>
      <c r="G327" s="14"/>
      <c r="H327" s="13" t="str">
        <f t="shared" si="40"/>
        <v/>
      </c>
      <c r="I327" s="14"/>
      <c r="J327" s="17" t="str">
        <f t="shared" si="41"/>
        <v/>
      </c>
      <c r="K327" s="14"/>
      <c r="L327" s="17" t="str">
        <f t="shared" si="42"/>
        <v/>
      </c>
      <c r="M327" s="17" t="str">
        <f t="shared" si="43"/>
        <v/>
      </c>
      <c r="N327" s="14"/>
      <c r="O327" s="13" t="str">
        <f t="shared" si="44"/>
        <v/>
      </c>
      <c r="P327" s="14"/>
      <c r="Q327" s="17" t="str">
        <f t="shared" si="45"/>
        <v/>
      </c>
      <c r="R327" s="14"/>
      <c r="S327" s="17" t="str">
        <f t="shared" si="46"/>
        <v/>
      </c>
      <c r="T327" s="17" t="str">
        <f t="shared" si="47"/>
        <v/>
      </c>
      <c r="U327" s="17" t="str">
        <f>IFERROR(IF(COUNTIFS('Utrata Masy Jaja'!$B$4:$B$703,A327,'Utrata Masy Jaja'!$C$4:$C$703,C327)=0,"",AVERAGEIFS('Utrata Masy Jaja'!$S$4:$S$703,'Utrata Masy Jaja'!$B$4:$B$703,A327,'Utrata Masy Jaja'!$C$4:$C$703,C327)),"")</f>
        <v/>
      </c>
      <c r="V327" s="15" t="str">
        <f>IFERROR(IF(COUNTIFS('Temperatura zarodka'!$B$4:$B$703,A327,'Temperatura zarodka'!$C$4:$C$703,C327)=0,"",AVERAGEIFS('Temperatura zarodka'!$AR$4:$AR$703,'Temperatura zarodka'!$B$4:$B$703,A327,'Temperatura zarodka'!$C$4:$C$703,C327)),"")</f>
        <v/>
      </c>
      <c r="W327" s="14"/>
    </row>
    <row r="328" spans="1:23" ht="15" customHeight="1" x14ac:dyDescent="0.25">
      <c r="A328" s="12"/>
      <c r="B328" s="12"/>
      <c r="C328" s="14"/>
      <c r="D328" s="14"/>
      <c r="E328" s="14"/>
      <c r="F328" s="14"/>
      <c r="G328" s="14"/>
      <c r="H328" s="13" t="str">
        <f t="shared" si="40"/>
        <v/>
      </c>
      <c r="I328" s="14"/>
      <c r="J328" s="17" t="str">
        <f t="shared" si="41"/>
        <v/>
      </c>
      <c r="K328" s="14"/>
      <c r="L328" s="17" t="str">
        <f t="shared" si="42"/>
        <v/>
      </c>
      <c r="M328" s="17" t="str">
        <f t="shared" si="43"/>
        <v/>
      </c>
      <c r="N328" s="14"/>
      <c r="O328" s="13" t="str">
        <f t="shared" si="44"/>
        <v/>
      </c>
      <c r="P328" s="14"/>
      <c r="Q328" s="17" t="str">
        <f t="shared" si="45"/>
        <v/>
      </c>
      <c r="R328" s="14"/>
      <c r="S328" s="17" t="str">
        <f t="shared" si="46"/>
        <v/>
      </c>
      <c r="T328" s="17" t="str">
        <f t="shared" si="47"/>
        <v/>
      </c>
      <c r="U328" s="17" t="str">
        <f>IFERROR(IF(COUNTIFS('Utrata Masy Jaja'!$B$4:$B$703,A328,'Utrata Masy Jaja'!$C$4:$C$703,C328)=0,"",AVERAGEIFS('Utrata Masy Jaja'!$S$4:$S$703,'Utrata Masy Jaja'!$B$4:$B$703,A328,'Utrata Masy Jaja'!$C$4:$C$703,C328)),"")</f>
        <v/>
      </c>
      <c r="V328" s="15" t="str">
        <f>IFERROR(IF(COUNTIFS('Temperatura zarodka'!$B$4:$B$703,A328,'Temperatura zarodka'!$C$4:$C$703,C328)=0,"",AVERAGEIFS('Temperatura zarodka'!$AR$4:$AR$703,'Temperatura zarodka'!$B$4:$B$703,A328,'Temperatura zarodka'!$C$4:$C$703,C328)),"")</f>
        <v/>
      </c>
      <c r="W328" s="14"/>
    </row>
    <row r="329" spans="1:23" ht="15" customHeight="1" x14ac:dyDescent="0.25">
      <c r="A329" s="12"/>
      <c r="B329" s="12"/>
      <c r="C329" s="14"/>
      <c r="D329" s="14"/>
      <c r="E329" s="14"/>
      <c r="F329" s="14"/>
      <c r="G329" s="14"/>
      <c r="H329" s="13" t="str">
        <f t="shared" si="40"/>
        <v/>
      </c>
      <c r="I329" s="14"/>
      <c r="J329" s="17" t="str">
        <f t="shared" si="41"/>
        <v/>
      </c>
      <c r="K329" s="14"/>
      <c r="L329" s="17" t="str">
        <f t="shared" si="42"/>
        <v/>
      </c>
      <c r="M329" s="17" t="str">
        <f t="shared" si="43"/>
        <v/>
      </c>
      <c r="N329" s="14"/>
      <c r="O329" s="13" t="str">
        <f t="shared" si="44"/>
        <v/>
      </c>
      <c r="P329" s="14"/>
      <c r="Q329" s="17" t="str">
        <f t="shared" si="45"/>
        <v/>
      </c>
      <c r="R329" s="14"/>
      <c r="S329" s="17" t="str">
        <f t="shared" si="46"/>
        <v/>
      </c>
      <c r="T329" s="17" t="str">
        <f t="shared" si="47"/>
        <v/>
      </c>
      <c r="U329" s="17" t="str">
        <f>IFERROR(IF(COUNTIFS('Utrata Masy Jaja'!$B$4:$B$703,A329,'Utrata Masy Jaja'!$C$4:$C$703,C329)=0,"",AVERAGEIFS('Utrata Masy Jaja'!$S$4:$S$703,'Utrata Masy Jaja'!$B$4:$B$703,A329,'Utrata Masy Jaja'!$C$4:$C$703,C329)),"")</f>
        <v/>
      </c>
      <c r="V329" s="15" t="str">
        <f>IFERROR(IF(COUNTIFS('Temperatura zarodka'!$B$4:$B$703,A329,'Temperatura zarodka'!$C$4:$C$703,C329)=0,"",AVERAGEIFS('Temperatura zarodka'!$AR$4:$AR$703,'Temperatura zarodka'!$B$4:$B$703,A329,'Temperatura zarodka'!$C$4:$C$703,C329)),"")</f>
        <v/>
      </c>
      <c r="W329" s="14"/>
    </row>
    <row r="330" spans="1:23" ht="15" customHeight="1" x14ac:dyDescent="0.25">
      <c r="A330" s="12"/>
      <c r="B330" s="12"/>
      <c r="C330" s="14"/>
      <c r="D330" s="14"/>
      <c r="E330" s="14"/>
      <c r="F330" s="14"/>
      <c r="G330" s="14"/>
      <c r="H330" s="13" t="str">
        <f t="shared" si="40"/>
        <v/>
      </c>
      <c r="I330" s="14"/>
      <c r="J330" s="17" t="str">
        <f t="shared" si="41"/>
        <v/>
      </c>
      <c r="K330" s="14"/>
      <c r="L330" s="17" t="str">
        <f t="shared" si="42"/>
        <v/>
      </c>
      <c r="M330" s="17" t="str">
        <f t="shared" si="43"/>
        <v/>
      </c>
      <c r="N330" s="14"/>
      <c r="O330" s="13" t="str">
        <f t="shared" si="44"/>
        <v/>
      </c>
      <c r="P330" s="14"/>
      <c r="Q330" s="17" t="str">
        <f t="shared" si="45"/>
        <v/>
      </c>
      <c r="R330" s="14"/>
      <c r="S330" s="17" t="str">
        <f t="shared" si="46"/>
        <v/>
      </c>
      <c r="T330" s="17" t="str">
        <f t="shared" si="47"/>
        <v/>
      </c>
      <c r="U330" s="17" t="str">
        <f>IFERROR(IF(COUNTIFS('Utrata Masy Jaja'!$B$4:$B$703,A330,'Utrata Masy Jaja'!$C$4:$C$703,C330)=0,"",AVERAGEIFS('Utrata Masy Jaja'!$S$4:$S$703,'Utrata Masy Jaja'!$B$4:$B$703,A330,'Utrata Masy Jaja'!$C$4:$C$703,C330)),"")</f>
        <v/>
      </c>
      <c r="V330" s="15" t="str">
        <f>IFERROR(IF(COUNTIFS('Temperatura zarodka'!$B$4:$B$703,A330,'Temperatura zarodka'!$C$4:$C$703,C330)=0,"",AVERAGEIFS('Temperatura zarodka'!$AR$4:$AR$703,'Temperatura zarodka'!$B$4:$B$703,A330,'Temperatura zarodka'!$C$4:$C$703,C330)),"")</f>
        <v/>
      </c>
      <c r="W330" s="14"/>
    </row>
    <row r="331" spans="1:23" ht="15" customHeight="1" x14ac:dyDescent="0.25">
      <c r="A331" s="12"/>
      <c r="B331" s="12"/>
      <c r="C331" s="14"/>
      <c r="D331" s="14"/>
      <c r="E331" s="14"/>
      <c r="F331" s="14"/>
      <c r="G331" s="14"/>
      <c r="H331" s="13" t="str">
        <f t="shared" si="40"/>
        <v/>
      </c>
      <c r="I331" s="14"/>
      <c r="J331" s="17" t="str">
        <f t="shared" si="41"/>
        <v/>
      </c>
      <c r="K331" s="14"/>
      <c r="L331" s="17" t="str">
        <f t="shared" si="42"/>
        <v/>
      </c>
      <c r="M331" s="17" t="str">
        <f t="shared" si="43"/>
        <v/>
      </c>
      <c r="N331" s="14"/>
      <c r="O331" s="13" t="str">
        <f t="shared" si="44"/>
        <v/>
      </c>
      <c r="P331" s="14"/>
      <c r="Q331" s="17" t="str">
        <f t="shared" si="45"/>
        <v/>
      </c>
      <c r="R331" s="14"/>
      <c r="S331" s="17" t="str">
        <f t="shared" si="46"/>
        <v/>
      </c>
      <c r="T331" s="17" t="str">
        <f t="shared" si="47"/>
        <v/>
      </c>
      <c r="U331" s="17" t="str">
        <f>IFERROR(IF(COUNTIFS('Utrata Masy Jaja'!$B$4:$B$703,A331,'Utrata Masy Jaja'!$C$4:$C$703,C331)=0,"",AVERAGEIFS('Utrata Masy Jaja'!$S$4:$S$703,'Utrata Masy Jaja'!$B$4:$B$703,A331,'Utrata Masy Jaja'!$C$4:$C$703,C331)),"")</f>
        <v/>
      </c>
      <c r="V331" s="15" t="str">
        <f>IFERROR(IF(COUNTIFS('Temperatura zarodka'!$B$4:$B$703,A331,'Temperatura zarodka'!$C$4:$C$703,C331)=0,"",AVERAGEIFS('Temperatura zarodka'!$AR$4:$AR$703,'Temperatura zarodka'!$B$4:$B$703,A331,'Temperatura zarodka'!$C$4:$C$703,C331)),"")</f>
        <v/>
      </c>
      <c r="W331" s="14"/>
    </row>
    <row r="332" spans="1:23" ht="15" customHeight="1" x14ac:dyDescent="0.25">
      <c r="A332" s="12"/>
      <c r="B332" s="12"/>
      <c r="C332" s="14"/>
      <c r="D332" s="14"/>
      <c r="E332" s="14"/>
      <c r="F332" s="14"/>
      <c r="G332" s="14"/>
      <c r="H332" s="13" t="str">
        <f t="shared" si="40"/>
        <v/>
      </c>
      <c r="I332" s="14"/>
      <c r="J332" s="17" t="str">
        <f t="shared" si="41"/>
        <v/>
      </c>
      <c r="K332" s="14"/>
      <c r="L332" s="17" t="str">
        <f t="shared" si="42"/>
        <v/>
      </c>
      <c r="M332" s="17" t="str">
        <f t="shared" si="43"/>
        <v/>
      </c>
      <c r="N332" s="14"/>
      <c r="O332" s="13" t="str">
        <f t="shared" si="44"/>
        <v/>
      </c>
      <c r="P332" s="14"/>
      <c r="Q332" s="17" t="str">
        <f t="shared" si="45"/>
        <v/>
      </c>
      <c r="R332" s="14"/>
      <c r="S332" s="17" t="str">
        <f t="shared" si="46"/>
        <v/>
      </c>
      <c r="T332" s="17" t="str">
        <f t="shared" si="47"/>
        <v/>
      </c>
      <c r="U332" s="17" t="str">
        <f>IFERROR(IF(COUNTIFS('Utrata Masy Jaja'!$B$4:$B$703,A332,'Utrata Masy Jaja'!$C$4:$C$703,C332)=0,"",AVERAGEIFS('Utrata Masy Jaja'!$S$4:$S$703,'Utrata Masy Jaja'!$B$4:$B$703,A332,'Utrata Masy Jaja'!$C$4:$C$703,C332)),"")</f>
        <v/>
      </c>
      <c r="V332" s="15" t="str">
        <f>IFERROR(IF(COUNTIFS('Temperatura zarodka'!$B$4:$B$703,A332,'Temperatura zarodka'!$C$4:$C$703,C332)=0,"",AVERAGEIFS('Temperatura zarodka'!$AR$4:$AR$703,'Temperatura zarodka'!$B$4:$B$703,A332,'Temperatura zarodka'!$C$4:$C$703,C332)),"")</f>
        <v/>
      </c>
      <c r="W332" s="14"/>
    </row>
    <row r="333" spans="1:23" ht="15" customHeight="1" x14ac:dyDescent="0.25">
      <c r="A333" s="12"/>
      <c r="B333" s="12"/>
      <c r="C333" s="14"/>
      <c r="D333" s="14"/>
      <c r="E333" s="14"/>
      <c r="F333" s="14"/>
      <c r="G333" s="14"/>
      <c r="H333" s="13" t="str">
        <f t="shared" si="40"/>
        <v/>
      </c>
      <c r="I333" s="14"/>
      <c r="J333" s="17" t="str">
        <f t="shared" si="41"/>
        <v/>
      </c>
      <c r="K333" s="14"/>
      <c r="L333" s="17" t="str">
        <f t="shared" si="42"/>
        <v/>
      </c>
      <c r="M333" s="17" t="str">
        <f t="shared" si="43"/>
        <v/>
      </c>
      <c r="N333" s="14"/>
      <c r="O333" s="13" t="str">
        <f t="shared" si="44"/>
        <v/>
      </c>
      <c r="P333" s="14"/>
      <c r="Q333" s="17" t="str">
        <f t="shared" si="45"/>
        <v/>
      </c>
      <c r="R333" s="14"/>
      <c r="S333" s="17" t="str">
        <f t="shared" si="46"/>
        <v/>
      </c>
      <c r="T333" s="17" t="str">
        <f t="shared" si="47"/>
        <v/>
      </c>
      <c r="U333" s="17" t="str">
        <f>IFERROR(IF(COUNTIFS('Utrata Masy Jaja'!$B$4:$B$703,A333,'Utrata Masy Jaja'!$C$4:$C$703,C333)=0,"",AVERAGEIFS('Utrata Masy Jaja'!$S$4:$S$703,'Utrata Masy Jaja'!$B$4:$B$703,A333,'Utrata Masy Jaja'!$C$4:$C$703,C333)),"")</f>
        <v/>
      </c>
      <c r="V333" s="15" t="str">
        <f>IFERROR(IF(COUNTIFS('Temperatura zarodka'!$B$4:$B$703,A333,'Temperatura zarodka'!$C$4:$C$703,C333)=0,"",AVERAGEIFS('Temperatura zarodka'!$AR$4:$AR$703,'Temperatura zarodka'!$B$4:$B$703,A333,'Temperatura zarodka'!$C$4:$C$703,C333)),"")</f>
        <v/>
      </c>
      <c r="W333" s="14"/>
    </row>
    <row r="334" spans="1:23" ht="15" customHeight="1" x14ac:dyDescent="0.25">
      <c r="A334" s="12"/>
      <c r="B334" s="12"/>
      <c r="C334" s="14"/>
      <c r="D334" s="14"/>
      <c r="E334" s="14"/>
      <c r="F334" s="14"/>
      <c r="G334" s="14"/>
      <c r="H334" s="13" t="str">
        <f t="shared" si="40"/>
        <v/>
      </c>
      <c r="I334" s="14"/>
      <c r="J334" s="17" t="str">
        <f t="shared" si="41"/>
        <v/>
      </c>
      <c r="K334" s="14"/>
      <c r="L334" s="17" t="str">
        <f t="shared" si="42"/>
        <v/>
      </c>
      <c r="M334" s="17" t="str">
        <f t="shared" si="43"/>
        <v/>
      </c>
      <c r="N334" s="14"/>
      <c r="O334" s="13" t="str">
        <f t="shared" si="44"/>
        <v/>
      </c>
      <c r="P334" s="14"/>
      <c r="Q334" s="17" t="str">
        <f t="shared" si="45"/>
        <v/>
      </c>
      <c r="R334" s="14"/>
      <c r="S334" s="17" t="str">
        <f t="shared" si="46"/>
        <v/>
      </c>
      <c r="T334" s="17" t="str">
        <f t="shared" si="47"/>
        <v/>
      </c>
      <c r="U334" s="17" t="str">
        <f>IFERROR(IF(COUNTIFS('Utrata Masy Jaja'!$B$4:$B$703,A334,'Utrata Masy Jaja'!$C$4:$C$703,C334)=0,"",AVERAGEIFS('Utrata Masy Jaja'!$S$4:$S$703,'Utrata Masy Jaja'!$B$4:$B$703,A334,'Utrata Masy Jaja'!$C$4:$C$703,C334)),"")</f>
        <v/>
      </c>
      <c r="V334" s="15" t="str">
        <f>IFERROR(IF(COUNTIFS('Temperatura zarodka'!$B$4:$B$703,A334,'Temperatura zarodka'!$C$4:$C$703,C334)=0,"",AVERAGEIFS('Temperatura zarodka'!$AR$4:$AR$703,'Temperatura zarodka'!$B$4:$B$703,A334,'Temperatura zarodka'!$C$4:$C$703,C334)),"")</f>
        <v/>
      </c>
      <c r="W334" s="14"/>
    </row>
    <row r="335" spans="1:23" ht="15" customHeight="1" x14ac:dyDescent="0.25">
      <c r="A335" s="12"/>
      <c r="B335" s="12"/>
      <c r="C335" s="14"/>
      <c r="D335" s="14"/>
      <c r="E335" s="14"/>
      <c r="F335" s="14"/>
      <c r="G335" s="14"/>
      <c r="H335" s="13" t="str">
        <f t="shared" si="40"/>
        <v/>
      </c>
      <c r="I335" s="14"/>
      <c r="J335" s="17" t="str">
        <f t="shared" si="41"/>
        <v/>
      </c>
      <c r="K335" s="14"/>
      <c r="L335" s="17" t="str">
        <f t="shared" si="42"/>
        <v/>
      </c>
      <c r="M335" s="17" t="str">
        <f t="shared" si="43"/>
        <v/>
      </c>
      <c r="N335" s="14"/>
      <c r="O335" s="13" t="str">
        <f t="shared" si="44"/>
        <v/>
      </c>
      <c r="P335" s="14"/>
      <c r="Q335" s="17" t="str">
        <f t="shared" si="45"/>
        <v/>
      </c>
      <c r="R335" s="14"/>
      <c r="S335" s="17" t="str">
        <f t="shared" si="46"/>
        <v/>
      </c>
      <c r="T335" s="17" t="str">
        <f t="shared" si="47"/>
        <v/>
      </c>
      <c r="U335" s="17" t="str">
        <f>IFERROR(IF(COUNTIFS('Utrata Masy Jaja'!$B$4:$B$703,A335,'Utrata Masy Jaja'!$C$4:$C$703,C335)=0,"",AVERAGEIFS('Utrata Masy Jaja'!$S$4:$S$703,'Utrata Masy Jaja'!$B$4:$B$703,A335,'Utrata Masy Jaja'!$C$4:$C$703,C335)),"")</f>
        <v/>
      </c>
      <c r="V335" s="15" t="str">
        <f>IFERROR(IF(COUNTIFS('Temperatura zarodka'!$B$4:$B$703,A335,'Temperatura zarodka'!$C$4:$C$703,C335)=0,"",AVERAGEIFS('Temperatura zarodka'!$AR$4:$AR$703,'Temperatura zarodka'!$B$4:$B$703,A335,'Temperatura zarodka'!$C$4:$C$703,C335)),"")</f>
        <v/>
      </c>
      <c r="W335" s="14"/>
    </row>
    <row r="336" spans="1:23" ht="15" customHeight="1" x14ac:dyDescent="0.25">
      <c r="A336" s="12"/>
      <c r="B336" s="12"/>
      <c r="C336" s="14"/>
      <c r="D336" s="14"/>
      <c r="E336" s="14"/>
      <c r="F336" s="14"/>
      <c r="G336" s="14"/>
      <c r="H336" s="13" t="str">
        <f t="shared" si="40"/>
        <v/>
      </c>
      <c r="I336" s="14"/>
      <c r="J336" s="17" t="str">
        <f t="shared" si="41"/>
        <v/>
      </c>
      <c r="K336" s="14"/>
      <c r="L336" s="17" t="str">
        <f t="shared" si="42"/>
        <v/>
      </c>
      <c r="M336" s="17" t="str">
        <f t="shared" si="43"/>
        <v/>
      </c>
      <c r="N336" s="14"/>
      <c r="O336" s="13" t="str">
        <f t="shared" si="44"/>
        <v/>
      </c>
      <c r="P336" s="14"/>
      <c r="Q336" s="17" t="str">
        <f t="shared" si="45"/>
        <v/>
      </c>
      <c r="R336" s="14"/>
      <c r="S336" s="17" t="str">
        <f t="shared" si="46"/>
        <v/>
      </c>
      <c r="T336" s="17" t="str">
        <f t="shared" si="47"/>
        <v/>
      </c>
      <c r="U336" s="17" t="str">
        <f>IFERROR(IF(COUNTIFS('Utrata Masy Jaja'!$B$4:$B$703,A336,'Utrata Masy Jaja'!$C$4:$C$703,C336)=0,"",AVERAGEIFS('Utrata Masy Jaja'!$S$4:$S$703,'Utrata Masy Jaja'!$B$4:$B$703,A336,'Utrata Masy Jaja'!$C$4:$C$703,C336)),"")</f>
        <v/>
      </c>
      <c r="V336" s="15" t="str">
        <f>IFERROR(IF(COUNTIFS('Temperatura zarodka'!$B$4:$B$703,A336,'Temperatura zarodka'!$C$4:$C$703,C336)=0,"",AVERAGEIFS('Temperatura zarodka'!$AR$4:$AR$703,'Temperatura zarodka'!$B$4:$B$703,A336,'Temperatura zarodka'!$C$4:$C$703,C336)),"")</f>
        <v/>
      </c>
      <c r="W336" s="14"/>
    </row>
    <row r="337" spans="1:23" ht="15" customHeight="1" x14ac:dyDescent="0.25">
      <c r="A337" s="12"/>
      <c r="B337" s="12"/>
      <c r="C337" s="14"/>
      <c r="D337" s="14"/>
      <c r="E337" s="14"/>
      <c r="F337" s="14"/>
      <c r="G337" s="14"/>
      <c r="H337" s="13" t="str">
        <f t="shared" si="40"/>
        <v/>
      </c>
      <c r="I337" s="14"/>
      <c r="J337" s="17" t="str">
        <f t="shared" si="41"/>
        <v/>
      </c>
      <c r="K337" s="14"/>
      <c r="L337" s="17" t="str">
        <f t="shared" si="42"/>
        <v/>
      </c>
      <c r="M337" s="17" t="str">
        <f t="shared" si="43"/>
        <v/>
      </c>
      <c r="N337" s="14"/>
      <c r="O337" s="13" t="str">
        <f t="shared" si="44"/>
        <v/>
      </c>
      <c r="P337" s="14"/>
      <c r="Q337" s="17" t="str">
        <f t="shared" si="45"/>
        <v/>
      </c>
      <c r="R337" s="14"/>
      <c r="S337" s="17" t="str">
        <f t="shared" si="46"/>
        <v/>
      </c>
      <c r="T337" s="17" t="str">
        <f t="shared" si="47"/>
        <v/>
      </c>
      <c r="U337" s="17" t="str">
        <f>IFERROR(IF(COUNTIFS('Utrata Masy Jaja'!$B$4:$B$703,A337,'Utrata Masy Jaja'!$C$4:$C$703,C337)=0,"",AVERAGEIFS('Utrata Masy Jaja'!$S$4:$S$703,'Utrata Masy Jaja'!$B$4:$B$703,A337,'Utrata Masy Jaja'!$C$4:$C$703,C337)),"")</f>
        <v/>
      </c>
      <c r="V337" s="15" t="str">
        <f>IFERROR(IF(COUNTIFS('Temperatura zarodka'!$B$4:$B$703,A337,'Temperatura zarodka'!$C$4:$C$703,C337)=0,"",AVERAGEIFS('Temperatura zarodka'!$AR$4:$AR$703,'Temperatura zarodka'!$B$4:$B$703,A337,'Temperatura zarodka'!$C$4:$C$703,C337)),"")</f>
        <v/>
      </c>
      <c r="W337" s="14"/>
    </row>
    <row r="338" spans="1:23" ht="15" customHeight="1" x14ac:dyDescent="0.25">
      <c r="A338" s="12"/>
      <c r="B338" s="12"/>
      <c r="C338" s="14"/>
      <c r="D338" s="14"/>
      <c r="E338" s="14"/>
      <c r="F338" s="14"/>
      <c r="G338" s="14"/>
      <c r="H338" s="13" t="str">
        <f t="shared" si="40"/>
        <v/>
      </c>
      <c r="I338" s="14"/>
      <c r="J338" s="17" t="str">
        <f t="shared" si="41"/>
        <v/>
      </c>
      <c r="K338" s="14"/>
      <c r="L338" s="17" t="str">
        <f t="shared" si="42"/>
        <v/>
      </c>
      <c r="M338" s="17" t="str">
        <f t="shared" si="43"/>
        <v/>
      </c>
      <c r="N338" s="14"/>
      <c r="O338" s="13" t="str">
        <f t="shared" si="44"/>
        <v/>
      </c>
      <c r="P338" s="14"/>
      <c r="Q338" s="17" t="str">
        <f t="shared" si="45"/>
        <v/>
      </c>
      <c r="R338" s="14"/>
      <c r="S338" s="17" t="str">
        <f t="shared" si="46"/>
        <v/>
      </c>
      <c r="T338" s="17" t="str">
        <f t="shared" si="47"/>
        <v/>
      </c>
      <c r="U338" s="17" t="str">
        <f>IFERROR(IF(COUNTIFS('Utrata Masy Jaja'!$B$4:$B$703,A338,'Utrata Masy Jaja'!$C$4:$C$703,C338)=0,"",AVERAGEIFS('Utrata Masy Jaja'!$S$4:$S$703,'Utrata Masy Jaja'!$B$4:$B$703,A338,'Utrata Masy Jaja'!$C$4:$C$703,C338)),"")</f>
        <v/>
      </c>
      <c r="V338" s="15" t="str">
        <f>IFERROR(IF(COUNTIFS('Temperatura zarodka'!$B$4:$B$703,A338,'Temperatura zarodka'!$C$4:$C$703,C338)=0,"",AVERAGEIFS('Temperatura zarodka'!$AR$4:$AR$703,'Temperatura zarodka'!$B$4:$B$703,A338,'Temperatura zarodka'!$C$4:$C$703,C338)),"")</f>
        <v/>
      </c>
      <c r="W338" s="14"/>
    </row>
    <row r="339" spans="1:23" ht="15" customHeight="1" x14ac:dyDescent="0.25">
      <c r="A339" s="12"/>
      <c r="B339" s="12"/>
      <c r="C339" s="14"/>
      <c r="D339" s="14"/>
      <c r="E339" s="14"/>
      <c r="F339" s="14"/>
      <c r="G339" s="14"/>
      <c r="H339" s="13" t="str">
        <f t="shared" si="40"/>
        <v/>
      </c>
      <c r="I339" s="14"/>
      <c r="J339" s="17" t="str">
        <f t="shared" si="41"/>
        <v/>
      </c>
      <c r="K339" s="14"/>
      <c r="L339" s="17" t="str">
        <f t="shared" si="42"/>
        <v/>
      </c>
      <c r="M339" s="17" t="str">
        <f t="shared" si="43"/>
        <v/>
      </c>
      <c r="N339" s="14"/>
      <c r="O339" s="13" t="str">
        <f t="shared" si="44"/>
        <v/>
      </c>
      <c r="P339" s="14"/>
      <c r="Q339" s="17" t="str">
        <f t="shared" si="45"/>
        <v/>
      </c>
      <c r="R339" s="14"/>
      <c r="S339" s="17" t="str">
        <f t="shared" si="46"/>
        <v/>
      </c>
      <c r="T339" s="17" t="str">
        <f t="shared" si="47"/>
        <v/>
      </c>
      <c r="U339" s="17" t="str">
        <f>IFERROR(IF(COUNTIFS('Utrata Masy Jaja'!$B$4:$B$703,A339,'Utrata Masy Jaja'!$C$4:$C$703,C339)=0,"",AVERAGEIFS('Utrata Masy Jaja'!$S$4:$S$703,'Utrata Masy Jaja'!$B$4:$B$703,A339,'Utrata Masy Jaja'!$C$4:$C$703,C339)),"")</f>
        <v/>
      </c>
      <c r="V339" s="15" t="str">
        <f>IFERROR(IF(COUNTIFS('Temperatura zarodka'!$B$4:$B$703,A339,'Temperatura zarodka'!$C$4:$C$703,C339)=0,"",AVERAGEIFS('Temperatura zarodka'!$AR$4:$AR$703,'Temperatura zarodka'!$B$4:$B$703,A339,'Temperatura zarodka'!$C$4:$C$703,C339)),"")</f>
        <v/>
      </c>
      <c r="W339" s="14"/>
    </row>
    <row r="340" spans="1:23" ht="15" customHeight="1" x14ac:dyDescent="0.25">
      <c r="A340" s="12"/>
      <c r="B340" s="12"/>
      <c r="C340" s="14"/>
      <c r="D340" s="14"/>
      <c r="E340" s="14"/>
      <c r="F340" s="14"/>
      <c r="G340" s="14"/>
      <c r="H340" s="13" t="str">
        <f t="shared" si="40"/>
        <v/>
      </c>
      <c r="I340" s="14"/>
      <c r="J340" s="17" t="str">
        <f t="shared" si="41"/>
        <v/>
      </c>
      <c r="K340" s="14"/>
      <c r="L340" s="17" t="str">
        <f t="shared" si="42"/>
        <v/>
      </c>
      <c r="M340" s="17" t="str">
        <f t="shared" si="43"/>
        <v/>
      </c>
      <c r="N340" s="14"/>
      <c r="O340" s="13" t="str">
        <f t="shared" si="44"/>
        <v/>
      </c>
      <c r="P340" s="14"/>
      <c r="Q340" s="17" t="str">
        <f t="shared" si="45"/>
        <v/>
      </c>
      <c r="R340" s="14"/>
      <c r="S340" s="17" t="str">
        <f t="shared" si="46"/>
        <v/>
      </c>
      <c r="T340" s="17" t="str">
        <f t="shared" si="47"/>
        <v/>
      </c>
      <c r="U340" s="17" t="str">
        <f>IFERROR(IF(COUNTIFS('Utrata Masy Jaja'!$B$4:$B$703,A340,'Utrata Masy Jaja'!$C$4:$C$703,C340)=0,"",AVERAGEIFS('Utrata Masy Jaja'!$S$4:$S$703,'Utrata Masy Jaja'!$B$4:$B$703,A340,'Utrata Masy Jaja'!$C$4:$C$703,C340)),"")</f>
        <v/>
      </c>
      <c r="V340" s="15" t="str">
        <f>IFERROR(IF(COUNTIFS('Temperatura zarodka'!$B$4:$B$703,A340,'Temperatura zarodka'!$C$4:$C$703,C340)=0,"",AVERAGEIFS('Temperatura zarodka'!$AR$4:$AR$703,'Temperatura zarodka'!$B$4:$B$703,A340,'Temperatura zarodka'!$C$4:$C$703,C340)),"")</f>
        <v/>
      </c>
      <c r="W340" s="14"/>
    </row>
    <row r="341" spans="1:23" ht="15" customHeight="1" x14ac:dyDescent="0.25">
      <c r="A341" s="12"/>
      <c r="B341" s="12"/>
      <c r="C341" s="14"/>
      <c r="D341" s="14"/>
      <c r="E341" s="14"/>
      <c r="F341" s="14"/>
      <c r="G341" s="14"/>
      <c r="H341" s="13" t="str">
        <f t="shared" si="40"/>
        <v/>
      </c>
      <c r="I341" s="14"/>
      <c r="J341" s="17" t="str">
        <f t="shared" si="41"/>
        <v/>
      </c>
      <c r="K341" s="14"/>
      <c r="L341" s="17" t="str">
        <f t="shared" si="42"/>
        <v/>
      </c>
      <c r="M341" s="17" t="str">
        <f t="shared" si="43"/>
        <v/>
      </c>
      <c r="N341" s="14"/>
      <c r="O341" s="13" t="str">
        <f t="shared" si="44"/>
        <v/>
      </c>
      <c r="P341" s="14"/>
      <c r="Q341" s="17" t="str">
        <f t="shared" si="45"/>
        <v/>
      </c>
      <c r="R341" s="14"/>
      <c r="S341" s="17" t="str">
        <f t="shared" si="46"/>
        <v/>
      </c>
      <c r="T341" s="17" t="str">
        <f t="shared" si="47"/>
        <v/>
      </c>
      <c r="U341" s="17" t="str">
        <f>IFERROR(IF(COUNTIFS('Utrata Masy Jaja'!$B$4:$B$703,A341,'Utrata Masy Jaja'!$C$4:$C$703,C341)=0,"",AVERAGEIFS('Utrata Masy Jaja'!$S$4:$S$703,'Utrata Masy Jaja'!$B$4:$B$703,A341,'Utrata Masy Jaja'!$C$4:$C$703,C341)),"")</f>
        <v/>
      </c>
      <c r="V341" s="15" t="str">
        <f>IFERROR(IF(COUNTIFS('Temperatura zarodka'!$B$4:$B$703,A341,'Temperatura zarodka'!$C$4:$C$703,C341)=0,"",AVERAGEIFS('Temperatura zarodka'!$AR$4:$AR$703,'Temperatura zarodka'!$B$4:$B$703,A341,'Temperatura zarodka'!$C$4:$C$703,C341)),"")</f>
        <v/>
      </c>
      <c r="W341" s="14"/>
    </row>
    <row r="342" spans="1:23" ht="15" customHeight="1" x14ac:dyDescent="0.25">
      <c r="A342" s="12"/>
      <c r="B342" s="12"/>
      <c r="C342" s="14"/>
      <c r="D342" s="14"/>
      <c r="E342" s="14"/>
      <c r="F342" s="14"/>
      <c r="G342" s="14"/>
      <c r="H342" s="13" t="str">
        <f t="shared" si="40"/>
        <v/>
      </c>
      <c r="I342" s="14"/>
      <c r="J342" s="17" t="str">
        <f t="shared" si="41"/>
        <v/>
      </c>
      <c r="K342" s="14"/>
      <c r="L342" s="17" t="str">
        <f t="shared" si="42"/>
        <v/>
      </c>
      <c r="M342" s="17" t="str">
        <f t="shared" si="43"/>
        <v/>
      </c>
      <c r="N342" s="14"/>
      <c r="O342" s="13" t="str">
        <f t="shared" si="44"/>
        <v/>
      </c>
      <c r="P342" s="14"/>
      <c r="Q342" s="17" t="str">
        <f t="shared" si="45"/>
        <v/>
      </c>
      <c r="R342" s="14"/>
      <c r="S342" s="17" t="str">
        <f t="shared" si="46"/>
        <v/>
      </c>
      <c r="T342" s="17" t="str">
        <f t="shared" si="47"/>
        <v/>
      </c>
      <c r="U342" s="17" t="str">
        <f>IFERROR(IF(COUNTIFS('Utrata Masy Jaja'!$B$4:$B$703,A342,'Utrata Masy Jaja'!$C$4:$C$703,C342)=0,"",AVERAGEIFS('Utrata Masy Jaja'!$S$4:$S$703,'Utrata Masy Jaja'!$B$4:$B$703,A342,'Utrata Masy Jaja'!$C$4:$C$703,C342)),"")</f>
        <v/>
      </c>
      <c r="V342" s="15" t="str">
        <f>IFERROR(IF(COUNTIFS('Temperatura zarodka'!$B$4:$B$703,A342,'Temperatura zarodka'!$C$4:$C$703,C342)=0,"",AVERAGEIFS('Temperatura zarodka'!$AR$4:$AR$703,'Temperatura zarodka'!$B$4:$B$703,A342,'Temperatura zarodka'!$C$4:$C$703,C342)),"")</f>
        <v/>
      </c>
      <c r="W342" s="14"/>
    </row>
    <row r="343" spans="1:23" ht="15" customHeight="1" x14ac:dyDescent="0.25">
      <c r="A343" s="12"/>
      <c r="B343" s="12"/>
      <c r="C343" s="14"/>
      <c r="D343" s="14"/>
      <c r="E343" s="14"/>
      <c r="F343" s="14"/>
      <c r="G343" s="14"/>
      <c r="H343" s="13" t="str">
        <f t="shared" si="40"/>
        <v/>
      </c>
      <c r="I343" s="14"/>
      <c r="J343" s="17" t="str">
        <f t="shared" si="41"/>
        <v/>
      </c>
      <c r="K343" s="14"/>
      <c r="L343" s="17" t="str">
        <f t="shared" si="42"/>
        <v/>
      </c>
      <c r="M343" s="17" t="str">
        <f t="shared" si="43"/>
        <v/>
      </c>
      <c r="N343" s="14"/>
      <c r="O343" s="13" t="str">
        <f t="shared" si="44"/>
        <v/>
      </c>
      <c r="P343" s="14"/>
      <c r="Q343" s="17" t="str">
        <f t="shared" si="45"/>
        <v/>
      </c>
      <c r="R343" s="14"/>
      <c r="S343" s="17" t="str">
        <f t="shared" si="46"/>
        <v/>
      </c>
      <c r="T343" s="17" t="str">
        <f t="shared" si="47"/>
        <v/>
      </c>
      <c r="U343" s="17" t="str">
        <f>IFERROR(IF(COUNTIFS('Utrata Masy Jaja'!$B$4:$B$703,A343,'Utrata Masy Jaja'!$C$4:$C$703,C343)=0,"",AVERAGEIFS('Utrata Masy Jaja'!$S$4:$S$703,'Utrata Masy Jaja'!$B$4:$B$703,A343,'Utrata Masy Jaja'!$C$4:$C$703,C343)),"")</f>
        <v/>
      </c>
      <c r="V343" s="15" t="str">
        <f>IFERROR(IF(COUNTIFS('Temperatura zarodka'!$B$4:$B$703,A343,'Temperatura zarodka'!$C$4:$C$703,C343)=0,"",AVERAGEIFS('Temperatura zarodka'!$AR$4:$AR$703,'Temperatura zarodka'!$B$4:$B$703,A343,'Temperatura zarodka'!$C$4:$C$703,C343)),"")</f>
        <v/>
      </c>
      <c r="W343" s="14"/>
    </row>
    <row r="344" spans="1:23" ht="15" customHeight="1" x14ac:dyDescent="0.25">
      <c r="A344" s="12"/>
      <c r="B344" s="12"/>
      <c r="C344" s="14"/>
      <c r="D344" s="14"/>
      <c r="E344" s="14"/>
      <c r="F344" s="14"/>
      <c r="G344" s="14"/>
      <c r="H344" s="13" t="str">
        <f t="shared" si="40"/>
        <v/>
      </c>
      <c r="I344" s="14"/>
      <c r="J344" s="17" t="str">
        <f t="shared" si="41"/>
        <v/>
      </c>
      <c r="K344" s="14"/>
      <c r="L344" s="17" t="str">
        <f t="shared" si="42"/>
        <v/>
      </c>
      <c r="M344" s="17" t="str">
        <f t="shared" si="43"/>
        <v/>
      </c>
      <c r="N344" s="14"/>
      <c r="O344" s="13" t="str">
        <f t="shared" si="44"/>
        <v/>
      </c>
      <c r="P344" s="14"/>
      <c r="Q344" s="17" t="str">
        <f t="shared" si="45"/>
        <v/>
      </c>
      <c r="R344" s="14"/>
      <c r="S344" s="17" t="str">
        <f t="shared" si="46"/>
        <v/>
      </c>
      <c r="T344" s="17" t="str">
        <f t="shared" si="47"/>
        <v/>
      </c>
      <c r="U344" s="17" t="str">
        <f>IFERROR(IF(COUNTIFS('Utrata Masy Jaja'!$B$4:$B$703,A344,'Utrata Masy Jaja'!$C$4:$C$703,C344)=0,"",AVERAGEIFS('Utrata Masy Jaja'!$S$4:$S$703,'Utrata Masy Jaja'!$B$4:$B$703,A344,'Utrata Masy Jaja'!$C$4:$C$703,C344)),"")</f>
        <v/>
      </c>
      <c r="V344" s="15" t="str">
        <f>IFERROR(IF(COUNTIFS('Temperatura zarodka'!$B$4:$B$703,A344,'Temperatura zarodka'!$C$4:$C$703,C344)=0,"",AVERAGEIFS('Temperatura zarodka'!$AR$4:$AR$703,'Temperatura zarodka'!$B$4:$B$703,A344,'Temperatura zarodka'!$C$4:$C$703,C344)),"")</f>
        <v/>
      </c>
      <c r="W344" s="14"/>
    </row>
    <row r="345" spans="1:23" ht="15" customHeight="1" x14ac:dyDescent="0.25">
      <c r="A345" s="12"/>
      <c r="B345" s="12"/>
      <c r="C345" s="14"/>
      <c r="D345" s="14"/>
      <c r="E345" s="14"/>
      <c r="F345" s="14"/>
      <c r="G345" s="14"/>
      <c r="H345" s="13" t="str">
        <f t="shared" si="40"/>
        <v/>
      </c>
      <c r="I345" s="14"/>
      <c r="J345" s="17" t="str">
        <f t="shared" si="41"/>
        <v/>
      </c>
      <c r="K345" s="14"/>
      <c r="L345" s="17" t="str">
        <f t="shared" si="42"/>
        <v/>
      </c>
      <c r="M345" s="17" t="str">
        <f t="shared" si="43"/>
        <v/>
      </c>
      <c r="N345" s="14"/>
      <c r="O345" s="13" t="str">
        <f t="shared" si="44"/>
        <v/>
      </c>
      <c r="P345" s="14"/>
      <c r="Q345" s="17" t="str">
        <f t="shared" si="45"/>
        <v/>
      </c>
      <c r="R345" s="14"/>
      <c r="S345" s="17" t="str">
        <f t="shared" si="46"/>
        <v/>
      </c>
      <c r="T345" s="17" t="str">
        <f t="shared" si="47"/>
        <v/>
      </c>
      <c r="U345" s="17" t="str">
        <f>IFERROR(IF(COUNTIFS('Utrata Masy Jaja'!$B$4:$B$703,A345,'Utrata Masy Jaja'!$C$4:$C$703,C345)=0,"",AVERAGEIFS('Utrata Masy Jaja'!$S$4:$S$703,'Utrata Masy Jaja'!$B$4:$B$703,A345,'Utrata Masy Jaja'!$C$4:$C$703,C345)),"")</f>
        <v/>
      </c>
      <c r="V345" s="15" t="str">
        <f>IFERROR(IF(COUNTIFS('Temperatura zarodka'!$B$4:$B$703,A345,'Temperatura zarodka'!$C$4:$C$703,C345)=0,"",AVERAGEIFS('Temperatura zarodka'!$AR$4:$AR$703,'Temperatura zarodka'!$B$4:$B$703,A345,'Temperatura zarodka'!$C$4:$C$703,C345)),"")</f>
        <v/>
      </c>
      <c r="W345" s="14"/>
    </row>
    <row r="346" spans="1:23" ht="15" customHeight="1" x14ac:dyDescent="0.25">
      <c r="A346" s="12"/>
      <c r="B346" s="12"/>
      <c r="C346" s="14"/>
      <c r="D346" s="14"/>
      <c r="E346" s="14"/>
      <c r="F346" s="14"/>
      <c r="G346" s="14"/>
      <c r="H346" s="13" t="str">
        <f t="shared" si="40"/>
        <v/>
      </c>
      <c r="I346" s="14"/>
      <c r="J346" s="17" t="str">
        <f t="shared" si="41"/>
        <v/>
      </c>
      <c r="K346" s="14"/>
      <c r="L346" s="17" t="str">
        <f t="shared" si="42"/>
        <v/>
      </c>
      <c r="M346" s="17" t="str">
        <f t="shared" si="43"/>
        <v/>
      </c>
      <c r="N346" s="14"/>
      <c r="O346" s="13" t="str">
        <f t="shared" si="44"/>
        <v/>
      </c>
      <c r="P346" s="14"/>
      <c r="Q346" s="17" t="str">
        <f t="shared" si="45"/>
        <v/>
      </c>
      <c r="R346" s="14"/>
      <c r="S346" s="17" t="str">
        <f t="shared" si="46"/>
        <v/>
      </c>
      <c r="T346" s="17" t="str">
        <f t="shared" si="47"/>
        <v/>
      </c>
      <c r="U346" s="17" t="str">
        <f>IFERROR(IF(COUNTIFS('Utrata Masy Jaja'!$B$4:$B$703,A346,'Utrata Masy Jaja'!$C$4:$C$703,C346)=0,"",AVERAGEIFS('Utrata Masy Jaja'!$S$4:$S$703,'Utrata Masy Jaja'!$B$4:$B$703,A346,'Utrata Masy Jaja'!$C$4:$C$703,C346)),"")</f>
        <v/>
      </c>
      <c r="V346" s="15" t="str">
        <f>IFERROR(IF(COUNTIFS('Temperatura zarodka'!$B$4:$B$703,A346,'Temperatura zarodka'!$C$4:$C$703,C346)=0,"",AVERAGEIFS('Temperatura zarodka'!$AR$4:$AR$703,'Temperatura zarodka'!$B$4:$B$703,A346,'Temperatura zarodka'!$C$4:$C$703,C346)),"")</f>
        <v/>
      </c>
      <c r="W346" s="14"/>
    </row>
    <row r="347" spans="1:23" ht="15" customHeight="1" x14ac:dyDescent="0.25">
      <c r="A347" s="12"/>
      <c r="B347" s="12"/>
      <c r="C347" s="14"/>
      <c r="D347" s="14"/>
      <c r="E347" s="14"/>
      <c r="F347" s="14"/>
      <c r="G347" s="14"/>
      <c r="H347" s="13" t="str">
        <f t="shared" si="40"/>
        <v/>
      </c>
      <c r="I347" s="14"/>
      <c r="J347" s="17" t="str">
        <f t="shared" si="41"/>
        <v/>
      </c>
      <c r="K347" s="14"/>
      <c r="L347" s="17" t="str">
        <f t="shared" si="42"/>
        <v/>
      </c>
      <c r="M347" s="17" t="str">
        <f t="shared" si="43"/>
        <v/>
      </c>
      <c r="N347" s="14"/>
      <c r="O347" s="13" t="str">
        <f t="shared" si="44"/>
        <v/>
      </c>
      <c r="P347" s="14"/>
      <c r="Q347" s="17" t="str">
        <f t="shared" si="45"/>
        <v/>
      </c>
      <c r="R347" s="14"/>
      <c r="S347" s="17" t="str">
        <f t="shared" si="46"/>
        <v/>
      </c>
      <c r="T347" s="17" t="str">
        <f t="shared" si="47"/>
        <v/>
      </c>
      <c r="U347" s="17" t="str">
        <f>IFERROR(IF(COUNTIFS('Utrata Masy Jaja'!$B$4:$B$703,A347,'Utrata Masy Jaja'!$C$4:$C$703,C347)=0,"",AVERAGEIFS('Utrata Masy Jaja'!$S$4:$S$703,'Utrata Masy Jaja'!$B$4:$B$703,A347,'Utrata Masy Jaja'!$C$4:$C$703,C347)),"")</f>
        <v/>
      </c>
      <c r="V347" s="15" t="str">
        <f>IFERROR(IF(COUNTIFS('Temperatura zarodka'!$B$4:$B$703,A347,'Temperatura zarodka'!$C$4:$C$703,C347)=0,"",AVERAGEIFS('Temperatura zarodka'!$AR$4:$AR$703,'Temperatura zarodka'!$B$4:$B$703,A347,'Temperatura zarodka'!$C$4:$C$703,C347)),"")</f>
        <v/>
      </c>
      <c r="W347" s="14"/>
    </row>
    <row r="348" spans="1:23" ht="15" customHeight="1" x14ac:dyDescent="0.25">
      <c r="A348" s="12"/>
      <c r="B348" s="12"/>
      <c r="C348" s="14"/>
      <c r="D348" s="14"/>
      <c r="E348" s="14"/>
      <c r="F348" s="14"/>
      <c r="G348" s="14"/>
      <c r="H348" s="13" t="str">
        <f t="shared" si="40"/>
        <v/>
      </c>
      <c r="I348" s="14"/>
      <c r="J348" s="17" t="str">
        <f t="shared" si="41"/>
        <v/>
      </c>
      <c r="K348" s="14"/>
      <c r="L348" s="17" t="str">
        <f t="shared" si="42"/>
        <v/>
      </c>
      <c r="M348" s="17" t="str">
        <f t="shared" si="43"/>
        <v/>
      </c>
      <c r="N348" s="14"/>
      <c r="O348" s="13" t="str">
        <f t="shared" si="44"/>
        <v/>
      </c>
      <c r="P348" s="14"/>
      <c r="Q348" s="17" t="str">
        <f t="shared" si="45"/>
        <v/>
      </c>
      <c r="R348" s="14"/>
      <c r="S348" s="17" t="str">
        <f t="shared" si="46"/>
        <v/>
      </c>
      <c r="T348" s="17" t="str">
        <f t="shared" si="47"/>
        <v/>
      </c>
      <c r="U348" s="17" t="str">
        <f>IFERROR(IF(COUNTIFS('Utrata Masy Jaja'!$B$4:$B$703,A348,'Utrata Masy Jaja'!$C$4:$C$703,C348)=0,"",AVERAGEIFS('Utrata Masy Jaja'!$S$4:$S$703,'Utrata Masy Jaja'!$B$4:$B$703,A348,'Utrata Masy Jaja'!$C$4:$C$703,C348)),"")</f>
        <v/>
      </c>
      <c r="V348" s="15" t="str">
        <f>IFERROR(IF(COUNTIFS('Temperatura zarodka'!$B$4:$B$703,A348,'Temperatura zarodka'!$C$4:$C$703,C348)=0,"",AVERAGEIFS('Temperatura zarodka'!$AR$4:$AR$703,'Temperatura zarodka'!$B$4:$B$703,A348,'Temperatura zarodka'!$C$4:$C$703,C348)),"")</f>
        <v/>
      </c>
      <c r="W348" s="14"/>
    </row>
    <row r="349" spans="1:23" ht="15" customHeight="1" x14ac:dyDescent="0.25">
      <c r="A349" s="12"/>
      <c r="B349" s="12"/>
      <c r="C349" s="14"/>
      <c r="D349" s="14"/>
      <c r="E349" s="14"/>
      <c r="F349" s="14"/>
      <c r="G349" s="14"/>
      <c r="H349" s="13" t="str">
        <f t="shared" si="40"/>
        <v/>
      </c>
      <c r="I349" s="14"/>
      <c r="J349" s="17" t="str">
        <f t="shared" si="41"/>
        <v/>
      </c>
      <c r="K349" s="14"/>
      <c r="L349" s="17" t="str">
        <f t="shared" si="42"/>
        <v/>
      </c>
      <c r="M349" s="17" t="str">
        <f t="shared" si="43"/>
        <v/>
      </c>
      <c r="N349" s="14"/>
      <c r="O349" s="13" t="str">
        <f t="shared" si="44"/>
        <v/>
      </c>
      <c r="P349" s="14"/>
      <c r="Q349" s="17" t="str">
        <f t="shared" si="45"/>
        <v/>
      </c>
      <c r="R349" s="14"/>
      <c r="S349" s="17" t="str">
        <f t="shared" si="46"/>
        <v/>
      </c>
      <c r="T349" s="17" t="str">
        <f t="shared" si="47"/>
        <v/>
      </c>
      <c r="U349" s="17" t="str">
        <f>IFERROR(IF(COUNTIFS('Utrata Masy Jaja'!$B$4:$B$703,A349,'Utrata Masy Jaja'!$C$4:$C$703,C349)=0,"",AVERAGEIFS('Utrata Masy Jaja'!$S$4:$S$703,'Utrata Masy Jaja'!$B$4:$B$703,A349,'Utrata Masy Jaja'!$C$4:$C$703,C349)),"")</f>
        <v/>
      </c>
      <c r="V349" s="15" t="str">
        <f>IFERROR(IF(COUNTIFS('Temperatura zarodka'!$B$4:$B$703,A349,'Temperatura zarodka'!$C$4:$C$703,C349)=0,"",AVERAGEIFS('Temperatura zarodka'!$AR$4:$AR$703,'Temperatura zarodka'!$B$4:$B$703,A349,'Temperatura zarodka'!$C$4:$C$703,C349)),"")</f>
        <v/>
      </c>
      <c r="W349" s="14"/>
    </row>
    <row r="350" spans="1:23" ht="15" customHeight="1" x14ac:dyDescent="0.25">
      <c r="A350" s="12"/>
      <c r="B350" s="12"/>
      <c r="C350" s="14"/>
      <c r="D350" s="14"/>
      <c r="E350" s="14"/>
      <c r="F350" s="14"/>
      <c r="G350" s="14"/>
      <c r="H350" s="13" t="str">
        <f t="shared" si="40"/>
        <v/>
      </c>
      <c r="I350" s="14"/>
      <c r="J350" s="17" t="str">
        <f t="shared" si="41"/>
        <v/>
      </c>
      <c r="K350" s="14"/>
      <c r="L350" s="17" t="str">
        <f t="shared" si="42"/>
        <v/>
      </c>
      <c r="M350" s="17" t="str">
        <f t="shared" si="43"/>
        <v/>
      </c>
      <c r="N350" s="14"/>
      <c r="O350" s="13" t="str">
        <f t="shared" si="44"/>
        <v/>
      </c>
      <c r="P350" s="14"/>
      <c r="Q350" s="17" t="str">
        <f t="shared" si="45"/>
        <v/>
      </c>
      <c r="R350" s="14"/>
      <c r="S350" s="17" t="str">
        <f t="shared" si="46"/>
        <v/>
      </c>
      <c r="T350" s="17" t="str">
        <f t="shared" si="47"/>
        <v/>
      </c>
      <c r="U350" s="17" t="str">
        <f>IFERROR(IF(COUNTIFS('Utrata Masy Jaja'!$B$4:$B$703,A350,'Utrata Masy Jaja'!$C$4:$C$703,C350)=0,"",AVERAGEIFS('Utrata Masy Jaja'!$S$4:$S$703,'Utrata Masy Jaja'!$B$4:$B$703,A350,'Utrata Masy Jaja'!$C$4:$C$703,C350)),"")</f>
        <v/>
      </c>
      <c r="V350" s="15" t="str">
        <f>IFERROR(IF(COUNTIFS('Temperatura zarodka'!$B$4:$B$703,A350,'Temperatura zarodka'!$C$4:$C$703,C350)=0,"",AVERAGEIFS('Temperatura zarodka'!$AR$4:$AR$703,'Temperatura zarodka'!$B$4:$B$703,A350,'Temperatura zarodka'!$C$4:$C$703,C350)),"")</f>
        <v/>
      </c>
      <c r="W350" s="14"/>
    </row>
    <row r="351" spans="1:23" ht="15" customHeight="1" x14ac:dyDescent="0.25">
      <c r="A351" s="12"/>
      <c r="B351" s="12"/>
      <c r="C351" s="14"/>
      <c r="D351" s="14"/>
      <c r="E351" s="14"/>
      <c r="F351" s="14"/>
      <c r="G351" s="14"/>
      <c r="H351" s="13" t="str">
        <f t="shared" si="40"/>
        <v/>
      </c>
      <c r="I351" s="14"/>
      <c r="J351" s="17" t="str">
        <f t="shared" si="41"/>
        <v/>
      </c>
      <c r="K351" s="14"/>
      <c r="L351" s="17" t="str">
        <f t="shared" si="42"/>
        <v/>
      </c>
      <c r="M351" s="17" t="str">
        <f t="shared" si="43"/>
        <v/>
      </c>
      <c r="N351" s="14"/>
      <c r="O351" s="13" t="str">
        <f t="shared" si="44"/>
        <v/>
      </c>
      <c r="P351" s="14"/>
      <c r="Q351" s="17" t="str">
        <f t="shared" si="45"/>
        <v/>
      </c>
      <c r="R351" s="14"/>
      <c r="S351" s="17" t="str">
        <f t="shared" si="46"/>
        <v/>
      </c>
      <c r="T351" s="17" t="str">
        <f t="shared" si="47"/>
        <v/>
      </c>
      <c r="U351" s="17" t="str">
        <f>IFERROR(IF(COUNTIFS('Utrata Masy Jaja'!$B$4:$B$703,A351,'Utrata Masy Jaja'!$C$4:$C$703,C351)=0,"",AVERAGEIFS('Utrata Masy Jaja'!$S$4:$S$703,'Utrata Masy Jaja'!$B$4:$B$703,A351,'Utrata Masy Jaja'!$C$4:$C$703,C351)),"")</f>
        <v/>
      </c>
      <c r="V351" s="15" t="str">
        <f>IFERROR(IF(COUNTIFS('Temperatura zarodka'!$B$4:$B$703,A351,'Temperatura zarodka'!$C$4:$C$703,C351)=0,"",AVERAGEIFS('Temperatura zarodka'!$AR$4:$AR$703,'Temperatura zarodka'!$B$4:$B$703,A351,'Temperatura zarodka'!$C$4:$C$703,C351)),"")</f>
        <v/>
      </c>
      <c r="W351" s="14"/>
    </row>
    <row r="352" spans="1:23" ht="15" customHeight="1" x14ac:dyDescent="0.25">
      <c r="A352" s="12"/>
      <c r="B352" s="12"/>
      <c r="C352" s="14"/>
      <c r="D352" s="14"/>
      <c r="E352" s="14"/>
      <c r="F352" s="14"/>
      <c r="G352" s="14"/>
      <c r="H352" s="13" t="str">
        <f t="shared" si="40"/>
        <v/>
      </c>
      <c r="I352" s="14"/>
      <c r="J352" s="17" t="str">
        <f t="shared" si="41"/>
        <v/>
      </c>
      <c r="K352" s="14"/>
      <c r="L352" s="17" t="str">
        <f t="shared" si="42"/>
        <v/>
      </c>
      <c r="M352" s="17" t="str">
        <f t="shared" si="43"/>
        <v/>
      </c>
      <c r="N352" s="14"/>
      <c r="O352" s="13" t="str">
        <f t="shared" si="44"/>
        <v/>
      </c>
      <c r="P352" s="14"/>
      <c r="Q352" s="17" t="str">
        <f t="shared" si="45"/>
        <v/>
      </c>
      <c r="R352" s="14"/>
      <c r="S352" s="17" t="str">
        <f t="shared" si="46"/>
        <v/>
      </c>
      <c r="T352" s="17" t="str">
        <f t="shared" si="47"/>
        <v/>
      </c>
      <c r="U352" s="17" t="str">
        <f>IFERROR(IF(COUNTIFS('Utrata Masy Jaja'!$B$4:$B$703,A352,'Utrata Masy Jaja'!$C$4:$C$703,C352)=0,"",AVERAGEIFS('Utrata Masy Jaja'!$S$4:$S$703,'Utrata Masy Jaja'!$B$4:$B$703,A352,'Utrata Masy Jaja'!$C$4:$C$703,C352)),"")</f>
        <v/>
      </c>
      <c r="V352" s="15" t="str">
        <f>IFERROR(IF(COUNTIFS('Temperatura zarodka'!$B$4:$B$703,A352,'Temperatura zarodka'!$C$4:$C$703,C352)=0,"",AVERAGEIFS('Temperatura zarodka'!$AR$4:$AR$703,'Temperatura zarodka'!$B$4:$B$703,A352,'Temperatura zarodka'!$C$4:$C$703,C352)),"")</f>
        <v/>
      </c>
      <c r="W352" s="14"/>
    </row>
    <row r="353" spans="1:23" ht="15" customHeight="1" x14ac:dyDescent="0.25">
      <c r="A353" s="12"/>
      <c r="B353" s="12"/>
      <c r="C353" s="14"/>
      <c r="D353" s="14"/>
      <c r="E353" s="14"/>
      <c r="F353" s="14"/>
      <c r="G353" s="14"/>
      <c r="H353" s="13" t="str">
        <f t="shared" si="40"/>
        <v/>
      </c>
      <c r="I353" s="14"/>
      <c r="J353" s="17" t="str">
        <f t="shared" si="41"/>
        <v/>
      </c>
      <c r="K353" s="14"/>
      <c r="L353" s="17" t="str">
        <f t="shared" si="42"/>
        <v/>
      </c>
      <c r="M353" s="17" t="str">
        <f t="shared" si="43"/>
        <v/>
      </c>
      <c r="N353" s="14"/>
      <c r="O353" s="13" t="str">
        <f t="shared" si="44"/>
        <v/>
      </c>
      <c r="P353" s="14"/>
      <c r="Q353" s="17" t="str">
        <f t="shared" si="45"/>
        <v/>
      </c>
      <c r="R353" s="14"/>
      <c r="S353" s="17" t="str">
        <f t="shared" si="46"/>
        <v/>
      </c>
      <c r="T353" s="17" t="str">
        <f t="shared" si="47"/>
        <v/>
      </c>
      <c r="U353" s="17" t="str">
        <f>IFERROR(IF(COUNTIFS('Utrata Masy Jaja'!$B$4:$B$703,A353,'Utrata Masy Jaja'!$C$4:$C$703,C353)=0,"",AVERAGEIFS('Utrata Masy Jaja'!$S$4:$S$703,'Utrata Masy Jaja'!$B$4:$B$703,A353,'Utrata Masy Jaja'!$C$4:$C$703,C353)),"")</f>
        <v/>
      </c>
      <c r="V353" s="15" t="str">
        <f>IFERROR(IF(COUNTIFS('Temperatura zarodka'!$B$4:$B$703,A353,'Temperatura zarodka'!$C$4:$C$703,C353)=0,"",AVERAGEIFS('Temperatura zarodka'!$AR$4:$AR$703,'Temperatura zarodka'!$B$4:$B$703,A353,'Temperatura zarodka'!$C$4:$C$703,C353)),"")</f>
        <v/>
      </c>
      <c r="W353" s="14"/>
    </row>
    <row r="354" spans="1:23" ht="15" customHeight="1" x14ac:dyDescent="0.25">
      <c r="A354" s="12"/>
      <c r="B354" s="12"/>
      <c r="C354" s="14"/>
      <c r="D354" s="14"/>
      <c r="E354" s="14"/>
      <c r="F354" s="14"/>
      <c r="G354" s="14"/>
      <c r="H354" s="13" t="str">
        <f t="shared" si="40"/>
        <v/>
      </c>
      <c r="I354" s="14"/>
      <c r="J354" s="17" t="str">
        <f t="shared" si="41"/>
        <v/>
      </c>
      <c r="K354" s="14"/>
      <c r="L354" s="17" t="str">
        <f t="shared" si="42"/>
        <v/>
      </c>
      <c r="M354" s="17" t="str">
        <f t="shared" si="43"/>
        <v/>
      </c>
      <c r="N354" s="14"/>
      <c r="O354" s="13" t="str">
        <f t="shared" si="44"/>
        <v/>
      </c>
      <c r="P354" s="14"/>
      <c r="Q354" s="17" t="str">
        <f t="shared" si="45"/>
        <v/>
      </c>
      <c r="R354" s="14"/>
      <c r="S354" s="17" t="str">
        <f t="shared" si="46"/>
        <v/>
      </c>
      <c r="T354" s="17" t="str">
        <f t="shared" si="47"/>
        <v/>
      </c>
      <c r="U354" s="17" t="str">
        <f>IFERROR(IF(COUNTIFS('Utrata Masy Jaja'!$B$4:$B$703,A354,'Utrata Masy Jaja'!$C$4:$C$703,C354)=0,"",AVERAGEIFS('Utrata Masy Jaja'!$S$4:$S$703,'Utrata Masy Jaja'!$B$4:$B$703,A354,'Utrata Masy Jaja'!$C$4:$C$703,C354)),"")</f>
        <v/>
      </c>
      <c r="V354" s="15" t="str">
        <f>IFERROR(IF(COUNTIFS('Temperatura zarodka'!$B$4:$B$703,A354,'Temperatura zarodka'!$C$4:$C$703,C354)=0,"",AVERAGEIFS('Temperatura zarodka'!$AR$4:$AR$703,'Temperatura zarodka'!$B$4:$B$703,A354,'Temperatura zarodka'!$C$4:$C$703,C354)),"")</f>
        <v/>
      </c>
      <c r="W354" s="14"/>
    </row>
    <row r="355" spans="1:23" ht="15" customHeight="1" x14ac:dyDescent="0.25">
      <c r="A355" s="12"/>
      <c r="B355" s="12"/>
      <c r="C355" s="14"/>
      <c r="D355" s="14"/>
      <c r="E355" s="14"/>
      <c r="F355" s="14"/>
      <c r="G355" s="14"/>
      <c r="H355" s="13" t="str">
        <f t="shared" si="40"/>
        <v/>
      </c>
      <c r="I355" s="14"/>
      <c r="J355" s="17" t="str">
        <f t="shared" si="41"/>
        <v/>
      </c>
      <c r="K355" s="14"/>
      <c r="L355" s="17" t="str">
        <f t="shared" si="42"/>
        <v/>
      </c>
      <c r="M355" s="17" t="str">
        <f t="shared" si="43"/>
        <v/>
      </c>
      <c r="N355" s="14"/>
      <c r="O355" s="13" t="str">
        <f t="shared" si="44"/>
        <v/>
      </c>
      <c r="P355" s="14"/>
      <c r="Q355" s="17" t="str">
        <f t="shared" si="45"/>
        <v/>
      </c>
      <c r="R355" s="14"/>
      <c r="S355" s="17" t="str">
        <f t="shared" si="46"/>
        <v/>
      </c>
      <c r="T355" s="17" t="str">
        <f t="shared" si="47"/>
        <v/>
      </c>
      <c r="U355" s="17" t="str">
        <f>IFERROR(IF(COUNTIFS('Utrata Masy Jaja'!$B$4:$B$703,A355,'Utrata Masy Jaja'!$C$4:$C$703,C355)=0,"",AVERAGEIFS('Utrata Masy Jaja'!$S$4:$S$703,'Utrata Masy Jaja'!$B$4:$B$703,A355,'Utrata Masy Jaja'!$C$4:$C$703,C355)),"")</f>
        <v/>
      </c>
      <c r="V355" s="15" t="str">
        <f>IFERROR(IF(COUNTIFS('Temperatura zarodka'!$B$4:$B$703,A355,'Temperatura zarodka'!$C$4:$C$703,C355)=0,"",AVERAGEIFS('Temperatura zarodka'!$AR$4:$AR$703,'Temperatura zarodka'!$B$4:$B$703,A355,'Temperatura zarodka'!$C$4:$C$703,C355)),"")</f>
        <v/>
      </c>
      <c r="W355" s="14"/>
    </row>
    <row r="356" spans="1:23" ht="15" customHeight="1" x14ac:dyDescent="0.25">
      <c r="A356" s="12"/>
      <c r="B356" s="12"/>
      <c r="C356" s="14"/>
      <c r="D356" s="14"/>
      <c r="E356" s="14"/>
      <c r="F356" s="14"/>
      <c r="G356" s="14"/>
      <c r="H356" s="13" t="str">
        <f t="shared" si="40"/>
        <v/>
      </c>
      <c r="I356" s="14"/>
      <c r="J356" s="17" t="str">
        <f t="shared" si="41"/>
        <v/>
      </c>
      <c r="K356" s="14"/>
      <c r="L356" s="17" t="str">
        <f t="shared" si="42"/>
        <v/>
      </c>
      <c r="M356" s="17" t="str">
        <f t="shared" si="43"/>
        <v/>
      </c>
      <c r="N356" s="14"/>
      <c r="O356" s="13" t="str">
        <f t="shared" si="44"/>
        <v/>
      </c>
      <c r="P356" s="14"/>
      <c r="Q356" s="17" t="str">
        <f t="shared" si="45"/>
        <v/>
      </c>
      <c r="R356" s="14"/>
      <c r="S356" s="17" t="str">
        <f t="shared" si="46"/>
        <v/>
      </c>
      <c r="T356" s="17" t="str">
        <f t="shared" si="47"/>
        <v/>
      </c>
      <c r="U356" s="17" t="str">
        <f>IFERROR(IF(COUNTIFS('Utrata Masy Jaja'!$B$4:$B$703,A356,'Utrata Masy Jaja'!$C$4:$C$703,C356)=0,"",AVERAGEIFS('Utrata Masy Jaja'!$S$4:$S$703,'Utrata Masy Jaja'!$B$4:$B$703,A356,'Utrata Masy Jaja'!$C$4:$C$703,C356)),"")</f>
        <v/>
      </c>
      <c r="V356" s="15" t="str">
        <f>IFERROR(IF(COUNTIFS('Temperatura zarodka'!$B$4:$B$703,A356,'Temperatura zarodka'!$C$4:$C$703,C356)=0,"",AVERAGEIFS('Temperatura zarodka'!$AR$4:$AR$703,'Temperatura zarodka'!$B$4:$B$703,A356,'Temperatura zarodka'!$C$4:$C$703,C356)),"")</f>
        <v/>
      </c>
      <c r="W356" s="14"/>
    </row>
    <row r="357" spans="1:23" ht="15" customHeight="1" x14ac:dyDescent="0.25">
      <c r="A357" s="12"/>
      <c r="B357" s="12"/>
      <c r="C357" s="14"/>
      <c r="D357" s="14"/>
      <c r="E357" s="14"/>
      <c r="F357" s="14"/>
      <c r="G357" s="14"/>
      <c r="H357" s="13" t="str">
        <f t="shared" si="40"/>
        <v/>
      </c>
      <c r="I357" s="14"/>
      <c r="J357" s="17" t="str">
        <f t="shared" si="41"/>
        <v/>
      </c>
      <c r="K357" s="14"/>
      <c r="L357" s="17" t="str">
        <f t="shared" si="42"/>
        <v/>
      </c>
      <c r="M357" s="17" t="str">
        <f t="shared" si="43"/>
        <v/>
      </c>
      <c r="N357" s="14"/>
      <c r="O357" s="13" t="str">
        <f t="shared" si="44"/>
        <v/>
      </c>
      <c r="P357" s="14"/>
      <c r="Q357" s="17" t="str">
        <f t="shared" si="45"/>
        <v/>
      </c>
      <c r="R357" s="14"/>
      <c r="S357" s="17" t="str">
        <f t="shared" si="46"/>
        <v/>
      </c>
      <c r="T357" s="17" t="str">
        <f t="shared" si="47"/>
        <v/>
      </c>
      <c r="U357" s="17" t="str">
        <f>IFERROR(IF(COUNTIFS('Utrata Masy Jaja'!$B$4:$B$703,A357,'Utrata Masy Jaja'!$C$4:$C$703,C357)=0,"",AVERAGEIFS('Utrata Masy Jaja'!$S$4:$S$703,'Utrata Masy Jaja'!$B$4:$B$703,A357,'Utrata Masy Jaja'!$C$4:$C$703,C357)),"")</f>
        <v/>
      </c>
      <c r="V357" s="15" t="str">
        <f>IFERROR(IF(COUNTIFS('Temperatura zarodka'!$B$4:$B$703,A357,'Temperatura zarodka'!$C$4:$C$703,C357)=0,"",AVERAGEIFS('Temperatura zarodka'!$AR$4:$AR$703,'Temperatura zarodka'!$B$4:$B$703,A357,'Temperatura zarodka'!$C$4:$C$703,C357)),"")</f>
        <v/>
      </c>
      <c r="W357" s="14"/>
    </row>
    <row r="358" spans="1:23" ht="15" customHeight="1" x14ac:dyDescent="0.25">
      <c r="A358" s="12"/>
      <c r="B358" s="12"/>
      <c r="C358" s="14"/>
      <c r="D358" s="14"/>
      <c r="E358" s="14"/>
      <c r="F358" s="14"/>
      <c r="G358" s="14"/>
      <c r="H358" s="13" t="str">
        <f t="shared" si="40"/>
        <v/>
      </c>
      <c r="I358" s="14"/>
      <c r="J358" s="17" t="str">
        <f t="shared" si="41"/>
        <v/>
      </c>
      <c r="K358" s="14"/>
      <c r="L358" s="17" t="str">
        <f t="shared" si="42"/>
        <v/>
      </c>
      <c r="M358" s="17" t="str">
        <f t="shared" si="43"/>
        <v/>
      </c>
      <c r="N358" s="14"/>
      <c r="O358" s="13" t="str">
        <f t="shared" si="44"/>
        <v/>
      </c>
      <c r="P358" s="14"/>
      <c r="Q358" s="17" t="str">
        <f t="shared" si="45"/>
        <v/>
      </c>
      <c r="R358" s="14"/>
      <c r="S358" s="17" t="str">
        <f t="shared" si="46"/>
        <v/>
      </c>
      <c r="T358" s="17" t="str">
        <f t="shared" si="47"/>
        <v/>
      </c>
      <c r="U358" s="17" t="str">
        <f>IFERROR(IF(COUNTIFS('Utrata Masy Jaja'!$B$4:$B$703,A358,'Utrata Masy Jaja'!$C$4:$C$703,C358)=0,"",AVERAGEIFS('Utrata Masy Jaja'!$S$4:$S$703,'Utrata Masy Jaja'!$B$4:$B$703,A358,'Utrata Masy Jaja'!$C$4:$C$703,C358)),"")</f>
        <v/>
      </c>
      <c r="V358" s="15" t="str">
        <f>IFERROR(IF(COUNTIFS('Temperatura zarodka'!$B$4:$B$703,A358,'Temperatura zarodka'!$C$4:$C$703,C358)=0,"",AVERAGEIFS('Temperatura zarodka'!$AR$4:$AR$703,'Temperatura zarodka'!$B$4:$B$703,A358,'Temperatura zarodka'!$C$4:$C$703,C358)),"")</f>
        <v/>
      </c>
      <c r="W358" s="14"/>
    </row>
    <row r="359" spans="1:23" ht="15" customHeight="1" x14ac:dyDescent="0.25">
      <c r="A359" s="12"/>
      <c r="B359" s="12"/>
      <c r="C359" s="14"/>
      <c r="D359" s="14"/>
      <c r="E359" s="14"/>
      <c r="F359" s="14"/>
      <c r="G359" s="14"/>
      <c r="H359" s="13" t="str">
        <f t="shared" si="40"/>
        <v/>
      </c>
      <c r="I359" s="14"/>
      <c r="J359" s="17" t="str">
        <f t="shared" si="41"/>
        <v/>
      </c>
      <c r="K359" s="14"/>
      <c r="L359" s="17" t="str">
        <f t="shared" si="42"/>
        <v/>
      </c>
      <c r="M359" s="17" t="str">
        <f t="shared" si="43"/>
        <v/>
      </c>
      <c r="N359" s="14"/>
      <c r="O359" s="13" t="str">
        <f t="shared" si="44"/>
        <v/>
      </c>
      <c r="P359" s="14"/>
      <c r="Q359" s="17" t="str">
        <f t="shared" si="45"/>
        <v/>
      </c>
      <c r="R359" s="14"/>
      <c r="S359" s="17" t="str">
        <f t="shared" si="46"/>
        <v/>
      </c>
      <c r="T359" s="17" t="str">
        <f t="shared" si="47"/>
        <v/>
      </c>
      <c r="U359" s="17" t="str">
        <f>IFERROR(IF(COUNTIFS('Utrata Masy Jaja'!$B$4:$B$703,A359,'Utrata Masy Jaja'!$C$4:$C$703,C359)=0,"",AVERAGEIFS('Utrata Masy Jaja'!$S$4:$S$703,'Utrata Masy Jaja'!$B$4:$B$703,A359,'Utrata Masy Jaja'!$C$4:$C$703,C359)),"")</f>
        <v/>
      </c>
      <c r="V359" s="15" t="str">
        <f>IFERROR(IF(COUNTIFS('Temperatura zarodka'!$B$4:$B$703,A359,'Temperatura zarodka'!$C$4:$C$703,C359)=0,"",AVERAGEIFS('Temperatura zarodka'!$AR$4:$AR$703,'Temperatura zarodka'!$B$4:$B$703,A359,'Temperatura zarodka'!$C$4:$C$703,C359)),"")</f>
        <v/>
      </c>
      <c r="W359" s="14"/>
    </row>
    <row r="360" spans="1:23" ht="15" customHeight="1" x14ac:dyDescent="0.25">
      <c r="A360" s="12"/>
      <c r="B360" s="12"/>
      <c r="C360" s="14"/>
      <c r="D360" s="14"/>
      <c r="E360" s="14"/>
      <c r="F360" s="14"/>
      <c r="G360" s="14"/>
      <c r="H360" s="13" t="str">
        <f t="shared" si="40"/>
        <v/>
      </c>
      <c r="I360" s="14"/>
      <c r="J360" s="17" t="str">
        <f t="shared" si="41"/>
        <v/>
      </c>
      <c r="K360" s="14"/>
      <c r="L360" s="17" t="str">
        <f t="shared" si="42"/>
        <v/>
      </c>
      <c r="M360" s="17" t="str">
        <f t="shared" si="43"/>
        <v/>
      </c>
      <c r="N360" s="14"/>
      <c r="O360" s="13" t="str">
        <f t="shared" si="44"/>
        <v/>
      </c>
      <c r="P360" s="14"/>
      <c r="Q360" s="17" t="str">
        <f t="shared" si="45"/>
        <v/>
      </c>
      <c r="R360" s="14"/>
      <c r="S360" s="17" t="str">
        <f t="shared" si="46"/>
        <v/>
      </c>
      <c r="T360" s="17" t="str">
        <f t="shared" si="47"/>
        <v/>
      </c>
      <c r="U360" s="17" t="str">
        <f>IFERROR(IF(COUNTIFS('Utrata Masy Jaja'!$B$4:$B$703,A360,'Utrata Masy Jaja'!$C$4:$C$703,C360)=0,"",AVERAGEIFS('Utrata Masy Jaja'!$S$4:$S$703,'Utrata Masy Jaja'!$B$4:$B$703,A360,'Utrata Masy Jaja'!$C$4:$C$703,C360)),"")</f>
        <v/>
      </c>
      <c r="V360" s="15" t="str">
        <f>IFERROR(IF(COUNTIFS('Temperatura zarodka'!$B$4:$B$703,A360,'Temperatura zarodka'!$C$4:$C$703,C360)=0,"",AVERAGEIFS('Temperatura zarodka'!$AR$4:$AR$703,'Temperatura zarodka'!$B$4:$B$703,A360,'Temperatura zarodka'!$C$4:$C$703,C360)),"")</f>
        <v/>
      </c>
      <c r="W360" s="14"/>
    </row>
    <row r="361" spans="1:23" ht="15" customHeight="1" x14ac:dyDescent="0.25">
      <c r="A361" s="12"/>
      <c r="B361" s="12"/>
      <c r="C361" s="14"/>
      <c r="D361" s="14"/>
      <c r="E361" s="14"/>
      <c r="F361" s="14"/>
      <c r="G361" s="14"/>
      <c r="H361" s="13" t="str">
        <f t="shared" si="40"/>
        <v/>
      </c>
      <c r="I361" s="14"/>
      <c r="J361" s="17" t="str">
        <f t="shared" si="41"/>
        <v/>
      </c>
      <c r="K361" s="14"/>
      <c r="L361" s="17" t="str">
        <f t="shared" si="42"/>
        <v/>
      </c>
      <c r="M361" s="17" t="str">
        <f t="shared" si="43"/>
        <v/>
      </c>
      <c r="N361" s="14"/>
      <c r="O361" s="13" t="str">
        <f t="shared" si="44"/>
        <v/>
      </c>
      <c r="P361" s="14"/>
      <c r="Q361" s="17" t="str">
        <f t="shared" si="45"/>
        <v/>
      </c>
      <c r="R361" s="14"/>
      <c r="S361" s="17" t="str">
        <f t="shared" si="46"/>
        <v/>
      </c>
      <c r="T361" s="17" t="str">
        <f t="shared" si="47"/>
        <v/>
      </c>
      <c r="U361" s="17" t="str">
        <f>IFERROR(IF(COUNTIFS('Utrata Masy Jaja'!$B$4:$B$703,A361,'Utrata Masy Jaja'!$C$4:$C$703,C361)=0,"",AVERAGEIFS('Utrata Masy Jaja'!$S$4:$S$703,'Utrata Masy Jaja'!$B$4:$B$703,A361,'Utrata Masy Jaja'!$C$4:$C$703,C361)),"")</f>
        <v/>
      </c>
      <c r="V361" s="15" t="str">
        <f>IFERROR(IF(COUNTIFS('Temperatura zarodka'!$B$4:$B$703,A361,'Temperatura zarodka'!$C$4:$C$703,C361)=0,"",AVERAGEIFS('Temperatura zarodka'!$AR$4:$AR$703,'Temperatura zarodka'!$B$4:$B$703,A361,'Temperatura zarodka'!$C$4:$C$703,C361)),"")</f>
        <v/>
      </c>
      <c r="W361" s="14"/>
    </row>
    <row r="362" spans="1:23" ht="15" customHeight="1" x14ac:dyDescent="0.25">
      <c r="A362" s="12"/>
      <c r="B362" s="12"/>
      <c r="C362" s="14"/>
      <c r="D362" s="14"/>
      <c r="E362" s="14"/>
      <c r="F362" s="14"/>
      <c r="G362" s="14"/>
      <c r="H362" s="13" t="str">
        <f t="shared" si="40"/>
        <v/>
      </c>
      <c r="I362" s="14"/>
      <c r="J362" s="17" t="str">
        <f t="shared" si="41"/>
        <v/>
      </c>
      <c r="K362" s="14"/>
      <c r="L362" s="17" t="str">
        <f t="shared" si="42"/>
        <v/>
      </c>
      <c r="M362" s="17" t="str">
        <f t="shared" si="43"/>
        <v/>
      </c>
      <c r="N362" s="14"/>
      <c r="O362" s="13" t="str">
        <f t="shared" si="44"/>
        <v/>
      </c>
      <c r="P362" s="14"/>
      <c r="Q362" s="17" t="str">
        <f t="shared" si="45"/>
        <v/>
      </c>
      <c r="R362" s="14"/>
      <c r="S362" s="17" t="str">
        <f t="shared" si="46"/>
        <v/>
      </c>
      <c r="T362" s="17" t="str">
        <f t="shared" si="47"/>
        <v/>
      </c>
      <c r="U362" s="17" t="str">
        <f>IFERROR(IF(COUNTIFS('Utrata Masy Jaja'!$B$4:$B$703,A362,'Utrata Masy Jaja'!$C$4:$C$703,C362)=0,"",AVERAGEIFS('Utrata Masy Jaja'!$S$4:$S$703,'Utrata Masy Jaja'!$B$4:$B$703,A362,'Utrata Masy Jaja'!$C$4:$C$703,C362)),"")</f>
        <v/>
      </c>
      <c r="V362" s="15" t="str">
        <f>IFERROR(IF(COUNTIFS('Temperatura zarodka'!$B$4:$B$703,A362,'Temperatura zarodka'!$C$4:$C$703,C362)=0,"",AVERAGEIFS('Temperatura zarodka'!$AR$4:$AR$703,'Temperatura zarodka'!$B$4:$B$703,A362,'Temperatura zarodka'!$C$4:$C$703,C362)),"")</f>
        <v/>
      </c>
      <c r="W362" s="14"/>
    </row>
    <row r="363" spans="1:23" ht="15" customHeight="1" x14ac:dyDescent="0.25">
      <c r="A363" s="12"/>
      <c r="B363" s="12"/>
      <c r="C363" s="14"/>
      <c r="D363" s="14"/>
      <c r="E363" s="14"/>
      <c r="F363" s="14"/>
      <c r="G363" s="14"/>
      <c r="H363" s="13" t="str">
        <f t="shared" si="40"/>
        <v/>
      </c>
      <c r="I363" s="14"/>
      <c r="J363" s="17" t="str">
        <f t="shared" si="41"/>
        <v/>
      </c>
      <c r="K363" s="14"/>
      <c r="L363" s="17" t="str">
        <f t="shared" si="42"/>
        <v/>
      </c>
      <c r="M363" s="17" t="str">
        <f t="shared" si="43"/>
        <v/>
      </c>
      <c r="N363" s="14"/>
      <c r="O363" s="13" t="str">
        <f t="shared" si="44"/>
        <v/>
      </c>
      <c r="P363" s="14"/>
      <c r="Q363" s="17" t="str">
        <f t="shared" si="45"/>
        <v/>
      </c>
      <c r="R363" s="14"/>
      <c r="S363" s="17" t="str">
        <f t="shared" si="46"/>
        <v/>
      </c>
      <c r="T363" s="17" t="str">
        <f t="shared" si="47"/>
        <v/>
      </c>
      <c r="U363" s="17" t="str">
        <f>IFERROR(IF(COUNTIFS('Utrata Masy Jaja'!$B$4:$B$703,A363,'Utrata Masy Jaja'!$C$4:$C$703,C363)=0,"",AVERAGEIFS('Utrata Masy Jaja'!$S$4:$S$703,'Utrata Masy Jaja'!$B$4:$B$703,A363,'Utrata Masy Jaja'!$C$4:$C$703,C363)),"")</f>
        <v/>
      </c>
      <c r="V363" s="15" t="str">
        <f>IFERROR(IF(COUNTIFS('Temperatura zarodka'!$B$4:$B$703,A363,'Temperatura zarodka'!$C$4:$C$703,C363)=0,"",AVERAGEIFS('Temperatura zarodka'!$AR$4:$AR$703,'Temperatura zarodka'!$B$4:$B$703,A363,'Temperatura zarodka'!$C$4:$C$703,C363)),"")</f>
        <v/>
      </c>
      <c r="W363" s="14"/>
    </row>
    <row r="364" spans="1:23" ht="15" customHeight="1" x14ac:dyDescent="0.25">
      <c r="A364" s="12"/>
      <c r="B364" s="12"/>
      <c r="C364" s="14"/>
      <c r="D364" s="14"/>
      <c r="E364" s="14"/>
      <c r="F364" s="14"/>
      <c r="G364" s="14"/>
      <c r="H364" s="13" t="str">
        <f t="shared" si="40"/>
        <v/>
      </c>
      <c r="I364" s="14"/>
      <c r="J364" s="17" t="str">
        <f t="shared" si="41"/>
        <v/>
      </c>
      <c r="K364" s="14"/>
      <c r="L364" s="17" t="str">
        <f t="shared" si="42"/>
        <v/>
      </c>
      <c r="M364" s="17" t="str">
        <f t="shared" si="43"/>
        <v/>
      </c>
      <c r="N364" s="14"/>
      <c r="O364" s="13" t="str">
        <f t="shared" si="44"/>
        <v/>
      </c>
      <c r="P364" s="14"/>
      <c r="Q364" s="17" t="str">
        <f t="shared" si="45"/>
        <v/>
      </c>
      <c r="R364" s="14"/>
      <c r="S364" s="17" t="str">
        <f t="shared" si="46"/>
        <v/>
      </c>
      <c r="T364" s="17" t="str">
        <f t="shared" si="47"/>
        <v/>
      </c>
      <c r="U364" s="17" t="str">
        <f>IFERROR(IF(COUNTIFS('Utrata Masy Jaja'!$B$4:$B$703,A364,'Utrata Masy Jaja'!$C$4:$C$703,C364)=0,"",AVERAGEIFS('Utrata Masy Jaja'!$S$4:$S$703,'Utrata Masy Jaja'!$B$4:$B$703,A364,'Utrata Masy Jaja'!$C$4:$C$703,C364)),"")</f>
        <v/>
      </c>
      <c r="V364" s="15" t="str">
        <f>IFERROR(IF(COUNTIFS('Temperatura zarodka'!$B$4:$B$703,A364,'Temperatura zarodka'!$C$4:$C$703,C364)=0,"",AVERAGEIFS('Temperatura zarodka'!$AR$4:$AR$703,'Temperatura zarodka'!$B$4:$B$703,A364,'Temperatura zarodka'!$C$4:$C$703,C364)),"")</f>
        <v/>
      </c>
      <c r="W364" s="14"/>
    </row>
    <row r="365" spans="1:23" ht="15" customHeight="1" x14ac:dyDescent="0.25">
      <c r="A365" s="12"/>
      <c r="B365" s="12"/>
      <c r="C365" s="14"/>
      <c r="D365" s="14"/>
      <c r="E365" s="14"/>
      <c r="F365" s="14"/>
      <c r="G365" s="14"/>
      <c r="H365" s="13" t="str">
        <f t="shared" si="40"/>
        <v/>
      </c>
      <c r="I365" s="14"/>
      <c r="J365" s="17" t="str">
        <f t="shared" si="41"/>
        <v/>
      </c>
      <c r="K365" s="14"/>
      <c r="L365" s="17" t="str">
        <f t="shared" si="42"/>
        <v/>
      </c>
      <c r="M365" s="17" t="str">
        <f t="shared" si="43"/>
        <v/>
      </c>
      <c r="N365" s="14"/>
      <c r="O365" s="13" t="str">
        <f t="shared" si="44"/>
        <v/>
      </c>
      <c r="P365" s="14"/>
      <c r="Q365" s="17" t="str">
        <f t="shared" si="45"/>
        <v/>
      </c>
      <c r="R365" s="14"/>
      <c r="S365" s="17" t="str">
        <f t="shared" si="46"/>
        <v/>
      </c>
      <c r="T365" s="17" t="str">
        <f t="shared" si="47"/>
        <v/>
      </c>
      <c r="U365" s="17" t="str">
        <f>IFERROR(IF(COUNTIFS('Utrata Masy Jaja'!$B$4:$B$703,A365,'Utrata Masy Jaja'!$C$4:$C$703,C365)=0,"",AVERAGEIFS('Utrata Masy Jaja'!$S$4:$S$703,'Utrata Masy Jaja'!$B$4:$B$703,A365,'Utrata Masy Jaja'!$C$4:$C$703,C365)),"")</f>
        <v/>
      </c>
      <c r="V365" s="15" t="str">
        <f>IFERROR(IF(COUNTIFS('Temperatura zarodka'!$B$4:$B$703,A365,'Temperatura zarodka'!$C$4:$C$703,C365)=0,"",AVERAGEIFS('Temperatura zarodka'!$AR$4:$AR$703,'Temperatura zarodka'!$B$4:$B$703,A365,'Temperatura zarodka'!$C$4:$C$703,C365)),"")</f>
        <v/>
      </c>
      <c r="W365" s="14"/>
    </row>
    <row r="366" spans="1:23" ht="15" customHeight="1" x14ac:dyDescent="0.25">
      <c r="A366" s="12"/>
      <c r="B366" s="12"/>
      <c r="C366" s="14"/>
      <c r="D366" s="14"/>
      <c r="E366" s="14"/>
      <c r="F366" s="14"/>
      <c r="G366" s="14"/>
      <c r="H366" s="13" t="str">
        <f t="shared" si="40"/>
        <v/>
      </c>
      <c r="I366" s="14"/>
      <c r="J366" s="17" t="str">
        <f t="shared" si="41"/>
        <v/>
      </c>
      <c r="K366" s="14"/>
      <c r="L366" s="17" t="str">
        <f t="shared" si="42"/>
        <v/>
      </c>
      <c r="M366" s="17" t="str">
        <f t="shared" si="43"/>
        <v/>
      </c>
      <c r="N366" s="14"/>
      <c r="O366" s="13" t="str">
        <f t="shared" si="44"/>
        <v/>
      </c>
      <c r="P366" s="14"/>
      <c r="Q366" s="17" t="str">
        <f t="shared" si="45"/>
        <v/>
      </c>
      <c r="R366" s="14"/>
      <c r="S366" s="17" t="str">
        <f t="shared" si="46"/>
        <v/>
      </c>
      <c r="T366" s="17" t="str">
        <f t="shared" si="47"/>
        <v/>
      </c>
      <c r="U366" s="17" t="str">
        <f>IFERROR(IF(COUNTIFS('Utrata Masy Jaja'!$B$4:$B$703,A366,'Utrata Masy Jaja'!$C$4:$C$703,C366)=0,"",AVERAGEIFS('Utrata Masy Jaja'!$S$4:$S$703,'Utrata Masy Jaja'!$B$4:$B$703,A366,'Utrata Masy Jaja'!$C$4:$C$703,C366)),"")</f>
        <v/>
      </c>
      <c r="V366" s="15" t="str">
        <f>IFERROR(IF(COUNTIFS('Temperatura zarodka'!$B$4:$B$703,A366,'Temperatura zarodka'!$C$4:$C$703,C366)=0,"",AVERAGEIFS('Temperatura zarodka'!$AR$4:$AR$703,'Temperatura zarodka'!$B$4:$B$703,A366,'Temperatura zarodka'!$C$4:$C$703,C366)),"")</f>
        <v/>
      </c>
      <c r="W366" s="14"/>
    </row>
    <row r="367" spans="1:23" ht="15" customHeight="1" x14ac:dyDescent="0.25">
      <c r="A367" s="12"/>
      <c r="B367" s="12"/>
      <c r="C367" s="14"/>
      <c r="D367" s="14"/>
      <c r="E367" s="14"/>
      <c r="F367" s="14"/>
      <c r="G367" s="14"/>
      <c r="H367" s="13" t="str">
        <f t="shared" si="40"/>
        <v/>
      </c>
      <c r="I367" s="14"/>
      <c r="J367" s="17" t="str">
        <f t="shared" si="41"/>
        <v/>
      </c>
      <c r="K367" s="14"/>
      <c r="L367" s="17" t="str">
        <f t="shared" si="42"/>
        <v/>
      </c>
      <c r="M367" s="17" t="str">
        <f t="shared" si="43"/>
        <v/>
      </c>
      <c r="N367" s="14"/>
      <c r="O367" s="13" t="str">
        <f t="shared" si="44"/>
        <v/>
      </c>
      <c r="P367" s="14"/>
      <c r="Q367" s="17" t="str">
        <f t="shared" si="45"/>
        <v/>
      </c>
      <c r="R367" s="14"/>
      <c r="S367" s="17" t="str">
        <f t="shared" si="46"/>
        <v/>
      </c>
      <c r="T367" s="17" t="str">
        <f t="shared" si="47"/>
        <v/>
      </c>
      <c r="U367" s="17" t="str">
        <f>IFERROR(IF(COUNTIFS('Utrata Masy Jaja'!$B$4:$B$703,A367,'Utrata Masy Jaja'!$C$4:$C$703,C367)=0,"",AVERAGEIFS('Utrata Masy Jaja'!$S$4:$S$703,'Utrata Masy Jaja'!$B$4:$B$703,A367,'Utrata Masy Jaja'!$C$4:$C$703,C367)),"")</f>
        <v/>
      </c>
      <c r="V367" s="15" t="str">
        <f>IFERROR(IF(COUNTIFS('Temperatura zarodka'!$B$4:$B$703,A367,'Temperatura zarodka'!$C$4:$C$703,C367)=0,"",AVERAGEIFS('Temperatura zarodka'!$AR$4:$AR$703,'Temperatura zarodka'!$B$4:$B$703,A367,'Temperatura zarodka'!$C$4:$C$703,C367)),"")</f>
        <v/>
      </c>
      <c r="W367" s="14"/>
    </row>
    <row r="368" spans="1:23" ht="15" customHeight="1" x14ac:dyDescent="0.25">
      <c r="A368" s="12"/>
      <c r="B368" s="12"/>
      <c r="C368" s="14"/>
      <c r="D368" s="14"/>
      <c r="E368" s="14"/>
      <c r="F368" s="14"/>
      <c r="G368" s="14"/>
      <c r="H368" s="13" t="str">
        <f t="shared" si="40"/>
        <v/>
      </c>
      <c r="I368" s="14"/>
      <c r="J368" s="17" t="str">
        <f t="shared" si="41"/>
        <v/>
      </c>
      <c r="K368" s="14"/>
      <c r="L368" s="17" t="str">
        <f t="shared" si="42"/>
        <v/>
      </c>
      <c r="M368" s="17" t="str">
        <f t="shared" si="43"/>
        <v/>
      </c>
      <c r="N368" s="14"/>
      <c r="O368" s="13" t="str">
        <f t="shared" si="44"/>
        <v/>
      </c>
      <c r="P368" s="14"/>
      <c r="Q368" s="17" t="str">
        <f t="shared" si="45"/>
        <v/>
      </c>
      <c r="R368" s="14"/>
      <c r="S368" s="17" t="str">
        <f t="shared" si="46"/>
        <v/>
      </c>
      <c r="T368" s="17" t="str">
        <f t="shared" si="47"/>
        <v/>
      </c>
      <c r="U368" s="17" t="str">
        <f>IFERROR(IF(COUNTIFS('Utrata Masy Jaja'!$B$4:$B$703,A368,'Utrata Masy Jaja'!$C$4:$C$703,C368)=0,"",AVERAGEIFS('Utrata Masy Jaja'!$S$4:$S$703,'Utrata Masy Jaja'!$B$4:$B$703,A368,'Utrata Masy Jaja'!$C$4:$C$703,C368)),"")</f>
        <v/>
      </c>
      <c r="V368" s="15" t="str">
        <f>IFERROR(IF(COUNTIFS('Temperatura zarodka'!$B$4:$B$703,A368,'Temperatura zarodka'!$C$4:$C$703,C368)=0,"",AVERAGEIFS('Temperatura zarodka'!$AR$4:$AR$703,'Temperatura zarodka'!$B$4:$B$703,A368,'Temperatura zarodka'!$C$4:$C$703,C368)),"")</f>
        <v/>
      </c>
      <c r="W368" s="14"/>
    </row>
    <row r="369" spans="1:23" ht="15" customHeight="1" x14ac:dyDescent="0.25">
      <c r="A369" s="12"/>
      <c r="B369" s="12"/>
      <c r="C369" s="14"/>
      <c r="D369" s="14"/>
      <c r="E369" s="14"/>
      <c r="F369" s="14"/>
      <c r="G369" s="14"/>
      <c r="H369" s="13" t="str">
        <f t="shared" si="40"/>
        <v/>
      </c>
      <c r="I369" s="14"/>
      <c r="J369" s="17" t="str">
        <f t="shared" si="41"/>
        <v/>
      </c>
      <c r="K369" s="14"/>
      <c r="L369" s="17" t="str">
        <f t="shared" si="42"/>
        <v/>
      </c>
      <c r="M369" s="17" t="str">
        <f t="shared" si="43"/>
        <v/>
      </c>
      <c r="N369" s="14"/>
      <c r="O369" s="13" t="str">
        <f t="shared" si="44"/>
        <v/>
      </c>
      <c r="P369" s="14"/>
      <c r="Q369" s="17" t="str">
        <f t="shared" si="45"/>
        <v/>
      </c>
      <c r="R369" s="14"/>
      <c r="S369" s="17" t="str">
        <f t="shared" si="46"/>
        <v/>
      </c>
      <c r="T369" s="17" t="str">
        <f t="shared" si="47"/>
        <v/>
      </c>
      <c r="U369" s="17" t="str">
        <f>IFERROR(IF(COUNTIFS('Utrata Masy Jaja'!$B$4:$B$703,A369,'Utrata Masy Jaja'!$C$4:$C$703,C369)=0,"",AVERAGEIFS('Utrata Masy Jaja'!$S$4:$S$703,'Utrata Masy Jaja'!$B$4:$B$703,A369,'Utrata Masy Jaja'!$C$4:$C$703,C369)),"")</f>
        <v/>
      </c>
      <c r="V369" s="15" t="str">
        <f>IFERROR(IF(COUNTIFS('Temperatura zarodka'!$B$4:$B$703,A369,'Temperatura zarodka'!$C$4:$C$703,C369)=0,"",AVERAGEIFS('Temperatura zarodka'!$AR$4:$AR$703,'Temperatura zarodka'!$B$4:$B$703,A369,'Temperatura zarodka'!$C$4:$C$703,C369)),"")</f>
        <v/>
      </c>
      <c r="W369" s="14"/>
    </row>
    <row r="370" spans="1:23" ht="15" customHeight="1" x14ac:dyDescent="0.25">
      <c r="A370" s="12"/>
      <c r="B370" s="12"/>
      <c r="C370" s="14"/>
      <c r="D370" s="14"/>
      <c r="E370" s="14"/>
      <c r="F370" s="14"/>
      <c r="G370" s="14"/>
      <c r="H370" s="13" t="str">
        <f t="shared" si="40"/>
        <v/>
      </c>
      <c r="I370" s="14"/>
      <c r="J370" s="17" t="str">
        <f t="shared" si="41"/>
        <v/>
      </c>
      <c r="K370" s="14"/>
      <c r="L370" s="17" t="str">
        <f t="shared" si="42"/>
        <v/>
      </c>
      <c r="M370" s="17" t="str">
        <f t="shared" si="43"/>
        <v/>
      </c>
      <c r="N370" s="14"/>
      <c r="O370" s="13" t="str">
        <f t="shared" si="44"/>
        <v/>
      </c>
      <c r="P370" s="14"/>
      <c r="Q370" s="17" t="str">
        <f t="shared" si="45"/>
        <v/>
      </c>
      <c r="R370" s="14"/>
      <c r="S370" s="17" t="str">
        <f t="shared" si="46"/>
        <v/>
      </c>
      <c r="T370" s="17" t="str">
        <f t="shared" si="47"/>
        <v/>
      </c>
      <c r="U370" s="17" t="str">
        <f>IFERROR(IF(COUNTIFS('Utrata Masy Jaja'!$B$4:$B$703,A370,'Utrata Masy Jaja'!$C$4:$C$703,C370)=0,"",AVERAGEIFS('Utrata Masy Jaja'!$S$4:$S$703,'Utrata Masy Jaja'!$B$4:$B$703,A370,'Utrata Masy Jaja'!$C$4:$C$703,C370)),"")</f>
        <v/>
      </c>
      <c r="V370" s="15" t="str">
        <f>IFERROR(IF(COUNTIFS('Temperatura zarodka'!$B$4:$B$703,A370,'Temperatura zarodka'!$C$4:$C$703,C370)=0,"",AVERAGEIFS('Temperatura zarodka'!$AR$4:$AR$703,'Temperatura zarodka'!$B$4:$B$703,A370,'Temperatura zarodka'!$C$4:$C$703,C370)),"")</f>
        <v/>
      </c>
      <c r="W370" s="14"/>
    </row>
    <row r="371" spans="1:23" ht="15" customHeight="1" x14ac:dyDescent="0.25">
      <c r="A371" s="12"/>
      <c r="B371" s="12"/>
      <c r="C371" s="14"/>
      <c r="D371" s="14"/>
      <c r="E371" s="14"/>
      <c r="F371" s="14"/>
      <c r="G371" s="14"/>
      <c r="H371" s="13" t="str">
        <f t="shared" si="40"/>
        <v/>
      </c>
      <c r="I371" s="14"/>
      <c r="J371" s="17" t="str">
        <f t="shared" si="41"/>
        <v/>
      </c>
      <c r="K371" s="14"/>
      <c r="L371" s="17" t="str">
        <f t="shared" si="42"/>
        <v/>
      </c>
      <c r="M371" s="17" t="str">
        <f t="shared" si="43"/>
        <v/>
      </c>
      <c r="N371" s="14"/>
      <c r="O371" s="13" t="str">
        <f t="shared" si="44"/>
        <v/>
      </c>
      <c r="P371" s="14"/>
      <c r="Q371" s="17" t="str">
        <f t="shared" si="45"/>
        <v/>
      </c>
      <c r="R371" s="14"/>
      <c r="S371" s="17" t="str">
        <f t="shared" si="46"/>
        <v/>
      </c>
      <c r="T371" s="17" t="str">
        <f t="shared" si="47"/>
        <v/>
      </c>
      <c r="U371" s="17" t="str">
        <f>IFERROR(IF(COUNTIFS('Utrata Masy Jaja'!$B$4:$B$703,A371,'Utrata Masy Jaja'!$C$4:$C$703,C371)=0,"",AVERAGEIFS('Utrata Masy Jaja'!$S$4:$S$703,'Utrata Masy Jaja'!$B$4:$B$703,A371,'Utrata Masy Jaja'!$C$4:$C$703,C371)),"")</f>
        <v/>
      </c>
      <c r="V371" s="15" t="str">
        <f>IFERROR(IF(COUNTIFS('Temperatura zarodka'!$B$4:$B$703,A371,'Temperatura zarodka'!$C$4:$C$703,C371)=0,"",AVERAGEIFS('Temperatura zarodka'!$AR$4:$AR$703,'Temperatura zarodka'!$B$4:$B$703,A371,'Temperatura zarodka'!$C$4:$C$703,C371)),"")</f>
        <v/>
      </c>
      <c r="W371" s="14"/>
    </row>
    <row r="372" spans="1:23" ht="15" customHeight="1" x14ac:dyDescent="0.25">
      <c r="A372" s="12"/>
      <c r="B372" s="12"/>
      <c r="C372" s="14"/>
      <c r="D372" s="14"/>
      <c r="E372" s="14"/>
      <c r="F372" s="14"/>
      <c r="G372" s="14"/>
      <c r="H372" s="13" t="str">
        <f t="shared" si="40"/>
        <v/>
      </c>
      <c r="I372" s="14"/>
      <c r="J372" s="17" t="str">
        <f t="shared" si="41"/>
        <v/>
      </c>
      <c r="K372" s="14"/>
      <c r="L372" s="17" t="str">
        <f t="shared" si="42"/>
        <v/>
      </c>
      <c r="M372" s="17" t="str">
        <f t="shared" si="43"/>
        <v/>
      </c>
      <c r="N372" s="14"/>
      <c r="O372" s="13" t="str">
        <f t="shared" si="44"/>
        <v/>
      </c>
      <c r="P372" s="14"/>
      <c r="Q372" s="17" t="str">
        <f t="shared" si="45"/>
        <v/>
      </c>
      <c r="R372" s="14"/>
      <c r="S372" s="17" t="str">
        <f t="shared" si="46"/>
        <v/>
      </c>
      <c r="T372" s="17" t="str">
        <f t="shared" si="47"/>
        <v/>
      </c>
      <c r="U372" s="17" t="str">
        <f>IFERROR(IF(COUNTIFS('Utrata Masy Jaja'!$B$4:$B$703,A372,'Utrata Masy Jaja'!$C$4:$C$703,C372)=0,"",AVERAGEIFS('Utrata Masy Jaja'!$S$4:$S$703,'Utrata Masy Jaja'!$B$4:$B$703,A372,'Utrata Masy Jaja'!$C$4:$C$703,C372)),"")</f>
        <v/>
      </c>
      <c r="V372" s="15" t="str">
        <f>IFERROR(IF(COUNTIFS('Temperatura zarodka'!$B$4:$B$703,A372,'Temperatura zarodka'!$C$4:$C$703,C372)=0,"",AVERAGEIFS('Temperatura zarodka'!$AR$4:$AR$703,'Temperatura zarodka'!$B$4:$B$703,A372,'Temperatura zarodka'!$C$4:$C$703,C372)),"")</f>
        <v/>
      </c>
      <c r="W372" s="14"/>
    </row>
    <row r="373" spans="1:23" ht="15" customHeight="1" x14ac:dyDescent="0.25">
      <c r="A373" s="12"/>
      <c r="B373" s="12"/>
      <c r="C373" s="14"/>
      <c r="D373" s="14"/>
      <c r="E373" s="14"/>
      <c r="F373" s="14"/>
      <c r="G373" s="14"/>
      <c r="H373" s="13" t="str">
        <f t="shared" si="40"/>
        <v/>
      </c>
      <c r="I373" s="14"/>
      <c r="J373" s="17" t="str">
        <f t="shared" si="41"/>
        <v/>
      </c>
      <c r="K373" s="14"/>
      <c r="L373" s="17" t="str">
        <f t="shared" si="42"/>
        <v/>
      </c>
      <c r="M373" s="17" t="str">
        <f t="shared" si="43"/>
        <v/>
      </c>
      <c r="N373" s="14"/>
      <c r="O373" s="13" t="str">
        <f t="shared" si="44"/>
        <v/>
      </c>
      <c r="P373" s="14"/>
      <c r="Q373" s="17" t="str">
        <f t="shared" si="45"/>
        <v/>
      </c>
      <c r="R373" s="14"/>
      <c r="S373" s="17" t="str">
        <f t="shared" si="46"/>
        <v/>
      </c>
      <c r="T373" s="17" t="str">
        <f t="shared" si="47"/>
        <v/>
      </c>
      <c r="U373" s="17" t="str">
        <f>IFERROR(IF(COUNTIFS('Utrata Masy Jaja'!$B$4:$B$703,A373,'Utrata Masy Jaja'!$C$4:$C$703,C373)=0,"",AVERAGEIFS('Utrata Masy Jaja'!$S$4:$S$703,'Utrata Masy Jaja'!$B$4:$B$703,A373,'Utrata Masy Jaja'!$C$4:$C$703,C373)),"")</f>
        <v/>
      </c>
      <c r="V373" s="15" t="str">
        <f>IFERROR(IF(COUNTIFS('Temperatura zarodka'!$B$4:$B$703,A373,'Temperatura zarodka'!$C$4:$C$703,C373)=0,"",AVERAGEIFS('Temperatura zarodka'!$AR$4:$AR$703,'Temperatura zarodka'!$B$4:$B$703,A373,'Temperatura zarodka'!$C$4:$C$703,C373)),"")</f>
        <v/>
      </c>
      <c r="W373" s="14"/>
    </row>
    <row r="374" spans="1:23" ht="15" customHeight="1" x14ac:dyDescent="0.25">
      <c r="A374" s="12"/>
      <c r="B374" s="12"/>
      <c r="C374" s="14"/>
      <c r="D374" s="14"/>
      <c r="E374" s="14"/>
      <c r="F374" s="14"/>
      <c r="G374" s="14"/>
      <c r="H374" s="13" t="str">
        <f t="shared" si="40"/>
        <v/>
      </c>
      <c r="I374" s="14"/>
      <c r="J374" s="17" t="str">
        <f t="shared" si="41"/>
        <v/>
      </c>
      <c r="K374" s="14"/>
      <c r="L374" s="17" t="str">
        <f t="shared" si="42"/>
        <v/>
      </c>
      <c r="M374" s="17" t="str">
        <f t="shared" si="43"/>
        <v/>
      </c>
      <c r="N374" s="14"/>
      <c r="O374" s="13" t="str">
        <f t="shared" si="44"/>
        <v/>
      </c>
      <c r="P374" s="14"/>
      <c r="Q374" s="17" t="str">
        <f t="shared" si="45"/>
        <v/>
      </c>
      <c r="R374" s="14"/>
      <c r="S374" s="17" t="str">
        <f t="shared" si="46"/>
        <v/>
      </c>
      <c r="T374" s="17" t="str">
        <f t="shared" si="47"/>
        <v/>
      </c>
      <c r="U374" s="17" t="str">
        <f>IFERROR(IF(COUNTIFS('Utrata Masy Jaja'!$B$4:$B$703,A374,'Utrata Masy Jaja'!$C$4:$C$703,C374)=0,"",AVERAGEIFS('Utrata Masy Jaja'!$S$4:$S$703,'Utrata Masy Jaja'!$B$4:$B$703,A374,'Utrata Masy Jaja'!$C$4:$C$703,C374)),"")</f>
        <v/>
      </c>
      <c r="V374" s="15" t="str">
        <f>IFERROR(IF(COUNTIFS('Temperatura zarodka'!$B$4:$B$703,A374,'Temperatura zarodka'!$C$4:$C$703,C374)=0,"",AVERAGEIFS('Temperatura zarodka'!$AR$4:$AR$703,'Temperatura zarodka'!$B$4:$B$703,A374,'Temperatura zarodka'!$C$4:$C$703,C374)),"")</f>
        <v/>
      </c>
      <c r="W374" s="14"/>
    </row>
    <row r="375" spans="1:23" ht="15" customHeight="1" x14ac:dyDescent="0.25">
      <c r="A375" s="12"/>
      <c r="B375" s="12"/>
      <c r="C375" s="14"/>
      <c r="D375" s="14"/>
      <c r="E375" s="14"/>
      <c r="F375" s="14"/>
      <c r="G375" s="14"/>
      <c r="H375" s="13" t="str">
        <f t="shared" si="40"/>
        <v/>
      </c>
      <c r="I375" s="14"/>
      <c r="J375" s="17" t="str">
        <f t="shared" si="41"/>
        <v/>
      </c>
      <c r="K375" s="14"/>
      <c r="L375" s="17" t="str">
        <f t="shared" si="42"/>
        <v/>
      </c>
      <c r="M375" s="17" t="str">
        <f t="shared" si="43"/>
        <v/>
      </c>
      <c r="N375" s="14"/>
      <c r="O375" s="13" t="str">
        <f t="shared" si="44"/>
        <v/>
      </c>
      <c r="P375" s="14"/>
      <c r="Q375" s="17" t="str">
        <f t="shared" si="45"/>
        <v/>
      </c>
      <c r="R375" s="14"/>
      <c r="S375" s="17" t="str">
        <f t="shared" si="46"/>
        <v/>
      </c>
      <c r="T375" s="17" t="str">
        <f t="shared" si="47"/>
        <v/>
      </c>
      <c r="U375" s="17" t="str">
        <f>IFERROR(IF(COUNTIFS('Utrata Masy Jaja'!$B$4:$B$703,A375,'Utrata Masy Jaja'!$C$4:$C$703,C375)=0,"",AVERAGEIFS('Utrata Masy Jaja'!$S$4:$S$703,'Utrata Masy Jaja'!$B$4:$B$703,A375,'Utrata Masy Jaja'!$C$4:$C$703,C375)),"")</f>
        <v/>
      </c>
      <c r="V375" s="15" t="str">
        <f>IFERROR(IF(COUNTIFS('Temperatura zarodka'!$B$4:$B$703,A375,'Temperatura zarodka'!$C$4:$C$703,C375)=0,"",AVERAGEIFS('Temperatura zarodka'!$AR$4:$AR$703,'Temperatura zarodka'!$B$4:$B$703,A375,'Temperatura zarodka'!$C$4:$C$703,C375)),"")</f>
        <v/>
      </c>
      <c r="W375" s="14"/>
    </row>
    <row r="376" spans="1:23" ht="15" customHeight="1" x14ac:dyDescent="0.25">
      <c r="A376" s="12"/>
      <c r="B376" s="12"/>
      <c r="C376" s="14"/>
      <c r="D376" s="14"/>
      <c r="E376" s="14"/>
      <c r="F376" s="14"/>
      <c r="G376" s="14"/>
      <c r="H376" s="13" t="str">
        <f t="shared" si="40"/>
        <v/>
      </c>
      <c r="I376" s="14"/>
      <c r="J376" s="17" t="str">
        <f t="shared" si="41"/>
        <v/>
      </c>
      <c r="K376" s="14"/>
      <c r="L376" s="17" t="str">
        <f t="shared" si="42"/>
        <v/>
      </c>
      <c r="M376" s="17" t="str">
        <f t="shared" si="43"/>
        <v/>
      </c>
      <c r="N376" s="14"/>
      <c r="O376" s="13" t="str">
        <f t="shared" si="44"/>
        <v/>
      </c>
      <c r="P376" s="14"/>
      <c r="Q376" s="17" t="str">
        <f t="shared" si="45"/>
        <v/>
      </c>
      <c r="R376" s="14"/>
      <c r="S376" s="17" t="str">
        <f t="shared" si="46"/>
        <v/>
      </c>
      <c r="T376" s="17" t="str">
        <f t="shared" si="47"/>
        <v/>
      </c>
      <c r="U376" s="17" t="str">
        <f>IFERROR(IF(COUNTIFS('Utrata Masy Jaja'!$B$4:$B$703,A376,'Utrata Masy Jaja'!$C$4:$C$703,C376)=0,"",AVERAGEIFS('Utrata Masy Jaja'!$S$4:$S$703,'Utrata Masy Jaja'!$B$4:$B$703,A376,'Utrata Masy Jaja'!$C$4:$C$703,C376)),"")</f>
        <v/>
      </c>
      <c r="V376" s="15" t="str">
        <f>IFERROR(IF(COUNTIFS('Temperatura zarodka'!$B$4:$B$703,A376,'Temperatura zarodka'!$C$4:$C$703,C376)=0,"",AVERAGEIFS('Temperatura zarodka'!$AR$4:$AR$703,'Temperatura zarodka'!$B$4:$B$703,A376,'Temperatura zarodka'!$C$4:$C$703,C376)),"")</f>
        <v/>
      </c>
      <c r="W376" s="14"/>
    </row>
    <row r="377" spans="1:23" ht="15" customHeight="1" x14ac:dyDescent="0.25">
      <c r="A377" s="12"/>
      <c r="B377" s="12"/>
      <c r="C377" s="14"/>
      <c r="D377" s="14"/>
      <c r="E377" s="14"/>
      <c r="F377" s="14"/>
      <c r="G377" s="14"/>
      <c r="H377" s="13" t="str">
        <f t="shared" si="40"/>
        <v/>
      </c>
      <c r="I377" s="14"/>
      <c r="J377" s="17" t="str">
        <f t="shared" si="41"/>
        <v/>
      </c>
      <c r="K377" s="14"/>
      <c r="L377" s="17" t="str">
        <f t="shared" si="42"/>
        <v/>
      </c>
      <c r="M377" s="17" t="str">
        <f t="shared" si="43"/>
        <v/>
      </c>
      <c r="N377" s="14"/>
      <c r="O377" s="13" t="str">
        <f t="shared" si="44"/>
        <v/>
      </c>
      <c r="P377" s="14"/>
      <c r="Q377" s="17" t="str">
        <f t="shared" si="45"/>
        <v/>
      </c>
      <c r="R377" s="14"/>
      <c r="S377" s="17" t="str">
        <f t="shared" si="46"/>
        <v/>
      </c>
      <c r="T377" s="17" t="str">
        <f t="shared" si="47"/>
        <v/>
      </c>
      <c r="U377" s="17" t="str">
        <f>IFERROR(IF(COUNTIFS('Utrata Masy Jaja'!$B$4:$B$703,A377,'Utrata Masy Jaja'!$C$4:$C$703,C377)=0,"",AVERAGEIFS('Utrata Masy Jaja'!$S$4:$S$703,'Utrata Masy Jaja'!$B$4:$B$703,A377,'Utrata Masy Jaja'!$C$4:$C$703,C377)),"")</f>
        <v/>
      </c>
      <c r="V377" s="15" t="str">
        <f>IFERROR(IF(COUNTIFS('Temperatura zarodka'!$B$4:$B$703,A377,'Temperatura zarodka'!$C$4:$C$703,C377)=0,"",AVERAGEIFS('Temperatura zarodka'!$AR$4:$AR$703,'Temperatura zarodka'!$B$4:$B$703,A377,'Temperatura zarodka'!$C$4:$C$703,C377)),"")</f>
        <v/>
      </c>
      <c r="W377" s="14"/>
    </row>
    <row r="378" spans="1:23" ht="15" customHeight="1" x14ac:dyDescent="0.25">
      <c r="A378" s="12"/>
      <c r="B378" s="12"/>
      <c r="C378" s="14"/>
      <c r="D378" s="14"/>
      <c r="E378" s="14"/>
      <c r="F378" s="14"/>
      <c r="G378" s="14"/>
      <c r="H378" s="13" t="str">
        <f t="shared" si="40"/>
        <v/>
      </c>
      <c r="I378" s="14"/>
      <c r="J378" s="17" t="str">
        <f t="shared" si="41"/>
        <v/>
      </c>
      <c r="K378" s="14"/>
      <c r="L378" s="17" t="str">
        <f t="shared" si="42"/>
        <v/>
      </c>
      <c r="M378" s="17" t="str">
        <f t="shared" si="43"/>
        <v/>
      </c>
      <c r="N378" s="14"/>
      <c r="O378" s="13" t="str">
        <f t="shared" si="44"/>
        <v/>
      </c>
      <c r="P378" s="14"/>
      <c r="Q378" s="17" t="str">
        <f t="shared" si="45"/>
        <v/>
      </c>
      <c r="R378" s="14"/>
      <c r="S378" s="17" t="str">
        <f t="shared" si="46"/>
        <v/>
      </c>
      <c r="T378" s="17" t="str">
        <f t="shared" si="47"/>
        <v/>
      </c>
      <c r="U378" s="17" t="str">
        <f>IFERROR(IF(COUNTIFS('Utrata Masy Jaja'!$B$4:$B$703,A378,'Utrata Masy Jaja'!$C$4:$C$703,C378)=0,"",AVERAGEIFS('Utrata Masy Jaja'!$S$4:$S$703,'Utrata Masy Jaja'!$B$4:$B$703,A378,'Utrata Masy Jaja'!$C$4:$C$703,C378)),"")</f>
        <v/>
      </c>
      <c r="V378" s="15" t="str">
        <f>IFERROR(IF(COUNTIFS('Temperatura zarodka'!$B$4:$B$703,A378,'Temperatura zarodka'!$C$4:$C$703,C378)=0,"",AVERAGEIFS('Temperatura zarodka'!$AR$4:$AR$703,'Temperatura zarodka'!$B$4:$B$703,A378,'Temperatura zarodka'!$C$4:$C$703,C378)),"")</f>
        <v/>
      </c>
      <c r="W378" s="14"/>
    </row>
    <row r="379" spans="1:23" ht="15" customHeight="1" x14ac:dyDescent="0.25">
      <c r="A379" s="12"/>
      <c r="B379" s="12"/>
      <c r="C379" s="14"/>
      <c r="D379" s="14"/>
      <c r="E379" s="14"/>
      <c r="F379" s="14"/>
      <c r="G379" s="14"/>
      <c r="H379" s="13" t="str">
        <f t="shared" si="40"/>
        <v/>
      </c>
      <c r="I379" s="14"/>
      <c r="J379" s="17" t="str">
        <f t="shared" si="41"/>
        <v/>
      </c>
      <c r="K379" s="14"/>
      <c r="L379" s="17" t="str">
        <f t="shared" si="42"/>
        <v/>
      </c>
      <c r="M379" s="17" t="str">
        <f t="shared" si="43"/>
        <v/>
      </c>
      <c r="N379" s="14"/>
      <c r="O379" s="13" t="str">
        <f t="shared" si="44"/>
        <v/>
      </c>
      <c r="P379" s="14"/>
      <c r="Q379" s="17" t="str">
        <f t="shared" si="45"/>
        <v/>
      </c>
      <c r="R379" s="14"/>
      <c r="S379" s="17" t="str">
        <f t="shared" si="46"/>
        <v/>
      </c>
      <c r="T379" s="17" t="str">
        <f t="shared" si="47"/>
        <v/>
      </c>
      <c r="U379" s="17" t="str">
        <f>IFERROR(IF(COUNTIFS('Utrata Masy Jaja'!$B$4:$B$703,A379,'Utrata Masy Jaja'!$C$4:$C$703,C379)=0,"",AVERAGEIFS('Utrata Masy Jaja'!$S$4:$S$703,'Utrata Masy Jaja'!$B$4:$B$703,A379,'Utrata Masy Jaja'!$C$4:$C$703,C379)),"")</f>
        <v/>
      </c>
      <c r="V379" s="15" t="str">
        <f>IFERROR(IF(COUNTIFS('Temperatura zarodka'!$B$4:$B$703,A379,'Temperatura zarodka'!$C$4:$C$703,C379)=0,"",AVERAGEIFS('Temperatura zarodka'!$AR$4:$AR$703,'Temperatura zarodka'!$B$4:$B$703,A379,'Temperatura zarodka'!$C$4:$C$703,C379)),"")</f>
        <v/>
      </c>
      <c r="W379" s="14"/>
    </row>
    <row r="380" spans="1:23" ht="15" customHeight="1" x14ac:dyDescent="0.25">
      <c r="A380" s="12"/>
      <c r="B380" s="12"/>
      <c r="C380" s="14"/>
      <c r="D380" s="14"/>
      <c r="E380" s="14"/>
      <c r="F380" s="14"/>
      <c r="G380" s="14"/>
      <c r="H380" s="13" t="str">
        <f t="shared" si="40"/>
        <v/>
      </c>
      <c r="I380" s="14"/>
      <c r="J380" s="17" t="str">
        <f t="shared" si="41"/>
        <v/>
      </c>
      <c r="K380" s="14"/>
      <c r="L380" s="17" t="str">
        <f t="shared" si="42"/>
        <v/>
      </c>
      <c r="M380" s="17" t="str">
        <f t="shared" si="43"/>
        <v/>
      </c>
      <c r="N380" s="14"/>
      <c r="O380" s="13" t="str">
        <f t="shared" si="44"/>
        <v/>
      </c>
      <c r="P380" s="14"/>
      <c r="Q380" s="17" t="str">
        <f t="shared" si="45"/>
        <v/>
      </c>
      <c r="R380" s="14"/>
      <c r="S380" s="17" t="str">
        <f t="shared" si="46"/>
        <v/>
      </c>
      <c r="T380" s="17" t="str">
        <f t="shared" si="47"/>
        <v/>
      </c>
      <c r="U380" s="17" t="str">
        <f>IFERROR(IF(COUNTIFS('Utrata Masy Jaja'!$B$4:$B$703,A380,'Utrata Masy Jaja'!$C$4:$C$703,C380)=0,"",AVERAGEIFS('Utrata Masy Jaja'!$S$4:$S$703,'Utrata Masy Jaja'!$B$4:$B$703,A380,'Utrata Masy Jaja'!$C$4:$C$703,C380)),"")</f>
        <v/>
      </c>
      <c r="V380" s="15" t="str">
        <f>IFERROR(IF(COUNTIFS('Temperatura zarodka'!$B$4:$B$703,A380,'Temperatura zarodka'!$C$4:$C$703,C380)=0,"",AVERAGEIFS('Temperatura zarodka'!$AR$4:$AR$703,'Temperatura zarodka'!$B$4:$B$703,A380,'Temperatura zarodka'!$C$4:$C$703,C380)),"")</f>
        <v/>
      </c>
      <c r="W380" s="14"/>
    </row>
    <row r="381" spans="1:23" ht="15" customHeight="1" x14ac:dyDescent="0.25">
      <c r="A381" s="12"/>
      <c r="B381" s="12"/>
      <c r="C381" s="14"/>
      <c r="D381" s="14"/>
      <c r="E381" s="14"/>
      <c r="F381" s="14"/>
      <c r="G381" s="14"/>
      <c r="H381" s="13" t="str">
        <f t="shared" si="40"/>
        <v/>
      </c>
      <c r="I381" s="14"/>
      <c r="J381" s="17" t="str">
        <f t="shared" si="41"/>
        <v/>
      </c>
      <c r="K381" s="14"/>
      <c r="L381" s="17" t="str">
        <f t="shared" si="42"/>
        <v/>
      </c>
      <c r="M381" s="17" t="str">
        <f t="shared" si="43"/>
        <v/>
      </c>
      <c r="N381" s="14"/>
      <c r="O381" s="13" t="str">
        <f t="shared" si="44"/>
        <v/>
      </c>
      <c r="P381" s="14"/>
      <c r="Q381" s="17" t="str">
        <f t="shared" si="45"/>
        <v/>
      </c>
      <c r="R381" s="14"/>
      <c r="S381" s="17" t="str">
        <f t="shared" si="46"/>
        <v/>
      </c>
      <c r="T381" s="17" t="str">
        <f t="shared" si="47"/>
        <v/>
      </c>
      <c r="U381" s="17" t="str">
        <f>IFERROR(IF(COUNTIFS('Utrata Masy Jaja'!$B$4:$B$703,A381,'Utrata Masy Jaja'!$C$4:$C$703,C381)=0,"",AVERAGEIFS('Utrata Masy Jaja'!$S$4:$S$703,'Utrata Masy Jaja'!$B$4:$B$703,A381,'Utrata Masy Jaja'!$C$4:$C$703,C381)),"")</f>
        <v/>
      </c>
      <c r="V381" s="15" t="str">
        <f>IFERROR(IF(COUNTIFS('Temperatura zarodka'!$B$4:$B$703,A381,'Temperatura zarodka'!$C$4:$C$703,C381)=0,"",AVERAGEIFS('Temperatura zarodka'!$AR$4:$AR$703,'Temperatura zarodka'!$B$4:$B$703,A381,'Temperatura zarodka'!$C$4:$C$703,C381)),"")</f>
        <v/>
      </c>
      <c r="W381" s="14"/>
    </row>
    <row r="382" spans="1:23" ht="15" customHeight="1" x14ac:dyDescent="0.25">
      <c r="A382" s="12"/>
      <c r="B382" s="12"/>
      <c r="C382" s="14"/>
      <c r="D382" s="14"/>
      <c r="E382" s="14"/>
      <c r="F382" s="14"/>
      <c r="G382" s="14"/>
      <c r="H382" s="13" t="str">
        <f t="shared" si="40"/>
        <v/>
      </c>
      <c r="I382" s="14"/>
      <c r="J382" s="17" t="str">
        <f t="shared" si="41"/>
        <v/>
      </c>
      <c r="K382" s="14"/>
      <c r="L382" s="17" t="str">
        <f t="shared" si="42"/>
        <v/>
      </c>
      <c r="M382" s="17" t="str">
        <f t="shared" si="43"/>
        <v/>
      </c>
      <c r="N382" s="14"/>
      <c r="O382" s="13" t="str">
        <f t="shared" si="44"/>
        <v/>
      </c>
      <c r="P382" s="14"/>
      <c r="Q382" s="17" t="str">
        <f t="shared" si="45"/>
        <v/>
      </c>
      <c r="R382" s="14"/>
      <c r="S382" s="17" t="str">
        <f t="shared" si="46"/>
        <v/>
      </c>
      <c r="T382" s="17" t="str">
        <f t="shared" si="47"/>
        <v/>
      </c>
      <c r="U382" s="17" t="str">
        <f>IFERROR(IF(COUNTIFS('Utrata Masy Jaja'!$B$4:$B$703,A382,'Utrata Masy Jaja'!$C$4:$C$703,C382)=0,"",AVERAGEIFS('Utrata Masy Jaja'!$S$4:$S$703,'Utrata Masy Jaja'!$B$4:$B$703,A382,'Utrata Masy Jaja'!$C$4:$C$703,C382)),"")</f>
        <v/>
      </c>
      <c r="V382" s="15" t="str">
        <f>IFERROR(IF(COUNTIFS('Temperatura zarodka'!$B$4:$B$703,A382,'Temperatura zarodka'!$C$4:$C$703,C382)=0,"",AVERAGEIFS('Temperatura zarodka'!$AR$4:$AR$703,'Temperatura zarodka'!$B$4:$B$703,A382,'Temperatura zarodka'!$C$4:$C$703,C382)),"")</f>
        <v/>
      </c>
      <c r="W382" s="14"/>
    </row>
    <row r="383" spans="1:23" ht="15" customHeight="1" x14ac:dyDescent="0.25">
      <c r="A383" s="12"/>
      <c r="B383" s="12"/>
      <c r="C383" s="14"/>
      <c r="D383" s="14"/>
      <c r="E383" s="14"/>
      <c r="F383" s="14"/>
      <c r="G383" s="14"/>
      <c r="H383" s="13" t="str">
        <f t="shared" si="40"/>
        <v/>
      </c>
      <c r="I383" s="14"/>
      <c r="J383" s="17" t="str">
        <f t="shared" si="41"/>
        <v/>
      </c>
      <c r="K383" s="14"/>
      <c r="L383" s="17" t="str">
        <f t="shared" si="42"/>
        <v/>
      </c>
      <c r="M383" s="17" t="str">
        <f t="shared" si="43"/>
        <v/>
      </c>
      <c r="N383" s="14"/>
      <c r="O383" s="13" t="str">
        <f t="shared" si="44"/>
        <v/>
      </c>
      <c r="P383" s="14"/>
      <c r="Q383" s="17" t="str">
        <f t="shared" si="45"/>
        <v/>
      </c>
      <c r="R383" s="14"/>
      <c r="S383" s="17" t="str">
        <f t="shared" si="46"/>
        <v/>
      </c>
      <c r="T383" s="17" t="str">
        <f t="shared" si="47"/>
        <v/>
      </c>
      <c r="U383" s="17" t="str">
        <f>IFERROR(IF(COUNTIFS('Utrata Masy Jaja'!$B$4:$B$703,A383,'Utrata Masy Jaja'!$C$4:$C$703,C383)=0,"",AVERAGEIFS('Utrata Masy Jaja'!$S$4:$S$703,'Utrata Masy Jaja'!$B$4:$B$703,A383,'Utrata Masy Jaja'!$C$4:$C$703,C383)),"")</f>
        <v/>
      </c>
      <c r="V383" s="15" t="str">
        <f>IFERROR(IF(COUNTIFS('Temperatura zarodka'!$B$4:$B$703,A383,'Temperatura zarodka'!$C$4:$C$703,C383)=0,"",AVERAGEIFS('Temperatura zarodka'!$AR$4:$AR$703,'Temperatura zarodka'!$B$4:$B$703,A383,'Temperatura zarodka'!$C$4:$C$703,C383)),"")</f>
        <v/>
      </c>
      <c r="W383" s="14"/>
    </row>
    <row r="384" spans="1:23" ht="15" customHeight="1" x14ac:dyDescent="0.25">
      <c r="A384" s="12"/>
      <c r="B384" s="12"/>
      <c r="C384" s="14"/>
      <c r="D384" s="14"/>
      <c r="E384" s="14"/>
      <c r="F384" s="14"/>
      <c r="G384" s="14"/>
      <c r="H384" s="13" t="str">
        <f t="shared" si="40"/>
        <v/>
      </c>
      <c r="I384" s="14"/>
      <c r="J384" s="17" t="str">
        <f t="shared" si="41"/>
        <v/>
      </c>
      <c r="K384" s="14"/>
      <c r="L384" s="17" t="str">
        <f t="shared" si="42"/>
        <v/>
      </c>
      <c r="M384" s="17" t="str">
        <f t="shared" si="43"/>
        <v/>
      </c>
      <c r="N384" s="14"/>
      <c r="O384" s="13" t="str">
        <f t="shared" si="44"/>
        <v/>
      </c>
      <c r="P384" s="14"/>
      <c r="Q384" s="17" t="str">
        <f t="shared" si="45"/>
        <v/>
      </c>
      <c r="R384" s="14"/>
      <c r="S384" s="17" t="str">
        <f t="shared" si="46"/>
        <v/>
      </c>
      <c r="T384" s="17" t="str">
        <f t="shared" si="47"/>
        <v/>
      </c>
      <c r="U384" s="17" t="str">
        <f>IFERROR(IF(COUNTIFS('Utrata Masy Jaja'!$B$4:$B$703,A384,'Utrata Masy Jaja'!$C$4:$C$703,C384)=0,"",AVERAGEIFS('Utrata Masy Jaja'!$S$4:$S$703,'Utrata Masy Jaja'!$B$4:$B$703,A384,'Utrata Masy Jaja'!$C$4:$C$703,C384)),"")</f>
        <v/>
      </c>
      <c r="V384" s="15" t="str">
        <f>IFERROR(IF(COUNTIFS('Temperatura zarodka'!$B$4:$B$703,A384,'Temperatura zarodka'!$C$4:$C$703,C384)=0,"",AVERAGEIFS('Temperatura zarodka'!$AR$4:$AR$703,'Temperatura zarodka'!$B$4:$B$703,A384,'Temperatura zarodka'!$C$4:$C$703,C384)),"")</f>
        <v/>
      </c>
      <c r="W384" s="14"/>
    </row>
    <row r="385" spans="1:23" ht="15" customHeight="1" x14ac:dyDescent="0.25">
      <c r="A385" s="12"/>
      <c r="B385" s="12"/>
      <c r="C385" s="14"/>
      <c r="D385" s="14"/>
      <c r="E385" s="14"/>
      <c r="F385" s="14"/>
      <c r="G385" s="14"/>
      <c r="H385" s="13" t="str">
        <f t="shared" si="40"/>
        <v/>
      </c>
      <c r="I385" s="14"/>
      <c r="J385" s="17" t="str">
        <f t="shared" si="41"/>
        <v/>
      </c>
      <c r="K385" s="14"/>
      <c r="L385" s="17" t="str">
        <f t="shared" si="42"/>
        <v/>
      </c>
      <c r="M385" s="17" t="str">
        <f t="shared" si="43"/>
        <v/>
      </c>
      <c r="N385" s="14"/>
      <c r="O385" s="13" t="str">
        <f t="shared" si="44"/>
        <v/>
      </c>
      <c r="P385" s="14"/>
      <c r="Q385" s="17" t="str">
        <f t="shared" si="45"/>
        <v/>
      </c>
      <c r="R385" s="14"/>
      <c r="S385" s="17" t="str">
        <f t="shared" si="46"/>
        <v/>
      </c>
      <c r="T385" s="17" t="str">
        <f t="shared" si="47"/>
        <v/>
      </c>
      <c r="U385" s="17" t="str">
        <f>IFERROR(IF(COUNTIFS('Utrata Masy Jaja'!$B$4:$B$703,A385,'Utrata Masy Jaja'!$C$4:$C$703,C385)=0,"",AVERAGEIFS('Utrata Masy Jaja'!$S$4:$S$703,'Utrata Masy Jaja'!$B$4:$B$703,A385,'Utrata Masy Jaja'!$C$4:$C$703,C385)),"")</f>
        <v/>
      </c>
      <c r="V385" s="15" t="str">
        <f>IFERROR(IF(COUNTIFS('Temperatura zarodka'!$B$4:$B$703,A385,'Temperatura zarodka'!$C$4:$C$703,C385)=0,"",AVERAGEIFS('Temperatura zarodka'!$AR$4:$AR$703,'Temperatura zarodka'!$B$4:$B$703,A385,'Temperatura zarodka'!$C$4:$C$703,C385)),"")</f>
        <v/>
      </c>
      <c r="W385" s="14"/>
    </row>
    <row r="386" spans="1:23" ht="15" customHeight="1" x14ac:dyDescent="0.25">
      <c r="A386" s="12"/>
      <c r="B386" s="12"/>
      <c r="C386" s="14"/>
      <c r="D386" s="14"/>
      <c r="E386" s="14"/>
      <c r="F386" s="14"/>
      <c r="G386" s="14"/>
      <c r="H386" s="13" t="str">
        <f t="shared" si="40"/>
        <v/>
      </c>
      <c r="I386" s="14"/>
      <c r="J386" s="17" t="str">
        <f t="shared" si="41"/>
        <v/>
      </c>
      <c r="K386" s="14"/>
      <c r="L386" s="17" t="str">
        <f t="shared" si="42"/>
        <v/>
      </c>
      <c r="M386" s="17" t="str">
        <f t="shared" si="43"/>
        <v/>
      </c>
      <c r="N386" s="14"/>
      <c r="O386" s="13" t="str">
        <f t="shared" si="44"/>
        <v/>
      </c>
      <c r="P386" s="14"/>
      <c r="Q386" s="17" t="str">
        <f t="shared" si="45"/>
        <v/>
      </c>
      <c r="R386" s="14"/>
      <c r="S386" s="17" t="str">
        <f t="shared" si="46"/>
        <v/>
      </c>
      <c r="T386" s="17" t="str">
        <f t="shared" si="47"/>
        <v/>
      </c>
      <c r="U386" s="17" t="str">
        <f>IFERROR(IF(COUNTIFS('Utrata Masy Jaja'!$B$4:$B$703,A386,'Utrata Masy Jaja'!$C$4:$C$703,C386)=0,"",AVERAGEIFS('Utrata Masy Jaja'!$S$4:$S$703,'Utrata Masy Jaja'!$B$4:$B$703,A386,'Utrata Masy Jaja'!$C$4:$C$703,C386)),"")</f>
        <v/>
      </c>
      <c r="V386" s="15" t="str">
        <f>IFERROR(IF(COUNTIFS('Temperatura zarodka'!$B$4:$B$703,A386,'Temperatura zarodka'!$C$4:$C$703,C386)=0,"",AVERAGEIFS('Temperatura zarodka'!$AR$4:$AR$703,'Temperatura zarodka'!$B$4:$B$703,A386,'Temperatura zarodka'!$C$4:$C$703,C386)),"")</f>
        <v/>
      </c>
      <c r="W386" s="14"/>
    </row>
    <row r="387" spans="1:23" ht="15" customHeight="1" x14ac:dyDescent="0.25">
      <c r="A387" s="12"/>
      <c r="B387" s="12"/>
      <c r="C387" s="14"/>
      <c r="D387" s="14"/>
      <c r="E387" s="14"/>
      <c r="F387" s="14"/>
      <c r="G387" s="14"/>
      <c r="H387" s="13" t="str">
        <f t="shared" ref="H387:H450" si="48">IF(F387="","",F387-G387)</f>
        <v/>
      </c>
      <c r="I387" s="14"/>
      <c r="J387" s="17" t="str">
        <f t="shared" ref="J387:J450" si="49">IF(OR(H387="",H387=0),"",I387/H387*100)</f>
        <v/>
      </c>
      <c r="K387" s="14"/>
      <c r="L387" s="17" t="str">
        <f t="shared" ref="L387:L450" si="50">IF(OR(H387="",H387=0),"",K387/H387*100)</f>
        <v/>
      </c>
      <c r="M387" s="17" t="str">
        <f t="shared" ref="M387:M450" si="51">IF(OR(H387="",H387=0),"",((H387-I387)/H387)*100)</f>
        <v/>
      </c>
      <c r="N387" s="14"/>
      <c r="O387" s="13" t="str">
        <f t="shared" ref="O387:O450" si="52">IF(OR(H387="",H387=0),"",H387-I387-K387-N387)</f>
        <v/>
      </c>
      <c r="P387" s="14"/>
      <c r="Q387" s="17" t="str">
        <f t="shared" ref="Q387:Q450" si="53">IF(OR(O387="",O387=0),"",P387/O387*100)</f>
        <v/>
      </c>
      <c r="R387" s="14"/>
      <c r="S387" s="17" t="str">
        <f t="shared" ref="S387:S450" si="54">IF(OR(H387="",H387=0),"",R387/H387*100)</f>
        <v/>
      </c>
      <c r="T387" s="17" t="str">
        <f t="shared" ref="T387:T450" si="55">IF(OR(H387="",H387=0,I387=""),"",IF((H387-I387)=0,"",R387/(H387-I387)*100))</f>
        <v/>
      </c>
      <c r="U387" s="17" t="str">
        <f>IFERROR(IF(COUNTIFS('Utrata Masy Jaja'!$B$4:$B$703,A387,'Utrata Masy Jaja'!$C$4:$C$703,C387)=0,"",AVERAGEIFS('Utrata Masy Jaja'!$S$4:$S$703,'Utrata Masy Jaja'!$B$4:$B$703,A387,'Utrata Masy Jaja'!$C$4:$C$703,C387)),"")</f>
        <v/>
      </c>
      <c r="V387" s="15" t="str">
        <f>IFERROR(IF(COUNTIFS('Temperatura zarodka'!$B$4:$B$703,A387,'Temperatura zarodka'!$C$4:$C$703,C387)=0,"",AVERAGEIFS('Temperatura zarodka'!$AR$4:$AR$703,'Temperatura zarodka'!$B$4:$B$703,A387,'Temperatura zarodka'!$C$4:$C$703,C387)),"")</f>
        <v/>
      </c>
      <c r="W387" s="14"/>
    </row>
    <row r="388" spans="1:23" ht="15" customHeight="1" x14ac:dyDescent="0.25">
      <c r="A388" s="12"/>
      <c r="B388" s="12"/>
      <c r="C388" s="14"/>
      <c r="D388" s="14"/>
      <c r="E388" s="14"/>
      <c r="F388" s="14"/>
      <c r="G388" s="14"/>
      <c r="H388" s="13" t="str">
        <f t="shared" si="48"/>
        <v/>
      </c>
      <c r="I388" s="14"/>
      <c r="J388" s="17" t="str">
        <f t="shared" si="49"/>
        <v/>
      </c>
      <c r="K388" s="14"/>
      <c r="L388" s="17" t="str">
        <f t="shared" si="50"/>
        <v/>
      </c>
      <c r="M388" s="17" t="str">
        <f t="shared" si="51"/>
        <v/>
      </c>
      <c r="N388" s="14"/>
      <c r="O388" s="13" t="str">
        <f t="shared" si="52"/>
        <v/>
      </c>
      <c r="P388" s="14"/>
      <c r="Q388" s="17" t="str">
        <f t="shared" si="53"/>
        <v/>
      </c>
      <c r="R388" s="14"/>
      <c r="S388" s="17" t="str">
        <f t="shared" si="54"/>
        <v/>
      </c>
      <c r="T388" s="17" t="str">
        <f t="shared" si="55"/>
        <v/>
      </c>
      <c r="U388" s="17" t="str">
        <f>IFERROR(IF(COUNTIFS('Utrata Masy Jaja'!$B$4:$B$703,A388,'Utrata Masy Jaja'!$C$4:$C$703,C388)=0,"",AVERAGEIFS('Utrata Masy Jaja'!$S$4:$S$703,'Utrata Masy Jaja'!$B$4:$B$703,A388,'Utrata Masy Jaja'!$C$4:$C$703,C388)),"")</f>
        <v/>
      </c>
      <c r="V388" s="15" t="str">
        <f>IFERROR(IF(COUNTIFS('Temperatura zarodka'!$B$4:$B$703,A388,'Temperatura zarodka'!$C$4:$C$703,C388)=0,"",AVERAGEIFS('Temperatura zarodka'!$AR$4:$AR$703,'Temperatura zarodka'!$B$4:$B$703,A388,'Temperatura zarodka'!$C$4:$C$703,C388)),"")</f>
        <v/>
      </c>
      <c r="W388" s="14"/>
    </row>
    <row r="389" spans="1:23" ht="15" customHeight="1" x14ac:dyDescent="0.25">
      <c r="A389" s="12"/>
      <c r="B389" s="12"/>
      <c r="C389" s="14"/>
      <c r="D389" s="14"/>
      <c r="E389" s="14"/>
      <c r="F389" s="14"/>
      <c r="G389" s="14"/>
      <c r="H389" s="13" t="str">
        <f t="shared" si="48"/>
        <v/>
      </c>
      <c r="I389" s="14"/>
      <c r="J389" s="17" t="str">
        <f t="shared" si="49"/>
        <v/>
      </c>
      <c r="K389" s="14"/>
      <c r="L389" s="17" t="str">
        <f t="shared" si="50"/>
        <v/>
      </c>
      <c r="M389" s="17" t="str">
        <f t="shared" si="51"/>
        <v/>
      </c>
      <c r="N389" s="14"/>
      <c r="O389" s="13" t="str">
        <f t="shared" si="52"/>
        <v/>
      </c>
      <c r="P389" s="14"/>
      <c r="Q389" s="17" t="str">
        <f t="shared" si="53"/>
        <v/>
      </c>
      <c r="R389" s="14"/>
      <c r="S389" s="17" t="str">
        <f t="shared" si="54"/>
        <v/>
      </c>
      <c r="T389" s="17" t="str">
        <f t="shared" si="55"/>
        <v/>
      </c>
      <c r="U389" s="17" t="str">
        <f>IFERROR(IF(COUNTIFS('Utrata Masy Jaja'!$B$4:$B$703,A389,'Utrata Masy Jaja'!$C$4:$C$703,C389)=0,"",AVERAGEIFS('Utrata Masy Jaja'!$S$4:$S$703,'Utrata Masy Jaja'!$B$4:$B$703,A389,'Utrata Masy Jaja'!$C$4:$C$703,C389)),"")</f>
        <v/>
      </c>
      <c r="V389" s="15" t="str">
        <f>IFERROR(IF(COUNTIFS('Temperatura zarodka'!$B$4:$B$703,A389,'Temperatura zarodka'!$C$4:$C$703,C389)=0,"",AVERAGEIFS('Temperatura zarodka'!$AR$4:$AR$703,'Temperatura zarodka'!$B$4:$B$703,A389,'Temperatura zarodka'!$C$4:$C$703,C389)),"")</f>
        <v/>
      </c>
      <c r="W389" s="14"/>
    </row>
    <row r="390" spans="1:23" ht="15" customHeight="1" x14ac:dyDescent="0.25">
      <c r="A390" s="12"/>
      <c r="B390" s="12"/>
      <c r="C390" s="14"/>
      <c r="D390" s="14"/>
      <c r="E390" s="14"/>
      <c r="F390" s="14"/>
      <c r="G390" s="14"/>
      <c r="H390" s="13" t="str">
        <f t="shared" si="48"/>
        <v/>
      </c>
      <c r="I390" s="14"/>
      <c r="J390" s="17" t="str">
        <f t="shared" si="49"/>
        <v/>
      </c>
      <c r="K390" s="14"/>
      <c r="L390" s="17" t="str">
        <f t="shared" si="50"/>
        <v/>
      </c>
      <c r="M390" s="17" t="str">
        <f t="shared" si="51"/>
        <v/>
      </c>
      <c r="N390" s="14"/>
      <c r="O390" s="13" t="str">
        <f t="shared" si="52"/>
        <v/>
      </c>
      <c r="P390" s="14"/>
      <c r="Q390" s="17" t="str">
        <f t="shared" si="53"/>
        <v/>
      </c>
      <c r="R390" s="14"/>
      <c r="S390" s="17" t="str">
        <f t="shared" si="54"/>
        <v/>
      </c>
      <c r="T390" s="17" t="str">
        <f t="shared" si="55"/>
        <v/>
      </c>
      <c r="U390" s="17" t="str">
        <f>IFERROR(IF(COUNTIFS('Utrata Masy Jaja'!$B$4:$B$703,A390,'Utrata Masy Jaja'!$C$4:$C$703,C390)=0,"",AVERAGEIFS('Utrata Masy Jaja'!$S$4:$S$703,'Utrata Masy Jaja'!$B$4:$B$703,A390,'Utrata Masy Jaja'!$C$4:$C$703,C390)),"")</f>
        <v/>
      </c>
      <c r="V390" s="15" t="str">
        <f>IFERROR(IF(COUNTIFS('Temperatura zarodka'!$B$4:$B$703,A390,'Temperatura zarodka'!$C$4:$C$703,C390)=0,"",AVERAGEIFS('Temperatura zarodka'!$AR$4:$AR$703,'Temperatura zarodka'!$B$4:$B$703,A390,'Temperatura zarodka'!$C$4:$C$703,C390)),"")</f>
        <v/>
      </c>
      <c r="W390" s="14"/>
    </row>
    <row r="391" spans="1:23" ht="15" customHeight="1" x14ac:dyDescent="0.25">
      <c r="A391" s="12"/>
      <c r="B391" s="12"/>
      <c r="C391" s="14"/>
      <c r="D391" s="14"/>
      <c r="E391" s="14"/>
      <c r="F391" s="14"/>
      <c r="G391" s="14"/>
      <c r="H391" s="13" t="str">
        <f t="shared" si="48"/>
        <v/>
      </c>
      <c r="I391" s="14"/>
      <c r="J391" s="17" t="str">
        <f t="shared" si="49"/>
        <v/>
      </c>
      <c r="K391" s="14"/>
      <c r="L391" s="17" t="str">
        <f t="shared" si="50"/>
        <v/>
      </c>
      <c r="M391" s="17" t="str">
        <f t="shared" si="51"/>
        <v/>
      </c>
      <c r="N391" s="14"/>
      <c r="O391" s="13" t="str">
        <f t="shared" si="52"/>
        <v/>
      </c>
      <c r="P391" s="14"/>
      <c r="Q391" s="17" t="str">
        <f t="shared" si="53"/>
        <v/>
      </c>
      <c r="R391" s="14"/>
      <c r="S391" s="17" t="str">
        <f t="shared" si="54"/>
        <v/>
      </c>
      <c r="T391" s="17" t="str">
        <f t="shared" si="55"/>
        <v/>
      </c>
      <c r="U391" s="17" t="str">
        <f>IFERROR(IF(COUNTIFS('Utrata Masy Jaja'!$B$4:$B$703,A391,'Utrata Masy Jaja'!$C$4:$C$703,C391)=0,"",AVERAGEIFS('Utrata Masy Jaja'!$S$4:$S$703,'Utrata Masy Jaja'!$B$4:$B$703,A391,'Utrata Masy Jaja'!$C$4:$C$703,C391)),"")</f>
        <v/>
      </c>
      <c r="V391" s="15" t="str">
        <f>IFERROR(IF(COUNTIFS('Temperatura zarodka'!$B$4:$B$703,A391,'Temperatura zarodka'!$C$4:$C$703,C391)=0,"",AVERAGEIFS('Temperatura zarodka'!$AR$4:$AR$703,'Temperatura zarodka'!$B$4:$B$703,A391,'Temperatura zarodka'!$C$4:$C$703,C391)),"")</f>
        <v/>
      </c>
      <c r="W391" s="14"/>
    </row>
    <row r="392" spans="1:23" ht="15" customHeight="1" x14ac:dyDescent="0.25">
      <c r="A392" s="12"/>
      <c r="B392" s="12"/>
      <c r="C392" s="14"/>
      <c r="D392" s="14"/>
      <c r="E392" s="14"/>
      <c r="F392" s="14"/>
      <c r="G392" s="14"/>
      <c r="H392" s="13" t="str">
        <f t="shared" si="48"/>
        <v/>
      </c>
      <c r="I392" s="14"/>
      <c r="J392" s="17" t="str">
        <f t="shared" si="49"/>
        <v/>
      </c>
      <c r="K392" s="14"/>
      <c r="L392" s="17" t="str">
        <f t="shared" si="50"/>
        <v/>
      </c>
      <c r="M392" s="17" t="str">
        <f t="shared" si="51"/>
        <v/>
      </c>
      <c r="N392" s="14"/>
      <c r="O392" s="13" t="str">
        <f t="shared" si="52"/>
        <v/>
      </c>
      <c r="P392" s="14"/>
      <c r="Q392" s="17" t="str">
        <f t="shared" si="53"/>
        <v/>
      </c>
      <c r="R392" s="14"/>
      <c r="S392" s="17" t="str">
        <f t="shared" si="54"/>
        <v/>
      </c>
      <c r="T392" s="17" t="str">
        <f t="shared" si="55"/>
        <v/>
      </c>
      <c r="U392" s="17" t="str">
        <f>IFERROR(IF(COUNTIFS('Utrata Masy Jaja'!$B$4:$B$703,A392,'Utrata Masy Jaja'!$C$4:$C$703,C392)=0,"",AVERAGEIFS('Utrata Masy Jaja'!$S$4:$S$703,'Utrata Masy Jaja'!$B$4:$B$703,A392,'Utrata Masy Jaja'!$C$4:$C$703,C392)),"")</f>
        <v/>
      </c>
      <c r="V392" s="15" t="str">
        <f>IFERROR(IF(COUNTIFS('Temperatura zarodka'!$B$4:$B$703,A392,'Temperatura zarodka'!$C$4:$C$703,C392)=0,"",AVERAGEIFS('Temperatura zarodka'!$AR$4:$AR$703,'Temperatura zarodka'!$B$4:$B$703,A392,'Temperatura zarodka'!$C$4:$C$703,C392)),"")</f>
        <v/>
      </c>
      <c r="W392" s="14"/>
    </row>
    <row r="393" spans="1:23" ht="15" customHeight="1" x14ac:dyDescent="0.25">
      <c r="A393" s="12"/>
      <c r="B393" s="12"/>
      <c r="C393" s="14"/>
      <c r="D393" s="14"/>
      <c r="E393" s="14"/>
      <c r="F393" s="14"/>
      <c r="G393" s="14"/>
      <c r="H393" s="13" t="str">
        <f t="shared" si="48"/>
        <v/>
      </c>
      <c r="I393" s="14"/>
      <c r="J393" s="17" t="str">
        <f t="shared" si="49"/>
        <v/>
      </c>
      <c r="K393" s="14"/>
      <c r="L393" s="17" t="str">
        <f t="shared" si="50"/>
        <v/>
      </c>
      <c r="M393" s="17" t="str">
        <f t="shared" si="51"/>
        <v/>
      </c>
      <c r="N393" s="14"/>
      <c r="O393" s="13" t="str">
        <f t="shared" si="52"/>
        <v/>
      </c>
      <c r="P393" s="14"/>
      <c r="Q393" s="17" t="str">
        <f t="shared" si="53"/>
        <v/>
      </c>
      <c r="R393" s="14"/>
      <c r="S393" s="17" t="str">
        <f t="shared" si="54"/>
        <v/>
      </c>
      <c r="T393" s="17" t="str">
        <f t="shared" si="55"/>
        <v/>
      </c>
      <c r="U393" s="17" t="str">
        <f>IFERROR(IF(COUNTIFS('Utrata Masy Jaja'!$B$4:$B$703,A393,'Utrata Masy Jaja'!$C$4:$C$703,C393)=0,"",AVERAGEIFS('Utrata Masy Jaja'!$S$4:$S$703,'Utrata Masy Jaja'!$B$4:$B$703,A393,'Utrata Masy Jaja'!$C$4:$C$703,C393)),"")</f>
        <v/>
      </c>
      <c r="V393" s="15" t="str">
        <f>IFERROR(IF(COUNTIFS('Temperatura zarodka'!$B$4:$B$703,A393,'Temperatura zarodka'!$C$4:$C$703,C393)=0,"",AVERAGEIFS('Temperatura zarodka'!$AR$4:$AR$703,'Temperatura zarodka'!$B$4:$B$703,A393,'Temperatura zarodka'!$C$4:$C$703,C393)),"")</f>
        <v/>
      </c>
      <c r="W393" s="14"/>
    </row>
    <row r="394" spans="1:23" ht="15" customHeight="1" x14ac:dyDescent="0.25">
      <c r="A394" s="12"/>
      <c r="B394" s="12"/>
      <c r="C394" s="14"/>
      <c r="D394" s="14"/>
      <c r="E394" s="14"/>
      <c r="F394" s="14"/>
      <c r="G394" s="14"/>
      <c r="H394" s="13" t="str">
        <f t="shared" si="48"/>
        <v/>
      </c>
      <c r="I394" s="14"/>
      <c r="J394" s="17" t="str">
        <f t="shared" si="49"/>
        <v/>
      </c>
      <c r="K394" s="14"/>
      <c r="L394" s="17" t="str">
        <f t="shared" si="50"/>
        <v/>
      </c>
      <c r="M394" s="17" t="str">
        <f t="shared" si="51"/>
        <v/>
      </c>
      <c r="N394" s="14"/>
      <c r="O394" s="13" t="str">
        <f t="shared" si="52"/>
        <v/>
      </c>
      <c r="P394" s="14"/>
      <c r="Q394" s="17" t="str">
        <f t="shared" si="53"/>
        <v/>
      </c>
      <c r="R394" s="14"/>
      <c r="S394" s="17" t="str">
        <f t="shared" si="54"/>
        <v/>
      </c>
      <c r="T394" s="17" t="str">
        <f t="shared" si="55"/>
        <v/>
      </c>
      <c r="U394" s="17" t="str">
        <f>IFERROR(IF(COUNTIFS('Utrata Masy Jaja'!$B$4:$B$703,A394,'Utrata Masy Jaja'!$C$4:$C$703,C394)=0,"",AVERAGEIFS('Utrata Masy Jaja'!$S$4:$S$703,'Utrata Masy Jaja'!$B$4:$B$703,A394,'Utrata Masy Jaja'!$C$4:$C$703,C394)),"")</f>
        <v/>
      </c>
      <c r="V394" s="15" t="str">
        <f>IFERROR(IF(COUNTIFS('Temperatura zarodka'!$B$4:$B$703,A394,'Temperatura zarodka'!$C$4:$C$703,C394)=0,"",AVERAGEIFS('Temperatura zarodka'!$AR$4:$AR$703,'Temperatura zarodka'!$B$4:$B$703,A394,'Temperatura zarodka'!$C$4:$C$703,C394)),"")</f>
        <v/>
      </c>
      <c r="W394" s="14"/>
    </row>
    <row r="395" spans="1:23" ht="15" customHeight="1" x14ac:dyDescent="0.25">
      <c r="A395" s="12"/>
      <c r="B395" s="12"/>
      <c r="C395" s="14"/>
      <c r="D395" s="14"/>
      <c r="E395" s="14"/>
      <c r="F395" s="14"/>
      <c r="G395" s="14"/>
      <c r="H395" s="13" t="str">
        <f t="shared" si="48"/>
        <v/>
      </c>
      <c r="I395" s="14"/>
      <c r="J395" s="17" t="str">
        <f t="shared" si="49"/>
        <v/>
      </c>
      <c r="K395" s="14"/>
      <c r="L395" s="17" t="str">
        <f t="shared" si="50"/>
        <v/>
      </c>
      <c r="M395" s="17" t="str">
        <f t="shared" si="51"/>
        <v/>
      </c>
      <c r="N395" s="14"/>
      <c r="O395" s="13" t="str">
        <f t="shared" si="52"/>
        <v/>
      </c>
      <c r="P395" s="14"/>
      <c r="Q395" s="17" t="str">
        <f t="shared" si="53"/>
        <v/>
      </c>
      <c r="R395" s="14"/>
      <c r="S395" s="17" t="str">
        <f t="shared" si="54"/>
        <v/>
      </c>
      <c r="T395" s="17" t="str">
        <f t="shared" si="55"/>
        <v/>
      </c>
      <c r="U395" s="17" t="str">
        <f>IFERROR(IF(COUNTIFS('Utrata Masy Jaja'!$B$4:$B$703,A395,'Utrata Masy Jaja'!$C$4:$C$703,C395)=0,"",AVERAGEIFS('Utrata Masy Jaja'!$S$4:$S$703,'Utrata Masy Jaja'!$B$4:$B$703,A395,'Utrata Masy Jaja'!$C$4:$C$703,C395)),"")</f>
        <v/>
      </c>
      <c r="V395" s="15" t="str">
        <f>IFERROR(IF(COUNTIFS('Temperatura zarodka'!$B$4:$B$703,A395,'Temperatura zarodka'!$C$4:$C$703,C395)=0,"",AVERAGEIFS('Temperatura zarodka'!$AR$4:$AR$703,'Temperatura zarodka'!$B$4:$B$703,A395,'Temperatura zarodka'!$C$4:$C$703,C395)),"")</f>
        <v/>
      </c>
      <c r="W395" s="14"/>
    </row>
    <row r="396" spans="1:23" ht="15" customHeight="1" x14ac:dyDescent="0.25">
      <c r="A396" s="12"/>
      <c r="B396" s="12"/>
      <c r="C396" s="14"/>
      <c r="D396" s="14"/>
      <c r="E396" s="14"/>
      <c r="F396" s="14"/>
      <c r="G396" s="14"/>
      <c r="H396" s="13" t="str">
        <f t="shared" si="48"/>
        <v/>
      </c>
      <c r="I396" s="14"/>
      <c r="J396" s="17" t="str">
        <f t="shared" si="49"/>
        <v/>
      </c>
      <c r="K396" s="14"/>
      <c r="L396" s="17" t="str">
        <f t="shared" si="50"/>
        <v/>
      </c>
      <c r="M396" s="17" t="str">
        <f t="shared" si="51"/>
        <v/>
      </c>
      <c r="N396" s="14"/>
      <c r="O396" s="13" t="str">
        <f t="shared" si="52"/>
        <v/>
      </c>
      <c r="P396" s="14"/>
      <c r="Q396" s="17" t="str">
        <f t="shared" si="53"/>
        <v/>
      </c>
      <c r="R396" s="14"/>
      <c r="S396" s="17" t="str">
        <f t="shared" si="54"/>
        <v/>
      </c>
      <c r="T396" s="17" t="str">
        <f t="shared" si="55"/>
        <v/>
      </c>
      <c r="U396" s="17" t="str">
        <f>IFERROR(IF(COUNTIFS('Utrata Masy Jaja'!$B$4:$B$703,A396,'Utrata Masy Jaja'!$C$4:$C$703,C396)=0,"",AVERAGEIFS('Utrata Masy Jaja'!$S$4:$S$703,'Utrata Masy Jaja'!$B$4:$B$703,A396,'Utrata Masy Jaja'!$C$4:$C$703,C396)),"")</f>
        <v/>
      </c>
      <c r="V396" s="15" t="str">
        <f>IFERROR(IF(COUNTIFS('Temperatura zarodka'!$B$4:$B$703,A396,'Temperatura zarodka'!$C$4:$C$703,C396)=0,"",AVERAGEIFS('Temperatura zarodka'!$AR$4:$AR$703,'Temperatura zarodka'!$B$4:$B$703,A396,'Temperatura zarodka'!$C$4:$C$703,C396)),"")</f>
        <v/>
      </c>
      <c r="W396" s="14"/>
    </row>
    <row r="397" spans="1:23" ht="15" customHeight="1" x14ac:dyDescent="0.25">
      <c r="A397" s="12"/>
      <c r="B397" s="12"/>
      <c r="C397" s="14"/>
      <c r="D397" s="14"/>
      <c r="E397" s="14"/>
      <c r="F397" s="14"/>
      <c r="G397" s="14"/>
      <c r="H397" s="13" t="str">
        <f t="shared" si="48"/>
        <v/>
      </c>
      <c r="I397" s="14"/>
      <c r="J397" s="17" t="str">
        <f t="shared" si="49"/>
        <v/>
      </c>
      <c r="K397" s="14"/>
      <c r="L397" s="17" t="str">
        <f t="shared" si="50"/>
        <v/>
      </c>
      <c r="M397" s="17" t="str">
        <f t="shared" si="51"/>
        <v/>
      </c>
      <c r="N397" s="14"/>
      <c r="O397" s="13" t="str">
        <f t="shared" si="52"/>
        <v/>
      </c>
      <c r="P397" s="14"/>
      <c r="Q397" s="17" t="str">
        <f t="shared" si="53"/>
        <v/>
      </c>
      <c r="R397" s="14"/>
      <c r="S397" s="17" t="str">
        <f t="shared" si="54"/>
        <v/>
      </c>
      <c r="T397" s="17" t="str">
        <f t="shared" si="55"/>
        <v/>
      </c>
      <c r="U397" s="17" t="str">
        <f>IFERROR(IF(COUNTIFS('Utrata Masy Jaja'!$B$4:$B$703,A397,'Utrata Masy Jaja'!$C$4:$C$703,C397)=0,"",AVERAGEIFS('Utrata Masy Jaja'!$S$4:$S$703,'Utrata Masy Jaja'!$B$4:$B$703,A397,'Utrata Masy Jaja'!$C$4:$C$703,C397)),"")</f>
        <v/>
      </c>
      <c r="V397" s="15" t="str">
        <f>IFERROR(IF(COUNTIFS('Temperatura zarodka'!$B$4:$B$703,A397,'Temperatura zarodka'!$C$4:$C$703,C397)=0,"",AVERAGEIFS('Temperatura zarodka'!$AR$4:$AR$703,'Temperatura zarodka'!$B$4:$B$703,A397,'Temperatura zarodka'!$C$4:$C$703,C397)),"")</f>
        <v/>
      </c>
      <c r="W397" s="14"/>
    </row>
    <row r="398" spans="1:23" ht="15" customHeight="1" x14ac:dyDescent="0.25">
      <c r="A398" s="12"/>
      <c r="B398" s="12"/>
      <c r="C398" s="14"/>
      <c r="D398" s="14"/>
      <c r="E398" s="14"/>
      <c r="F398" s="14"/>
      <c r="G398" s="14"/>
      <c r="H398" s="13" t="str">
        <f t="shared" si="48"/>
        <v/>
      </c>
      <c r="I398" s="14"/>
      <c r="J398" s="17" t="str">
        <f t="shared" si="49"/>
        <v/>
      </c>
      <c r="K398" s="14"/>
      <c r="L398" s="17" t="str">
        <f t="shared" si="50"/>
        <v/>
      </c>
      <c r="M398" s="17" t="str">
        <f t="shared" si="51"/>
        <v/>
      </c>
      <c r="N398" s="14"/>
      <c r="O398" s="13" t="str">
        <f t="shared" si="52"/>
        <v/>
      </c>
      <c r="P398" s="14"/>
      <c r="Q398" s="17" t="str">
        <f t="shared" si="53"/>
        <v/>
      </c>
      <c r="R398" s="14"/>
      <c r="S398" s="17" t="str">
        <f t="shared" si="54"/>
        <v/>
      </c>
      <c r="T398" s="17" t="str">
        <f t="shared" si="55"/>
        <v/>
      </c>
      <c r="U398" s="17" t="str">
        <f>IFERROR(IF(COUNTIFS('Utrata Masy Jaja'!$B$4:$B$703,A398,'Utrata Masy Jaja'!$C$4:$C$703,C398)=0,"",AVERAGEIFS('Utrata Masy Jaja'!$S$4:$S$703,'Utrata Masy Jaja'!$B$4:$B$703,A398,'Utrata Masy Jaja'!$C$4:$C$703,C398)),"")</f>
        <v/>
      </c>
      <c r="V398" s="15" t="str">
        <f>IFERROR(IF(COUNTIFS('Temperatura zarodka'!$B$4:$B$703,A398,'Temperatura zarodka'!$C$4:$C$703,C398)=0,"",AVERAGEIFS('Temperatura zarodka'!$AR$4:$AR$703,'Temperatura zarodka'!$B$4:$B$703,A398,'Temperatura zarodka'!$C$4:$C$703,C398)),"")</f>
        <v/>
      </c>
      <c r="W398" s="14"/>
    </row>
    <row r="399" spans="1:23" ht="15" customHeight="1" x14ac:dyDescent="0.25">
      <c r="A399" s="12"/>
      <c r="B399" s="12"/>
      <c r="C399" s="14"/>
      <c r="D399" s="14"/>
      <c r="E399" s="14"/>
      <c r="F399" s="14"/>
      <c r="G399" s="14"/>
      <c r="H399" s="13" t="str">
        <f t="shared" si="48"/>
        <v/>
      </c>
      <c r="I399" s="14"/>
      <c r="J399" s="17" t="str">
        <f t="shared" si="49"/>
        <v/>
      </c>
      <c r="K399" s="14"/>
      <c r="L399" s="17" t="str">
        <f t="shared" si="50"/>
        <v/>
      </c>
      <c r="M399" s="17" t="str">
        <f t="shared" si="51"/>
        <v/>
      </c>
      <c r="N399" s="14"/>
      <c r="O399" s="13" t="str">
        <f t="shared" si="52"/>
        <v/>
      </c>
      <c r="P399" s="14"/>
      <c r="Q399" s="17" t="str">
        <f t="shared" si="53"/>
        <v/>
      </c>
      <c r="R399" s="14"/>
      <c r="S399" s="17" t="str">
        <f t="shared" si="54"/>
        <v/>
      </c>
      <c r="T399" s="17" t="str">
        <f t="shared" si="55"/>
        <v/>
      </c>
      <c r="U399" s="17" t="str">
        <f>IFERROR(IF(COUNTIFS('Utrata Masy Jaja'!$B$4:$B$703,A399,'Utrata Masy Jaja'!$C$4:$C$703,C399)=0,"",AVERAGEIFS('Utrata Masy Jaja'!$S$4:$S$703,'Utrata Masy Jaja'!$B$4:$B$703,A399,'Utrata Masy Jaja'!$C$4:$C$703,C399)),"")</f>
        <v/>
      </c>
      <c r="V399" s="15" t="str">
        <f>IFERROR(IF(COUNTIFS('Temperatura zarodka'!$B$4:$B$703,A399,'Temperatura zarodka'!$C$4:$C$703,C399)=0,"",AVERAGEIFS('Temperatura zarodka'!$AR$4:$AR$703,'Temperatura zarodka'!$B$4:$B$703,A399,'Temperatura zarodka'!$C$4:$C$703,C399)),"")</f>
        <v/>
      </c>
      <c r="W399" s="14"/>
    </row>
    <row r="400" spans="1:23" ht="15" customHeight="1" x14ac:dyDescent="0.25">
      <c r="A400" s="12"/>
      <c r="B400" s="12"/>
      <c r="C400" s="14"/>
      <c r="D400" s="14"/>
      <c r="E400" s="14"/>
      <c r="F400" s="14"/>
      <c r="G400" s="14"/>
      <c r="H400" s="13" t="str">
        <f t="shared" si="48"/>
        <v/>
      </c>
      <c r="I400" s="14"/>
      <c r="J400" s="17" t="str">
        <f t="shared" si="49"/>
        <v/>
      </c>
      <c r="K400" s="14"/>
      <c r="L400" s="17" t="str">
        <f t="shared" si="50"/>
        <v/>
      </c>
      <c r="M400" s="17" t="str">
        <f t="shared" si="51"/>
        <v/>
      </c>
      <c r="N400" s="14"/>
      <c r="O400" s="13" t="str">
        <f t="shared" si="52"/>
        <v/>
      </c>
      <c r="P400" s="14"/>
      <c r="Q400" s="17" t="str">
        <f t="shared" si="53"/>
        <v/>
      </c>
      <c r="R400" s="14"/>
      <c r="S400" s="17" t="str">
        <f t="shared" si="54"/>
        <v/>
      </c>
      <c r="T400" s="17" t="str">
        <f t="shared" si="55"/>
        <v/>
      </c>
      <c r="U400" s="17" t="str">
        <f>IFERROR(IF(COUNTIFS('Utrata Masy Jaja'!$B$4:$B$703,A400,'Utrata Masy Jaja'!$C$4:$C$703,C400)=0,"",AVERAGEIFS('Utrata Masy Jaja'!$S$4:$S$703,'Utrata Masy Jaja'!$B$4:$B$703,A400,'Utrata Masy Jaja'!$C$4:$C$703,C400)),"")</f>
        <v/>
      </c>
      <c r="V400" s="15" t="str">
        <f>IFERROR(IF(COUNTIFS('Temperatura zarodka'!$B$4:$B$703,A400,'Temperatura zarodka'!$C$4:$C$703,C400)=0,"",AVERAGEIFS('Temperatura zarodka'!$AR$4:$AR$703,'Temperatura zarodka'!$B$4:$B$703,A400,'Temperatura zarodka'!$C$4:$C$703,C400)),"")</f>
        <v/>
      </c>
      <c r="W400" s="14"/>
    </row>
    <row r="401" spans="1:23" ht="15" customHeight="1" x14ac:dyDescent="0.25">
      <c r="A401" s="12"/>
      <c r="B401" s="12"/>
      <c r="C401" s="14"/>
      <c r="D401" s="14"/>
      <c r="E401" s="14"/>
      <c r="F401" s="14"/>
      <c r="G401" s="14"/>
      <c r="H401" s="13" t="str">
        <f t="shared" si="48"/>
        <v/>
      </c>
      <c r="I401" s="14"/>
      <c r="J401" s="17" t="str">
        <f t="shared" si="49"/>
        <v/>
      </c>
      <c r="K401" s="14"/>
      <c r="L401" s="17" t="str">
        <f t="shared" si="50"/>
        <v/>
      </c>
      <c r="M401" s="17" t="str">
        <f t="shared" si="51"/>
        <v/>
      </c>
      <c r="N401" s="14"/>
      <c r="O401" s="13" t="str">
        <f t="shared" si="52"/>
        <v/>
      </c>
      <c r="P401" s="14"/>
      <c r="Q401" s="17" t="str">
        <f t="shared" si="53"/>
        <v/>
      </c>
      <c r="R401" s="14"/>
      <c r="S401" s="17" t="str">
        <f t="shared" si="54"/>
        <v/>
      </c>
      <c r="T401" s="17" t="str">
        <f t="shared" si="55"/>
        <v/>
      </c>
      <c r="U401" s="17" t="str">
        <f>IFERROR(IF(COUNTIFS('Utrata Masy Jaja'!$B$4:$B$703,A401,'Utrata Masy Jaja'!$C$4:$C$703,C401)=0,"",AVERAGEIFS('Utrata Masy Jaja'!$S$4:$S$703,'Utrata Masy Jaja'!$B$4:$B$703,A401,'Utrata Masy Jaja'!$C$4:$C$703,C401)),"")</f>
        <v/>
      </c>
      <c r="V401" s="15" t="str">
        <f>IFERROR(IF(COUNTIFS('Temperatura zarodka'!$B$4:$B$703,A401,'Temperatura zarodka'!$C$4:$C$703,C401)=0,"",AVERAGEIFS('Temperatura zarodka'!$AR$4:$AR$703,'Temperatura zarodka'!$B$4:$B$703,A401,'Temperatura zarodka'!$C$4:$C$703,C401)),"")</f>
        <v/>
      </c>
      <c r="W401" s="14"/>
    </row>
    <row r="402" spans="1:23" ht="15" customHeight="1" x14ac:dyDescent="0.25">
      <c r="A402" s="12"/>
      <c r="B402" s="12"/>
      <c r="C402" s="14"/>
      <c r="D402" s="14"/>
      <c r="E402" s="14"/>
      <c r="F402" s="14"/>
      <c r="G402" s="14"/>
      <c r="H402" s="13" t="str">
        <f t="shared" si="48"/>
        <v/>
      </c>
      <c r="I402" s="14"/>
      <c r="J402" s="17" t="str">
        <f t="shared" si="49"/>
        <v/>
      </c>
      <c r="K402" s="14"/>
      <c r="L402" s="17" t="str">
        <f t="shared" si="50"/>
        <v/>
      </c>
      <c r="M402" s="17" t="str">
        <f t="shared" si="51"/>
        <v/>
      </c>
      <c r="N402" s="14"/>
      <c r="O402" s="13" t="str">
        <f t="shared" si="52"/>
        <v/>
      </c>
      <c r="P402" s="14"/>
      <c r="Q402" s="17" t="str">
        <f t="shared" si="53"/>
        <v/>
      </c>
      <c r="R402" s="14"/>
      <c r="S402" s="17" t="str">
        <f t="shared" si="54"/>
        <v/>
      </c>
      <c r="T402" s="17" t="str">
        <f t="shared" si="55"/>
        <v/>
      </c>
      <c r="U402" s="17" t="str">
        <f>IFERROR(IF(COUNTIFS('Utrata Masy Jaja'!$B$4:$B$703,A402,'Utrata Masy Jaja'!$C$4:$C$703,C402)=0,"",AVERAGEIFS('Utrata Masy Jaja'!$S$4:$S$703,'Utrata Masy Jaja'!$B$4:$B$703,A402,'Utrata Masy Jaja'!$C$4:$C$703,C402)),"")</f>
        <v/>
      </c>
      <c r="V402" s="15" t="str">
        <f>IFERROR(IF(COUNTIFS('Temperatura zarodka'!$B$4:$B$703,A402,'Temperatura zarodka'!$C$4:$C$703,C402)=0,"",AVERAGEIFS('Temperatura zarodka'!$AR$4:$AR$703,'Temperatura zarodka'!$B$4:$B$703,A402,'Temperatura zarodka'!$C$4:$C$703,C402)),"")</f>
        <v/>
      </c>
      <c r="W402" s="14"/>
    </row>
    <row r="403" spans="1:23" ht="15" customHeight="1" x14ac:dyDescent="0.25">
      <c r="A403" s="12"/>
      <c r="B403" s="12"/>
      <c r="C403" s="14"/>
      <c r="D403" s="14"/>
      <c r="E403" s="14"/>
      <c r="F403" s="14"/>
      <c r="G403" s="14"/>
      <c r="H403" s="13" t="str">
        <f t="shared" si="48"/>
        <v/>
      </c>
      <c r="I403" s="14"/>
      <c r="J403" s="17" t="str">
        <f t="shared" si="49"/>
        <v/>
      </c>
      <c r="K403" s="14"/>
      <c r="L403" s="17" t="str">
        <f t="shared" si="50"/>
        <v/>
      </c>
      <c r="M403" s="17" t="str">
        <f t="shared" si="51"/>
        <v/>
      </c>
      <c r="N403" s="14"/>
      <c r="O403" s="13" t="str">
        <f t="shared" si="52"/>
        <v/>
      </c>
      <c r="P403" s="14"/>
      <c r="Q403" s="17" t="str">
        <f t="shared" si="53"/>
        <v/>
      </c>
      <c r="R403" s="14"/>
      <c r="S403" s="17" t="str">
        <f t="shared" si="54"/>
        <v/>
      </c>
      <c r="T403" s="17" t="str">
        <f t="shared" si="55"/>
        <v/>
      </c>
      <c r="U403" s="17" t="str">
        <f>IFERROR(IF(COUNTIFS('Utrata Masy Jaja'!$B$4:$B$703,A403,'Utrata Masy Jaja'!$C$4:$C$703,C403)=0,"",AVERAGEIFS('Utrata Masy Jaja'!$S$4:$S$703,'Utrata Masy Jaja'!$B$4:$B$703,A403,'Utrata Masy Jaja'!$C$4:$C$703,C403)),"")</f>
        <v/>
      </c>
      <c r="V403" s="15" t="str">
        <f>IFERROR(IF(COUNTIFS('Temperatura zarodka'!$B$4:$B$703,A403,'Temperatura zarodka'!$C$4:$C$703,C403)=0,"",AVERAGEIFS('Temperatura zarodka'!$AR$4:$AR$703,'Temperatura zarodka'!$B$4:$B$703,A403,'Temperatura zarodka'!$C$4:$C$703,C403)),"")</f>
        <v/>
      </c>
      <c r="W403" s="14"/>
    </row>
    <row r="404" spans="1:23" ht="15" customHeight="1" x14ac:dyDescent="0.25">
      <c r="A404" s="12"/>
      <c r="B404" s="12"/>
      <c r="C404" s="14"/>
      <c r="D404" s="14"/>
      <c r="E404" s="14"/>
      <c r="F404" s="14"/>
      <c r="G404" s="14"/>
      <c r="H404" s="13" t="str">
        <f t="shared" si="48"/>
        <v/>
      </c>
      <c r="I404" s="14"/>
      <c r="J404" s="17" t="str">
        <f t="shared" si="49"/>
        <v/>
      </c>
      <c r="K404" s="14"/>
      <c r="L404" s="17" t="str">
        <f t="shared" si="50"/>
        <v/>
      </c>
      <c r="M404" s="17" t="str">
        <f t="shared" si="51"/>
        <v/>
      </c>
      <c r="N404" s="14"/>
      <c r="O404" s="13" t="str">
        <f t="shared" si="52"/>
        <v/>
      </c>
      <c r="P404" s="14"/>
      <c r="Q404" s="17" t="str">
        <f t="shared" si="53"/>
        <v/>
      </c>
      <c r="R404" s="14"/>
      <c r="S404" s="17" t="str">
        <f t="shared" si="54"/>
        <v/>
      </c>
      <c r="T404" s="17" t="str">
        <f t="shared" si="55"/>
        <v/>
      </c>
      <c r="U404" s="17" t="str">
        <f>IFERROR(IF(COUNTIFS('Utrata Masy Jaja'!$B$4:$B$703,A404,'Utrata Masy Jaja'!$C$4:$C$703,C404)=0,"",AVERAGEIFS('Utrata Masy Jaja'!$S$4:$S$703,'Utrata Masy Jaja'!$B$4:$B$703,A404,'Utrata Masy Jaja'!$C$4:$C$703,C404)),"")</f>
        <v/>
      </c>
      <c r="V404" s="15" t="str">
        <f>IFERROR(IF(COUNTIFS('Temperatura zarodka'!$B$4:$B$703,A404,'Temperatura zarodka'!$C$4:$C$703,C404)=0,"",AVERAGEIFS('Temperatura zarodka'!$AR$4:$AR$703,'Temperatura zarodka'!$B$4:$B$703,A404,'Temperatura zarodka'!$C$4:$C$703,C404)),"")</f>
        <v/>
      </c>
      <c r="W404" s="14"/>
    </row>
    <row r="405" spans="1:23" ht="15" customHeight="1" x14ac:dyDescent="0.25">
      <c r="A405" s="12"/>
      <c r="B405" s="12"/>
      <c r="C405" s="14"/>
      <c r="D405" s="14"/>
      <c r="E405" s="14"/>
      <c r="F405" s="14"/>
      <c r="G405" s="14"/>
      <c r="H405" s="13" t="str">
        <f t="shared" si="48"/>
        <v/>
      </c>
      <c r="I405" s="14"/>
      <c r="J405" s="17" t="str">
        <f t="shared" si="49"/>
        <v/>
      </c>
      <c r="K405" s="14"/>
      <c r="L405" s="17" t="str">
        <f t="shared" si="50"/>
        <v/>
      </c>
      <c r="M405" s="17" t="str">
        <f t="shared" si="51"/>
        <v/>
      </c>
      <c r="N405" s="14"/>
      <c r="O405" s="13" t="str">
        <f t="shared" si="52"/>
        <v/>
      </c>
      <c r="P405" s="14"/>
      <c r="Q405" s="17" t="str">
        <f t="shared" si="53"/>
        <v/>
      </c>
      <c r="R405" s="14"/>
      <c r="S405" s="17" t="str">
        <f t="shared" si="54"/>
        <v/>
      </c>
      <c r="T405" s="17" t="str">
        <f t="shared" si="55"/>
        <v/>
      </c>
      <c r="U405" s="17" t="str">
        <f>IFERROR(IF(COUNTIFS('Utrata Masy Jaja'!$B$4:$B$703,A405,'Utrata Masy Jaja'!$C$4:$C$703,C405)=0,"",AVERAGEIFS('Utrata Masy Jaja'!$S$4:$S$703,'Utrata Masy Jaja'!$B$4:$B$703,A405,'Utrata Masy Jaja'!$C$4:$C$703,C405)),"")</f>
        <v/>
      </c>
      <c r="V405" s="15" t="str">
        <f>IFERROR(IF(COUNTIFS('Temperatura zarodka'!$B$4:$B$703,A405,'Temperatura zarodka'!$C$4:$C$703,C405)=0,"",AVERAGEIFS('Temperatura zarodka'!$AR$4:$AR$703,'Temperatura zarodka'!$B$4:$B$703,A405,'Temperatura zarodka'!$C$4:$C$703,C405)),"")</f>
        <v/>
      </c>
      <c r="W405" s="14"/>
    </row>
    <row r="406" spans="1:23" ht="15" customHeight="1" x14ac:dyDescent="0.25">
      <c r="A406" s="12"/>
      <c r="B406" s="12"/>
      <c r="C406" s="14"/>
      <c r="D406" s="14"/>
      <c r="E406" s="14"/>
      <c r="F406" s="14"/>
      <c r="G406" s="14"/>
      <c r="H406" s="13" t="str">
        <f t="shared" si="48"/>
        <v/>
      </c>
      <c r="I406" s="14"/>
      <c r="J406" s="17" t="str">
        <f t="shared" si="49"/>
        <v/>
      </c>
      <c r="K406" s="14"/>
      <c r="L406" s="17" t="str">
        <f t="shared" si="50"/>
        <v/>
      </c>
      <c r="M406" s="17" t="str">
        <f t="shared" si="51"/>
        <v/>
      </c>
      <c r="N406" s="14"/>
      <c r="O406" s="13" t="str">
        <f t="shared" si="52"/>
        <v/>
      </c>
      <c r="P406" s="14"/>
      <c r="Q406" s="17" t="str">
        <f t="shared" si="53"/>
        <v/>
      </c>
      <c r="R406" s="14"/>
      <c r="S406" s="17" t="str">
        <f t="shared" si="54"/>
        <v/>
      </c>
      <c r="T406" s="17" t="str">
        <f t="shared" si="55"/>
        <v/>
      </c>
      <c r="U406" s="17" t="str">
        <f>IFERROR(IF(COUNTIFS('Utrata Masy Jaja'!$B$4:$B$703,A406,'Utrata Masy Jaja'!$C$4:$C$703,C406)=0,"",AVERAGEIFS('Utrata Masy Jaja'!$S$4:$S$703,'Utrata Masy Jaja'!$B$4:$B$703,A406,'Utrata Masy Jaja'!$C$4:$C$703,C406)),"")</f>
        <v/>
      </c>
      <c r="V406" s="15" t="str">
        <f>IFERROR(IF(COUNTIFS('Temperatura zarodka'!$B$4:$B$703,A406,'Temperatura zarodka'!$C$4:$C$703,C406)=0,"",AVERAGEIFS('Temperatura zarodka'!$AR$4:$AR$703,'Temperatura zarodka'!$B$4:$B$703,A406,'Temperatura zarodka'!$C$4:$C$703,C406)),"")</f>
        <v/>
      </c>
      <c r="W406" s="14"/>
    </row>
    <row r="407" spans="1:23" ht="15" customHeight="1" x14ac:dyDescent="0.25">
      <c r="A407" s="12"/>
      <c r="B407" s="12"/>
      <c r="C407" s="14"/>
      <c r="D407" s="14"/>
      <c r="E407" s="14"/>
      <c r="F407" s="14"/>
      <c r="G407" s="14"/>
      <c r="H407" s="13" t="str">
        <f t="shared" si="48"/>
        <v/>
      </c>
      <c r="I407" s="14"/>
      <c r="J407" s="17" t="str">
        <f t="shared" si="49"/>
        <v/>
      </c>
      <c r="K407" s="14"/>
      <c r="L407" s="17" t="str">
        <f t="shared" si="50"/>
        <v/>
      </c>
      <c r="M407" s="17" t="str">
        <f t="shared" si="51"/>
        <v/>
      </c>
      <c r="N407" s="14"/>
      <c r="O407" s="13" t="str">
        <f t="shared" si="52"/>
        <v/>
      </c>
      <c r="P407" s="14"/>
      <c r="Q407" s="17" t="str">
        <f t="shared" si="53"/>
        <v/>
      </c>
      <c r="R407" s="14"/>
      <c r="S407" s="17" t="str">
        <f t="shared" si="54"/>
        <v/>
      </c>
      <c r="T407" s="17" t="str">
        <f t="shared" si="55"/>
        <v/>
      </c>
      <c r="U407" s="17" t="str">
        <f>IFERROR(IF(COUNTIFS('Utrata Masy Jaja'!$B$4:$B$703,A407,'Utrata Masy Jaja'!$C$4:$C$703,C407)=0,"",AVERAGEIFS('Utrata Masy Jaja'!$S$4:$S$703,'Utrata Masy Jaja'!$B$4:$B$703,A407,'Utrata Masy Jaja'!$C$4:$C$703,C407)),"")</f>
        <v/>
      </c>
      <c r="V407" s="15" t="str">
        <f>IFERROR(IF(COUNTIFS('Temperatura zarodka'!$B$4:$B$703,A407,'Temperatura zarodka'!$C$4:$C$703,C407)=0,"",AVERAGEIFS('Temperatura zarodka'!$AR$4:$AR$703,'Temperatura zarodka'!$B$4:$B$703,A407,'Temperatura zarodka'!$C$4:$C$703,C407)),"")</f>
        <v/>
      </c>
      <c r="W407" s="14"/>
    </row>
    <row r="408" spans="1:23" ht="15" customHeight="1" x14ac:dyDescent="0.25">
      <c r="A408" s="12"/>
      <c r="B408" s="12"/>
      <c r="C408" s="14"/>
      <c r="D408" s="14"/>
      <c r="E408" s="14"/>
      <c r="F408" s="14"/>
      <c r="G408" s="14"/>
      <c r="H408" s="13" t="str">
        <f t="shared" si="48"/>
        <v/>
      </c>
      <c r="I408" s="14"/>
      <c r="J408" s="17" t="str">
        <f t="shared" si="49"/>
        <v/>
      </c>
      <c r="K408" s="14"/>
      <c r="L408" s="17" t="str">
        <f t="shared" si="50"/>
        <v/>
      </c>
      <c r="M408" s="17" t="str">
        <f t="shared" si="51"/>
        <v/>
      </c>
      <c r="N408" s="14"/>
      <c r="O408" s="13" t="str">
        <f t="shared" si="52"/>
        <v/>
      </c>
      <c r="P408" s="14"/>
      <c r="Q408" s="17" t="str">
        <f t="shared" si="53"/>
        <v/>
      </c>
      <c r="R408" s="14"/>
      <c r="S408" s="17" t="str">
        <f t="shared" si="54"/>
        <v/>
      </c>
      <c r="T408" s="17" t="str">
        <f t="shared" si="55"/>
        <v/>
      </c>
      <c r="U408" s="17" t="str">
        <f>IFERROR(IF(COUNTIFS('Utrata Masy Jaja'!$B$4:$B$703,A408,'Utrata Masy Jaja'!$C$4:$C$703,C408)=0,"",AVERAGEIFS('Utrata Masy Jaja'!$S$4:$S$703,'Utrata Masy Jaja'!$B$4:$B$703,A408,'Utrata Masy Jaja'!$C$4:$C$703,C408)),"")</f>
        <v/>
      </c>
      <c r="V408" s="15" t="str">
        <f>IFERROR(IF(COUNTIFS('Temperatura zarodka'!$B$4:$B$703,A408,'Temperatura zarodka'!$C$4:$C$703,C408)=0,"",AVERAGEIFS('Temperatura zarodka'!$AR$4:$AR$703,'Temperatura zarodka'!$B$4:$B$703,A408,'Temperatura zarodka'!$C$4:$C$703,C408)),"")</f>
        <v/>
      </c>
      <c r="W408" s="14"/>
    </row>
    <row r="409" spans="1:23" ht="15" customHeight="1" x14ac:dyDescent="0.25">
      <c r="A409" s="12"/>
      <c r="B409" s="12"/>
      <c r="C409" s="14"/>
      <c r="D409" s="14"/>
      <c r="E409" s="14"/>
      <c r="F409" s="14"/>
      <c r="G409" s="14"/>
      <c r="H409" s="13" t="str">
        <f t="shared" si="48"/>
        <v/>
      </c>
      <c r="I409" s="14"/>
      <c r="J409" s="17" t="str">
        <f t="shared" si="49"/>
        <v/>
      </c>
      <c r="K409" s="14"/>
      <c r="L409" s="17" t="str">
        <f t="shared" si="50"/>
        <v/>
      </c>
      <c r="M409" s="17" t="str">
        <f t="shared" si="51"/>
        <v/>
      </c>
      <c r="N409" s="14"/>
      <c r="O409" s="13" t="str">
        <f t="shared" si="52"/>
        <v/>
      </c>
      <c r="P409" s="14"/>
      <c r="Q409" s="17" t="str">
        <f t="shared" si="53"/>
        <v/>
      </c>
      <c r="R409" s="14"/>
      <c r="S409" s="17" t="str">
        <f t="shared" si="54"/>
        <v/>
      </c>
      <c r="T409" s="17" t="str">
        <f t="shared" si="55"/>
        <v/>
      </c>
      <c r="U409" s="17" t="str">
        <f>IFERROR(IF(COUNTIFS('Utrata Masy Jaja'!$B$4:$B$703,A409,'Utrata Masy Jaja'!$C$4:$C$703,C409)=0,"",AVERAGEIFS('Utrata Masy Jaja'!$S$4:$S$703,'Utrata Masy Jaja'!$B$4:$B$703,A409,'Utrata Masy Jaja'!$C$4:$C$703,C409)),"")</f>
        <v/>
      </c>
      <c r="V409" s="15" t="str">
        <f>IFERROR(IF(COUNTIFS('Temperatura zarodka'!$B$4:$B$703,A409,'Temperatura zarodka'!$C$4:$C$703,C409)=0,"",AVERAGEIFS('Temperatura zarodka'!$AR$4:$AR$703,'Temperatura zarodka'!$B$4:$B$703,A409,'Temperatura zarodka'!$C$4:$C$703,C409)),"")</f>
        <v/>
      </c>
      <c r="W409" s="14"/>
    </row>
    <row r="410" spans="1:23" ht="15" customHeight="1" x14ac:dyDescent="0.25">
      <c r="A410" s="12"/>
      <c r="B410" s="12"/>
      <c r="C410" s="14"/>
      <c r="D410" s="14"/>
      <c r="E410" s="14"/>
      <c r="F410" s="14"/>
      <c r="G410" s="14"/>
      <c r="H410" s="13" t="str">
        <f t="shared" si="48"/>
        <v/>
      </c>
      <c r="I410" s="14"/>
      <c r="J410" s="17" t="str">
        <f t="shared" si="49"/>
        <v/>
      </c>
      <c r="K410" s="14"/>
      <c r="L410" s="17" t="str">
        <f t="shared" si="50"/>
        <v/>
      </c>
      <c r="M410" s="17" t="str">
        <f t="shared" si="51"/>
        <v/>
      </c>
      <c r="N410" s="14"/>
      <c r="O410" s="13" t="str">
        <f t="shared" si="52"/>
        <v/>
      </c>
      <c r="P410" s="14"/>
      <c r="Q410" s="17" t="str">
        <f t="shared" si="53"/>
        <v/>
      </c>
      <c r="R410" s="14"/>
      <c r="S410" s="17" t="str">
        <f t="shared" si="54"/>
        <v/>
      </c>
      <c r="T410" s="17" t="str">
        <f t="shared" si="55"/>
        <v/>
      </c>
      <c r="U410" s="17" t="str">
        <f>IFERROR(IF(COUNTIFS('Utrata Masy Jaja'!$B$4:$B$703,A410,'Utrata Masy Jaja'!$C$4:$C$703,C410)=0,"",AVERAGEIFS('Utrata Masy Jaja'!$S$4:$S$703,'Utrata Masy Jaja'!$B$4:$B$703,A410,'Utrata Masy Jaja'!$C$4:$C$703,C410)),"")</f>
        <v/>
      </c>
      <c r="V410" s="15" t="str">
        <f>IFERROR(IF(COUNTIFS('Temperatura zarodka'!$B$4:$B$703,A410,'Temperatura zarodka'!$C$4:$C$703,C410)=0,"",AVERAGEIFS('Temperatura zarodka'!$AR$4:$AR$703,'Temperatura zarodka'!$B$4:$B$703,A410,'Temperatura zarodka'!$C$4:$C$703,C410)),"")</f>
        <v/>
      </c>
      <c r="W410" s="14"/>
    </row>
    <row r="411" spans="1:23" ht="15" customHeight="1" x14ac:dyDescent="0.25">
      <c r="A411" s="12"/>
      <c r="B411" s="12"/>
      <c r="C411" s="14"/>
      <c r="D411" s="14"/>
      <c r="E411" s="14"/>
      <c r="F411" s="14"/>
      <c r="G411" s="14"/>
      <c r="H411" s="13" t="str">
        <f t="shared" si="48"/>
        <v/>
      </c>
      <c r="I411" s="14"/>
      <c r="J411" s="17" t="str">
        <f t="shared" si="49"/>
        <v/>
      </c>
      <c r="K411" s="14"/>
      <c r="L411" s="17" t="str">
        <f t="shared" si="50"/>
        <v/>
      </c>
      <c r="M411" s="17" t="str">
        <f t="shared" si="51"/>
        <v/>
      </c>
      <c r="N411" s="14"/>
      <c r="O411" s="13" t="str">
        <f t="shared" si="52"/>
        <v/>
      </c>
      <c r="P411" s="14"/>
      <c r="Q411" s="17" t="str">
        <f t="shared" si="53"/>
        <v/>
      </c>
      <c r="R411" s="14"/>
      <c r="S411" s="17" t="str">
        <f t="shared" si="54"/>
        <v/>
      </c>
      <c r="T411" s="17" t="str">
        <f t="shared" si="55"/>
        <v/>
      </c>
      <c r="U411" s="17" t="str">
        <f>IFERROR(IF(COUNTIFS('Utrata Masy Jaja'!$B$4:$B$703,A411,'Utrata Masy Jaja'!$C$4:$C$703,C411)=0,"",AVERAGEIFS('Utrata Masy Jaja'!$S$4:$S$703,'Utrata Masy Jaja'!$B$4:$B$703,A411,'Utrata Masy Jaja'!$C$4:$C$703,C411)),"")</f>
        <v/>
      </c>
      <c r="V411" s="15" t="str">
        <f>IFERROR(IF(COUNTIFS('Temperatura zarodka'!$B$4:$B$703,A411,'Temperatura zarodka'!$C$4:$C$703,C411)=0,"",AVERAGEIFS('Temperatura zarodka'!$AR$4:$AR$703,'Temperatura zarodka'!$B$4:$B$703,A411,'Temperatura zarodka'!$C$4:$C$703,C411)),"")</f>
        <v/>
      </c>
      <c r="W411" s="14"/>
    </row>
    <row r="412" spans="1:23" ht="15" customHeight="1" x14ac:dyDescent="0.25">
      <c r="A412" s="12"/>
      <c r="B412" s="12"/>
      <c r="C412" s="14"/>
      <c r="D412" s="14"/>
      <c r="E412" s="14"/>
      <c r="F412" s="14"/>
      <c r="G412" s="14"/>
      <c r="H412" s="13" t="str">
        <f t="shared" si="48"/>
        <v/>
      </c>
      <c r="I412" s="14"/>
      <c r="J412" s="17" t="str">
        <f t="shared" si="49"/>
        <v/>
      </c>
      <c r="K412" s="14"/>
      <c r="L412" s="17" t="str">
        <f t="shared" si="50"/>
        <v/>
      </c>
      <c r="M412" s="17" t="str">
        <f t="shared" si="51"/>
        <v/>
      </c>
      <c r="N412" s="14"/>
      <c r="O412" s="13" t="str">
        <f t="shared" si="52"/>
        <v/>
      </c>
      <c r="P412" s="14"/>
      <c r="Q412" s="17" t="str">
        <f t="shared" si="53"/>
        <v/>
      </c>
      <c r="R412" s="14"/>
      <c r="S412" s="17" t="str">
        <f t="shared" si="54"/>
        <v/>
      </c>
      <c r="T412" s="17" t="str">
        <f t="shared" si="55"/>
        <v/>
      </c>
      <c r="U412" s="17" t="str">
        <f>IFERROR(IF(COUNTIFS('Utrata Masy Jaja'!$B$4:$B$703,A412,'Utrata Masy Jaja'!$C$4:$C$703,C412)=0,"",AVERAGEIFS('Utrata Masy Jaja'!$S$4:$S$703,'Utrata Masy Jaja'!$B$4:$B$703,A412,'Utrata Masy Jaja'!$C$4:$C$703,C412)),"")</f>
        <v/>
      </c>
      <c r="V412" s="15" t="str">
        <f>IFERROR(IF(COUNTIFS('Temperatura zarodka'!$B$4:$B$703,A412,'Temperatura zarodka'!$C$4:$C$703,C412)=0,"",AVERAGEIFS('Temperatura zarodka'!$AR$4:$AR$703,'Temperatura zarodka'!$B$4:$B$703,A412,'Temperatura zarodka'!$C$4:$C$703,C412)),"")</f>
        <v/>
      </c>
      <c r="W412" s="14"/>
    </row>
    <row r="413" spans="1:23" ht="15" customHeight="1" x14ac:dyDescent="0.25">
      <c r="A413" s="12"/>
      <c r="B413" s="12"/>
      <c r="C413" s="14"/>
      <c r="D413" s="14"/>
      <c r="E413" s="14"/>
      <c r="F413" s="14"/>
      <c r="G413" s="14"/>
      <c r="H413" s="13" t="str">
        <f t="shared" si="48"/>
        <v/>
      </c>
      <c r="I413" s="14"/>
      <c r="J413" s="17" t="str">
        <f t="shared" si="49"/>
        <v/>
      </c>
      <c r="K413" s="14"/>
      <c r="L413" s="17" t="str">
        <f t="shared" si="50"/>
        <v/>
      </c>
      <c r="M413" s="17" t="str">
        <f t="shared" si="51"/>
        <v/>
      </c>
      <c r="N413" s="14"/>
      <c r="O413" s="13" t="str">
        <f t="shared" si="52"/>
        <v/>
      </c>
      <c r="P413" s="14"/>
      <c r="Q413" s="17" t="str">
        <f t="shared" si="53"/>
        <v/>
      </c>
      <c r="R413" s="14"/>
      <c r="S413" s="17" t="str">
        <f t="shared" si="54"/>
        <v/>
      </c>
      <c r="T413" s="17" t="str">
        <f t="shared" si="55"/>
        <v/>
      </c>
      <c r="U413" s="17" t="str">
        <f>IFERROR(IF(COUNTIFS('Utrata Masy Jaja'!$B$4:$B$703,A413,'Utrata Masy Jaja'!$C$4:$C$703,C413)=0,"",AVERAGEIFS('Utrata Masy Jaja'!$S$4:$S$703,'Utrata Masy Jaja'!$B$4:$B$703,A413,'Utrata Masy Jaja'!$C$4:$C$703,C413)),"")</f>
        <v/>
      </c>
      <c r="V413" s="15" t="str">
        <f>IFERROR(IF(COUNTIFS('Temperatura zarodka'!$B$4:$B$703,A413,'Temperatura zarodka'!$C$4:$C$703,C413)=0,"",AVERAGEIFS('Temperatura zarodka'!$AR$4:$AR$703,'Temperatura zarodka'!$B$4:$B$703,A413,'Temperatura zarodka'!$C$4:$C$703,C413)),"")</f>
        <v/>
      </c>
      <c r="W413" s="14"/>
    </row>
    <row r="414" spans="1:23" ht="15" customHeight="1" x14ac:dyDescent="0.25">
      <c r="A414" s="12"/>
      <c r="B414" s="12"/>
      <c r="C414" s="14"/>
      <c r="D414" s="14"/>
      <c r="E414" s="14"/>
      <c r="F414" s="14"/>
      <c r="G414" s="14"/>
      <c r="H414" s="13" t="str">
        <f t="shared" si="48"/>
        <v/>
      </c>
      <c r="I414" s="14"/>
      <c r="J414" s="17" t="str">
        <f t="shared" si="49"/>
        <v/>
      </c>
      <c r="K414" s="14"/>
      <c r="L414" s="17" t="str">
        <f t="shared" si="50"/>
        <v/>
      </c>
      <c r="M414" s="17" t="str">
        <f t="shared" si="51"/>
        <v/>
      </c>
      <c r="N414" s="14"/>
      <c r="O414" s="13" t="str">
        <f t="shared" si="52"/>
        <v/>
      </c>
      <c r="P414" s="14"/>
      <c r="Q414" s="17" t="str">
        <f t="shared" si="53"/>
        <v/>
      </c>
      <c r="R414" s="14"/>
      <c r="S414" s="17" t="str">
        <f t="shared" si="54"/>
        <v/>
      </c>
      <c r="T414" s="17" t="str">
        <f t="shared" si="55"/>
        <v/>
      </c>
      <c r="U414" s="17" t="str">
        <f>IFERROR(IF(COUNTIFS('Utrata Masy Jaja'!$B$4:$B$703,A414,'Utrata Masy Jaja'!$C$4:$C$703,C414)=0,"",AVERAGEIFS('Utrata Masy Jaja'!$S$4:$S$703,'Utrata Masy Jaja'!$B$4:$B$703,A414,'Utrata Masy Jaja'!$C$4:$C$703,C414)),"")</f>
        <v/>
      </c>
      <c r="V414" s="15" t="str">
        <f>IFERROR(IF(COUNTIFS('Temperatura zarodka'!$B$4:$B$703,A414,'Temperatura zarodka'!$C$4:$C$703,C414)=0,"",AVERAGEIFS('Temperatura zarodka'!$AR$4:$AR$703,'Temperatura zarodka'!$B$4:$B$703,A414,'Temperatura zarodka'!$C$4:$C$703,C414)),"")</f>
        <v/>
      </c>
      <c r="W414" s="14"/>
    </row>
    <row r="415" spans="1:23" ht="15" customHeight="1" x14ac:dyDescent="0.25">
      <c r="A415" s="12"/>
      <c r="B415" s="12"/>
      <c r="C415" s="14"/>
      <c r="D415" s="14"/>
      <c r="E415" s="14"/>
      <c r="F415" s="14"/>
      <c r="G415" s="14"/>
      <c r="H415" s="13" t="str">
        <f t="shared" si="48"/>
        <v/>
      </c>
      <c r="I415" s="14"/>
      <c r="J415" s="17" t="str">
        <f t="shared" si="49"/>
        <v/>
      </c>
      <c r="K415" s="14"/>
      <c r="L415" s="17" t="str">
        <f t="shared" si="50"/>
        <v/>
      </c>
      <c r="M415" s="17" t="str">
        <f t="shared" si="51"/>
        <v/>
      </c>
      <c r="N415" s="14"/>
      <c r="O415" s="13" t="str">
        <f t="shared" si="52"/>
        <v/>
      </c>
      <c r="P415" s="14"/>
      <c r="Q415" s="17" t="str">
        <f t="shared" si="53"/>
        <v/>
      </c>
      <c r="R415" s="14"/>
      <c r="S415" s="17" t="str">
        <f t="shared" si="54"/>
        <v/>
      </c>
      <c r="T415" s="17" t="str">
        <f t="shared" si="55"/>
        <v/>
      </c>
      <c r="U415" s="17" t="str">
        <f>IFERROR(IF(COUNTIFS('Utrata Masy Jaja'!$B$4:$B$703,A415,'Utrata Masy Jaja'!$C$4:$C$703,C415)=0,"",AVERAGEIFS('Utrata Masy Jaja'!$S$4:$S$703,'Utrata Masy Jaja'!$B$4:$B$703,A415,'Utrata Masy Jaja'!$C$4:$C$703,C415)),"")</f>
        <v/>
      </c>
      <c r="V415" s="15" t="str">
        <f>IFERROR(IF(COUNTIFS('Temperatura zarodka'!$B$4:$B$703,A415,'Temperatura zarodka'!$C$4:$C$703,C415)=0,"",AVERAGEIFS('Temperatura zarodka'!$AR$4:$AR$703,'Temperatura zarodka'!$B$4:$B$703,A415,'Temperatura zarodka'!$C$4:$C$703,C415)),"")</f>
        <v/>
      </c>
      <c r="W415" s="14"/>
    </row>
    <row r="416" spans="1:23" ht="15" customHeight="1" x14ac:dyDescent="0.25">
      <c r="A416" s="12"/>
      <c r="B416" s="12"/>
      <c r="C416" s="14"/>
      <c r="D416" s="14"/>
      <c r="E416" s="14"/>
      <c r="F416" s="14"/>
      <c r="G416" s="14"/>
      <c r="H416" s="13" t="str">
        <f t="shared" si="48"/>
        <v/>
      </c>
      <c r="I416" s="14"/>
      <c r="J416" s="17" t="str">
        <f t="shared" si="49"/>
        <v/>
      </c>
      <c r="K416" s="14"/>
      <c r="L416" s="17" t="str">
        <f t="shared" si="50"/>
        <v/>
      </c>
      <c r="M416" s="17" t="str">
        <f t="shared" si="51"/>
        <v/>
      </c>
      <c r="N416" s="14"/>
      <c r="O416" s="13" t="str">
        <f t="shared" si="52"/>
        <v/>
      </c>
      <c r="P416" s="14"/>
      <c r="Q416" s="17" t="str">
        <f t="shared" si="53"/>
        <v/>
      </c>
      <c r="R416" s="14"/>
      <c r="S416" s="17" t="str">
        <f t="shared" si="54"/>
        <v/>
      </c>
      <c r="T416" s="17" t="str">
        <f t="shared" si="55"/>
        <v/>
      </c>
      <c r="U416" s="17" t="str">
        <f>IFERROR(IF(COUNTIFS('Utrata Masy Jaja'!$B$4:$B$703,A416,'Utrata Masy Jaja'!$C$4:$C$703,C416)=0,"",AVERAGEIFS('Utrata Masy Jaja'!$S$4:$S$703,'Utrata Masy Jaja'!$B$4:$B$703,A416,'Utrata Masy Jaja'!$C$4:$C$703,C416)),"")</f>
        <v/>
      </c>
      <c r="V416" s="15" t="str">
        <f>IFERROR(IF(COUNTIFS('Temperatura zarodka'!$B$4:$B$703,A416,'Temperatura zarodka'!$C$4:$C$703,C416)=0,"",AVERAGEIFS('Temperatura zarodka'!$AR$4:$AR$703,'Temperatura zarodka'!$B$4:$B$703,A416,'Temperatura zarodka'!$C$4:$C$703,C416)),"")</f>
        <v/>
      </c>
      <c r="W416" s="14"/>
    </row>
    <row r="417" spans="1:23" ht="15" customHeight="1" x14ac:dyDescent="0.25">
      <c r="A417" s="12"/>
      <c r="B417" s="12"/>
      <c r="C417" s="14"/>
      <c r="D417" s="14"/>
      <c r="E417" s="14"/>
      <c r="F417" s="14"/>
      <c r="G417" s="14"/>
      <c r="H417" s="13" t="str">
        <f t="shared" si="48"/>
        <v/>
      </c>
      <c r="I417" s="14"/>
      <c r="J417" s="17" t="str">
        <f t="shared" si="49"/>
        <v/>
      </c>
      <c r="K417" s="14"/>
      <c r="L417" s="17" t="str">
        <f t="shared" si="50"/>
        <v/>
      </c>
      <c r="M417" s="17" t="str">
        <f t="shared" si="51"/>
        <v/>
      </c>
      <c r="N417" s="14"/>
      <c r="O417" s="13" t="str">
        <f t="shared" si="52"/>
        <v/>
      </c>
      <c r="P417" s="14"/>
      <c r="Q417" s="17" t="str">
        <f t="shared" si="53"/>
        <v/>
      </c>
      <c r="R417" s="14"/>
      <c r="S417" s="17" t="str">
        <f t="shared" si="54"/>
        <v/>
      </c>
      <c r="T417" s="17" t="str">
        <f t="shared" si="55"/>
        <v/>
      </c>
      <c r="U417" s="17" t="str">
        <f>IFERROR(IF(COUNTIFS('Utrata Masy Jaja'!$B$4:$B$703,A417,'Utrata Masy Jaja'!$C$4:$C$703,C417)=0,"",AVERAGEIFS('Utrata Masy Jaja'!$S$4:$S$703,'Utrata Masy Jaja'!$B$4:$B$703,A417,'Utrata Masy Jaja'!$C$4:$C$703,C417)),"")</f>
        <v/>
      </c>
      <c r="V417" s="15" t="str">
        <f>IFERROR(IF(COUNTIFS('Temperatura zarodka'!$B$4:$B$703,A417,'Temperatura zarodka'!$C$4:$C$703,C417)=0,"",AVERAGEIFS('Temperatura zarodka'!$AR$4:$AR$703,'Temperatura zarodka'!$B$4:$B$703,A417,'Temperatura zarodka'!$C$4:$C$703,C417)),"")</f>
        <v/>
      </c>
      <c r="W417" s="14"/>
    </row>
    <row r="418" spans="1:23" ht="15" customHeight="1" x14ac:dyDescent="0.25">
      <c r="A418" s="12"/>
      <c r="B418" s="12"/>
      <c r="C418" s="14"/>
      <c r="D418" s="14"/>
      <c r="E418" s="14"/>
      <c r="F418" s="14"/>
      <c r="G418" s="14"/>
      <c r="H418" s="13" t="str">
        <f t="shared" si="48"/>
        <v/>
      </c>
      <c r="I418" s="14"/>
      <c r="J418" s="17" t="str">
        <f t="shared" si="49"/>
        <v/>
      </c>
      <c r="K418" s="14"/>
      <c r="L418" s="17" t="str">
        <f t="shared" si="50"/>
        <v/>
      </c>
      <c r="M418" s="17" t="str">
        <f t="shared" si="51"/>
        <v/>
      </c>
      <c r="N418" s="14"/>
      <c r="O418" s="13" t="str">
        <f t="shared" si="52"/>
        <v/>
      </c>
      <c r="P418" s="14"/>
      <c r="Q418" s="17" t="str">
        <f t="shared" si="53"/>
        <v/>
      </c>
      <c r="R418" s="14"/>
      <c r="S418" s="17" t="str">
        <f t="shared" si="54"/>
        <v/>
      </c>
      <c r="T418" s="17" t="str">
        <f t="shared" si="55"/>
        <v/>
      </c>
      <c r="U418" s="17" t="str">
        <f>IFERROR(IF(COUNTIFS('Utrata Masy Jaja'!$B$4:$B$703,A418,'Utrata Masy Jaja'!$C$4:$C$703,C418)=0,"",AVERAGEIFS('Utrata Masy Jaja'!$S$4:$S$703,'Utrata Masy Jaja'!$B$4:$B$703,A418,'Utrata Masy Jaja'!$C$4:$C$703,C418)),"")</f>
        <v/>
      </c>
      <c r="V418" s="15" t="str">
        <f>IFERROR(IF(COUNTIFS('Temperatura zarodka'!$B$4:$B$703,A418,'Temperatura zarodka'!$C$4:$C$703,C418)=0,"",AVERAGEIFS('Temperatura zarodka'!$AR$4:$AR$703,'Temperatura zarodka'!$B$4:$B$703,A418,'Temperatura zarodka'!$C$4:$C$703,C418)),"")</f>
        <v/>
      </c>
      <c r="W418" s="14"/>
    </row>
    <row r="419" spans="1:23" ht="15" customHeight="1" x14ac:dyDescent="0.25">
      <c r="A419" s="12"/>
      <c r="B419" s="12"/>
      <c r="C419" s="14"/>
      <c r="D419" s="14"/>
      <c r="E419" s="14"/>
      <c r="F419" s="14"/>
      <c r="G419" s="14"/>
      <c r="H419" s="13" t="str">
        <f t="shared" si="48"/>
        <v/>
      </c>
      <c r="I419" s="14"/>
      <c r="J419" s="17" t="str">
        <f t="shared" si="49"/>
        <v/>
      </c>
      <c r="K419" s="14"/>
      <c r="L419" s="17" t="str">
        <f t="shared" si="50"/>
        <v/>
      </c>
      <c r="M419" s="17" t="str">
        <f t="shared" si="51"/>
        <v/>
      </c>
      <c r="N419" s="14"/>
      <c r="O419" s="13" t="str">
        <f t="shared" si="52"/>
        <v/>
      </c>
      <c r="P419" s="14"/>
      <c r="Q419" s="17" t="str">
        <f t="shared" si="53"/>
        <v/>
      </c>
      <c r="R419" s="14"/>
      <c r="S419" s="17" t="str">
        <f t="shared" si="54"/>
        <v/>
      </c>
      <c r="T419" s="17" t="str">
        <f t="shared" si="55"/>
        <v/>
      </c>
      <c r="U419" s="17" t="str">
        <f>IFERROR(IF(COUNTIFS('Utrata Masy Jaja'!$B$4:$B$703,A419,'Utrata Masy Jaja'!$C$4:$C$703,C419)=0,"",AVERAGEIFS('Utrata Masy Jaja'!$S$4:$S$703,'Utrata Masy Jaja'!$B$4:$B$703,A419,'Utrata Masy Jaja'!$C$4:$C$703,C419)),"")</f>
        <v/>
      </c>
      <c r="V419" s="15" t="str">
        <f>IFERROR(IF(COUNTIFS('Temperatura zarodka'!$B$4:$B$703,A419,'Temperatura zarodka'!$C$4:$C$703,C419)=0,"",AVERAGEIFS('Temperatura zarodka'!$AR$4:$AR$703,'Temperatura zarodka'!$B$4:$B$703,A419,'Temperatura zarodka'!$C$4:$C$703,C419)),"")</f>
        <v/>
      </c>
      <c r="W419" s="14"/>
    </row>
    <row r="420" spans="1:23" ht="15" customHeight="1" x14ac:dyDescent="0.25">
      <c r="A420" s="12"/>
      <c r="B420" s="12"/>
      <c r="C420" s="14"/>
      <c r="D420" s="14"/>
      <c r="E420" s="14"/>
      <c r="F420" s="14"/>
      <c r="G420" s="14"/>
      <c r="H420" s="13" t="str">
        <f t="shared" si="48"/>
        <v/>
      </c>
      <c r="I420" s="14"/>
      <c r="J420" s="17" t="str">
        <f t="shared" si="49"/>
        <v/>
      </c>
      <c r="K420" s="14"/>
      <c r="L420" s="17" t="str">
        <f t="shared" si="50"/>
        <v/>
      </c>
      <c r="M420" s="17" t="str">
        <f t="shared" si="51"/>
        <v/>
      </c>
      <c r="N420" s="14"/>
      <c r="O420" s="13" t="str">
        <f t="shared" si="52"/>
        <v/>
      </c>
      <c r="P420" s="14"/>
      <c r="Q420" s="17" t="str">
        <f t="shared" si="53"/>
        <v/>
      </c>
      <c r="R420" s="14"/>
      <c r="S420" s="17" t="str">
        <f t="shared" si="54"/>
        <v/>
      </c>
      <c r="T420" s="17" t="str">
        <f t="shared" si="55"/>
        <v/>
      </c>
      <c r="U420" s="17" t="str">
        <f>IFERROR(IF(COUNTIFS('Utrata Masy Jaja'!$B$4:$B$703,A420,'Utrata Masy Jaja'!$C$4:$C$703,C420)=0,"",AVERAGEIFS('Utrata Masy Jaja'!$S$4:$S$703,'Utrata Masy Jaja'!$B$4:$B$703,A420,'Utrata Masy Jaja'!$C$4:$C$703,C420)),"")</f>
        <v/>
      </c>
      <c r="V420" s="15" t="str">
        <f>IFERROR(IF(COUNTIFS('Temperatura zarodka'!$B$4:$B$703,A420,'Temperatura zarodka'!$C$4:$C$703,C420)=0,"",AVERAGEIFS('Temperatura zarodka'!$AR$4:$AR$703,'Temperatura zarodka'!$B$4:$B$703,A420,'Temperatura zarodka'!$C$4:$C$703,C420)),"")</f>
        <v/>
      </c>
      <c r="W420" s="14"/>
    </row>
    <row r="421" spans="1:23" ht="15" customHeight="1" x14ac:dyDescent="0.25">
      <c r="A421" s="12"/>
      <c r="B421" s="12"/>
      <c r="C421" s="14"/>
      <c r="D421" s="14"/>
      <c r="E421" s="14"/>
      <c r="F421" s="14"/>
      <c r="G421" s="14"/>
      <c r="H421" s="13" t="str">
        <f t="shared" si="48"/>
        <v/>
      </c>
      <c r="I421" s="14"/>
      <c r="J421" s="17" t="str">
        <f t="shared" si="49"/>
        <v/>
      </c>
      <c r="K421" s="14"/>
      <c r="L421" s="17" t="str">
        <f t="shared" si="50"/>
        <v/>
      </c>
      <c r="M421" s="17" t="str">
        <f t="shared" si="51"/>
        <v/>
      </c>
      <c r="N421" s="14"/>
      <c r="O421" s="13" t="str">
        <f t="shared" si="52"/>
        <v/>
      </c>
      <c r="P421" s="14"/>
      <c r="Q421" s="17" t="str">
        <f t="shared" si="53"/>
        <v/>
      </c>
      <c r="R421" s="14"/>
      <c r="S421" s="17" t="str">
        <f t="shared" si="54"/>
        <v/>
      </c>
      <c r="T421" s="17" t="str">
        <f t="shared" si="55"/>
        <v/>
      </c>
      <c r="U421" s="17" t="str">
        <f>IFERROR(IF(COUNTIFS('Utrata Masy Jaja'!$B$4:$B$703,A421,'Utrata Masy Jaja'!$C$4:$C$703,C421)=0,"",AVERAGEIFS('Utrata Masy Jaja'!$S$4:$S$703,'Utrata Masy Jaja'!$B$4:$B$703,A421,'Utrata Masy Jaja'!$C$4:$C$703,C421)),"")</f>
        <v/>
      </c>
      <c r="V421" s="15" t="str">
        <f>IFERROR(IF(COUNTIFS('Temperatura zarodka'!$B$4:$B$703,A421,'Temperatura zarodka'!$C$4:$C$703,C421)=0,"",AVERAGEIFS('Temperatura zarodka'!$AR$4:$AR$703,'Temperatura zarodka'!$B$4:$B$703,A421,'Temperatura zarodka'!$C$4:$C$703,C421)),"")</f>
        <v/>
      </c>
      <c r="W421" s="14"/>
    </row>
    <row r="422" spans="1:23" ht="15" customHeight="1" x14ac:dyDescent="0.25">
      <c r="A422" s="12"/>
      <c r="B422" s="12"/>
      <c r="C422" s="14"/>
      <c r="D422" s="14"/>
      <c r="E422" s="14"/>
      <c r="F422" s="14"/>
      <c r="G422" s="14"/>
      <c r="H422" s="13" t="str">
        <f t="shared" si="48"/>
        <v/>
      </c>
      <c r="I422" s="14"/>
      <c r="J422" s="17" t="str">
        <f t="shared" si="49"/>
        <v/>
      </c>
      <c r="K422" s="14"/>
      <c r="L422" s="17" t="str">
        <f t="shared" si="50"/>
        <v/>
      </c>
      <c r="M422" s="17" t="str">
        <f t="shared" si="51"/>
        <v/>
      </c>
      <c r="N422" s="14"/>
      <c r="O422" s="13" t="str">
        <f t="shared" si="52"/>
        <v/>
      </c>
      <c r="P422" s="14"/>
      <c r="Q422" s="17" t="str">
        <f t="shared" si="53"/>
        <v/>
      </c>
      <c r="R422" s="14"/>
      <c r="S422" s="17" t="str">
        <f t="shared" si="54"/>
        <v/>
      </c>
      <c r="T422" s="17" t="str">
        <f t="shared" si="55"/>
        <v/>
      </c>
      <c r="U422" s="17" t="str">
        <f>IFERROR(IF(COUNTIFS('Utrata Masy Jaja'!$B$4:$B$703,A422,'Utrata Masy Jaja'!$C$4:$C$703,C422)=0,"",AVERAGEIFS('Utrata Masy Jaja'!$S$4:$S$703,'Utrata Masy Jaja'!$B$4:$B$703,A422,'Utrata Masy Jaja'!$C$4:$C$703,C422)),"")</f>
        <v/>
      </c>
      <c r="V422" s="15" t="str">
        <f>IFERROR(IF(COUNTIFS('Temperatura zarodka'!$B$4:$B$703,A422,'Temperatura zarodka'!$C$4:$C$703,C422)=0,"",AVERAGEIFS('Temperatura zarodka'!$AR$4:$AR$703,'Temperatura zarodka'!$B$4:$B$703,A422,'Temperatura zarodka'!$C$4:$C$703,C422)),"")</f>
        <v/>
      </c>
      <c r="W422" s="14"/>
    </row>
    <row r="423" spans="1:23" ht="15" customHeight="1" x14ac:dyDescent="0.25">
      <c r="A423" s="12"/>
      <c r="B423" s="12"/>
      <c r="C423" s="14"/>
      <c r="D423" s="14"/>
      <c r="E423" s="14"/>
      <c r="F423" s="14"/>
      <c r="G423" s="14"/>
      <c r="H423" s="13" t="str">
        <f t="shared" si="48"/>
        <v/>
      </c>
      <c r="I423" s="14"/>
      <c r="J423" s="17" t="str">
        <f t="shared" si="49"/>
        <v/>
      </c>
      <c r="K423" s="14"/>
      <c r="L423" s="17" t="str">
        <f t="shared" si="50"/>
        <v/>
      </c>
      <c r="M423" s="17" t="str">
        <f t="shared" si="51"/>
        <v/>
      </c>
      <c r="N423" s="14"/>
      <c r="O423" s="13" t="str">
        <f t="shared" si="52"/>
        <v/>
      </c>
      <c r="P423" s="14"/>
      <c r="Q423" s="17" t="str">
        <f t="shared" si="53"/>
        <v/>
      </c>
      <c r="R423" s="14"/>
      <c r="S423" s="17" t="str">
        <f t="shared" si="54"/>
        <v/>
      </c>
      <c r="T423" s="17" t="str">
        <f t="shared" si="55"/>
        <v/>
      </c>
      <c r="U423" s="17" t="str">
        <f>IFERROR(IF(COUNTIFS('Utrata Masy Jaja'!$B$4:$B$703,A423,'Utrata Masy Jaja'!$C$4:$C$703,C423)=0,"",AVERAGEIFS('Utrata Masy Jaja'!$S$4:$S$703,'Utrata Masy Jaja'!$B$4:$B$703,A423,'Utrata Masy Jaja'!$C$4:$C$703,C423)),"")</f>
        <v/>
      </c>
      <c r="V423" s="15" t="str">
        <f>IFERROR(IF(COUNTIFS('Temperatura zarodka'!$B$4:$B$703,A423,'Temperatura zarodka'!$C$4:$C$703,C423)=0,"",AVERAGEIFS('Temperatura zarodka'!$AR$4:$AR$703,'Temperatura zarodka'!$B$4:$B$703,A423,'Temperatura zarodka'!$C$4:$C$703,C423)),"")</f>
        <v/>
      </c>
      <c r="W423" s="14"/>
    </row>
    <row r="424" spans="1:23" ht="15" customHeight="1" x14ac:dyDescent="0.25">
      <c r="A424" s="12"/>
      <c r="B424" s="12"/>
      <c r="C424" s="14"/>
      <c r="D424" s="14"/>
      <c r="E424" s="14"/>
      <c r="F424" s="14"/>
      <c r="G424" s="14"/>
      <c r="H424" s="13" t="str">
        <f t="shared" si="48"/>
        <v/>
      </c>
      <c r="I424" s="14"/>
      <c r="J424" s="17" t="str">
        <f t="shared" si="49"/>
        <v/>
      </c>
      <c r="K424" s="14"/>
      <c r="L424" s="17" t="str">
        <f t="shared" si="50"/>
        <v/>
      </c>
      <c r="M424" s="17" t="str">
        <f t="shared" si="51"/>
        <v/>
      </c>
      <c r="N424" s="14"/>
      <c r="O424" s="13" t="str">
        <f t="shared" si="52"/>
        <v/>
      </c>
      <c r="P424" s="14"/>
      <c r="Q424" s="17" t="str">
        <f t="shared" si="53"/>
        <v/>
      </c>
      <c r="R424" s="14"/>
      <c r="S424" s="17" t="str">
        <f t="shared" si="54"/>
        <v/>
      </c>
      <c r="T424" s="17" t="str">
        <f t="shared" si="55"/>
        <v/>
      </c>
      <c r="U424" s="17" t="str">
        <f>IFERROR(IF(COUNTIFS('Utrata Masy Jaja'!$B$4:$B$703,A424,'Utrata Masy Jaja'!$C$4:$C$703,C424)=0,"",AVERAGEIFS('Utrata Masy Jaja'!$S$4:$S$703,'Utrata Masy Jaja'!$B$4:$B$703,A424,'Utrata Masy Jaja'!$C$4:$C$703,C424)),"")</f>
        <v/>
      </c>
      <c r="V424" s="15" t="str">
        <f>IFERROR(IF(COUNTIFS('Temperatura zarodka'!$B$4:$B$703,A424,'Temperatura zarodka'!$C$4:$C$703,C424)=0,"",AVERAGEIFS('Temperatura zarodka'!$AR$4:$AR$703,'Temperatura zarodka'!$B$4:$B$703,A424,'Temperatura zarodka'!$C$4:$C$703,C424)),"")</f>
        <v/>
      </c>
      <c r="W424" s="14"/>
    </row>
    <row r="425" spans="1:23" ht="15" customHeight="1" x14ac:dyDescent="0.25">
      <c r="A425" s="12"/>
      <c r="B425" s="12"/>
      <c r="C425" s="14"/>
      <c r="D425" s="14"/>
      <c r="E425" s="14"/>
      <c r="F425" s="14"/>
      <c r="G425" s="14"/>
      <c r="H425" s="13" t="str">
        <f t="shared" si="48"/>
        <v/>
      </c>
      <c r="I425" s="14"/>
      <c r="J425" s="17" t="str">
        <f t="shared" si="49"/>
        <v/>
      </c>
      <c r="K425" s="14"/>
      <c r="L425" s="17" t="str">
        <f t="shared" si="50"/>
        <v/>
      </c>
      <c r="M425" s="17" t="str">
        <f t="shared" si="51"/>
        <v/>
      </c>
      <c r="N425" s="14"/>
      <c r="O425" s="13" t="str">
        <f t="shared" si="52"/>
        <v/>
      </c>
      <c r="P425" s="14"/>
      <c r="Q425" s="17" t="str">
        <f t="shared" si="53"/>
        <v/>
      </c>
      <c r="R425" s="14"/>
      <c r="S425" s="17" t="str">
        <f t="shared" si="54"/>
        <v/>
      </c>
      <c r="T425" s="17" t="str">
        <f t="shared" si="55"/>
        <v/>
      </c>
      <c r="U425" s="17" t="str">
        <f>IFERROR(IF(COUNTIFS('Utrata Masy Jaja'!$B$4:$B$703,A425,'Utrata Masy Jaja'!$C$4:$C$703,C425)=0,"",AVERAGEIFS('Utrata Masy Jaja'!$S$4:$S$703,'Utrata Masy Jaja'!$B$4:$B$703,A425,'Utrata Masy Jaja'!$C$4:$C$703,C425)),"")</f>
        <v/>
      </c>
      <c r="V425" s="15" t="str">
        <f>IFERROR(IF(COUNTIFS('Temperatura zarodka'!$B$4:$B$703,A425,'Temperatura zarodka'!$C$4:$C$703,C425)=0,"",AVERAGEIFS('Temperatura zarodka'!$AR$4:$AR$703,'Temperatura zarodka'!$B$4:$B$703,A425,'Temperatura zarodka'!$C$4:$C$703,C425)),"")</f>
        <v/>
      </c>
      <c r="W425" s="14"/>
    </row>
    <row r="426" spans="1:23" ht="15" customHeight="1" x14ac:dyDescent="0.25">
      <c r="A426" s="12"/>
      <c r="B426" s="12"/>
      <c r="C426" s="14"/>
      <c r="D426" s="14"/>
      <c r="E426" s="14"/>
      <c r="F426" s="14"/>
      <c r="G426" s="14"/>
      <c r="H426" s="13" t="str">
        <f t="shared" si="48"/>
        <v/>
      </c>
      <c r="I426" s="14"/>
      <c r="J426" s="17" t="str">
        <f t="shared" si="49"/>
        <v/>
      </c>
      <c r="K426" s="14"/>
      <c r="L426" s="17" t="str">
        <f t="shared" si="50"/>
        <v/>
      </c>
      <c r="M426" s="17" t="str">
        <f t="shared" si="51"/>
        <v/>
      </c>
      <c r="N426" s="14"/>
      <c r="O426" s="13" t="str">
        <f t="shared" si="52"/>
        <v/>
      </c>
      <c r="P426" s="14"/>
      <c r="Q426" s="17" t="str">
        <f t="shared" si="53"/>
        <v/>
      </c>
      <c r="R426" s="14"/>
      <c r="S426" s="17" t="str">
        <f t="shared" si="54"/>
        <v/>
      </c>
      <c r="T426" s="17" t="str">
        <f t="shared" si="55"/>
        <v/>
      </c>
      <c r="U426" s="17" t="str">
        <f>IFERROR(IF(COUNTIFS('Utrata Masy Jaja'!$B$4:$B$703,A426,'Utrata Masy Jaja'!$C$4:$C$703,C426)=0,"",AVERAGEIFS('Utrata Masy Jaja'!$S$4:$S$703,'Utrata Masy Jaja'!$B$4:$B$703,A426,'Utrata Masy Jaja'!$C$4:$C$703,C426)),"")</f>
        <v/>
      </c>
      <c r="V426" s="15" t="str">
        <f>IFERROR(IF(COUNTIFS('Temperatura zarodka'!$B$4:$B$703,A426,'Temperatura zarodka'!$C$4:$C$703,C426)=0,"",AVERAGEIFS('Temperatura zarodka'!$AR$4:$AR$703,'Temperatura zarodka'!$B$4:$B$703,A426,'Temperatura zarodka'!$C$4:$C$703,C426)),"")</f>
        <v/>
      </c>
      <c r="W426" s="14"/>
    </row>
    <row r="427" spans="1:23" ht="15" customHeight="1" x14ac:dyDescent="0.25">
      <c r="A427" s="12"/>
      <c r="B427" s="12"/>
      <c r="C427" s="14"/>
      <c r="D427" s="14"/>
      <c r="E427" s="14"/>
      <c r="F427" s="14"/>
      <c r="G427" s="14"/>
      <c r="H427" s="13" t="str">
        <f t="shared" si="48"/>
        <v/>
      </c>
      <c r="I427" s="14"/>
      <c r="J427" s="17" t="str">
        <f t="shared" si="49"/>
        <v/>
      </c>
      <c r="K427" s="14"/>
      <c r="L427" s="17" t="str">
        <f t="shared" si="50"/>
        <v/>
      </c>
      <c r="M427" s="17" t="str">
        <f t="shared" si="51"/>
        <v/>
      </c>
      <c r="N427" s="14"/>
      <c r="O427" s="13" t="str">
        <f t="shared" si="52"/>
        <v/>
      </c>
      <c r="P427" s="14"/>
      <c r="Q427" s="17" t="str">
        <f t="shared" si="53"/>
        <v/>
      </c>
      <c r="R427" s="14"/>
      <c r="S427" s="17" t="str">
        <f t="shared" si="54"/>
        <v/>
      </c>
      <c r="T427" s="17" t="str">
        <f t="shared" si="55"/>
        <v/>
      </c>
      <c r="U427" s="17" t="str">
        <f>IFERROR(IF(COUNTIFS('Utrata Masy Jaja'!$B$4:$B$703,A427,'Utrata Masy Jaja'!$C$4:$C$703,C427)=0,"",AVERAGEIFS('Utrata Masy Jaja'!$S$4:$S$703,'Utrata Masy Jaja'!$B$4:$B$703,A427,'Utrata Masy Jaja'!$C$4:$C$703,C427)),"")</f>
        <v/>
      </c>
      <c r="V427" s="15" t="str">
        <f>IFERROR(IF(COUNTIFS('Temperatura zarodka'!$B$4:$B$703,A427,'Temperatura zarodka'!$C$4:$C$703,C427)=0,"",AVERAGEIFS('Temperatura zarodka'!$AR$4:$AR$703,'Temperatura zarodka'!$B$4:$B$703,A427,'Temperatura zarodka'!$C$4:$C$703,C427)),"")</f>
        <v/>
      </c>
      <c r="W427" s="14"/>
    </row>
    <row r="428" spans="1:23" ht="15" customHeight="1" x14ac:dyDescent="0.25">
      <c r="A428" s="12"/>
      <c r="B428" s="12"/>
      <c r="C428" s="14"/>
      <c r="D428" s="14"/>
      <c r="E428" s="14"/>
      <c r="F428" s="14"/>
      <c r="G428" s="14"/>
      <c r="H428" s="13" t="str">
        <f t="shared" si="48"/>
        <v/>
      </c>
      <c r="I428" s="14"/>
      <c r="J428" s="17" t="str">
        <f t="shared" si="49"/>
        <v/>
      </c>
      <c r="K428" s="14"/>
      <c r="L428" s="17" t="str">
        <f t="shared" si="50"/>
        <v/>
      </c>
      <c r="M428" s="17" t="str">
        <f t="shared" si="51"/>
        <v/>
      </c>
      <c r="N428" s="14"/>
      <c r="O428" s="13" t="str">
        <f t="shared" si="52"/>
        <v/>
      </c>
      <c r="P428" s="14"/>
      <c r="Q428" s="17" t="str">
        <f t="shared" si="53"/>
        <v/>
      </c>
      <c r="R428" s="14"/>
      <c r="S428" s="17" t="str">
        <f t="shared" si="54"/>
        <v/>
      </c>
      <c r="T428" s="17" t="str">
        <f t="shared" si="55"/>
        <v/>
      </c>
      <c r="U428" s="17" t="str">
        <f>IFERROR(IF(COUNTIFS('Utrata Masy Jaja'!$B$4:$B$703,A428,'Utrata Masy Jaja'!$C$4:$C$703,C428)=0,"",AVERAGEIFS('Utrata Masy Jaja'!$S$4:$S$703,'Utrata Masy Jaja'!$B$4:$B$703,A428,'Utrata Masy Jaja'!$C$4:$C$703,C428)),"")</f>
        <v/>
      </c>
      <c r="V428" s="15" t="str">
        <f>IFERROR(IF(COUNTIFS('Temperatura zarodka'!$B$4:$B$703,A428,'Temperatura zarodka'!$C$4:$C$703,C428)=0,"",AVERAGEIFS('Temperatura zarodka'!$AR$4:$AR$703,'Temperatura zarodka'!$B$4:$B$703,A428,'Temperatura zarodka'!$C$4:$C$703,C428)),"")</f>
        <v/>
      </c>
      <c r="W428" s="14"/>
    </row>
    <row r="429" spans="1:23" ht="15" customHeight="1" x14ac:dyDescent="0.25">
      <c r="A429" s="12"/>
      <c r="B429" s="12"/>
      <c r="C429" s="14"/>
      <c r="D429" s="14"/>
      <c r="E429" s="14"/>
      <c r="F429" s="14"/>
      <c r="G429" s="14"/>
      <c r="H429" s="13" t="str">
        <f t="shared" si="48"/>
        <v/>
      </c>
      <c r="I429" s="14"/>
      <c r="J429" s="17" t="str">
        <f t="shared" si="49"/>
        <v/>
      </c>
      <c r="K429" s="14"/>
      <c r="L429" s="17" t="str">
        <f t="shared" si="50"/>
        <v/>
      </c>
      <c r="M429" s="17" t="str">
        <f t="shared" si="51"/>
        <v/>
      </c>
      <c r="N429" s="14"/>
      <c r="O429" s="13" t="str">
        <f t="shared" si="52"/>
        <v/>
      </c>
      <c r="P429" s="14"/>
      <c r="Q429" s="17" t="str">
        <f t="shared" si="53"/>
        <v/>
      </c>
      <c r="R429" s="14"/>
      <c r="S429" s="17" t="str">
        <f t="shared" si="54"/>
        <v/>
      </c>
      <c r="T429" s="17" t="str">
        <f t="shared" si="55"/>
        <v/>
      </c>
      <c r="U429" s="17" t="str">
        <f>IFERROR(IF(COUNTIFS('Utrata Masy Jaja'!$B$4:$B$703,A429,'Utrata Masy Jaja'!$C$4:$C$703,C429)=0,"",AVERAGEIFS('Utrata Masy Jaja'!$S$4:$S$703,'Utrata Masy Jaja'!$B$4:$B$703,A429,'Utrata Masy Jaja'!$C$4:$C$703,C429)),"")</f>
        <v/>
      </c>
      <c r="V429" s="15" t="str">
        <f>IFERROR(IF(COUNTIFS('Temperatura zarodka'!$B$4:$B$703,A429,'Temperatura zarodka'!$C$4:$C$703,C429)=0,"",AVERAGEIFS('Temperatura zarodka'!$AR$4:$AR$703,'Temperatura zarodka'!$B$4:$B$703,A429,'Temperatura zarodka'!$C$4:$C$703,C429)),"")</f>
        <v/>
      </c>
      <c r="W429" s="14"/>
    </row>
    <row r="430" spans="1:23" ht="15" customHeight="1" x14ac:dyDescent="0.25">
      <c r="A430" s="12"/>
      <c r="B430" s="12"/>
      <c r="C430" s="14"/>
      <c r="D430" s="14"/>
      <c r="E430" s="14"/>
      <c r="F430" s="14"/>
      <c r="G430" s="14"/>
      <c r="H430" s="13" t="str">
        <f t="shared" si="48"/>
        <v/>
      </c>
      <c r="I430" s="14"/>
      <c r="J430" s="17" t="str">
        <f t="shared" si="49"/>
        <v/>
      </c>
      <c r="K430" s="14"/>
      <c r="L430" s="17" t="str">
        <f t="shared" si="50"/>
        <v/>
      </c>
      <c r="M430" s="17" t="str">
        <f t="shared" si="51"/>
        <v/>
      </c>
      <c r="N430" s="14"/>
      <c r="O430" s="13" t="str">
        <f t="shared" si="52"/>
        <v/>
      </c>
      <c r="P430" s="14"/>
      <c r="Q430" s="17" t="str">
        <f t="shared" si="53"/>
        <v/>
      </c>
      <c r="R430" s="14"/>
      <c r="S430" s="17" t="str">
        <f t="shared" si="54"/>
        <v/>
      </c>
      <c r="T430" s="17" t="str">
        <f t="shared" si="55"/>
        <v/>
      </c>
      <c r="U430" s="17" t="str">
        <f>IFERROR(IF(COUNTIFS('Utrata Masy Jaja'!$B$4:$B$703,A430,'Utrata Masy Jaja'!$C$4:$C$703,C430)=0,"",AVERAGEIFS('Utrata Masy Jaja'!$S$4:$S$703,'Utrata Masy Jaja'!$B$4:$B$703,A430,'Utrata Masy Jaja'!$C$4:$C$703,C430)),"")</f>
        <v/>
      </c>
      <c r="V430" s="15" t="str">
        <f>IFERROR(IF(COUNTIFS('Temperatura zarodka'!$B$4:$B$703,A430,'Temperatura zarodka'!$C$4:$C$703,C430)=0,"",AVERAGEIFS('Temperatura zarodka'!$AR$4:$AR$703,'Temperatura zarodka'!$B$4:$B$703,A430,'Temperatura zarodka'!$C$4:$C$703,C430)),"")</f>
        <v/>
      </c>
      <c r="W430" s="14"/>
    </row>
    <row r="431" spans="1:23" ht="15" customHeight="1" x14ac:dyDescent="0.25">
      <c r="A431" s="12"/>
      <c r="B431" s="12"/>
      <c r="C431" s="14"/>
      <c r="D431" s="14"/>
      <c r="E431" s="14"/>
      <c r="F431" s="14"/>
      <c r="G431" s="14"/>
      <c r="H431" s="13" t="str">
        <f t="shared" si="48"/>
        <v/>
      </c>
      <c r="I431" s="14"/>
      <c r="J431" s="17" t="str">
        <f t="shared" si="49"/>
        <v/>
      </c>
      <c r="K431" s="14"/>
      <c r="L431" s="17" t="str">
        <f t="shared" si="50"/>
        <v/>
      </c>
      <c r="M431" s="17" t="str">
        <f t="shared" si="51"/>
        <v/>
      </c>
      <c r="N431" s="14"/>
      <c r="O431" s="13" t="str">
        <f t="shared" si="52"/>
        <v/>
      </c>
      <c r="P431" s="14"/>
      <c r="Q431" s="17" t="str">
        <f t="shared" si="53"/>
        <v/>
      </c>
      <c r="R431" s="14"/>
      <c r="S431" s="17" t="str">
        <f t="shared" si="54"/>
        <v/>
      </c>
      <c r="T431" s="17" t="str">
        <f t="shared" si="55"/>
        <v/>
      </c>
      <c r="U431" s="17" t="str">
        <f>IFERROR(IF(COUNTIFS('Utrata Masy Jaja'!$B$4:$B$703,A431,'Utrata Masy Jaja'!$C$4:$C$703,C431)=0,"",AVERAGEIFS('Utrata Masy Jaja'!$S$4:$S$703,'Utrata Masy Jaja'!$B$4:$B$703,A431,'Utrata Masy Jaja'!$C$4:$C$703,C431)),"")</f>
        <v/>
      </c>
      <c r="V431" s="15" t="str">
        <f>IFERROR(IF(COUNTIFS('Temperatura zarodka'!$B$4:$B$703,A431,'Temperatura zarodka'!$C$4:$C$703,C431)=0,"",AVERAGEIFS('Temperatura zarodka'!$AR$4:$AR$703,'Temperatura zarodka'!$B$4:$B$703,A431,'Temperatura zarodka'!$C$4:$C$703,C431)),"")</f>
        <v/>
      </c>
      <c r="W431" s="14"/>
    </row>
    <row r="432" spans="1:23" ht="15" customHeight="1" x14ac:dyDescent="0.25">
      <c r="A432" s="12"/>
      <c r="B432" s="12"/>
      <c r="C432" s="14"/>
      <c r="D432" s="14"/>
      <c r="E432" s="14"/>
      <c r="F432" s="14"/>
      <c r="G432" s="14"/>
      <c r="H432" s="13" t="str">
        <f t="shared" si="48"/>
        <v/>
      </c>
      <c r="I432" s="14"/>
      <c r="J432" s="17" t="str">
        <f t="shared" si="49"/>
        <v/>
      </c>
      <c r="K432" s="14"/>
      <c r="L432" s="17" t="str">
        <f t="shared" si="50"/>
        <v/>
      </c>
      <c r="M432" s="17" t="str">
        <f t="shared" si="51"/>
        <v/>
      </c>
      <c r="N432" s="14"/>
      <c r="O432" s="13" t="str">
        <f t="shared" si="52"/>
        <v/>
      </c>
      <c r="P432" s="14"/>
      <c r="Q432" s="17" t="str">
        <f t="shared" si="53"/>
        <v/>
      </c>
      <c r="R432" s="14"/>
      <c r="S432" s="17" t="str">
        <f t="shared" si="54"/>
        <v/>
      </c>
      <c r="T432" s="17" t="str">
        <f t="shared" si="55"/>
        <v/>
      </c>
      <c r="U432" s="17" t="str">
        <f>IFERROR(IF(COUNTIFS('Utrata Masy Jaja'!$B$4:$B$703,A432,'Utrata Masy Jaja'!$C$4:$C$703,C432)=0,"",AVERAGEIFS('Utrata Masy Jaja'!$S$4:$S$703,'Utrata Masy Jaja'!$B$4:$B$703,A432,'Utrata Masy Jaja'!$C$4:$C$703,C432)),"")</f>
        <v/>
      </c>
      <c r="V432" s="15" t="str">
        <f>IFERROR(IF(COUNTIFS('Temperatura zarodka'!$B$4:$B$703,A432,'Temperatura zarodka'!$C$4:$C$703,C432)=0,"",AVERAGEIFS('Temperatura zarodka'!$AR$4:$AR$703,'Temperatura zarodka'!$B$4:$B$703,A432,'Temperatura zarodka'!$C$4:$C$703,C432)),"")</f>
        <v/>
      </c>
      <c r="W432" s="14"/>
    </row>
    <row r="433" spans="1:23" ht="15" customHeight="1" x14ac:dyDescent="0.25">
      <c r="A433" s="12"/>
      <c r="B433" s="12"/>
      <c r="C433" s="14"/>
      <c r="D433" s="14"/>
      <c r="E433" s="14"/>
      <c r="F433" s="14"/>
      <c r="G433" s="14"/>
      <c r="H433" s="13" t="str">
        <f t="shared" si="48"/>
        <v/>
      </c>
      <c r="I433" s="14"/>
      <c r="J433" s="17" t="str">
        <f t="shared" si="49"/>
        <v/>
      </c>
      <c r="K433" s="14"/>
      <c r="L433" s="17" t="str">
        <f t="shared" si="50"/>
        <v/>
      </c>
      <c r="M433" s="17" t="str">
        <f t="shared" si="51"/>
        <v/>
      </c>
      <c r="N433" s="14"/>
      <c r="O433" s="13" t="str">
        <f t="shared" si="52"/>
        <v/>
      </c>
      <c r="P433" s="14"/>
      <c r="Q433" s="17" t="str">
        <f t="shared" si="53"/>
        <v/>
      </c>
      <c r="R433" s="14"/>
      <c r="S433" s="17" t="str">
        <f t="shared" si="54"/>
        <v/>
      </c>
      <c r="T433" s="17" t="str">
        <f t="shared" si="55"/>
        <v/>
      </c>
      <c r="U433" s="17" t="str">
        <f>IFERROR(IF(COUNTIFS('Utrata Masy Jaja'!$B$4:$B$703,A433,'Utrata Masy Jaja'!$C$4:$C$703,C433)=0,"",AVERAGEIFS('Utrata Masy Jaja'!$S$4:$S$703,'Utrata Masy Jaja'!$B$4:$B$703,A433,'Utrata Masy Jaja'!$C$4:$C$703,C433)),"")</f>
        <v/>
      </c>
      <c r="V433" s="15" t="str">
        <f>IFERROR(IF(COUNTIFS('Temperatura zarodka'!$B$4:$B$703,A433,'Temperatura zarodka'!$C$4:$C$703,C433)=0,"",AVERAGEIFS('Temperatura zarodka'!$AR$4:$AR$703,'Temperatura zarodka'!$B$4:$B$703,A433,'Temperatura zarodka'!$C$4:$C$703,C433)),"")</f>
        <v/>
      </c>
      <c r="W433" s="14"/>
    </row>
    <row r="434" spans="1:23" ht="15" customHeight="1" x14ac:dyDescent="0.25">
      <c r="A434" s="12"/>
      <c r="B434" s="12"/>
      <c r="C434" s="14"/>
      <c r="D434" s="14"/>
      <c r="E434" s="14"/>
      <c r="F434" s="14"/>
      <c r="G434" s="14"/>
      <c r="H434" s="13" t="str">
        <f t="shared" si="48"/>
        <v/>
      </c>
      <c r="I434" s="14"/>
      <c r="J434" s="17" t="str">
        <f t="shared" si="49"/>
        <v/>
      </c>
      <c r="K434" s="14"/>
      <c r="L434" s="17" t="str">
        <f t="shared" si="50"/>
        <v/>
      </c>
      <c r="M434" s="17" t="str">
        <f t="shared" si="51"/>
        <v/>
      </c>
      <c r="N434" s="14"/>
      <c r="O434" s="13" t="str">
        <f t="shared" si="52"/>
        <v/>
      </c>
      <c r="P434" s="14"/>
      <c r="Q434" s="17" t="str">
        <f t="shared" si="53"/>
        <v/>
      </c>
      <c r="R434" s="14"/>
      <c r="S434" s="17" t="str">
        <f t="shared" si="54"/>
        <v/>
      </c>
      <c r="T434" s="17" t="str">
        <f t="shared" si="55"/>
        <v/>
      </c>
      <c r="U434" s="17" t="str">
        <f>IFERROR(IF(COUNTIFS('Utrata Masy Jaja'!$B$4:$B$703,A434,'Utrata Masy Jaja'!$C$4:$C$703,C434)=0,"",AVERAGEIFS('Utrata Masy Jaja'!$S$4:$S$703,'Utrata Masy Jaja'!$B$4:$B$703,A434,'Utrata Masy Jaja'!$C$4:$C$703,C434)),"")</f>
        <v/>
      </c>
      <c r="V434" s="15" t="str">
        <f>IFERROR(IF(COUNTIFS('Temperatura zarodka'!$B$4:$B$703,A434,'Temperatura zarodka'!$C$4:$C$703,C434)=0,"",AVERAGEIFS('Temperatura zarodka'!$AR$4:$AR$703,'Temperatura zarodka'!$B$4:$B$703,A434,'Temperatura zarodka'!$C$4:$C$703,C434)),"")</f>
        <v/>
      </c>
      <c r="W434" s="14"/>
    </row>
    <row r="435" spans="1:23" ht="15" customHeight="1" x14ac:dyDescent="0.25">
      <c r="A435" s="12"/>
      <c r="B435" s="12"/>
      <c r="C435" s="14"/>
      <c r="D435" s="14"/>
      <c r="E435" s="14"/>
      <c r="F435" s="14"/>
      <c r="G435" s="14"/>
      <c r="H435" s="13" t="str">
        <f t="shared" si="48"/>
        <v/>
      </c>
      <c r="I435" s="14"/>
      <c r="J435" s="17" t="str">
        <f t="shared" si="49"/>
        <v/>
      </c>
      <c r="K435" s="14"/>
      <c r="L435" s="17" t="str">
        <f t="shared" si="50"/>
        <v/>
      </c>
      <c r="M435" s="17" t="str">
        <f t="shared" si="51"/>
        <v/>
      </c>
      <c r="N435" s="14"/>
      <c r="O435" s="13" t="str">
        <f t="shared" si="52"/>
        <v/>
      </c>
      <c r="P435" s="14"/>
      <c r="Q435" s="17" t="str">
        <f t="shared" si="53"/>
        <v/>
      </c>
      <c r="R435" s="14"/>
      <c r="S435" s="17" t="str">
        <f t="shared" si="54"/>
        <v/>
      </c>
      <c r="T435" s="17" t="str">
        <f t="shared" si="55"/>
        <v/>
      </c>
      <c r="U435" s="17" t="str">
        <f>IFERROR(IF(COUNTIFS('Utrata Masy Jaja'!$B$4:$B$703,A435,'Utrata Masy Jaja'!$C$4:$C$703,C435)=0,"",AVERAGEIFS('Utrata Masy Jaja'!$S$4:$S$703,'Utrata Masy Jaja'!$B$4:$B$703,A435,'Utrata Masy Jaja'!$C$4:$C$703,C435)),"")</f>
        <v/>
      </c>
      <c r="V435" s="15" t="str">
        <f>IFERROR(IF(COUNTIFS('Temperatura zarodka'!$B$4:$B$703,A435,'Temperatura zarodka'!$C$4:$C$703,C435)=0,"",AVERAGEIFS('Temperatura zarodka'!$AR$4:$AR$703,'Temperatura zarodka'!$B$4:$B$703,A435,'Temperatura zarodka'!$C$4:$C$703,C435)),"")</f>
        <v/>
      </c>
      <c r="W435" s="14"/>
    </row>
    <row r="436" spans="1:23" ht="15" customHeight="1" x14ac:dyDescent="0.25">
      <c r="A436" s="12"/>
      <c r="B436" s="12"/>
      <c r="C436" s="14"/>
      <c r="D436" s="14"/>
      <c r="E436" s="14"/>
      <c r="F436" s="14"/>
      <c r="G436" s="14"/>
      <c r="H436" s="13" t="str">
        <f t="shared" si="48"/>
        <v/>
      </c>
      <c r="I436" s="14"/>
      <c r="J436" s="17" t="str">
        <f t="shared" si="49"/>
        <v/>
      </c>
      <c r="K436" s="14"/>
      <c r="L436" s="17" t="str">
        <f t="shared" si="50"/>
        <v/>
      </c>
      <c r="M436" s="17" t="str">
        <f t="shared" si="51"/>
        <v/>
      </c>
      <c r="N436" s="14"/>
      <c r="O436" s="13" t="str">
        <f t="shared" si="52"/>
        <v/>
      </c>
      <c r="P436" s="14"/>
      <c r="Q436" s="17" t="str">
        <f t="shared" si="53"/>
        <v/>
      </c>
      <c r="R436" s="14"/>
      <c r="S436" s="17" t="str">
        <f t="shared" si="54"/>
        <v/>
      </c>
      <c r="T436" s="17" t="str">
        <f t="shared" si="55"/>
        <v/>
      </c>
      <c r="U436" s="17" t="str">
        <f>IFERROR(IF(COUNTIFS('Utrata Masy Jaja'!$B$4:$B$703,A436,'Utrata Masy Jaja'!$C$4:$C$703,C436)=0,"",AVERAGEIFS('Utrata Masy Jaja'!$S$4:$S$703,'Utrata Masy Jaja'!$B$4:$B$703,A436,'Utrata Masy Jaja'!$C$4:$C$703,C436)),"")</f>
        <v/>
      </c>
      <c r="V436" s="15" t="str">
        <f>IFERROR(IF(COUNTIFS('Temperatura zarodka'!$B$4:$B$703,A436,'Temperatura zarodka'!$C$4:$C$703,C436)=0,"",AVERAGEIFS('Temperatura zarodka'!$AR$4:$AR$703,'Temperatura zarodka'!$B$4:$B$703,A436,'Temperatura zarodka'!$C$4:$C$703,C436)),"")</f>
        <v/>
      </c>
      <c r="W436" s="14"/>
    </row>
    <row r="437" spans="1:23" ht="15" customHeight="1" x14ac:dyDescent="0.25">
      <c r="A437" s="12"/>
      <c r="B437" s="12"/>
      <c r="C437" s="14"/>
      <c r="D437" s="14"/>
      <c r="E437" s="14"/>
      <c r="F437" s="14"/>
      <c r="G437" s="14"/>
      <c r="H437" s="13" t="str">
        <f t="shared" si="48"/>
        <v/>
      </c>
      <c r="I437" s="14"/>
      <c r="J437" s="17" t="str">
        <f t="shared" si="49"/>
        <v/>
      </c>
      <c r="K437" s="14"/>
      <c r="L437" s="17" t="str">
        <f t="shared" si="50"/>
        <v/>
      </c>
      <c r="M437" s="17" t="str">
        <f t="shared" si="51"/>
        <v/>
      </c>
      <c r="N437" s="14"/>
      <c r="O437" s="13" t="str">
        <f t="shared" si="52"/>
        <v/>
      </c>
      <c r="P437" s="14"/>
      <c r="Q437" s="17" t="str">
        <f t="shared" si="53"/>
        <v/>
      </c>
      <c r="R437" s="14"/>
      <c r="S437" s="17" t="str">
        <f t="shared" si="54"/>
        <v/>
      </c>
      <c r="T437" s="17" t="str">
        <f t="shared" si="55"/>
        <v/>
      </c>
      <c r="U437" s="17" t="str">
        <f>IFERROR(IF(COUNTIFS('Utrata Masy Jaja'!$B$4:$B$703,A437,'Utrata Masy Jaja'!$C$4:$C$703,C437)=0,"",AVERAGEIFS('Utrata Masy Jaja'!$S$4:$S$703,'Utrata Masy Jaja'!$B$4:$B$703,A437,'Utrata Masy Jaja'!$C$4:$C$703,C437)),"")</f>
        <v/>
      </c>
      <c r="V437" s="15" t="str">
        <f>IFERROR(IF(COUNTIFS('Temperatura zarodka'!$B$4:$B$703,A437,'Temperatura zarodka'!$C$4:$C$703,C437)=0,"",AVERAGEIFS('Temperatura zarodka'!$AR$4:$AR$703,'Temperatura zarodka'!$B$4:$B$703,A437,'Temperatura zarodka'!$C$4:$C$703,C437)),"")</f>
        <v/>
      </c>
      <c r="W437" s="14"/>
    </row>
    <row r="438" spans="1:23" ht="15" customHeight="1" x14ac:dyDescent="0.25">
      <c r="A438" s="12"/>
      <c r="B438" s="12"/>
      <c r="C438" s="14"/>
      <c r="D438" s="14"/>
      <c r="E438" s="14"/>
      <c r="F438" s="14"/>
      <c r="G438" s="14"/>
      <c r="H438" s="13" t="str">
        <f t="shared" si="48"/>
        <v/>
      </c>
      <c r="I438" s="14"/>
      <c r="J438" s="17" t="str">
        <f t="shared" si="49"/>
        <v/>
      </c>
      <c r="K438" s="14"/>
      <c r="L438" s="17" t="str">
        <f t="shared" si="50"/>
        <v/>
      </c>
      <c r="M438" s="17" t="str">
        <f t="shared" si="51"/>
        <v/>
      </c>
      <c r="N438" s="14"/>
      <c r="O438" s="13" t="str">
        <f t="shared" si="52"/>
        <v/>
      </c>
      <c r="P438" s="14"/>
      <c r="Q438" s="17" t="str">
        <f t="shared" si="53"/>
        <v/>
      </c>
      <c r="R438" s="14"/>
      <c r="S438" s="17" t="str">
        <f t="shared" si="54"/>
        <v/>
      </c>
      <c r="T438" s="17" t="str">
        <f t="shared" si="55"/>
        <v/>
      </c>
      <c r="U438" s="17" t="str">
        <f>IFERROR(IF(COUNTIFS('Utrata Masy Jaja'!$B$4:$B$703,A438,'Utrata Masy Jaja'!$C$4:$C$703,C438)=0,"",AVERAGEIFS('Utrata Masy Jaja'!$S$4:$S$703,'Utrata Masy Jaja'!$B$4:$B$703,A438,'Utrata Masy Jaja'!$C$4:$C$703,C438)),"")</f>
        <v/>
      </c>
      <c r="V438" s="15" t="str">
        <f>IFERROR(IF(COUNTIFS('Temperatura zarodka'!$B$4:$B$703,A438,'Temperatura zarodka'!$C$4:$C$703,C438)=0,"",AVERAGEIFS('Temperatura zarodka'!$AR$4:$AR$703,'Temperatura zarodka'!$B$4:$B$703,A438,'Temperatura zarodka'!$C$4:$C$703,C438)),"")</f>
        <v/>
      </c>
      <c r="W438" s="14"/>
    </row>
    <row r="439" spans="1:23" ht="15" customHeight="1" x14ac:dyDescent="0.25">
      <c r="A439" s="12"/>
      <c r="B439" s="12"/>
      <c r="C439" s="14"/>
      <c r="D439" s="14"/>
      <c r="E439" s="14"/>
      <c r="F439" s="14"/>
      <c r="G439" s="14"/>
      <c r="H439" s="13" t="str">
        <f t="shared" si="48"/>
        <v/>
      </c>
      <c r="I439" s="14"/>
      <c r="J439" s="17" t="str">
        <f t="shared" si="49"/>
        <v/>
      </c>
      <c r="K439" s="14"/>
      <c r="L439" s="17" t="str">
        <f t="shared" si="50"/>
        <v/>
      </c>
      <c r="M439" s="17" t="str">
        <f t="shared" si="51"/>
        <v/>
      </c>
      <c r="N439" s="14"/>
      <c r="O439" s="13" t="str">
        <f t="shared" si="52"/>
        <v/>
      </c>
      <c r="P439" s="14"/>
      <c r="Q439" s="17" t="str">
        <f t="shared" si="53"/>
        <v/>
      </c>
      <c r="R439" s="14"/>
      <c r="S439" s="17" t="str">
        <f t="shared" si="54"/>
        <v/>
      </c>
      <c r="T439" s="17" t="str">
        <f t="shared" si="55"/>
        <v/>
      </c>
      <c r="U439" s="17" t="str">
        <f>IFERROR(IF(COUNTIFS('Utrata Masy Jaja'!$B$4:$B$703,A439,'Utrata Masy Jaja'!$C$4:$C$703,C439)=0,"",AVERAGEIFS('Utrata Masy Jaja'!$S$4:$S$703,'Utrata Masy Jaja'!$B$4:$B$703,A439,'Utrata Masy Jaja'!$C$4:$C$703,C439)),"")</f>
        <v/>
      </c>
      <c r="V439" s="15" t="str">
        <f>IFERROR(IF(COUNTIFS('Temperatura zarodka'!$B$4:$B$703,A439,'Temperatura zarodka'!$C$4:$C$703,C439)=0,"",AVERAGEIFS('Temperatura zarodka'!$AR$4:$AR$703,'Temperatura zarodka'!$B$4:$B$703,A439,'Temperatura zarodka'!$C$4:$C$703,C439)),"")</f>
        <v/>
      </c>
      <c r="W439" s="14"/>
    </row>
    <row r="440" spans="1:23" ht="15" customHeight="1" x14ac:dyDescent="0.25">
      <c r="A440" s="12"/>
      <c r="B440" s="12"/>
      <c r="C440" s="14"/>
      <c r="D440" s="14"/>
      <c r="E440" s="14"/>
      <c r="F440" s="14"/>
      <c r="G440" s="14"/>
      <c r="H440" s="13" t="str">
        <f t="shared" si="48"/>
        <v/>
      </c>
      <c r="I440" s="14"/>
      <c r="J440" s="17" t="str">
        <f t="shared" si="49"/>
        <v/>
      </c>
      <c r="K440" s="14"/>
      <c r="L440" s="17" t="str">
        <f t="shared" si="50"/>
        <v/>
      </c>
      <c r="M440" s="17" t="str">
        <f t="shared" si="51"/>
        <v/>
      </c>
      <c r="N440" s="14"/>
      <c r="O440" s="13" t="str">
        <f t="shared" si="52"/>
        <v/>
      </c>
      <c r="P440" s="14"/>
      <c r="Q440" s="17" t="str">
        <f t="shared" si="53"/>
        <v/>
      </c>
      <c r="R440" s="14"/>
      <c r="S440" s="17" t="str">
        <f t="shared" si="54"/>
        <v/>
      </c>
      <c r="T440" s="17" t="str">
        <f t="shared" si="55"/>
        <v/>
      </c>
      <c r="U440" s="17" t="str">
        <f>IFERROR(IF(COUNTIFS('Utrata Masy Jaja'!$B$4:$B$703,A440,'Utrata Masy Jaja'!$C$4:$C$703,C440)=0,"",AVERAGEIFS('Utrata Masy Jaja'!$S$4:$S$703,'Utrata Masy Jaja'!$B$4:$B$703,A440,'Utrata Masy Jaja'!$C$4:$C$703,C440)),"")</f>
        <v/>
      </c>
      <c r="V440" s="15" t="str">
        <f>IFERROR(IF(COUNTIFS('Temperatura zarodka'!$B$4:$B$703,A440,'Temperatura zarodka'!$C$4:$C$703,C440)=0,"",AVERAGEIFS('Temperatura zarodka'!$AR$4:$AR$703,'Temperatura zarodka'!$B$4:$B$703,A440,'Temperatura zarodka'!$C$4:$C$703,C440)),"")</f>
        <v/>
      </c>
      <c r="W440" s="14"/>
    </row>
    <row r="441" spans="1:23" ht="15" customHeight="1" x14ac:dyDescent="0.25">
      <c r="A441" s="12"/>
      <c r="B441" s="12"/>
      <c r="C441" s="14"/>
      <c r="D441" s="14"/>
      <c r="E441" s="14"/>
      <c r="F441" s="14"/>
      <c r="G441" s="14"/>
      <c r="H441" s="13" t="str">
        <f t="shared" si="48"/>
        <v/>
      </c>
      <c r="I441" s="14"/>
      <c r="J441" s="17" t="str">
        <f t="shared" si="49"/>
        <v/>
      </c>
      <c r="K441" s="14"/>
      <c r="L441" s="17" t="str">
        <f t="shared" si="50"/>
        <v/>
      </c>
      <c r="M441" s="17" t="str">
        <f t="shared" si="51"/>
        <v/>
      </c>
      <c r="N441" s="14"/>
      <c r="O441" s="13" t="str">
        <f t="shared" si="52"/>
        <v/>
      </c>
      <c r="P441" s="14"/>
      <c r="Q441" s="17" t="str">
        <f t="shared" si="53"/>
        <v/>
      </c>
      <c r="R441" s="14"/>
      <c r="S441" s="17" t="str">
        <f t="shared" si="54"/>
        <v/>
      </c>
      <c r="T441" s="17" t="str">
        <f t="shared" si="55"/>
        <v/>
      </c>
      <c r="U441" s="17" t="str">
        <f>IFERROR(IF(COUNTIFS('Utrata Masy Jaja'!$B$4:$B$703,A441,'Utrata Masy Jaja'!$C$4:$C$703,C441)=0,"",AVERAGEIFS('Utrata Masy Jaja'!$S$4:$S$703,'Utrata Masy Jaja'!$B$4:$B$703,A441,'Utrata Masy Jaja'!$C$4:$C$703,C441)),"")</f>
        <v/>
      </c>
      <c r="V441" s="15" t="str">
        <f>IFERROR(IF(COUNTIFS('Temperatura zarodka'!$B$4:$B$703,A441,'Temperatura zarodka'!$C$4:$C$703,C441)=0,"",AVERAGEIFS('Temperatura zarodka'!$AR$4:$AR$703,'Temperatura zarodka'!$B$4:$B$703,A441,'Temperatura zarodka'!$C$4:$C$703,C441)),"")</f>
        <v/>
      </c>
      <c r="W441" s="14"/>
    </row>
    <row r="442" spans="1:23" ht="15" customHeight="1" x14ac:dyDescent="0.25">
      <c r="A442" s="12"/>
      <c r="B442" s="12"/>
      <c r="C442" s="14"/>
      <c r="D442" s="14"/>
      <c r="E442" s="14"/>
      <c r="F442" s="14"/>
      <c r="G442" s="14"/>
      <c r="H442" s="13" t="str">
        <f t="shared" si="48"/>
        <v/>
      </c>
      <c r="I442" s="14"/>
      <c r="J442" s="17" t="str">
        <f t="shared" si="49"/>
        <v/>
      </c>
      <c r="K442" s="14"/>
      <c r="L442" s="17" t="str">
        <f t="shared" si="50"/>
        <v/>
      </c>
      <c r="M442" s="17" t="str">
        <f t="shared" si="51"/>
        <v/>
      </c>
      <c r="N442" s="14"/>
      <c r="O442" s="13" t="str">
        <f t="shared" si="52"/>
        <v/>
      </c>
      <c r="P442" s="14"/>
      <c r="Q442" s="17" t="str">
        <f t="shared" si="53"/>
        <v/>
      </c>
      <c r="R442" s="14"/>
      <c r="S442" s="17" t="str">
        <f t="shared" si="54"/>
        <v/>
      </c>
      <c r="T442" s="17" t="str">
        <f t="shared" si="55"/>
        <v/>
      </c>
      <c r="U442" s="17" t="str">
        <f>IFERROR(IF(COUNTIFS('Utrata Masy Jaja'!$B$4:$B$703,A442,'Utrata Masy Jaja'!$C$4:$C$703,C442)=0,"",AVERAGEIFS('Utrata Masy Jaja'!$S$4:$S$703,'Utrata Masy Jaja'!$B$4:$B$703,A442,'Utrata Masy Jaja'!$C$4:$C$703,C442)),"")</f>
        <v/>
      </c>
      <c r="V442" s="15" t="str">
        <f>IFERROR(IF(COUNTIFS('Temperatura zarodka'!$B$4:$B$703,A442,'Temperatura zarodka'!$C$4:$C$703,C442)=0,"",AVERAGEIFS('Temperatura zarodka'!$AR$4:$AR$703,'Temperatura zarodka'!$B$4:$B$703,A442,'Temperatura zarodka'!$C$4:$C$703,C442)),"")</f>
        <v/>
      </c>
      <c r="W442" s="14"/>
    </row>
    <row r="443" spans="1:23" ht="15" customHeight="1" x14ac:dyDescent="0.25">
      <c r="A443" s="12"/>
      <c r="B443" s="12"/>
      <c r="C443" s="14"/>
      <c r="D443" s="14"/>
      <c r="E443" s="14"/>
      <c r="F443" s="14"/>
      <c r="G443" s="14"/>
      <c r="H443" s="13" t="str">
        <f t="shared" si="48"/>
        <v/>
      </c>
      <c r="I443" s="14"/>
      <c r="J443" s="17" t="str">
        <f t="shared" si="49"/>
        <v/>
      </c>
      <c r="K443" s="14"/>
      <c r="L443" s="17" t="str">
        <f t="shared" si="50"/>
        <v/>
      </c>
      <c r="M443" s="17" t="str">
        <f t="shared" si="51"/>
        <v/>
      </c>
      <c r="N443" s="14"/>
      <c r="O443" s="13" t="str">
        <f t="shared" si="52"/>
        <v/>
      </c>
      <c r="P443" s="14"/>
      <c r="Q443" s="17" t="str">
        <f t="shared" si="53"/>
        <v/>
      </c>
      <c r="R443" s="14"/>
      <c r="S443" s="17" t="str">
        <f t="shared" si="54"/>
        <v/>
      </c>
      <c r="T443" s="17" t="str">
        <f t="shared" si="55"/>
        <v/>
      </c>
      <c r="U443" s="17" t="str">
        <f>IFERROR(IF(COUNTIFS('Utrata Masy Jaja'!$B$4:$B$703,A443,'Utrata Masy Jaja'!$C$4:$C$703,C443)=0,"",AVERAGEIFS('Utrata Masy Jaja'!$S$4:$S$703,'Utrata Masy Jaja'!$B$4:$B$703,A443,'Utrata Masy Jaja'!$C$4:$C$703,C443)),"")</f>
        <v/>
      </c>
      <c r="V443" s="15" t="str">
        <f>IFERROR(IF(COUNTIFS('Temperatura zarodka'!$B$4:$B$703,A443,'Temperatura zarodka'!$C$4:$C$703,C443)=0,"",AVERAGEIFS('Temperatura zarodka'!$AR$4:$AR$703,'Temperatura zarodka'!$B$4:$B$703,A443,'Temperatura zarodka'!$C$4:$C$703,C443)),"")</f>
        <v/>
      </c>
      <c r="W443" s="14"/>
    </row>
    <row r="444" spans="1:23" ht="15" customHeight="1" x14ac:dyDescent="0.25">
      <c r="A444" s="12"/>
      <c r="B444" s="12"/>
      <c r="C444" s="14"/>
      <c r="D444" s="14"/>
      <c r="E444" s="14"/>
      <c r="F444" s="14"/>
      <c r="G444" s="14"/>
      <c r="H444" s="13" t="str">
        <f t="shared" si="48"/>
        <v/>
      </c>
      <c r="I444" s="14"/>
      <c r="J444" s="17" t="str">
        <f t="shared" si="49"/>
        <v/>
      </c>
      <c r="K444" s="14"/>
      <c r="L444" s="17" t="str">
        <f t="shared" si="50"/>
        <v/>
      </c>
      <c r="M444" s="17" t="str">
        <f t="shared" si="51"/>
        <v/>
      </c>
      <c r="N444" s="14"/>
      <c r="O444" s="13" t="str">
        <f t="shared" si="52"/>
        <v/>
      </c>
      <c r="P444" s="14"/>
      <c r="Q444" s="17" t="str">
        <f t="shared" si="53"/>
        <v/>
      </c>
      <c r="R444" s="14"/>
      <c r="S444" s="17" t="str">
        <f t="shared" si="54"/>
        <v/>
      </c>
      <c r="T444" s="17" t="str">
        <f t="shared" si="55"/>
        <v/>
      </c>
      <c r="U444" s="17" t="str">
        <f>IFERROR(IF(COUNTIFS('Utrata Masy Jaja'!$B$4:$B$703,A444,'Utrata Masy Jaja'!$C$4:$C$703,C444)=0,"",AVERAGEIFS('Utrata Masy Jaja'!$S$4:$S$703,'Utrata Masy Jaja'!$B$4:$B$703,A444,'Utrata Masy Jaja'!$C$4:$C$703,C444)),"")</f>
        <v/>
      </c>
      <c r="V444" s="15" t="str">
        <f>IFERROR(IF(COUNTIFS('Temperatura zarodka'!$B$4:$B$703,A444,'Temperatura zarodka'!$C$4:$C$703,C444)=0,"",AVERAGEIFS('Temperatura zarodka'!$AR$4:$AR$703,'Temperatura zarodka'!$B$4:$B$703,A444,'Temperatura zarodka'!$C$4:$C$703,C444)),"")</f>
        <v/>
      </c>
      <c r="W444" s="14"/>
    </row>
    <row r="445" spans="1:23" ht="15" customHeight="1" x14ac:dyDescent="0.25">
      <c r="A445" s="12"/>
      <c r="B445" s="12"/>
      <c r="C445" s="14"/>
      <c r="D445" s="14"/>
      <c r="E445" s="14"/>
      <c r="F445" s="14"/>
      <c r="G445" s="14"/>
      <c r="H445" s="13" t="str">
        <f t="shared" si="48"/>
        <v/>
      </c>
      <c r="I445" s="14"/>
      <c r="J445" s="17" t="str">
        <f t="shared" si="49"/>
        <v/>
      </c>
      <c r="K445" s="14"/>
      <c r="L445" s="17" t="str">
        <f t="shared" si="50"/>
        <v/>
      </c>
      <c r="M445" s="17" t="str">
        <f t="shared" si="51"/>
        <v/>
      </c>
      <c r="N445" s="14"/>
      <c r="O445" s="13" t="str">
        <f t="shared" si="52"/>
        <v/>
      </c>
      <c r="P445" s="14"/>
      <c r="Q445" s="17" t="str">
        <f t="shared" si="53"/>
        <v/>
      </c>
      <c r="R445" s="14"/>
      <c r="S445" s="17" t="str">
        <f t="shared" si="54"/>
        <v/>
      </c>
      <c r="T445" s="17" t="str">
        <f t="shared" si="55"/>
        <v/>
      </c>
      <c r="U445" s="17" t="str">
        <f>IFERROR(IF(COUNTIFS('Utrata Masy Jaja'!$B$4:$B$703,A445,'Utrata Masy Jaja'!$C$4:$C$703,C445)=0,"",AVERAGEIFS('Utrata Masy Jaja'!$S$4:$S$703,'Utrata Masy Jaja'!$B$4:$B$703,A445,'Utrata Masy Jaja'!$C$4:$C$703,C445)),"")</f>
        <v/>
      </c>
      <c r="V445" s="15" t="str">
        <f>IFERROR(IF(COUNTIFS('Temperatura zarodka'!$B$4:$B$703,A445,'Temperatura zarodka'!$C$4:$C$703,C445)=0,"",AVERAGEIFS('Temperatura zarodka'!$AR$4:$AR$703,'Temperatura zarodka'!$B$4:$B$703,A445,'Temperatura zarodka'!$C$4:$C$703,C445)),"")</f>
        <v/>
      </c>
      <c r="W445" s="14"/>
    </row>
    <row r="446" spans="1:23" ht="15" customHeight="1" x14ac:dyDescent="0.25">
      <c r="A446" s="12"/>
      <c r="B446" s="12"/>
      <c r="C446" s="14"/>
      <c r="D446" s="14"/>
      <c r="E446" s="14"/>
      <c r="F446" s="14"/>
      <c r="G446" s="14"/>
      <c r="H446" s="13" t="str">
        <f t="shared" si="48"/>
        <v/>
      </c>
      <c r="I446" s="14"/>
      <c r="J446" s="17" t="str">
        <f t="shared" si="49"/>
        <v/>
      </c>
      <c r="K446" s="14"/>
      <c r="L446" s="17" t="str">
        <f t="shared" si="50"/>
        <v/>
      </c>
      <c r="M446" s="17" t="str">
        <f t="shared" si="51"/>
        <v/>
      </c>
      <c r="N446" s="14"/>
      <c r="O446" s="13" t="str">
        <f t="shared" si="52"/>
        <v/>
      </c>
      <c r="P446" s="14"/>
      <c r="Q446" s="17" t="str">
        <f t="shared" si="53"/>
        <v/>
      </c>
      <c r="R446" s="14"/>
      <c r="S446" s="17" t="str">
        <f t="shared" si="54"/>
        <v/>
      </c>
      <c r="T446" s="17" t="str">
        <f t="shared" si="55"/>
        <v/>
      </c>
      <c r="U446" s="17" t="str">
        <f>IFERROR(IF(COUNTIFS('Utrata Masy Jaja'!$B$4:$B$703,A446,'Utrata Masy Jaja'!$C$4:$C$703,C446)=0,"",AVERAGEIFS('Utrata Masy Jaja'!$S$4:$S$703,'Utrata Masy Jaja'!$B$4:$B$703,A446,'Utrata Masy Jaja'!$C$4:$C$703,C446)),"")</f>
        <v/>
      </c>
      <c r="V446" s="15" t="str">
        <f>IFERROR(IF(COUNTIFS('Temperatura zarodka'!$B$4:$B$703,A446,'Temperatura zarodka'!$C$4:$C$703,C446)=0,"",AVERAGEIFS('Temperatura zarodka'!$AR$4:$AR$703,'Temperatura zarodka'!$B$4:$B$703,A446,'Temperatura zarodka'!$C$4:$C$703,C446)),"")</f>
        <v/>
      </c>
      <c r="W446" s="14"/>
    </row>
    <row r="447" spans="1:23" ht="15" customHeight="1" x14ac:dyDescent="0.25">
      <c r="A447" s="12"/>
      <c r="B447" s="12"/>
      <c r="C447" s="14"/>
      <c r="D447" s="14"/>
      <c r="E447" s="14"/>
      <c r="F447" s="14"/>
      <c r="G447" s="14"/>
      <c r="H447" s="13" t="str">
        <f t="shared" si="48"/>
        <v/>
      </c>
      <c r="I447" s="14"/>
      <c r="J447" s="17" t="str">
        <f t="shared" si="49"/>
        <v/>
      </c>
      <c r="K447" s="14"/>
      <c r="L447" s="17" t="str">
        <f t="shared" si="50"/>
        <v/>
      </c>
      <c r="M447" s="17" t="str">
        <f t="shared" si="51"/>
        <v/>
      </c>
      <c r="N447" s="14"/>
      <c r="O447" s="13" t="str">
        <f t="shared" si="52"/>
        <v/>
      </c>
      <c r="P447" s="14"/>
      <c r="Q447" s="17" t="str">
        <f t="shared" si="53"/>
        <v/>
      </c>
      <c r="R447" s="14"/>
      <c r="S447" s="17" t="str">
        <f t="shared" si="54"/>
        <v/>
      </c>
      <c r="T447" s="17" t="str">
        <f t="shared" si="55"/>
        <v/>
      </c>
      <c r="U447" s="17" t="str">
        <f>IFERROR(IF(COUNTIFS('Utrata Masy Jaja'!$B$4:$B$703,A447,'Utrata Masy Jaja'!$C$4:$C$703,C447)=0,"",AVERAGEIFS('Utrata Masy Jaja'!$S$4:$S$703,'Utrata Masy Jaja'!$B$4:$B$703,A447,'Utrata Masy Jaja'!$C$4:$C$703,C447)),"")</f>
        <v/>
      </c>
      <c r="V447" s="15" t="str">
        <f>IFERROR(IF(COUNTIFS('Temperatura zarodka'!$B$4:$B$703,A447,'Temperatura zarodka'!$C$4:$C$703,C447)=0,"",AVERAGEIFS('Temperatura zarodka'!$AR$4:$AR$703,'Temperatura zarodka'!$B$4:$B$703,A447,'Temperatura zarodka'!$C$4:$C$703,C447)),"")</f>
        <v/>
      </c>
      <c r="W447" s="14"/>
    </row>
    <row r="448" spans="1:23" ht="15" customHeight="1" x14ac:dyDescent="0.25">
      <c r="A448" s="12"/>
      <c r="B448" s="12"/>
      <c r="C448" s="14"/>
      <c r="D448" s="14"/>
      <c r="E448" s="14"/>
      <c r="F448" s="14"/>
      <c r="G448" s="14"/>
      <c r="H448" s="13" t="str">
        <f t="shared" si="48"/>
        <v/>
      </c>
      <c r="I448" s="14"/>
      <c r="J448" s="17" t="str">
        <f t="shared" si="49"/>
        <v/>
      </c>
      <c r="K448" s="14"/>
      <c r="L448" s="17" t="str">
        <f t="shared" si="50"/>
        <v/>
      </c>
      <c r="M448" s="17" t="str">
        <f t="shared" si="51"/>
        <v/>
      </c>
      <c r="N448" s="14"/>
      <c r="O448" s="13" t="str">
        <f t="shared" si="52"/>
        <v/>
      </c>
      <c r="P448" s="14"/>
      <c r="Q448" s="17" t="str">
        <f t="shared" si="53"/>
        <v/>
      </c>
      <c r="R448" s="14"/>
      <c r="S448" s="17" t="str">
        <f t="shared" si="54"/>
        <v/>
      </c>
      <c r="T448" s="17" t="str">
        <f t="shared" si="55"/>
        <v/>
      </c>
      <c r="U448" s="17" t="str">
        <f>IFERROR(IF(COUNTIFS('Utrata Masy Jaja'!$B$4:$B$703,A448,'Utrata Masy Jaja'!$C$4:$C$703,C448)=0,"",AVERAGEIFS('Utrata Masy Jaja'!$S$4:$S$703,'Utrata Masy Jaja'!$B$4:$B$703,A448,'Utrata Masy Jaja'!$C$4:$C$703,C448)),"")</f>
        <v/>
      </c>
      <c r="V448" s="15" t="str">
        <f>IFERROR(IF(COUNTIFS('Temperatura zarodka'!$B$4:$B$703,A448,'Temperatura zarodka'!$C$4:$C$703,C448)=0,"",AVERAGEIFS('Temperatura zarodka'!$AR$4:$AR$703,'Temperatura zarodka'!$B$4:$B$703,A448,'Temperatura zarodka'!$C$4:$C$703,C448)),"")</f>
        <v/>
      </c>
      <c r="W448" s="14"/>
    </row>
    <row r="449" spans="1:23" ht="15" customHeight="1" x14ac:dyDescent="0.25">
      <c r="A449" s="12"/>
      <c r="B449" s="12"/>
      <c r="C449" s="14"/>
      <c r="D449" s="14"/>
      <c r="E449" s="14"/>
      <c r="F449" s="14"/>
      <c r="G449" s="14"/>
      <c r="H449" s="13" t="str">
        <f t="shared" si="48"/>
        <v/>
      </c>
      <c r="I449" s="14"/>
      <c r="J449" s="17" t="str">
        <f t="shared" si="49"/>
        <v/>
      </c>
      <c r="K449" s="14"/>
      <c r="L449" s="17" t="str">
        <f t="shared" si="50"/>
        <v/>
      </c>
      <c r="M449" s="17" t="str">
        <f t="shared" si="51"/>
        <v/>
      </c>
      <c r="N449" s="14"/>
      <c r="O449" s="13" t="str">
        <f t="shared" si="52"/>
        <v/>
      </c>
      <c r="P449" s="14"/>
      <c r="Q449" s="17" t="str">
        <f t="shared" si="53"/>
        <v/>
      </c>
      <c r="R449" s="14"/>
      <c r="S449" s="17" t="str">
        <f t="shared" si="54"/>
        <v/>
      </c>
      <c r="T449" s="17" t="str">
        <f t="shared" si="55"/>
        <v/>
      </c>
      <c r="U449" s="17" t="str">
        <f>IFERROR(IF(COUNTIFS('Utrata Masy Jaja'!$B$4:$B$703,A449,'Utrata Masy Jaja'!$C$4:$C$703,C449)=0,"",AVERAGEIFS('Utrata Masy Jaja'!$S$4:$S$703,'Utrata Masy Jaja'!$B$4:$B$703,A449,'Utrata Masy Jaja'!$C$4:$C$703,C449)),"")</f>
        <v/>
      </c>
      <c r="V449" s="15" t="str">
        <f>IFERROR(IF(COUNTIFS('Temperatura zarodka'!$B$4:$B$703,A449,'Temperatura zarodka'!$C$4:$C$703,C449)=0,"",AVERAGEIFS('Temperatura zarodka'!$AR$4:$AR$703,'Temperatura zarodka'!$B$4:$B$703,A449,'Temperatura zarodka'!$C$4:$C$703,C449)),"")</f>
        <v/>
      </c>
      <c r="W449" s="14"/>
    </row>
    <row r="450" spans="1:23" ht="15" customHeight="1" x14ac:dyDescent="0.25">
      <c r="A450" s="12"/>
      <c r="B450" s="12"/>
      <c r="C450" s="14"/>
      <c r="D450" s="14"/>
      <c r="E450" s="14"/>
      <c r="F450" s="14"/>
      <c r="G450" s="14"/>
      <c r="H450" s="13" t="str">
        <f t="shared" si="48"/>
        <v/>
      </c>
      <c r="I450" s="14"/>
      <c r="J450" s="17" t="str">
        <f t="shared" si="49"/>
        <v/>
      </c>
      <c r="K450" s="14"/>
      <c r="L450" s="17" t="str">
        <f t="shared" si="50"/>
        <v/>
      </c>
      <c r="M450" s="17" t="str">
        <f t="shared" si="51"/>
        <v/>
      </c>
      <c r="N450" s="14"/>
      <c r="O450" s="13" t="str">
        <f t="shared" si="52"/>
        <v/>
      </c>
      <c r="P450" s="14"/>
      <c r="Q450" s="17" t="str">
        <f t="shared" si="53"/>
        <v/>
      </c>
      <c r="R450" s="14"/>
      <c r="S450" s="17" t="str">
        <f t="shared" si="54"/>
        <v/>
      </c>
      <c r="T450" s="17" t="str">
        <f t="shared" si="55"/>
        <v/>
      </c>
      <c r="U450" s="17" t="str">
        <f>IFERROR(IF(COUNTIFS('Utrata Masy Jaja'!$B$4:$B$703,A450,'Utrata Masy Jaja'!$C$4:$C$703,C450)=0,"",AVERAGEIFS('Utrata Masy Jaja'!$S$4:$S$703,'Utrata Masy Jaja'!$B$4:$B$703,A450,'Utrata Masy Jaja'!$C$4:$C$703,C450)),"")</f>
        <v/>
      </c>
      <c r="V450" s="15" t="str">
        <f>IFERROR(IF(COUNTIFS('Temperatura zarodka'!$B$4:$B$703,A450,'Temperatura zarodka'!$C$4:$C$703,C450)=0,"",AVERAGEIFS('Temperatura zarodka'!$AR$4:$AR$703,'Temperatura zarodka'!$B$4:$B$703,A450,'Temperatura zarodka'!$C$4:$C$703,C450)),"")</f>
        <v/>
      </c>
      <c r="W450" s="14"/>
    </row>
    <row r="451" spans="1:23" ht="15" customHeight="1" x14ac:dyDescent="0.25">
      <c r="A451" s="12"/>
      <c r="B451" s="12"/>
      <c r="C451" s="14"/>
      <c r="D451" s="14"/>
      <c r="E451" s="14"/>
      <c r="F451" s="14"/>
      <c r="G451" s="14"/>
      <c r="H451" s="13" t="str">
        <f t="shared" ref="H451:H502" si="56">IF(F451="","",F451-G451)</f>
        <v/>
      </c>
      <c r="I451" s="14"/>
      <c r="J451" s="17" t="str">
        <f t="shared" ref="J451:J502" si="57">IF(OR(H451="",H451=0),"",I451/H451*100)</f>
        <v/>
      </c>
      <c r="K451" s="14"/>
      <c r="L451" s="17" t="str">
        <f t="shared" ref="L451:L502" si="58">IF(OR(H451="",H451=0),"",K451/H451*100)</f>
        <v/>
      </c>
      <c r="M451" s="17" t="str">
        <f t="shared" ref="M451:M502" si="59">IF(OR(H451="",H451=0),"",((H451-I451)/H451)*100)</f>
        <v/>
      </c>
      <c r="N451" s="14"/>
      <c r="O451" s="13" t="str">
        <f t="shared" ref="O451:O502" si="60">IF(OR(H451="",H451=0),"",H451-I451-K451-N451)</f>
        <v/>
      </c>
      <c r="P451" s="14"/>
      <c r="Q451" s="17" t="str">
        <f t="shared" ref="Q451:Q502" si="61">IF(OR(O451="",O451=0),"",P451/O451*100)</f>
        <v/>
      </c>
      <c r="R451" s="14"/>
      <c r="S451" s="17" t="str">
        <f t="shared" ref="S451:S502" si="62">IF(OR(H451="",H451=0),"",R451/H451*100)</f>
        <v/>
      </c>
      <c r="T451" s="17" t="str">
        <f t="shared" ref="T451:T502" si="63">IF(OR(H451="",H451=0,I451=""),"",IF((H451-I451)=0,"",R451/(H451-I451)*100))</f>
        <v/>
      </c>
      <c r="U451" s="17" t="str">
        <f>IFERROR(IF(COUNTIFS('Utrata Masy Jaja'!$B$4:$B$703,A451,'Utrata Masy Jaja'!$C$4:$C$703,C451)=0,"",AVERAGEIFS('Utrata Masy Jaja'!$S$4:$S$703,'Utrata Masy Jaja'!$B$4:$B$703,A451,'Utrata Masy Jaja'!$C$4:$C$703,C451)),"")</f>
        <v/>
      </c>
      <c r="V451" s="15" t="str">
        <f>IFERROR(IF(COUNTIFS('Temperatura zarodka'!$B$4:$B$703,A451,'Temperatura zarodka'!$C$4:$C$703,C451)=0,"",AVERAGEIFS('Temperatura zarodka'!$AR$4:$AR$703,'Temperatura zarodka'!$B$4:$B$703,A451,'Temperatura zarodka'!$C$4:$C$703,C451)),"")</f>
        <v/>
      </c>
      <c r="W451" s="14"/>
    </row>
    <row r="452" spans="1:23" ht="15" customHeight="1" x14ac:dyDescent="0.25">
      <c r="A452" s="12"/>
      <c r="B452" s="12"/>
      <c r="C452" s="14"/>
      <c r="D452" s="14"/>
      <c r="E452" s="14"/>
      <c r="F452" s="14"/>
      <c r="G452" s="14"/>
      <c r="H452" s="13" t="str">
        <f t="shared" si="56"/>
        <v/>
      </c>
      <c r="I452" s="14"/>
      <c r="J452" s="17" t="str">
        <f t="shared" si="57"/>
        <v/>
      </c>
      <c r="K452" s="14"/>
      <c r="L452" s="17" t="str">
        <f t="shared" si="58"/>
        <v/>
      </c>
      <c r="M452" s="17" t="str">
        <f t="shared" si="59"/>
        <v/>
      </c>
      <c r="N452" s="14"/>
      <c r="O452" s="13" t="str">
        <f t="shared" si="60"/>
        <v/>
      </c>
      <c r="P452" s="14"/>
      <c r="Q452" s="17" t="str">
        <f t="shared" si="61"/>
        <v/>
      </c>
      <c r="R452" s="14"/>
      <c r="S452" s="17" t="str">
        <f t="shared" si="62"/>
        <v/>
      </c>
      <c r="T452" s="17" t="str">
        <f t="shared" si="63"/>
        <v/>
      </c>
      <c r="U452" s="17" t="str">
        <f>IFERROR(IF(COUNTIFS('Utrata Masy Jaja'!$B$4:$B$703,A452,'Utrata Masy Jaja'!$C$4:$C$703,C452)=0,"",AVERAGEIFS('Utrata Masy Jaja'!$S$4:$S$703,'Utrata Masy Jaja'!$B$4:$B$703,A452,'Utrata Masy Jaja'!$C$4:$C$703,C452)),"")</f>
        <v/>
      </c>
      <c r="V452" s="15" t="str">
        <f>IFERROR(IF(COUNTIFS('Temperatura zarodka'!$B$4:$B$703,A452,'Temperatura zarodka'!$C$4:$C$703,C452)=0,"",AVERAGEIFS('Temperatura zarodka'!$AR$4:$AR$703,'Temperatura zarodka'!$B$4:$B$703,A452,'Temperatura zarodka'!$C$4:$C$703,C452)),"")</f>
        <v/>
      </c>
      <c r="W452" s="14"/>
    </row>
    <row r="453" spans="1:23" ht="15" customHeight="1" x14ac:dyDescent="0.25">
      <c r="A453" s="12"/>
      <c r="B453" s="12"/>
      <c r="C453" s="14"/>
      <c r="D453" s="14"/>
      <c r="E453" s="14"/>
      <c r="F453" s="14"/>
      <c r="G453" s="14"/>
      <c r="H453" s="13" t="str">
        <f t="shared" si="56"/>
        <v/>
      </c>
      <c r="I453" s="14"/>
      <c r="J453" s="17" t="str">
        <f t="shared" si="57"/>
        <v/>
      </c>
      <c r="K453" s="14"/>
      <c r="L453" s="17" t="str">
        <f t="shared" si="58"/>
        <v/>
      </c>
      <c r="M453" s="17" t="str">
        <f t="shared" si="59"/>
        <v/>
      </c>
      <c r="N453" s="14"/>
      <c r="O453" s="13" t="str">
        <f t="shared" si="60"/>
        <v/>
      </c>
      <c r="P453" s="14"/>
      <c r="Q453" s="17" t="str">
        <f t="shared" si="61"/>
        <v/>
      </c>
      <c r="R453" s="14"/>
      <c r="S453" s="17" t="str">
        <f t="shared" si="62"/>
        <v/>
      </c>
      <c r="T453" s="17" t="str">
        <f t="shared" si="63"/>
        <v/>
      </c>
      <c r="U453" s="17" t="str">
        <f>IFERROR(IF(COUNTIFS('Utrata Masy Jaja'!$B$4:$B$703,A453,'Utrata Masy Jaja'!$C$4:$C$703,C453)=0,"",AVERAGEIFS('Utrata Masy Jaja'!$S$4:$S$703,'Utrata Masy Jaja'!$B$4:$B$703,A453,'Utrata Masy Jaja'!$C$4:$C$703,C453)),"")</f>
        <v/>
      </c>
      <c r="V453" s="15" t="str">
        <f>IFERROR(IF(COUNTIFS('Temperatura zarodka'!$B$4:$B$703,A453,'Temperatura zarodka'!$C$4:$C$703,C453)=0,"",AVERAGEIFS('Temperatura zarodka'!$AR$4:$AR$703,'Temperatura zarodka'!$B$4:$B$703,A453,'Temperatura zarodka'!$C$4:$C$703,C453)),"")</f>
        <v/>
      </c>
      <c r="W453" s="14"/>
    </row>
    <row r="454" spans="1:23" ht="15" customHeight="1" x14ac:dyDescent="0.25">
      <c r="A454" s="12"/>
      <c r="B454" s="12"/>
      <c r="C454" s="14"/>
      <c r="D454" s="14"/>
      <c r="E454" s="14"/>
      <c r="F454" s="14"/>
      <c r="G454" s="14"/>
      <c r="H454" s="13" t="str">
        <f t="shared" si="56"/>
        <v/>
      </c>
      <c r="I454" s="14"/>
      <c r="J454" s="17" t="str">
        <f t="shared" si="57"/>
        <v/>
      </c>
      <c r="K454" s="14"/>
      <c r="L454" s="17" t="str">
        <f t="shared" si="58"/>
        <v/>
      </c>
      <c r="M454" s="17" t="str">
        <f t="shared" si="59"/>
        <v/>
      </c>
      <c r="N454" s="14"/>
      <c r="O454" s="13" t="str">
        <f t="shared" si="60"/>
        <v/>
      </c>
      <c r="P454" s="14"/>
      <c r="Q454" s="17" t="str">
        <f t="shared" si="61"/>
        <v/>
      </c>
      <c r="R454" s="14"/>
      <c r="S454" s="17" t="str">
        <f t="shared" si="62"/>
        <v/>
      </c>
      <c r="T454" s="17" t="str">
        <f t="shared" si="63"/>
        <v/>
      </c>
      <c r="U454" s="17" t="str">
        <f>IFERROR(IF(COUNTIFS('Utrata Masy Jaja'!$B$4:$B$703,A454,'Utrata Masy Jaja'!$C$4:$C$703,C454)=0,"",AVERAGEIFS('Utrata Masy Jaja'!$S$4:$S$703,'Utrata Masy Jaja'!$B$4:$B$703,A454,'Utrata Masy Jaja'!$C$4:$C$703,C454)),"")</f>
        <v/>
      </c>
      <c r="V454" s="15" t="str">
        <f>IFERROR(IF(COUNTIFS('Temperatura zarodka'!$B$4:$B$703,A454,'Temperatura zarodka'!$C$4:$C$703,C454)=0,"",AVERAGEIFS('Temperatura zarodka'!$AR$4:$AR$703,'Temperatura zarodka'!$B$4:$B$703,A454,'Temperatura zarodka'!$C$4:$C$703,C454)),"")</f>
        <v/>
      </c>
      <c r="W454" s="14"/>
    </row>
    <row r="455" spans="1:23" ht="15" customHeight="1" x14ac:dyDescent="0.25">
      <c r="A455" s="12"/>
      <c r="B455" s="12"/>
      <c r="C455" s="14"/>
      <c r="D455" s="14"/>
      <c r="E455" s="14"/>
      <c r="F455" s="14"/>
      <c r="G455" s="14"/>
      <c r="H455" s="13" t="str">
        <f t="shared" si="56"/>
        <v/>
      </c>
      <c r="I455" s="14"/>
      <c r="J455" s="17" t="str">
        <f t="shared" si="57"/>
        <v/>
      </c>
      <c r="K455" s="14"/>
      <c r="L455" s="17" t="str">
        <f t="shared" si="58"/>
        <v/>
      </c>
      <c r="M455" s="17" t="str">
        <f t="shared" si="59"/>
        <v/>
      </c>
      <c r="N455" s="14"/>
      <c r="O455" s="13" t="str">
        <f t="shared" si="60"/>
        <v/>
      </c>
      <c r="P455" s="14"/>
      <c r="Q455" s="17" t="str">
        <f t="shared" si="61"/>
        <v/>
      </c>
      <c r="R455" s="14"/>
      <c r="S455" s="17" t="str">
        <f t="shared" si="62"/>
        <v/>
      </c>
      <c r="T455" s="17" t="str">
        <f t="shared" si="63"/>
        <v/>
      </c>
      <c r="U455" s="17" t="str">
        <f>IFERROR(IF(COUNTIFS('Utrata Masy Jaja'!$B$4:$B$703,A455,'Utrata Masy Jaja'!$C$4:$C$703,C455)=0,"",AVERAGEIFS('Utrata Masy Jaja'!$S$4:$S$703,'Utrata Masy Jaja'!$B$4:$B$703,A455,'Utrata Masy Jaja'!$C$4:$C$703,C455)),"")</f>
        <v/>
      </c>
      <c r="V455" s="15" t="str">
        <f>IFERROR(IF(COUNTIFS('Temperatura zarodka'!$B$4:$B$703,A455,'Temperatura zarodka'!$C$4:$C$703,C455)=0,"",AVERAGEIFS('Temperatura zarodka'!$AR$4:$AR$703,'Temperatura zarodka'!$B$4:$B$703,A455,'Temperatura zarodka'!$C$4:$C$703,C455)),"")</f>
        <v/>
      </c>
      <c r="W455" s="14"/>
    </row>
    <row r="456" spans="1:23" ht="15" customHeight="1" x14ac:dyDescent="0.25">
      <c r="A456" s="12"/>
      <c r="B456" s="12"/>
      <c r="C456" s="14"/>
      <c r="D456" s="14"/>
      <c r="E456" s="14"/>
      <c r="F456" s="14"/>
      <c r="G456" s="14"/>
      <c r="H456" s="13" t="str">
        <f t="shared" si="56"/>
        <v/>
      </c>
      <c r="I456" s="14"/>
      <c r="J456" s="17" t="str">
        <f t="shared" si="57"/>
        <v/>
      </c>
      <c r="K456" s="14"/>
      <c r="L456" s="17" t="str">
        <f t="shared" si="58"/>
        <v/>
      </c>
      <c r="M456" s="17" t="str">
        <f t="shared" si="59"/>
        <v/>
      </c>
      <c r="N456" s="14"/>
      <c r="O456" s="13" t="str">
        <f t="shared" si="60"/>
        <v/>
      </c>
      <c r="P456" s="14"/>
      <c r="Q456" s="17" t="str">
        <f t="shared" si="61"/>
        <v/>
      </c>
      <c r="R456" s="14"/>
      <c r="S456" s="17" t="str">
        <f t="shared" si="62"/>
        <v/>
      </c>
      <c r="T456" s="17" t="str">
        <f t="shared" si="63"/>
        <v/>
      </c>
      <c r="U456" s="17" t="str">
        <f>IFERROR(IF(COUNTIFS('Utrata Masy Jaja'!$B$4:$B$703,A456,'Utrata Masy Jaja'!$C$4:$C$703,C456)=0,"",AVERAGEIFS('Utrata Masy Jaja'!$S$4:$S$703,'Utrata Masy Jaja'!$B$4:$B$703,A456,'Utrata Masy Jaja'!$C$4:$C$703,C456)),"")</f>
        <v/>
      </c>
      <c r="V456" s="15" t="str">
        <f>IFERROR(IF(COUNTIFS('Temperatura zarodka'!$B$4:$B$703,A456,'Temperatura zarodka'!$C$4:$C$703,C456)=0,"",AVERAGEIFS('Temperatura zarodka'!$AR$4:$AR$703,'Temperatura zarodka'!$B$4:$B$703,A456,'Temperatura zarodka'!$C$4:$C$703,C456)),"")</f>
        <v/>
      </c>
      <c r="W456" s="14"/>
    </row>
    <row r="457" spans="1:23" ht="15" customHeight="1" x14ac:dyDescent="0.25">
      <c r="A457" s="12"/>
      <c r="B457" s="12"/>
      <c r="C457" s="14"/>
      <c r="D457" s="14"/>
      <c r="E457" s="14"/>
      <c r="F457" s="14"/>
      <c r="G457" s="14"/>
      <c r="H457" s="13" t="str">
        <f t="shared" si="56"/>
        <v/>
      </c>
      <c r="I457" s="14"/>
      <c r="J457" s="17" t="str">
        <f t="shared" si="57"/>
        <v/>
      </c>
      <c r="K457" s="14"/>
      <c r="L457" s="17" t="str">
        <f t="shared" si="58"/>
        <v/>
      </c>
      <c r="M457" s="17" t="str">
        <f t="shared" si="59"/>
        <v/>
      </c>
      <c r="N457" s="14"/>
      <c r="O457" s="13" t="str">
        <f t="shared" si="60"/>
        <v/>
      </c>
      <c r="P457" s="14"/>
      <c r="Q457" s="17" t="str">
        <f t="shared" si="61"/>
        <v/>
      </c>
      <c r="R457" s="14"/>
      <c r="S457" s="17" t="str">
        <f t="shared" si="62"/>
        <v/>
      </c>
      <c r="T457" s="17" t="str">
        <f t="shared" si="63"/>
        <v/>
      </c>
      <c r="U457" s="17" t="str">
        <f>IFERROR(IF(COUNTIFS('Utrata Masy Jaja'!$B$4:$B$703,A457,'Utrata Masy Jaja'!$C$4:$C$703,C457)=0,"",AVERAGEIFS('Utrata Masy Jaja'!$S$4:$S$703,'Utrata Masy Jaja'!$B$4:$B$703,A457,'Utrata Masy Jaja'!$C$4:$C$703,C457)),"")</f>
        <v/>
      </c>
      <c r="V457" s="15" t="str">
        <f>IFERROR(IF(COUNTIFS('Temperatura zarodka'!$B$4:$B$703,A457,'Temperatura zarodka'!$C$4:$C$703,C457)=0,"",AVERAGEIFS('Temperatura zarodka'!$AR$4:$AR$703,'Temperatura zarodka'!$B$4:$B$703,A457,'Temperatura zarodka'!$C$4:$C$703,C457)),"")</f>
        <v/>
      </c>
      <c r="W457" s="14"/>
    </row>
    <row r="458" spans="1:23" ht="15" customHeight="1" x14ac:dyDescent="0.25">
      <c r="A458" s="12"/>
      <c r="B458" s="12"/>
      <c r="C458" s="14"/>
      <c r="D458" s="14"/>
      <c r="E458" s="14"/>
      <c r="F458" s="14"/>
      <c r="G458" s="14"/>
      <c r="H458" s="13" t="str">
        <f t="shared" si="56"/>
        <v/>
      </c>
      <c r="I458" s="14"/>
      <c r="J458" s="17" t="str">
        <f t="shared" si="57"/>
        <v/>
      </c>
      <c r="K458" s="14"/>
      <c r="L458" s="17" t="str">
        <f t="shared" si="58"/>
        <v/>
      </c>
      <c r="M458" s="17" t="str">
        <f t="shared" si="59"/>
        <v/>
      </c>
      <c r="N458" s="14"/>
      <c r="O458" s="13" t="str">
        <f t="shared" si="60"/>
        <v/>
      </c>
      <c r="P458" s="14"/>
      <c r="Q458" s="17" t="str">
        <f t="shared" si="61"/>
        <v/>
      </c>
      <c r="R458" s="14"/>
      <c r="S458" s="17" t="str">
        <f t="shared" si="62"/>
        <v/>
      </c>
      <c r="T458" s="17" t="str">
        <f t="shared" si="63"/>
        <v/>
      </c>
      <c r="U458" s="17" t="str">
        <f>IFERROR(IF(COUNTIFS('Utrata Masy Jaja'!$B$4:$B$703,A458,'Utrata Masy Jaja'!$C$4:$C$703,C458)=0,"",AVERAGEIFS('Utrata Masy Jaja'!$S$4:$S$703,'Utrata Masy Jaja'!$B$4:$B$703,A458,'Utrata Masy Jaja'!$C$4:$C$703,C458)),"")</f>
        <v/>
      </c>
      <c r="V458" s="15" t="str">
        <f>IFERROR(IF(COUNTIFS('Temperatura zarodka'!$B$4:$B$703,A458,'Temperatura zarodka'!$C$4:$C$703,C458)=0,"",AVERAGEIFS('Temperatura zarodka'!$AR$4:$AR$703,'Temperatura zarodka'!$B$4:$B$703,A458,'Temperatura zarodka'!$C$4:$C$703,C458)),"")</f>
        <v/>
      </c>
      <c r="W458" s="14"/>
    </row>
    <row r="459" spans="1:23" ht="15" customHeight="1" x14ac:dyDescent="0.25">
      <c r="A459" s="12"/>
      <c r="B459" s="12"/>
      <c r="C459" s="14"/>
      <c r="D459" s="14"/>
      <c r="E459" s="14"/>
      <c r="F459" s="14"/>
      <c r="G459" s="14"/>
      <c r="H459" s="13" t="str">
        <f t="shared" si="56"/>
        <v/>
      </c>
      <c r="I459" s="14"/>
      <c r="J459" s="17" t="str">
        <f t="shared" si="57"/>
        <v/>
      </c>
      <c r="K459" s="14"/>
      <c r="L459" s="17" t="str">
        <f t="shared" si="58"/>
        <v/>
      </c>
      <c r="M459" s="17" t="str">
        <f t="shared" si="59"/>
        <v/>
      </c>
      <c r="N459" s="14"/>
      <c r="O459" s="13" t="str">
        <f t="shared" si="60"/>
        <v/>
      </c>
      <c r="P459" s="14"/>
      <c r="Q459" s="17" t="str">
        <f t="shared" si="61"/>
        <v/>
      </c>
      <c r="R459" s="14"/>
      <c r="S459" s="17" t="str">
        <f t="shared" si="62"/>
        <v/>
      </c>
      <c r="T459" s="17" t="str">
        <f t="shared" si="63"/>
        <v/>
      </c>
      <c r="U459" s="17" t="str">
        <f>IFERROR(IF(COUNTIFS('Utrata Masy Jaja'!$B$4:$B$703,A459,'Utrata Masy Jaja'!$C$4:$C$703,C459)=0,"",AVERAGEIFS('Utrata Masy Jaja'!$S$4:$S$703,'Utrata Masy Jaja'!$B$4:$B$703,A459,'Utrata Masy Jaja'!$C$4:$C$703,C459)),"")</f>
        <v/>
      </c>
      <c r="V459" s="15" t="str">
        <f>IFERROR(IF(COUNTIFS('Temperatura zarodka'!$B$4:$B$703,A459,'Temperatura zarodka'!$C$4:$C$703,C459)=0,"",AVERAGEIFS('Temperatura zarodka'!$AR$4:$AR$703,'Temperatura zarodka'!$B$4:$B$703,A459,'Temperatura zarodka'!$C$4:$C$703,C459)),"")</f>
        <v/>
      </c>
      <c r="W459" s="14"/>
    </row>
    <row r="460" spans="1:23" ht="15" customHeight="1" x14ac:dyDescent="0.25">
      <c r="A460" s="12"/>
      <c r="B460" s="12"/>
      <c r="C460" s="14"/>
      <c r="D460" s="14"/>
      <c r="E460" s="14"/>
      <c r="F460" s="14"/>
      <c r="G460" s="14"/>
      <c r="H460" s="13" t="str">
        <f t="shared" si="56"/>
        <v/>
      </c>
      <c r="I460" s="14"/>
      <c r="J460" s="17" t="str">
        <f t="shared" si="57"/>
        <v/>
      </c>
      <c r="K460" s="14"/>
      <c r="L460" s="17" t="str">
        <f t="shared" si="58"/>
        <v/>
      </c>
      <c r="M460" s="17" t="str">
        <f t="shared" si="59"/>
        <v/>
      </c>
      <c r="N460" s="14"/>
      <c r="O460" s="13" t="str">
        <f t="shared" si="60"/>
        <v/>
      </c>
      <c r="P460" s="14"/>
      <c r="Q460" s="17" t="str">
        <f t="shared" si="61"/>
        <v/>
      </c>
      <c r="R460" s="14"/>
      <c r="S460" s="17" t="str">
        <f t="shared" si="62"/>
        <v/>
      </c>
      <c r="T460" s="17" t="str">
        <f t="shared" si="63"/>
        <v/>
      </c>
      <c r="U460" s="17" t="str">
        <f>IFERROR(IF(COUNTIFS('Utrata Masy Jaja'!$B$4:$B$703,A460,'Utrata Masy Jaja'!$C$4:$C$703,C460)=0,"",AVERAGEIFS('Utrata Masy Jaja'!$S$4:$S$703,'Utrata Masy Jaja'!$B$4:$B$703,A460,'Utrata Masy Jaja'!$C$4:$C$703,C460)),"")</f>
        <v/>
      </c>
      <c r="V460" s="15" t="str">
        <f>IFERROR(IF(COUNTIFS('Temperatura zarodka'!$B$4:$B$703,A460,'Temperatura zarodka'!$C$4:$C$703,C460)=0,"",AVERAGEIFS('Temperatura zarodka'!$AR$4:$AR$703,'Temperatura zarodka'!$B$4:$B$703,A460,'Temperatura zarodka'!$C$4:$C$703,C460)),"")</f>
        <v/>
      </c>
      <c r="W460" s="14"/>
    </row>
    <row r="461" spans="1:23" ht="15" customHeight="1" x14ac:dyDescent="0.25">
      <c r="A461" s="12"/>
      <c r="B461" s="12"/>
      <c r="C461" s="14"/>
      <c r="D461" s="14"/>
      <c r="E461" s="14"/>
      <c r="F461" s="14"/>
      <c r="G461" s="14"/>
      <c r="H461" s="13" t="str">
        <f t="shared" si="56"/>
        <v/>
      </c>
      <c r="I461" s="14"/>
      <c r="J461" s="17" t="str">
        <f t="shared" si="57"/>
        <v/>
      </c>
      <c r="K461" s="14"/>
      <c r="L461" s="17" t="str">
        <f t="shared" si="58"/>
        <v/>
      </c>
      <c r="M461" s="17" t="str">
        <f t="shared" si="59"/>
        <v/>
      </c>
      <c r="N461" s="14"/>
      <c r="O461" s="13" t="str">
        <f t="shared" si="60"/>
        <v/>
      </c>
      <c r="P461" s="14"/>
      <c r="Q461" s="17" t="str">
        <f t="shared" si="61"/>
        <v/>
      </c>
      <c r="R461" s="14"/>
      <c r="S461" s="17" t="str">
        <f t="shared" si="62"/>
        <v/>
      </c>
      <c r="T461" s="17" t="str">
        <f t="shared" si="63"/>
        <v/>
      </c>
      <c r="U461" s="17" t="str">
        <f>IFERROR(IF(COUNTIFS('Utrata Masy Jaja'!$B$4:$B$703,A461,'Utrata Masy Jaja'!$C$4:$C$703,C461)=0,"",AVERAGEIFS('Utrata Masy Jaja'!$S$4:$S$703,'Utrata Masy Jaja'!$B$4:$B$703,A461,'Utrata Masy Jaja'!$C$4:$C$703,C461)),"")</f>
        <v/>
      </c>
      <c r="V461" s="15" t="str">
        <f>IFERROR(IF(COUNTIFS('Temperatura zarodka'!$B$4:$B$703,A461,'Temperatura zarodka'!$C$4:$C$703,C461)=0,"",AVERAGEIFS('Temperatura zarodka'!$AR$4:$AR$703,'Temperatura zarodka'!$B$4:$B$703,A461,'Temperatura zarodka'!$C$4:$C$703,C461)),"")</f>
        <v/>
      </c>
      <c r="W461" s="14"/>
    </row>
    <row r="462" spans="1:23" ht="15" customHeight="1" x14ac:dyDescent="0.25">
      <c r="A462" s="12"/>
      <c r="B462" s="12"/>
      <c r="C462" s="14"/>
      <c r="D462" s="14"/>
      <c r="E462" s="14"/>
      <c r="F462" s="14"/>
      <c r="G462" s="14"/>
      <c r="H462" s="13" t="str">
        <f t="shared" si="56"/>
        <v/>
      </c>
      <c r="I462" s="14"/>
      <c r="J462" s="17" t="str">
        <f t="shared" si="57"/>
        <v/>
      </c>
      <c r="K462" s="14"/>
      <c r="L462" s="17" t="str">
        <f t="shared" si="58"/>
        <v/>
      </c>
      <c r="M462" s="17" t="str">
        <f t="shared" si="59"/>
        <v/>
      </c>
      <c r="N462" s="14"/>
      <c r="O462" s="13" t="str">
        <f t="shared" si="60"/>
        <v/>
      </c>
      <c r="P462" s="14"/>
      <c r="Q462" s="17" t="str">
        <f t="shared" si="61"/>
        <v/>
      </c>
      <c r="R462" s="14"/>
      <c r="S462" s="17" t="str">
        <f t="shared" si="62"/>
        <v/>
      </c>
      <c r="T462" s="17" t="str">
        <f t="shared" si="63"/>
        <v/>
      </c>
      <c r="U462" s="17" t="str">
        <f>IFERROR(IF(COUNTIFS('Utrata Masy Jaja'!$B$4:$B$703,A462,'Utrata Masy Jaja'!$C$4:$C$703,C462)=0,"",AVERAGEIFS('Utrata Masy Jaja'!$S$4:$S$703,'Utrata Masy Jaja'!$B$4:$B$703,A462,'Utrata Masy Jaja'!$C$4:$C$703,C462)),"")</f>
        <v/>
      </c>
      <c r="V462" s="15" t="str">
        <f>IFERROR(IF(COUNTIFS('Temperatura zarodka'!$B$4:$B$703,A462,'Temperatura zarodka'!$C$4:$C$703,C462)=0,"",AVERAGEIFS('Temperatura zarodka'!$AR$4:$AR$703,'Temperatura zarodka'!$B$4:$B$703,A462,'Temperatura zarodka'!$C$4:$C$703,C462)),"")</f>
        <v/>
      </c>
      <c r="W462" s="14"/>
    </row>
    <row r="463" spans="1:23" ht="15" customHeight="1" x14ac:dyDescent="0.25">
      <c r="A463" s="12"/>
      <c r="B463" s="12"/>
      <c r="C463" s="14"/>
      <c r="D463" s="14"/>
      <c r="E463" s="14"/>
      <c r="F463" s="14"/>
      <c r="G463" s="14"/>
      <c r="H463" s="13" t="str">
        <f t="shared" si="56"/>
        <v/>
      </c>
      <c r="I463" s="14"/>
      <c r="J463" s="17" t="str">
        <f t="shared" si="57"/>
        <v/>
      </c>
      <c r="K463" s="14"/>
      <c r="L463" s="17" t="str">
        <f t="shared" si="58"/>
        <v/>
      </c>
      <c r="M463" s="17" t="str">
        <f t="shared" si="59"/>
        <v/>
      </c>
      <c r="N463" s="14"/>
      <c r="O463" s="13" t="str">
        <f t="shared" si="60"/>
        <v/>
      </c>
      <c r="P463" s="14"/>
      <c r="Q463" s="17" t="str">
        <f t="shared" si="61"/>
        <v/>
      </c>
      <c r="R463" s="14"/>
      <c r="S463" s="17" t="str">
        <f t="shared" si="62"/>
        <v/>
      </c>
      <c r="T463" s="17" t="str">
        <f t="shared" si="63"/>
        <v/>
      </c>
      <c r="U463" s="17" t="str">
        <f>IFERROR(IF(COUNTIFS('Utrata Masy Jaja'!$B$4:$B$703,A463,'Utrata Masy Jaja'!$C$4:$C$703,C463)=0,"",AVERAGEIFS('Utrata Masy Jaja'!$S$4:$S$703,'Utrata Masy Jaja'!$B$4:$B$703,A463,'Utrata Masy Jaja'!$C$4:$C$703,C463)),"")</f>
        <v/>
      </c>
      <c r="V463" s="15" t="str">
        <f>IFERROR(IF(COUNTIFS('Temperatura zarodka'!$B$4:$B$703,A463,'Temperatura zarodka'!$C$4:$C$703,C463)=0,"",AVERAGEIFS('Temperatura zarodka'!$AR$4:$AR$703,'Temperatura zarodka'!$B$4:$B$703,A463,'Temperatura zarodka'!$C$4:$C$703,C463)),"")</f>
        <v/>
      </c>
      <c r="W463" s="14"/>
    </row>
    <row r="464" spans="1:23" ht="15" customHeight="1" x14ac:dyDescent="0.25">
      <c r="A464" s="12"/>
      <c r="B464" s="12"/>
      <c r="C464" s="14"/>
      <c r="D464" s="14"/>
      <c r="E464" s="14"/>
      <c r="F464" s="14"/>
      <c r="G464" s="14"/>
      <c r="H464" s="13" t="str">
        <f t="shared" si="56"/>
        <v/>
      </c>
      <c r="I464" s="14"/>
      <c r="J464" s="17" t="str">
        <f t="shared" si="57"/>
        <v/>
      </c>
      <c r="K464" s="14"/>
      <c r="L464" s="17" t="str">
        <f t="shared" si="58"/>
        <v/>
      </c>
      <c r="M464" s="17" t="str">
        <f t="shared" si="59"/>
        <v/>
      </c>
      <c r="N464" s="14"/>
      <c r="O464" s="13" t="str">
        <f t="shared" si="60"/>
        <v/>
      </c>
      <c r="P464" s="14"/>
      <c r="Q464" s="17" t="str">
        <f t="shared" si="61"/>
        <v/>
      </c>
      <c r="R464" s="14"/>
      <c r="S464" s="17" t="str">
        <f t="shared" si="62"/>
        <v/>
      </c>
      <c r="T464" s="17" t="str">
        <f t="shared" si="63"/>
        <v/>
      </c>
      <c r="U464" s="17" t="str">
        <f>IFERROR(IF(COUNTIFS('Utrata Masy Jaja'!$B$4:$B$703,A464,'Utrata Masy Jaja'!$C$4:$C$703,C464)=0,"",AVERAGEIFS('Utrata Masy Jaja'!$S$4:$S$703,'Utrata Masy Jaja'!$B$4:$B$703,A464,'Utrata Masy Jaja'!$C$4:$C$703,C464)),"")</f>
        <v/>
      </c>
      <c r="V464" s="15" t="str">
        <f>IFERROR(IF(COUNTIFS('Temperatura zarodka'!$B$4:$B$703,A464,'Temperatura zarodka'!$C$4:$C$703,C464)=0,"",AVERAGEIFS('Temperatura zarodka'!$AR$4:$AR$703,'Temperatura zarodka'!$B$4:$B$703,A464,'Temperatura zarodka'!$C$4:$C$703,C464)),"")</f>
        <v/>
      </c>
      <c r="W464" s="14"/>
    </row>
    <row r="465" spans="1:23" ht="15" customHeight="1" x14ac:dyDescent="0.25">
      <c r="A465" s="12"/>
      <c r="B465" s="12"/>
      <c r="C465" s="14"/>
      <c r="D465" s="14"/>
      <c r="E465" s="14"/>
      <c r="F465" s="14"/>
      <c r="G465" s="14"/>
      <c r="H465" s="13" t="str">
        <f t="shared" si="56"/>
        <v/>
      </c>
      <c r="I465" s="14"/>
      <c r="J465" s="17" t="str">
        <f t="shared" si="57"/>
        <v/>
      </c>
      <c r="K465" s="14"/>
      <c r="L465" s="17" t="str">
        <f t="shared" si="58"/>
        <v/>
      </c>
      <c r="M465" s="17" t="str">
        <f t="shared" si="59"/>
        <v/>
      </c>
      <c r="N465" s="14"/>
      <c r="O465" s="13" t="str">
        <f t="shared" si="60"/>
        <v/>
      </c>
      <c r="P465" s="14"/>
      <c r="Q465" s="17" t="str">
        <f t="shared" si="61"/>
        <v/>
      </c>
      <c r="R465" s="14"/>
      <c r="S465" s="17" t="str">
        <f t="shared" si="62"/>
        <v/>
      </c>
      <c r="T465" s="17" t="str">
        <f t="shared" si="63"/>
        <v/>
      </c>
      <c r="U465" s="17" t="str">
        <f>IFERROR(IF(COUNTIFS('Utrata Masy Jaja'!$B$4:$B$703,A465,'Utrata Masy Jaja'!$C$4:$C$703,C465)=0,"",AVERAGEIFS('Utrata Masy Jaja'!$S$4:$S$703,'Utrata Masy Jaja'!$B$4:$B$703,A465,'Utrata Masy Jaja'!$C$4:$C$703,C465)),"")</f>
        <v/>
      </c>
      <c r="V465" s="15" t="str">
        <f>IFERROR(IF(COUNTIFS('Temperatura zarodka'!$B$4:$B$703,A465,'Temperatura zarodka'!$C$4:$C$703,C465)=0,"",AVERAGEIFS('Temperatura zarodka'!$AR$4:$AR$703,'Temperatura zarodka'!$B$4:$B$703,A465,'Temperatura zarodka'!$C$4:$C$703,C465)),"")</f>
        <v/>
      </c>
      <c r="W465" s="14"/>
    </row>
    <row r="466" spans="1:23" ht="15" customHeight="1" x14ac:dyDescent="0.25">
      <c r="A466" s="12"/>
      <c r="B466" s="12"/>
      <c r="C466" s="14"/>
      <c r="D466" s="14"/>
      <c r="E466" s="14"/>
      <c r="F466" s="14"/>
      <c r="G466" s="14"/>
      <c r="H466" s="13" t="str">
        <f t="shared" si="56"/>
        <v/>
      </c>
      <c r="I466" s="14"/>
      <c r="J466" s="17" t="str">
        <f t="shared" si="57"/>
        <v/>
      </c>
      <c r="K466" s="14"/>
      <c r="L466" s="17" t="str">
        <f t="shared" si="58"/>
        <v/>
      </c>
      <c r="M466" s="17" t="str">
        <f t="shared" si="59"/>
        <v/>
      </c>
      <c r="N466" s="14"/>
      <c r="O466" s="13" t="str">
        <f t="shared" si="60"/>
        <v/>
      </c>
      <c r="P466" s="14"/>
      <c r="Q466" s="17" t="str">
        <f t="shared" si="61"/>
        <v/>
      </c>
      <c r="R466" s="14"/>
      <c r="S466" s="17" t="str">
        <f t="shared" si="62"/>
        <v/>
      </c>
      <c r="T466" s="17" t="str">
        <f t="shared" si="63"/>
        <v/>
      </c>
      <c r="U466" s="17" t="str">
        <f>IFERROR(IF(COUNTIFS('Utrata Masy Jaja'!$B$4:$B$703,A466,'Utrata Masy Jaja'!$C$4:$C$703,C466)=0,"",AVERAGEIFS('Utrata Masy Jaja'!$S$4:$S$703,'Utrata Masy Jaja'!$B$4:$B$703,A466,'Utrata Masy Jaja'!$C$4:$C$703,C466)),"")</f>
        <v/>
      </c>
      <c r="V466" s="15" t="str">
        <f>IFERROR(IF(COUNTIFS('Temperatura zarodka'!$B$4:$B$703,A466,'Temperatura zarodka'!$C$4:$C$703,C466)=0,"",AVERAGEIFS('Temperatura zarodka'!$AR$4:$AR$703,'Temperatura zarodka'!$B$4:$B$703,A466,'Temperatura zarodka'!$C$4:$C$703,C466)),"")</f>
        <v/>
      </c>
      <c r="W466" s="14"/>
    </row>
    <row r="467" spans="1:23" ht="15" customHeight="1" x14ac:dyDescent="0.25">
      <c r="A467" s="12"/>
      <c r="B467" s="12"/>
      <c r="C467" s="14"/>
      <c r="D467" s="14"/>
      <c r="E467" s="14"/>
      <c r="F467" s="14"/>
      <c r="G467" s="14"/>
      <c r="H467" s="13" t="str">
        <f t="shared" si="56"/>
        <v/>
      </c>
      <c r="I467" s="14"/>
      <c r="J467" s="17" t="str">
        <f t="shared" si="57"/>
        <v/>
      </c>
      <c r="K467" s="14"/>
      <c r="L467" s="17" t="str">
        <f t="shared" si="58"/>
        <v/>
      </c>
      <c r="M467" s="17" t="str">
        <f t="shared" si="59"/>
        <v/>
      </c>
      <c r="N467" s="14"/>
      <c r="O467" s="13" t="str">
        <f t="shared" si="60"/>
        <v/>
      </c>
      <c r="P467" s="14"/>
      <c r="Q467" s="17" t="str">
        <f t="shared" si="61"/>
        <v/>
      </c>
      <c r="R467" s="14"/>
      <c r="S467" s="17" t="str">
        <f t="shared" si="62"/>
        <v/>
      </c>
      <c r="T467" s="17" t="str">
        <f t="shared" si="63"/>
        <v/>
      </c>
      <c r="U467" s="17" t="str">
        <f>IFERROR(IF(COUNTIFS('Utrata Masy Jaja'!$B$4:$B$703,A467,'Utrata Masy Jaja'!$C$4:$C$703,C467)=0,"",AVERAGEIFS('Utrata Masy Jaja'!$S$4:$S$703,'Utrata Masy Jaja'!$B$4:$B$703,A467,'Utrata Masy Jaja'!$C$4:$C$703,C467)),"")</f>
        <v/>
      </c>
      <c r="V467" s="15" t="str">
        <f>IFERROR(IF(COUNTIFS('Temperatura zarodka'!$B$4:$B$703,A467,'Temperatura zarodka'!$C$4:$C$703,C467)=0,"",AVERAGEIFS('Temperatura zarodka'!$AR$4:$AR$703,'Temperatura zarodka'!$B$4:$B$703,A467,'Temperatura zarodka'!$C$4:$C$703,C467)),"")</f>
        <v/>
      </c>
      <c r="W467" s="14"/>
    </row>
    <row r="468" spans="1:23" ht="15" customHeight="1" x14ac:dyDescent="0.25">
      <c r="A468" s="12"/>
      <c r="B468" s="12"/>
      <c r="C468" s="14"/>
      <c r="D468" s="14"/>
      <c r="E468" s="14"/>
      <c r="F468" s="14"/>
      <c r="G468" s="14"/>
      <c r="H468" s="13" t="str">
        <f t="shared" si="56"/>
        <v/>
      </c>
      <c r="I468" s="14"/>
      <c r="J468" s="17" t="str">
        <f t="shared" si="57"/>
        <v/>
      </c>
      <c r="K468" s="14"/>
      <c r="L468" s="17" t="str">
        <f t="shared" si="58"/>
        <v/>
      </c>
      <c r="M468" s="17" t="str">
        <f t="shared" si="59"/>
        <v/>
      </c>
      <c r="N468" s="14"/>
      <c r="O468" s="13" t="str">
        <f t="shared" si="60"/>
        <v/>
      </c>
      <c r="P468" s="14"/>
      <c r="Q468" s="17" t="str">
        <f t="shared" si="61"/>
        <v/>
      </c>
      <c r="R468" s="14"/>
      <c r="S468" s="17" t="str">
        <f t="shared" si="62"/>
        <v/>
      </c>
      <c r="T468" s="17" t="str">
        <f t="shared" si="63"/>
        <v/>
      </c>
      <c r="U468" s="17" t="str">
        <f>IFERROR(IF(COUNTIFS('Utrata Masy Jaja'!$B$4:$B$703,A468,'Utrata Masy Jaja'!$C$4:$C$703,C468)=0,"",AVERAGEIFS('Utrata Masy Jaja'!$S$4:$S$703,'Utrata Masy Jaja'!$B$4:$B$703,A468,'Utrata Masy Jaja'!$C$4:$C$703,C468)),"")</f>
        <v/>
      </c>
      <c r="V468" s="15" t="str">
        <f>IFERROR(IF(COUNTIFS('Temperatura zarodka'!$B$4:$B$703,A468,'Temperatura zarodka'!$C$4:$C$703,C468)=0,"",AVERAGEIFS('Temperatura zarodka'!$AR$4:$AR$703,'Temperatura zarodka'!$B$4:$B$703,A468,'Temperatura zarodka'!$C$4:$C$703,C468)),"")</f>
        <v/>
      </c>
      <c r="W468" s="14"/>
    </row>
    <row r="469" spans="1:23" ht="15" customHeight="1" x14ac:dyDescent="0.25">
      <c r="A469" s="12"/>
      <c r="B469" s="12"/>
      <c r="C469" s="14"/>
      <c r="D469" s="14"/>
      <c r="E469" s="14"/>
      <c r="F469" s="14"/>
      <c r="G469" s="14"/>
      <c r="H469" s="13" t="str">
        <f t="shared" si="56"/>
        <v/>
      </c>
      <c r="I469" s="14"/>
      <c r="J469" s="17" t="str">
        <f t="shared" si="57"/>
        <v/>
      </c>
      <c r="K469" s="14"/>
      <c r="L469" s="17" t="str">
        <f t="shared" si="58"/>
        <v/>
      </c>
      <c r="M469" s="17" t="str">
        <f t="shared" si="59"/>
        <v/>
      </c>
      <c r="N469" s="14"/>
      <c r="O469" s="13" t="str">
        <f t="shared" si="60"/>
        <v/>
      </c>
      <c r="P469" s="14"/>
      <c r="Q469" s="17" t="str">
        <f t="shared" si="61"/>
        <v/>
      </c>
      <c r="R469" s="14"/>
      <c r="S469" s="17" t="str">
        <f t="shared" si="62"/>
        <v/>
      </c>
      <c r="T469" s="17" t="str">
        <f t="shared" si="63"/>
        <v/>
      </c>
      <c r="U469" s="17" t="str">
        <f>IFERROR(IF(COUNTIFS('Utrata Masy Jaja'!$B$4:$B$703,A469,'Utrata Masy Jaja'!$C$4:$C$703,C469)=0,"",AVERAGEIFS('Utrata Masy Jaja'!$S$4:$S$703,'Utrata Masy Jaja'!$B$4:$B$703,A469,'Utrata Masy Jaja'!$C$4:$C$703,C469)),"")</f>
        <v/>
      </c>
      <c r="V469" s="15" t="str">
        <f>IFERROR(IF(COUNTIFS('Temperatura zarodka'!$B$4:$B$703,A469,'Temperatura zarodka'!$C$4:$C$703,C469)=0,"",AVERAGEIFS('Temperatura zarodka'!$AR$4:$AR$703,'Temperatura zarodka'!$B$4:$B$703,A469,'Temperatura zarodka'!$C$4:$C$703,C469)),"")</f>
        <v/>
      </c>
      <c r="W469" s="14"/>
    </row>
    <row r="470" spans="1:23" ht="15" customHeight="1" x14ac:dyDescent="0.25">
      <c r="A470" s="12"/>
      <c r="B470" s="12"/>
      <c r="C470" s="14"/>
      <c r="D470" s="14"/>
      <c r="E470" s="14"/>
      <c r="F470" s="14"/>
      <c r="G470" s="14"/>
      <c r="H470" s="13" t="str">
        <f t="shared" si="56"/>
        <v/>
      </c>
      <c r="I470" s="14"/>
      <c r="J470" s="17" t="str">
        <f t="shared" si="57"/>
        <v/>
      </c>
      <c r="K470" s="14"/>
      <c r="L470" s="17" t="str">
        <f t="shared" si="58"/>
        <v/>
      </c>
      <c r="M470" s="17" t="str">
        <f t="shared" si="59"/>
        <v/>
      </c>
      <c r="N470" s="14"/>
      <c r="O470" s="13" t="str">
        <f t="shared" si="60"/>
        <v/>
      </c>
      <c r="P470" s="14"/>
      <c r="Q470" s="17" t="str">
        <f t="shared" si="61"/>
        <v/>
      </c>
      <c r="R470" s="14"/>
      <c r="S470" s="17" t="str">
        <f t="shared" si="62"/>
        <v/>
      </c>
      <c r="T470" s="17" t="str">
        <f t="shared" si="63"/>
        <v/>
      </c>
      <c r="U470" s="17" t="str">
        <f>IFERROR(IF(COUNTIFS('Utrata Masy Jaja'!$B$4:$B$703,A470,'Utrata Masy Jaja'!$C$4:$C$703,C470)=0,"",AVERAGEIFS('Utrata Masy Jaja'!$S$4:$S$703,'Utrata Masy Jaja'!$B$4:$B$703,A470,'Utrata Masy Jaja'!$C$4:$C$703,C470)),"")</f>
        <v/>
      </c>
      <c r="V470" s="15" t="str">
        <f>IFERROR(IF(COUNTIFS('Temperatura zarodka'!$B$4:$B$703,A470,'Temperatura zarodka'!$C$4:$C$703,C470)=0,"",AVERAGEIFS('Temperatura zarodka'!$AR$4:$AR$703,'Temperatura zarodka'!$B$4:$B$703,A470,'Temperatura zarodka'!$C$4:$C$703,C470)),"")</f>
        <v/>
      </c>
      <c r="W470" s="14"/>
    </row>
    <row r="471" spans="1:23" ht="15" customHeight="1" x14ac:dyDescent="0.25">
      <c r="A471" s="12"/>
      <c r="B471" s="12"/>
      <c r="C471" s="14"/>
      <c r="D471" s="14"/>
      <c r="E471" s="14"/>
      <c r="F471" s="14"/>
      <c r="G471" s="14"/>
      <c r="H471" s="13" t="str">
        <f t="shared" si="56"/>
        <v/>
      </c>
      <c r="I471" s="14"/>
      <c r="J471" s="17" t="str">
        <f t="shared" si="57"/>
        <v/>
      </c>
      <c r="K471" s="14"/>
      <c r="L471" s="17" t="str">
        <f t="shared" si="58"/>
        <v/>
      </c>
      <c r="M471" s="17" t="str">
        <f t="shared" si="59"/>
        <v/>
      </c>
      <c r="N471" s="14"/>
      <c r="O471" s="13" t="str">
        <f t="shared" si="60"/>
        <v/>
      </c>
      <c r="P471" s="14"/>
      <c r="Q471" s="17" t="str">
        <f t="shared" si="61"/>
        <v/>
      </c>
      <c r="R471" s="14"/>
      <c r="S471" s="17" t="str">
        <f t="shared" si="62"/>
        <v/>
      </c>
      <c r="T471" s="17" t="str">
        <f t="shared" si="63"/>
        <v/>
      </c>
      <c r="U471" s="17" t="str">
        <f>IFERROR(IF(COUNTIFS('Utrata Masy Jaja'!$B$4:$B$703,A471,'Utrata Masy Jaja'!$C$4:$C$703,C471)=0,"",AVERAGEIFS('Utrata Masy Jaja'!$S$4:$S$703,'Utrata Masy Jaja'!$B$4:$B$703,A471,'Utrata Masy Jaja'!$C$4:$C$703,C471)),"")</f>
        <v/>
      </c>
      <c r="V471" s="15" t="str">
        <f>IFERROR(IF(COUNTIFS('Temperatura zarodka'!$B$4:$B$703,A471,'Temperatura zarodka'!$C$4:$C$703,C471)=0,"",AVERAGEIFS('Temperatura zarodka'!$AR$4:$AR$703,'Temperatura zarodka'!$B$4:$B$703,A471,'Temperatura zarodka'!$C$4:$C$703,C471)),"")</f>
        <v/>
      </c>
      <c r="W471" s="14"/>
    </row>
    <row r="472" spans="1:23" ht="15" customHeight="1" x14ac:dyDescent="0.25">
      <c r="A472" s="12"/>
      <c r="B472" s="12"/>
      <c r="C472" s="14"/>
      <c r="D472" s="14"/>
      <c r="E472" s="14"/>
      <c r="F472" s="14"/>
      <c r="G472" s="14"/>
      <c r="H472" s="13" t="str">
        <f t="shared" si="56"/>
        <v/>
      </c>
      <c r="I472" s="14"/>
      <c r="J472" s="17" t="str">
        <f t="shared" si="57"/>
        <v/>
      </c>
      <c r="K472" s="14"/>
      <c r="L472" s="17" t="str">
        <f t="shared" si="58"/>
        <v/>
      </c>
      <c r="M472" s="17" t="str">
        <f t="shared" si="59"/>
        <v/>
      </c>
      <c r="N472" s="14"/>
      <c r="O472" s="13" t="str">
        <f t="shared" si="60"/>
        <v/>
      </c>
      <c r="P472" s="14"/>
      <c r="Q472" s="17" t="str">
        <f t="shared" si="61"/>
        <v/>
      </c>
      <c r="R472" s="14"/>
      <c r="S472" s="17" t="str">
        <f t="shared" si="62"/>
        <v/>
      </c>
      <c r="T472" s="17" t="str">
        <f t="shared" si="63"/>
        <v/>
      </c>
      <c r="U472" s="17" t="str">
        <f>IFERROR(IF(COUNTIFS('Utrata Masy Jaja'!$B$4:$B$703,A472,'Utrata Masy Jaja'!$C$4:$C$703,C472)=0,"",AVERAGEIFS('Utrata Masy Jaja'!$S$4:$S$703,'Utrata Masy Jaja'!$B$4:$B$703,A472,'Utrata Masy Jaja'!$C$4:$C$703,C472)),"")</f>
        <v/>
      </c>
      <c r="V472" s="15" t="str">
        <f>IFERROR(IF(COUNTIFS('Temperatura zarodka'!$B$4:$B$703,A472,'Temperatura zarodka'!$C$4:$C$703,C472)=0,"",AVERAGEIFS('Temperatura zarodka'!$AR$4:$AR$703,'Temperatura zarodka'!$B$4:$B$703,A472,'Temperatura zarodka'!$C$4:$C$703,C472)),"")</f>
        <v/>
      </c>
      <c r="W472" s="14"/>
    </row>
    <row r="473" spans="1:23" ht="15" customHeight="1" x14ac:dyDescent="0.25">
      <c r="A473" s="12"/>
      <c r="B473" s="12"/>
      <c r="C473" s="14"/>
      <c r="D473" s="14"/>
      <c r="E473" s="14"/>
      <c r="F473" s="14"/>
      <c r="G473" s="14"/>
      <c r="H473" s="13" t="str">
        <f t="shared" si="56"/>
        <v/>
      </c>
      <c r="I473" s="14"/>
      <c r="J473" s="17" t="str">
        <f t="shared" si="57"/>
        <v/>
      </c>
      <c r="K473" s="14"/>
      <c r="L473" s="17" t="str">
        <f t="shared" si="58"/>
        <v/>
      </c>
      <c r="M473" s="17" t="str">
        <f t="shared" si="59"/>
        <v/>
      </c>
      <c r="N473" s="14"/>
      <c r="O473" s="13" t="str">
        <f t="shared" si="60"/>
        <v/>
      </c>
      <c r="P473" s="14"/>
      <c r="Q473" s="17" t="str">
        <f t="shared" si="61"/>
        <v/>
      </c>
      <c r="R473" s="14"/>
      <c r="S473" s="17" t="str">
        <f t="shared" si="62"/>
        <v/>
      </c>
      <c r="T473" s="17" t="str">
        <f t="shared" si="63"/>
        <v/>
      </c>
      <c r="U473" s="17" t="str">
        <f>IFERROR(IF(COUNTIFS('Utrata Masy Jaja'!$B$4:$B$703,A473,'Utrata Masy Jaja'!$C$4:$C$703,C473)=0,"",AVERAGEIFS('Utrata Masy Jaja'!$S$4:$S$703,'Utrata Masy Jaja'!$B$4:$B$703,A473,'Utrata Masy Jaja'!$C$4:$C$703,C473)),"")</f>
        <v/>
      </c>
      <c r="V473" s="15" t="str">
        <f>IFERROR(IF(COUNTIFS('Temperatura zarodka'!$B$4:$B$703,A473,'Temperatura zarodka'!$C$4:$C$703,C473)=0,"",AVERAGEIFS('Temperatura zarodka'!$AR$4:$AR$703,'Temperatura zarodka'!$B$4:$B$703,A473,'Temperatura zarodka'!$C$4:$C$703,C473)),"")</f>
        <v/>
      </c>
      <c r="W473" s="14"/>
    </row>
    <row r="474" spans="1:23" ht="15" customHeight="1" x14ac:dyDescent="0.25">
      <c r="A474" s="12"/>
      <c r="B474" s="12"/>
      <c r="C474" s="14"/>
      <c r="D474" s="14"/>
      <c r="E474" s="14"/>
      <c r="F474" s="14"/>
      <c r="G474" s="14"/>
      <c r="H474" s="13" t="str">
        <f t="shared" si="56"/>
        <v/>
      </c>
      <c r="I474" s="14"/>
      <c r="J474" s="17" t="str">
        <f t="shared" si="57"/>
        <v/>
      </c>
      <c r="K474" s="14"/>
      <c r="L474" s="17" t="str">
        <f t="shared" si="58"/>
        <v/>
      </c>
      <c r="M474" s="17" t="str">
        <f t="shared" si="59"/>
        <v/>
      </c>
      <c r="N474" s="14"/>
      <c r="O474" s="13" t="str">
        <f t="shared" si="60"/>
        <v/>
      </c>
      <c r="P474" s="14"/>
      <c r="Q474" s="17" t="str">
        <f t="shared" si="61"/>
        <v/>
      </c>
      <c r="R474" s="14"/>
      <c r="S474" s="17" t="str">
        <f t="shared" si="62"/>
        <v/>
      </c>
      <c r="T474" s="17" t="str">
        <f t="shared" si="63"/>
        <v/>
      </c>
      <c r="U474" s="17" t="str">
        <f>IFERROR(IF(COUNTIFS('Utrata Masy Jaja'!$B$4:$B$703,A474,'Utrata Masy Jaja'!$C$4:$C$703,C474)=0,"",AVERAGEIFS('Utrata Masy Jaja'!$S$4:$S$703,'Utrata Masy Jaja'!$B$4:$B$703,A474,'Utrata Masy Jaja'!$C$4:$C$703,C474)),"")</f>
        <v/>
      </c>
      <c r="V474" s="15" t="str">
        <f>IFERROR(IF(COUNTIFS('Temperatura zarodka'!$B$4:$B$703,A474,'Temperatura zarodka'!$C$4:$C$703,C474)=0,"",AVERAGEIFS('Temperatura zarodka'!$AR$4:$AR$703,'Temperatura zarodka'!$B$4:$B$703,A474,'Temperatura zarodka'!$C$4:$C$703,C474)),"")</f>
        <v/>
      </c>
      <c r="W474" s="14"/>
    </row>
    <row r="475" spans="1:23" ht="15" customHeight="1" x14ac:dyDescent="0.25">
      <c r="A475" s="12"/>
      <c r="B475" s="12"/>
      <c r="C475" s="14"/>
      <c r="D475" s="14"/>
      <c r="E475" s="14"/>
      <c r="F475" s="14"/>
      <c r="G475" s="14"/>
      <c r="H475" s="13" t="str">
        <f t="shared" si="56"/>
        <v/>
      </c>
      <c r="I475" s="14"/>
      <c r="J475" s="17" t="str">
        <f t="shared" si="57"/>
        <v/>
      </c>
      <c r="K475" s="14"/>
      <c r="L475" s="17" t="str">
        <f t="shared" si="58"/>
        <v/>
      </c>
      <c r="M475" s="17" t="str">
        <f t="shared" si="59"/>
        <v/>
      </c>
      <c r="N475" s="14"/>
      <c r="O475" s="13" t="str">
        <f t="shared" si="60"/>
        <v/>
      </c>
      <c r="P475" s="14"/>
      <c r="Q475" s="17" t="str">
        <f t="shared" si="61"/>
        <v/>
      </c>
      <c r="R475" s="14"/>
      <c r="S475" s="17" t="str">
        <f t="shared" si="62"/>
        <v/>
      </c>
      <c r="T475" s="17" t="str">
        <f t="shared" si="63"/>
        <v/>
      </c>
      <c r="U475" s="17" t="str">
        <f>IFERROR(IF(COUNTIFS('Utrata Masy Jaja'!$B$4:$B$703,A475,'Utrata Masy Jaja'!$C$4:$C$703,C475)=0,"",AVERAGEIFS('Utrata Masy Jaja'!$S$4:$S$703,'Utrata Masy Jaja'!$B$4:$B$703,A475,'Utrata Masy Jaja'!$C$4:$C$703,C475)),"")</f>
        <v/>
      </c>
      <c r="V475" s="15" t="str">
        <f>IFERROR(IF(COUNTIFS('Temperatura zarodka'!$B$4:$B$703,A475,'Temperatura zarodka'!$C$4:$C$703,C475)=0,"",AVERAGEIFS('Temperatura zarodka'!$AR$4:$AR$703,'Temperatura zarodka'!$B$4:$B$703,A475,'Temperatura zarodka'!$C$4:$C$703,C475)),"")</f>
        <v/>
      </c>
      <c r="W475" s="14"/>
    </row>
    <row r="476" spans="1:23" ht="15" customHeight="1" x14ac:dyDescent="0.25">
      <c r="A476" s="12"/>
      <c r="B476" s="12"/>
      <c r="C476" s="14"/>
      <c r="D476" s="14"/>
      <c r="E476" s="14"/>
      <c r="F476" s="14"/>
      <c r="G476" s="14"/>
      <c r="H476" s="13" t="str">
        <f t="shared" si="56"/>
        <v/>
      </c>
      <c r="I476" s="14"/>
      <c r="J476" s="17" t="str">
        <f t="shared" si="57"/>
        <v/>
      </c>
      <c r="K476" s="14"/>
      <c r="L476" s="17" t="str">
        <f t="shared" si="58"/>
        <v/>
      </c>
      <c r="M476" s="17" t="str">
        <f t="shared" si="59"/>
        <v/>
      </c>
      <c r="N476" s="14"/>
      <c r="O476" s="13" t="str">
        <f t="shared" si="60"/>
        <v/>
      </c>
      <c r="P476" s="14"/>
      <c r="Q476" s="17" t="str">
        <f t="shared" si="61"/>
        <v/>
      </c>
      <c r="R476" s="14"/>
      <c r="S476" s="17" t="str">
        <f t="shared" si="62"/>
        <v/>
      </c>
      <c r="T476" s="17" t="str">
        <f t="shared" si="63"/>
        <v/>
      </c>
      <c r="U476" s="17" t="str">
        <f>IFERROR(IF(COUNTIFS('Utrata Masy Jaja'!$B$4:$B$703,A476,'Utrata Masy Jaja'!$C$4:$C$703,C476)=0,"",AVERAGEIFS('Utrata Masy Jaja'!$S$4:$S$703,'Utrata Masy Jaja'!$B$4:$B$703,A476,'Utrata Masy Jaja'!$C$4:$C$703,C476)),"")</f>
        <v/>
      </c>
      <c r="V476" s="15" t="str">
        <f>IFERROR(IF(COUNTIFS('Temperatura zarodka'!$B$4:$B$703,A476,'Temperatura zarodka'!$C$4:$C$703,C476)=0,"",AVERAGEIFS('Temperatura zarodka'!$AR$4:$AR$703,'Temperatura zarodka'!$B$4:$B$703,A476,'Temperatura zarodka'!$C$4:$C$703,C476)),"")</f>
        <v/>
      </c>
      <c r="W476" s="14"/>
    </row>
    <row r="477" spans="1:23" ht="15" customHeight="1" x14ac:dyDescent="0.25">
      <c r="A477" s="12"/>
      <c r="B477" s="12"/>
      <c r="C477" s="14"/>
      <c r="D477" s="14"/>
      <c r="E477" s="14"/>
      <c r="F477" s="14"/>
      <c r="G477" s="14"/>
      <c r="H477" s="13" t="str">
        <f t="shared" si="56"/>
        <v/>
      </c>
      <c r="I477" s="14"/>
      <c r="J477" s="17" t="str">
        <f t="shared" si="57"/>
        <v/>
      </c>
      <c r="K477" s="14"/>
      <c r="L477" s="17" t="str">
        <f t="shared" si="58"/>
        <v/>
      </c>
      <c r="M477" s="17" t="str">
        <f t="shared" si="59"/>
        <v/>
      </c>
      <c r="N477" s="14"/>
      <c r="O477" s="13" t="str">
        <f t="shared" si="60"/>
        <v/>
      </c>
      <c r="P477" s="14"/>
      <c r="Q477" s="17" t="str">
        <f t="shared" si="61"/>
        <v/>
      </c>
      <c r="R477" s="14"/>
      <c r="S477" s="17" t="str">
        <f t="shared" si="62"/>
        <v/>
      </c>
      <c r="T477" s="17" t="str">
        <f t="shared" si="63"/>
        <v/>
      </c>
      <c r="U477" s="17" t="str">
        <f>IFERROR(IF(COUNTIFS('Utrata Masy Jaja'!$B$4:$B$703,A477,'Utrata Masy Jaja'!$C$4:$C$703,C477)=0,"",AVERAGEIFS('Utrata Masy Jaja'!$S$4:$S$703,'Utrata Masy Jaja'!$B$4:$B$703,A477,'Utrata Masy Jaja'!$C$4:$C$703,C477)),"")</f>
        <v/>
      </c>
      <c r="V477" s="15" t="str">
        <f>IFERROR(IF(COUNTIFS('Temperatura zarodka'!$B$4:$B$703,A477,'Temperatura zarodka'!$C$4:$C$703,C477)=0,"",AVERAGEIFS('Temperatura zarodka'!$AR$4:$AR$703,'Temperatura zarodka'!$B$4:$B$703,A477,'Temperatura zarodka'!$C$4:$C$703,C477)),"")</f>
        <v/>
      </c>
      <c r="W477" s="14"/>
    </row>
    <row r="478" spans="1:23" ht="15" customHeight="1" x14ac:dyDescent="0.25">
      <c r="A478" s="12"/>
      <c r="B478" s="12"/>
      <c r="C478" s="14"/>
      <c r="D478" s="14"/>
      <c r="E478" s="14"/>
      <c r="F478" s="14"/>
      <c r="G478" s="14"/>
      <c r="H478" s="13" t="str">
        <f t="shared" si="56"/>
        <v/>
      </c>
      <c r="I478" s="14"/>
      <c r="J478" s="17" t="str">
        <f t="shared" si="57"/>
        <v/>
      </c>
      <c r="K478" s="14"/>
      <c r="L478" s="17" t="str">
        <f t="shared" si="58"/>
        <v/>
      </c>
      <c r="M478" s="17" t="str">
        <f t="shared" si="59"/>
        <v/>
      </c>
      <c r="N478" s="14"/>
      <c r="O478" s="13" t="str">
        <f t="shared" si="60"/>
        <v/>
      </c>
      <c r="P478" s="14"/>
      <c r="Q478" s="17" t="str">
        <f t="shared" si="61"/>
        <v/>
      </c>
      <c r="R478" s="14"/>
      <c r="S478" s="17" t="str">
        <f t="shared" si="62"/>
        <v/>
      </c>
      <c r="T478" s="17" t="str">
        <f t="shared" si="63"/>
        <v/>
      </c>
      <c r="U478" s="17" t="str">
        <f>IFERROR(IF(COUNTIFS('Utrata Masy Jaja'!$B$4:$B$703,A478,'Utrata Masy Jaja'!$C$4:$C$703,C478)=0,"",AVERAGEIFS('Utrata Masy Jaja'!$S$4:$S$703,'Utrata Masy Jaja'!$B$4:$B$703,A478,'Utrata Masy Jaja'!$C$4:$C$703,C478)),"")</f>
        <v/>
      </c>
      <c r="V478" s="15" t="str">
        <f>IFERROR(IF(COUNTIFS('Temperatura zarodka'!$B$4:$B$703,A478,'Temperatura zarodka'!$C$4:$C$703,C478)=0,"",AVERAGEIFS('Temperatura zarodka'!$AR$4:$AR$703,'Temperatura zarodka'!$B$4:$B$703,A478,'Temperatura zarodka'!$C$4:$C$703,C478)),"")</f>
        <v/>
      </c>
      <c r="W478" s="14"/>
    </row>
    <row r="479" spans="1:23" ht="15" customHeight="1" x14ac:dyDescent="0.25">
      <c r="A479" s="12"/>
      <c r="B479" s="12"/>
      <c r="C479" s="14"/>
      <c r="D479" s="14"/>
      <c r="E479" s="14"/>
      <c r="F479" s="14"/>
      <c r="G479" s="14"/>
      <c r="H479" s="13" t="str">
        <f t="shared" si="56"/>
        <v/>
      </c>
      <c r="I479" s="14"/>
      <c r="J479" s="17" t="str">
        <f t="shared" si="57"/>
        <v/>
      </c>
      <c r="K479" s="14"/>
      <c r="L479" s="17" t="str">
        <f t="shared" si="58"/>
        <v/>
      </c>
      <c r="M479" s="17" t="str">
        <f t="shared" si="59"/>
        <v/>
      </c>
      <c r="N479" s="14"/>
      <c r="O479" s="13" t="str">
        <f t="shared" si="60"/>
        <v/>
      </c>
      <c r="P479" s="14"/>
      <c r="Q479" s="17" t="str">
        <f t="shared" si="61"/>
        <v/>
      </c>
      <c r="R479" s="14"/>
      <c r="S479" s="17" t="str">
        <f t="shared" si="62"/>
        <v/>
      </c>
      <c r="T479" s="17" t="str">
        <f t="shared" si="63"/>
        <v/>
      </c>
      <c r="U479" s="17" t="str">
        <f>IFERROR(IF(COUNTIFS('Utrata Masy Jaja'!$B$4:$B$703,A479,'Utrata Masy Jaja'!$C$4:$C$703,C479)=0,"",AVERAGEIFS('Utrata Masy Jaja'!$S$4:$S$703,'Utrata Masy Jaja'!$B$4:$B$703,A479,'Utrata Masy Jaja'!$C$4:$C$703,C479)),"")</f>
        <v/>
      </c>
      <c r="V479" s="15" t="str">
        <f>IFERROR(IF(COUNTIFS('Temperatura zarodka'!$B$4:$B$703,A479,'Temperatura zarodka'!$C$4:$C$703,C479)=0,"",AVERAGEIFS('Temperatura zarodka'!$AR$4:$AR$703,'Temperatura zarodka'!$B$4:$B$703,A479,'Temperatura zarodka'!$C$4:$C$703,C479)),"")</f>
        <v/>
      </c>
      <c r="W479" s="14"/>
    </row>
    <row r="480" spans="1:23" ht="15" customHeight="1" x14ac:dyDescent="0.25">
      <c r="A480" s="12"/>
      <c r="B480" s="12"/>
      <c r="C480" s="14"/>
      <c r="D480" s="14"/>
      <c r="E480" s="14"/>
      <c r="F480" s="14"/>
      <c r="G480" s="14"/>
      <c r="H480" s="13" t="str">
        <f t="shared" si="56"/>
        <v/>
      </c>
      <c r="I480" s="14"/>
      <c r="J480" s="17" t="str">
        <f t="shared" si="57"/>
        <v/>
      </c>
      <c r="K480" s="14"/>
      <c r="L480" s="17" t="str">
        <f t="shared" si="58"/>
        <v/>
      </c>
      <c r="M480" s="17" t="str">
        <f t="shared" si="59"/>
        <v/>
      </c>
      <c r="N480" s="14"/>
      <c r="O480" s="13" t="str">
        <f t="shared" si="60"/>
        <v/>
      </c>
      <c r="P480" s="14"/>
      <c r="Q480" s="17" t="str">
        <f t="shared" si="61"/>
        <v/>
      </c>
      <c r="R480" s="14"/>
      <c r="S480" s="17" t="str">
        <f t="shared" si="62"/>
        <v/>
      </c>
      <c r="T480" s="17" t="str">
        <f t="shared" si="63"/>
        <v/>
      </c>
      <c r="U480" s="17" t="str">
        <f>IFERROR(IF(COUNTIFS('Utrata Masy Jaja'!$B$4:$B$703,A480,'Utrata Masy Jaja'!$C$4:$C$703,C480)=0,"",AVERAGEIFS('Utrata Masy Jaja'!$S$4:$S$703,'Utrata Masy Jaja'!$B$4:$B$703,A480,'Utrata Masy Jaja'!$C$4:$C$703,C480)),"")</f>
        <v/>
      </c>
      <c r="V480" s="15" t="str">
        <f>IFERROR(IF(COUNTIFS('Temperatura zarodka'!$B$4:$B$703,A480,'Temperatura zarodka'!$C$4:$C$703,C480)=0,"",AVERAGEIFS('Temperatura zarodka'!$AR$4:$AR$703,'Temperatura zarodka'!$B$4:$B$703,A480,'Temperatura zarodka'!$C$4:$C$703,C480)),"")</f>
        <v/>
      </c>
      <c r="W480" s="14"/>
    </row>
    <row r="481" spans="1:23" ht="15" customHeight="1" x14ac:dyDescent="0.25">
      <c r="A481" s="12"/>
      <c r="B481" s="12"/>
      <c r="C481" s="14"/>
      <c r="D481" s="14"/>
      <c r="E481" s="14"/>
      <c r="F481" s="14"/>
      <c r="G481" s="14"/>
      <c r="H481" s="13" t="str">
        <f t="shared" si="56"/>
        <v/>
      </c>
      <c r="I481" s="14"/>
      <c r="J481" s="17" t="str">
        <f t="shared" si="57"/>
        <v/>
      </c>
      <c r="K481" s="14"/>
      <c r="L481" s="17" t="str">
        <f t="shared" si="58"/>
        <v/>
      </c>
      <c r="M481" s="17" t="str">
        <f t="shared" si="59"/>
        <v/>
      </c>
      <c r="N481" s="14"/>
      <c r="O481" s="13" t="str">
        <f t="shared" si="60"/>
        <v/>
      </c>
      <c r="P481" s="14"/>
      <c r="Q481" s="17" t="str">
        <f t="shared" si="61"/>
        <v/>
      </c>
      <c r="R481" s="14"/>
      <c r="S481" s="17" t="str">
        <f t="shared" si="62"/>
        <v/>
      </c>
      <c r="T481" s="17" t="str">
        <f t="shared" si="63"/>
        <v/>
      </c>
      <c r="U481" s="17" t="str">
        <f>IFERROR(IF(COUNTIFS('Utrata Masy Jaja'!$B$4:$B$703,A481,'Utrata Masy Jaja'!$C$4:$C$703,C481)=0,"",AVERAGEIFS('Utrata Masy Jaja'!$S$4:$S$703,'Utrata Masy Jaja'!$B$4:$B$703,A481,'Utrata Masy Jaja'!$C$4:$C$703,C481)),"")</f>
        <v/>
      </c>
      <c r="V481" s="15" t="str">
        <f>IFERROR(IF(COUNTIFS('Temperatura zarodka'!$B$4:$B$703,A481,'Temperatura zarodka'!$C$4:$C$703,C481)=0,"",AVERAGEIFS('Temperatura zarodka'!$AR$4:$AR$703,'Temperatura zarodka'!$B$4:$B$703,A481,'Temperatura zarodka'!$C$4:$C$703,C481)),"")</f>
        <v/>
      </c>
      <c r="W481" s="14"/>
    </row>
    <row r="482" spans="1:23" ht="15" customHeight="1" x14ac:dyDescent="0.25">
      <c r="A482" s="12"/>
      <c r="B482" s="12"/>
      <c r="C482" s="14"/>
      <c r="D482" s="14"/>
      <c r="E482" s="14"/>
      <c r="F482" s="14"/>
      <c r="G482" s="14"/>
      <c r="H482" s="13" t="str">
        <f t="shared" si="56"/>
        <v/>
      </c>
      <c r="I482" s="14"/>
      <c r="J482" s="17" t="str">
        <f t="shared" si="57"/>
        <v/>
      </c>
      <c r="K482" s="14"/>
      <c r="L482" s="17" t="str">
        <f t="shared" si="58"/>
        <v/>
      </c>
      <c r="M482" s="17" t="str">
        <f t="shared" si="59"/>
        <v/>
      </c>
      <c r="N482" s="14"/>
      <c r="O482" s="13" t="str">
        <f t="shared" si="60"/>
        <v/>
      </c>
      <c r="P482" s="14"/>
      <c r="Q482" s="17" t="str">
        <f t="shared" si="61"/>
        <v/>
      </c>
      <c r="R482" s="14"/>
      <c r="S482" s="17" t="str">
        <f t="shared" si="62"/>
        <v/>
      </c>
      <c r="T482" s="17" t="str">
        <f t="shared" si="63"/>
        <v/>
      </c>
      <c r="U482" s="17" t="str">
        <f>IFERROR(IF(COUNTIFS('Utrata Masy Jaja'!$B$4:$B$703,A482,'Utrata Masy Jaja'!$C$4:$C$703,C482)=0,"",AVERAGEIFS('Utrata Masy Jaja'!$S$4:$S$703,'Utrata Masy Jaja'!$B$4:$B$703,A482,'Utrata Masy Jaja'!$C$4:$C$703,C482)),"")</f>
        <v/>
      </c>
      <c r="V482" s="15" t="str">
        <f>IFERROR(IF(COUNTIFS('Temperatura zarodka'!$B$4:$B$703,A482,'Temperatura zarodka'!$C$4:$C$703,C482)=0,"",AVERAGEIFS('Temperatura zarodka'!$AR$4:$AR$703,'Temperatura zarodka'!$B$4:$B$703,A482,'Temperatura zarodka'!$C$4:$C$703,C482)),"")</f>
        <v/>
      </c>
      <c r="W482" s="14"/>
    </row>
    <row r="483" spans="1:23" ht="15" customHeight="1" x14ac:dyDescent="0.25">
      <c r="A483" s="12"/>
      <c r="B483" s="12"/>
      <c r="C483" s="14"/>
      <c r="D483" s="14"/>
      <c r="E483" s="14"/>
      <c r="F483" s="14"/>
      <c r="G483" s="14"/>
      <c r="H483" s="13" t="str">
        <f t="shared" si="56"/>
        <v/>
      </c>
      <c r="I483" s="14"/>
      <c r="J483" s="17" t="str">
        <f t="shared" si="57"/>
        <v/>
      </c>
      <c r="K483" s="14"/>
      <c r="L483" s="17" t="str">
        <f t="shared" si="58"/>
        <v/>
      </c>
      <c r="M483" s="17" t="str">
        <f t="shared" si="59"/>
        <v/>
      </c>
      <c r="N483" s="14"/>
      <c r="O483" s="13" t="str">
        <f t="shared" si="60"/>
        <v/>
      </c>
      <c r="P483" s="14"/>
      <c r="Q483" s="17" t="str">
        <f t="shared" si="61"/>
        <v/>
      </c>
      <c r="R483" s="14"/>
      <c r="S483" s="17" t="str">
        <f t="shared" si="62"/>
        <v/>
      </c>
      <c r="T483" s="17" t="str">
        <f t="shared" si="63"/>
        <v/>
      </c>
      <c r="U483" s="17" t="str">
        <f>IFERROR(IF(COUNTIFS('Utrata Masy Jaja'!$B$4:$B$703,A483,'Utrata Masy Jaja'!$C$4:$C$703,C483)=0,"",AVERAGEIFS('Utrata Masy Jaja'!$S$4:$S$703,'Utrata Masy Jaja'!$B$4:$B$703,A483,'Utrata Masy Jaja'!$C$4:$C$703,C483)),"")</f>
        <v/>
      </c>
      <c r="V483" s="15" t="str">
        <f>IFERROR(IF(COUNTIFS('Temperatura zarodka'!$B$4:$B$703,A483,'Temperatura zarodka'!$C$4:$C$703,C483)=0,"",AVERAGEIFS('Temperatura zarodka'!$AR$4:$AR$703,'Temperatura zarodka'!$B$4:$B$703,A483,'Temperatura zarodka'!$C$4:$C$703,C483)),"")</f>
        <v/>
      </c>
      <c r="W483" s="14"/>
    </row>
    <row r="484" spans="1:23" ht="15" customHeight="1" x14ac:dyDescent="0.25">
      <c r="A484" s="12"/>
      <c r="B484" s="12"/>
      <c r="C484" s="14"/>
      <c r="D484" s="14"/>
      <c r="E484" s="14"/>
      <c r="F484" s="14"/>
      <c r="G484" s="14"/>
      <c r="H484" s="13" t="str">
        <f t="shared" si="56"/>
        <v/>
      </c>
      <c r="I484" s="14"/>
      <c r="J484" s="17" t="str">
        <f t="shared" si="57"/>
        <v/>
      </c>
      <c r="K484" s="14"/>
      <c r="L484" s="17" t="str">
        <f t="shared" si="58"/>
        <v/>
      </c>
      <c r="M484" s="17" t="str">
        <f t="shared" si="59"/>
        <v/>
      </c>
      <c r="N484" s="14"/>
      <c r="O484" s="13" t="str">
        <f t="shared" si="60"/>
        <v/>
      </c>
      <c r="P484" s="14"/>
      <c r="Q484" s="17" t="str">
        <f t="shared" si="61"/>
        <v/>
      </c>
      <c r="R484" s="14"/>
      <c r="S484" s="17" t="str">
        <f t="shared" si="62"/>
        <v/>
      </c>
      <c r="T484" s="17" t="str">
        <f t="shared" si="63"/>
        <v/>
      </c>
      <c r="U484" s="17" t="str">
        <f>IFERROR(IF(COUNTIFS('Utrata Masy Jaja'!$B$4:$B$703,A484,'Utrata Masy Jaja'!$C$4:$C$703,C484)=0,"",AVERAGEIFS('Utrata Masy Jaja'!$S$4:$S$703,'Utrata Masy Jaja'!$B$4:$B$703,A484,'Utrata Masy Jaja'!$C$4:$C$703,C484)),"")</f>
        <v/>
      </c>
      <c r="V484" s="15" t="str">
        <f>IFERROR(IF(COUNTIFS('Temperatura zarodka'!$B$4:$B$703,A484,'Temperatura zarodka'!$C$4:$C$703,C484)=0,"",AVERAGEIFS('Temperatura zarodka'!$AR$4:$AR$703,'Temperatura zarodka'!$B$4:$B$703,A484,'Temperatura zarodka'!$C$4:$C$703,C484)),"")</f>
        <v/>
      </c>
      <c r="W484" s="14"/>
    </row>
    <row r="485" spans="1:23" ht="15" customHeight="1" x14ac:dyDescent="0.25">
      <c r="A485" s="12"/>
      <c r="B485" s="12"/>
      <c r="C485" s="14"/>
      <c r="D485" s="14"/>
      <c r="E485" s="14"/>
      <c r="F485" s="14"/>
      <c r="G485" s="14"/>
      <c r="H485" s="13" t="str">
        <f t="shared" si="56"/>
        <v/>
      </c>
      <c r="I485" s="14"/>
      <c r="J485" s="17" t="str">
        <f t="shared" si="57"/>
        <v/>
      </c>
      <c r="K485" s="14"/>
      <c r="L485" s="17" t="str">
        <f t="shared" si="58"/>
        <v/>
      </c>
      <c r="M485" s="17" t="str">
        <f t="shared" si="59"/>
        <v/>
      </c>
      <c r="N485" s="14"/>
      <c r="O485" s="13" t="str">
        <f t="shared" si="60"/>
        <v/>
      </c>
      <c r="P485" s="14"/>
      <c r="Q485" s="17" t="str">
        <f t="shared" si="61"/>
        <v/>
      </c>
      <c r="R485" s="14"/>
      <c r="S485" s="17" t="str">
        <f t="shared" si="62"/>
        <v/>
      </c>
      <c r="T485" s="17" t="str">
        <f t="shared" si="63"/>
        <v/>
      </c>
      <c r="U485" s="17" t="str">
        <f>IFERROR(IF(COUNTIFS('Utrata Masy Jaja'!$B$4:$B$703,A485,'Utrata Masy Jaja'!$C$4:$C$703,C485)=0,"",AVERAGEIFS('Utrata Masy Jaja'!$S$4:$S$703,'Utrata Masy Jaja'!$B$4:$B$703,A485,'Utrata Masy Jaja'!$C$4:$C$703,C485)),"")</f>
        <v/>
      </c>
      <c r="V485" s="15" t="str">
        <f>IFERROR(IF(COUNTIFS('Temperatura zarodka'!$B$4:$B$703,A485,'Temperatura zarodka'!$C$4:$C$703,C485)=0,"",AVERAGEIFS('Temperatura zarodka'!$AR$4:$AR$703,'Temperatura zarodka'!$B$4:$B$703,A485,'Temperatura zarodka'!$C$4:$C$703,C485)),"")</f>
        <v/>
      </c>
      <c r="W485" s="14"/>
    </row>
    <row r="486" spans="1:23" ht="15" customHeight="1" x14ac:dyDescent="0.25">
      <c r="A486" s="12"/>
      <c r="B486" s="12"/>
      <c r="C486" s="14"/>
      <c r="D486" s="14"/>
      <c r="E486" s="14"/>
      <c r="F486" s="14"/>
      <c r="G486" s="14"/>
      <c r="H486" s="13" t="str">
        <f t="shared" si="56"/>
        <v/>
      </c>
      <c r="I486" s="14"/>
      <c r="J486" s="17" t="str">
        <f t="shared" si="57"/>
        <v/>
      </c>
      <c r="K486" s="14"/>
      <c r="L486" s="17" t="str">
        <f t="shared" si="58"/>
        <v/>
      </c>
      <c r="M486" s="17" t="str">
        <f t="shared" si="59"/>
        <v/>
      </c>
      <c r="N486" s="14"/>
      <c r="O486" s="13" t="str">
        <f t="shared" si="60"/>
        <v/>
      </c>
      <c r="P486" s="14"/>
      <c r="Q486" s="17" t="str">
        <f t="shared" si="61"/>
        <v/>
      </c>
      <c r="R486" s="14"/>
      <c r="S486" s="17" t="str">
        <f t="shared" si="62"/>
        <v/>
      </c>
      <c r="T486" s="17" t="str">
        <f t="shared" si="63"/>
        <v/>
      </c>
      <c r="U486" s="17" t="str">
        <f>IFERROR(IF(COUNTIFS('Utrata Masy Jaja'!$B$4:$B$703,A486,'Utrata Masy Jaja'!$C$4:$C$703,C486)=0,"",AVERAGEIFS('Utrata Masy Jaja'!$S$4:$S$703,'Utrata Masy Jaja'!$B$4:$B$703,A486,'Utrata Masy Jaja'!$C$4:$C$703,C486)),"")</f>
        <v/>
      </c>
      <c r="V486" s="15" t="str">
        <f>IFERROR(IF(COUNTIFS('Temperatura zarodka'!$B$4:$B$703,A486,'Temperatura zarodka'!$C$4:$C$703,C486)=0,"",AVERAGEIFS('Temperatura zarodka'!$AR$4:$AR$703,'Temperatura zarodka'!$B$4:$B$703,A486,'Temperatura zarodka'!$C$4:$C$703,C486)),"")</f>
        <v/>
      </c>
      <c r="W486" s="14"/>
    </row>
    <row r="487" spans="1:23" ht="15" customHeight="1" x14ac:dyDescent="0.25">
      <c r="A487" s="12"/>
      <c r="B487" s="12"/>
      <c r="C487" s="14"/>
      <c r="D487" s="14"/>
      <c r="E487" s="14"/>
      <c r="F487" s="14"/>
      <c r="G487" s="14"/>
      <c r="H487" s="13" t="str">
        <f t="shared" si="56"/>
        <v/>
      </c>
      <c r="I487" s="14"/>
      <c r="J487" s="17" t="str">
        <f t="shared" si="57"/>
        <v/>
      </c>
      <c r="K487" s="14"/>
      <c r="L487" s="17" t="str">
        <f t="shared" si="58"/>
        <v/>
      </c>
      <c r="M487" s="17" t="str">
        <f t="shared" si="59"/>
        <v/>
      </c>
      <c r="N487" s="14"/>
      <c r="O487" s="13" t="str">
        <f t="shared" si="60"/>
        <v/>
      </c>
      <c r="P487" s="14"/>
      <c r="Q487" s="17" t="str">
        <f t="shared" si="61"/>
        <v/>
      </c>
      <c r="R487" s="14"/>
      <c r="S487" s="17" t="str">
        <f t="shared" si="62"/>
        <v/>
      </c>
      <c r="T487" s="17" t="str">
        <f t="shared" si="63"/>
        <v/>
      </c>
      <c r="U487" s="17" t="str">
        <f>IFERROR(IF(COUNTIFS('Utrata Masy Jaja'!$B$4:$B$703,A487,'Utrata Masy Jaja'!$C$4:$C$703,C487)=0,"",AVERAGEIFS('Utrata Masy Jaja'!$S$4:$S$703,'Utrata Masy Jaja'!$B$4:$B$703,A487,'Utrata Masy Jaja'!$C$4:$C$703,C487)),"")</f>
        <v/>
      </c>
      <c r="V487" s="15" t="str">
        <f>IFERROR(IF(COUNTIFS('Temperatura zarodka'!$B$4:$B$703,A487,'Temperatura zarodka'!$C$4:$C$703,C487)=0,"",AVERAGEIFS('Temperatura zarodka'!$AR$4:$AR$703,'Temperatura zarodka'!$B$4:$B$703,A487,'Temperatura zarodka'!$C$4:$C$703,C487)),"")</f>
        <v/>
      </c>
      <c r="W487" s="14"/>
    </row>
    <row r="488" spans="1:23" ht="15" customHeight="1" x14ac:dyDescent="0.25">
      <c r="A488" s="12"/>
      <c r="B488" s="12"/>
      <c r="C488" s="14"/>
      <c r="D488" s="14"/>
      <c r="E488" s="14"/>
      <c r="F488" s="14"/>
      <c r="G488" s="14"/>
      <c r="H488" s="13" t="str">
        <f t="shared" si="56"/>
        <v/>
      </c>
      <c r="I488" s="14"/>
      <c r="J488" s="17" t="str">
        <f t="shared" si="57"/>
        <v/>
      </c>
      <c r="K488" s="14"/>
      <c r="L488" s="17" t="str">
        <f t="shared" si="58"/>
        <v/>
      </c>
      <c r="M488" s="17" t="str">
        <f t="shared" si="59"/>
        <v/>
      </c>
      <c r="N488" s="14"/>
      <c r="O488" s="13" t="str">
        <f t="shared" si="60"/>
        <v/>
      </c>
      <c r="P488" s="14"/>
      <c r="Q488" s="17" t="str">
        <f t="shared" si="61"/>
        <v/>
      </c>
      <c r="R488" s="14"/>
      <c r="S488" s="17" t="str">
        <f t="shared" si="62"/>
        <v/>
      </c>
      <c r="T488" s="17" t="str">
        <f t="shared" si="63"/>
        <v/>
      </c>
      <c r="U488" s="17" t="str">
        <f>IFERROR(IF(COUNTIFS('Utrata Masy Jaja'!$B$4:$B$703,A488,'Utrata Masy Jaja'!$C$4:$C$703,C488)=0,"",AVERAGEIFS('Utrata Masy Jaja'!$S$4:$S$703,'Utrata Masy Jaja'!$B$4:$B$703,A488,'Utrata Masy Jaja'!$C$4:$C$703,C488)),"")</f>
        <v/>
      </c>
      <c r="V488" s="15" t="str">
        <f>IFERROR(IF(COUNTIFS('Temperatura zarodka'!$B$4:$B$703,A488,'Temperatura zarodka'!$C$4:$C$703,C488)=0,"",AVERAGEIFS('Temperatura zarodka'!$AR$4:$AR$703,'Temperatura zarodka'!$B$4:$B$703,A488,'Temperatura zarodka'!$C$4:$C$703,C488)),"")</f>
        <v/>
      </c>
      <c r="W488" s="14"/>
    </row>
    <row r="489" spans="1:23" ht="15" customHeight="1" x14ac:dyDescent="0.25">
      <c r="A489" s="12"/>
      <c r="B489" s="12"/>
      <c r="C489" s="14"/>
      <c r="D489" s="14"/>
      <c r="E489" s="14"/>
      <c r="F489" s="14"/>
      <c r="G489" s="14"/>
      <c r="H489" s="13" t="str">
        <f t="shared" si="56"/>
        <v/>
      </c>
      <c r="I489" s="14"/>
      <c r="J489" s="17" t="str">
        <f t="shared" si="57"/>
        <v/>
      </c>
      <c r="K489" s="14"/>
      <c r="L489" s="17" t="str">
        <f t="shared" si="58"/>
        <v/>
      </c>
      <c r="M489" s="17" t="str">
        <f t="shared" si="59"/>
        <v/>
      </c>
      <c r="N489" s="14"/>
      <c r="O489" s="13" t="str">
        <f t="shared" si="60"/>
        <v/>
      </c>
      <c r="P489" s="14"/>
      <c r="Q489" s="17" t="str">
        <f t="shared" si="61"/>
        <v/>
      </c>
      <c r="R489" s="14"/>
      <c r="S489" s="17" t="str">
        <f t="shared" si="62"/>
        <v/>
      </c>
      <c r="T489" s="17" t="str">
        <f t="shared" si="63"/>
        <v/>
      </c>
      <c r="U489" s="17" t="str">
        <f>IFERROR(IF(COUNTIFS('Utrata Masy Jaja'!$B$4:$B$703,A489,'Utrata Masy Jaja'!$C$4:$C$703,C489)=0,"",AVERAGEIFS('Utrata Masy Jaja'!$S$4:$S$703,'Utrata Masy Jaja'!$B$4:$B$703,A489,'Utrata Masy Jaja'!$C$4:$C$703,C489)),"")</f>
        <v/>
      </c>
      <c r="V489" s="15" t="str">
        <f>IFERROR(IF(COUNTIFS('Temperatura zarodka'!$B$4:$B$703,A489,'Temperatura zarodka'!$C$4:$C$703,C489)=0,"",AVERAGEIFS('Temperatura zarodka'!$AR$4:$AR$703,'Temperatura zarodka'!$B$4:$B$703,A489,'Temperatura zarodka'!$C$4:$C$703,C489)),"")</f>
        <v/>
      </c>
      <c r="W489" s="14"/>
    </row>
    <row r="490" spans="1:23" ht="15" customHeight="1" x14ac:dyDescent="0.25">
      <c r="A490" s="12"/>
      <c r="B490" s="12"/>
      <c r="C490" s="14"/>
      <c r="D490" s="14"/>
      <c r="E490" s="14"/>
      <c r="F490" s="14"/>
      <c r="G490" s="14"/>
      <c r="H490" s="13" t="str">
        <f t="shared" si="56"/>
        <v/>
      </c>
      <c r="I490" s="14"/>
      <c r="J490" s="17" t="str">
        <f t="shared" si="57"/>
        <v/>
      </c>
      <c r="K490" s="14"/>
      <c r="L490" s="17" t="str">
        <f t="shared" si="58"/>
        <v/>
      </c>
      <c r="M490" s="17" t="str">
        <f t="shared" si="59"/>
        <v/>
      </c>
      <c r="N490" s="14"/>
      <c r="O490" s="13" t="str">
        <f t="shared" si="60"/>
        <v/>
      </c>
      <c r="P490" s="14"/>
      <c r="Q490" s="17" t="str">
        <f t="shared" si="61"/>
        <v/>
      </c>
      <c r="R490" s="14"/>
      <c r="S490" s="17" t="str">
        <f t="shared" si="62"/>
        <v/>
      </c>
      <c r="T490" s="17" t="str">
        <f t="shared" si="63"/>
        <v/>
      </c>
      <c r="U490" s="17" t="str">
        <f>IFERROR(IF(COUNTIFS('Utrata Masy Jaja'!$B$4:$B$703,A490,'Utrata Masy Jaja'!$C$4:$C$703,C490)=0,"",AVERAGEIFS('Utrata Masy Jaja'!$S$4:$S$703,'Utrata Masy Jaja'!$B$4:$B$703,A490,'Utrata Masy Jaja'!$C$4:$C$703,C490)),"")</f>
        <v/>
      </c>
      <c r="V490" s="15" t="str">
        <f>IFERROR(IF(COUNTIFS('Temperatura zarodka'!$B$4:$B$703,A490,'Temperatura zarodka'!$C$4:$C$703,C490)=0,"",AVERAGEIFS('Temperatura zarodka'!$AR$4:$AR$703,'Temperatura zarodka'!$B$4:$B$703,A490,'Temperatura zarodka'!$C$4:$C$703,C490)),"")</f>
        <v/>
      </c>
      <c r="W490" s="14"/>
    </row>
    <row r="491" spans="1:23" ht="15" customHeight="1" x14ac:dyDescent="0.25">
      <c r="A491" s="12"/>
      <c r="B491" s="12"/>
      <c r="C491" s="14"/>
      <c r="D491" s="14"/>
      <c r="E491" s="14"/>
      <c r="F491" s="14"/>
      <c r="G491" s="14"/>
      <c r="H491" s="13" t="str">
        <f t="shared" si="56"/>
        <v/>
      </c>
      <c r="I491" s="14"/>
      <c r="J491" s="17" t="str">
        <f t="shared" si="57"/>
        <v/>
      </c>
      <c r="K491" s="14"/>
      <c r="L491" s="17" t="str">
        <f t="shared" si="58"/>
        <v/>
      </c>
      <c r="M491" s="17" t="str">
        <f t="shared" si="59"/>
        <v/>
      </c>
      <c r="N491" s="14"/>
      <c r="O491" s="13" t="str">
        <f t="shared" si="60"/>
        <v/>
      </c>
      <c r="P491" s="14"/>
      <c r="Q491" s="17" t="str">
        <f t="shared" si="61"/>
        <v/>
      </c>
      <c r="R491" s="14"/>
      <c r="S491" s="17" t="str">
        <f t="shared" si="62"/>
        <v/>
      </c>
      <c r="T491" s="17" t="str">
        <f t="shared" si="63"/>
        <v/>
      </c>
      <c r="U491" s="17" t="str">
        <f>IFERROR(IF(COUNTIFS('Utrata Masy Jaja'!$B$4:$B$703,A491,'Utrata Masy Jaja'!$C$4:$C$703,C491)=0,"",AVERAGEIFS('Utrata Masy Jaja'!$S$4:$S$703,'Utrata Masy Jaja'!$B$4:$B$703,A491,'Utrata Masy Jaja'!$C$4:$C$703,C491)),"")</f>
        <v/>
      </c>
      <c r="V491" s="15" t="str">
        <f>IFERROR(IF(COUNTIFS('Temperatura zarodka'!$B$4:$B$703,A491,'Temperatura zarodka'!$C$4:$C$703,C491)=0,"",AVERAGEIFS('Temperatura zarodka'!$AR$4:$AR$703,'Temperatura zarodka'!$B$4:$B$703,A491,'Temperatura zarodka'!$C$4:$C$703,C491)),"")</f>
        <v/>
      </c>
      <c r="W491" s="14"/>
    </row>
    <row r="492" spans="1:23" ht="15" customHeight="1" x14ac:dyDescent="0.25">
      <c r="A492" s="12"/>
      <c r="B492" s="12"/>
      <c r="C492" s="14"/>
      <c r="D492" s="14"/>
      <c r="E492" s="14"/>
      <c r="F492" s="14"/>
      <c r="G492" s="14"/>
      <c r="H492" s="13" t="str">
        <f t="shared" si="56"/>
        <v/>
      </c>
      <c r="I492" s="14"/>
      <c r="J492" s="17" t="str">
        <f t="shared" si="57"/>
        <v/>
      </c>
      <c r="K492" s="14"/>
      <c r="L492" s="17" t="str">
        <f t="shared" si="58"/>
        <v/>
      </c>
      <c r="M492" s="17" t="str">
        <f t="shared" si="59"/>
        <v/>
      </c>
      <c r="N492" s="14"/>
      <c r="O492" s="13" t="str">
        <f t="shared" si="60"/>
        <v/>
      </c>
      <c r="P492" s="14"/>
      <c r="Q492" s="17" t="str">
        <f t="shared" si="61"/>
        <v/>
      </c>
      <c r="R492" s="14"/>
      <c r="S492" s="17" t="str">
        <f t="shared" si="62"/>
        <v/>
      </c>
      <c r="T492" s="17" t="str">
        <f t="shared" si="63"/>
        <v/>
      </c>
      <c r="U492" s="17" t="str">
        <f>IFERROR(IF(COUNTIFS('Utrata Masy Jaja'!$B$4:$B$703,A492,'Utrata Masy Jaja'!$C$4:$C$703,C492)=0,"",AVERAGEIFS('Utrata Masy Jaja'!$S$4:$S$703,'Utrata Masy Jaja'!$B$4:$B$703,A492,'Utrata Masy Jaja'!$C$4:$C$703,C492)),"")</f>
        <v/>
      </c>
      <c r="V492" s="15" t="str">
        <f>IFERROR(IF(COUNTIFS('Temperatura zarodka'!$B$4:$B$703,A492,'Temperatura zarodka'!$C$4:$C$703,C492)=0,"",AVERAGEIFS('Temperatura zarodka'!$AR$4:$AR$703,'Temperatura zarodka'!$B$4:$B$703,A492,'Temperatura zarodka'!$C$4:$C$703,C492)),"")</f>
        <v/>
      </c>
      <c r="W492" s="14"/>
    </row>
    <row r="493" spans="1:23" ht="15" customHeight="1" x14ac:dyDescent="0.25">
      <c r="A493" s="12"/>
      <c r="B493" s="12"/>
      <c r="C493" s="14"/>
      <c r="D493" s="14"/>
      <c r="E493" s="14"/>
      <c r="F493" s="14"/>
      <c r="G493" s="14"/>
      <c r="H493" s="13" t="str">
        <f t="shared" si="56"/>
        <v/>
      </c>
      <c r="I493" s="14"/>
      <c r="J493" s="17" t="str">
        <f t="shared" si="57"/>
        <v/>
      </c>
      <c r="K493" s="14"/>
      <c r="L493" s="17" t="str">
        <f t="shared" si="58"/>
        <v/>
      </c>
      <c r="M493" s="17" t="str">
        <f t="shared" si="59"/>
        <v/>
      </c>
      <c r="N493" s="14"/>
      <c r="O493" s="13" t="str">
        <f t="shared" si="60"/>
        <v/>
      </c>
      <c r="P493" s="14"/>
      <c r="Q493" s="17" t="str">
        <f t="shared" si="61"/>
        <v/>
      </c>
      <c r="R493" s="14"/>
      <c r="S493" s="17" t="str">
        <f t="shared" si="62"/>
        <v/>
      </c>
      <c r="T493" s="17" t="str">
        <f t="shared" si="63"/>
        <v/>
      </c>
      <c r="U493" s="17" t="str">
        <f>IFERROR(IF(COUNTIFS('Utrata Masy Jaja'!$B$4:$B$703,A493,'Utrata Masy Jaja'!$C$4:$C$703,C493)=0,"",AVERAGEIFS('Utrata Masy Jaja'!$S$4:$S$703,'Utrata Masy Jaja'!$B$4:$B$703,A493,'Utrata Masy Jaja'!$C$4:$C$703,C493)),"")</f>
        <v/>
      </c>
      <c r="V493" s="15" t="str">
        <f>IFERROR(IF(COUNTIFS('Temperatura zarodka'!$B$4:$B$703,A493,'Temperatura zarodka'!$C$4:$C$703,C493)=0,"",AVERAGEIFS('Temperatura zarodka'!$AR$4:$AR$703,'Temperatura zarodka'!$B$4:$B$703,A493,'Temperatura zarodka'!$C$4:$C$703,C493)),"")</f>
        <v/>
      </c>
      <c r="W493" s="14"/>
    </row>
    <row r="494" spans="1:23" ht="15" customHeight="1" x14ac:dyDescent="0.25">
      <c r="A494" s="12"/>
      <c r="B494" s="12"/>
      <c r="C494" s="14"/>
      <c r="D494" s="14"/>
      <c r="E494" s="14"/>
      <c r="F494" s="14"/>
      <c r="G494" s="14"/>
      <c r="H494" s="13" t="str">
        <f t="shared" si="56"/>
        <v/>
      </c>
      <c r="I494" s="14"/>
      <c r="J494" s="17" t="str">
        <f t="shared" si="57"/>
        <v/>
      </c>
      <c r="K494" s="14"/>
      <c r="L494" s="17" t="str">
        <f t="shared" si="58"/>
        <v/>
      </c>
      <c r="M494" s="17" t="str">
        <f t="shared" si="59"/>
        <v/>
      </c>
      <c r="N494" s="14"/>
      <c r="O494" s="13" t="str">
        <f t="shared" si="60"/>
        <v/>
      </c>
      <c r="P494" s="14"/>
      <c r="Q494" s="17" t="str">
        <f t="shared" si="61"/>
        <v/>
      </c>
      <c r="R494" s="14"/>
      <c r="S494" s="17" t="str">
        <f t="shared" si="62"/>
        <v/>
      </c>
      <c r="T494" s="17" t="str">
        <f t="shared" si="63"/>
        <v/>
      </c>
      <c r="U494" s="17" t="str">
        <f>IFERROR(IF(COUNTIFS('Utrata Masy Jaja'!$B$4:$B$703,A494,'Utrata Masy Jaja'!$C$4:$C$703,C494)=0,"",AVERAGEIFS('Utrata Masy Jaja'!$S$4:$S$703,'Utrata Masy Jaja'!$B$4:$B$703,A494,'Utrata Masy Jaja'!$C$4:$C$703,C494)),"")</f>
        <v/>
      </c>
      <c r="V494" s="15" t="str">
        <f>IFERROR(IF(COUNTIFS('Temperatura zarodka'!$B$4:$B$703,A494,'Temperatura zarodka'!$C$4:$C$703,C494)=0,"",AVERAGEIFS('Temperatura zarodka'!$AR$4:$AR$703,'Temperatura zarodka'!$B$4:$B$703,A494,'Temperatura zarodka'!$C$4:$C$703,C494)),"")</f>
        <v/>
      </c>
      <c r="W494" s="14"/>
    </row>
    <row r="495" spans="1:23" ht="15" customHeight="1" x14ac:dyDescent="0.25">
      <c r="A495" s="12"/>
      <c r="B495" s="12"/>
      <c r="C495" s="14"/>
      <c r="D495" s="14"/>
      <c r="E495" s="14"/>
      <c r="F495" s="14"/>
      <c r="G495" s="14"/>
      <c r="H495" s="13" t="str">
        <f t="shared" si="56"/>
        <v/>
      </c>
      <c r="I495" s="14"/>
      <c r="J495" s="17" t="str">
        <f t="shared" si="57"/>
        <v/>
      </c>
      <c r="K495" s="14"/>
      <c r="L495" s="17" t="str">
        <f t="shared" si="58"/>
        <v/>
      </c>
      <c r="M495" s="17" t="str">
        <f t="shared" si="59"/>
        <v/>
      </c>
      <c r="N495" s="14"/>
      <c r="O495" s="13" t="str">
        <f t="shared" si="60"/>
        <v/>
      </c>
      <c r="P495" s="14"/>
      <c r="Q495" s="17" t="str">
        <f t="shared" si="61"/>
        <v/>
      </c>
      <c r="R495" s="14"/>
      <c r="S495" s="17" t="str">
        <f t="shared" si="62"/>
        <v/>
      </c>
      <c r="T495" s="17" t="str">
        <f t="shared" si="63"/>
        <v/>
      </c>
      <c r="U495" s="17" t="str">
        <f>IFERROR(IF(COUNTIFS('Utrata Masy Jaja'!$B$4:$B$703,A495,'Utrata Masy Jaja'!$C$4:$C$703,C495)=0,"",AVERAGEIFS('Utrata Masy Jaja'!$S$4:$S$703,'Utrata Masy Jaja'!$B$4:$B$703,A495,'Utrata Masy Jaja'!$C$4:$C$703,C495)),"")</f>
        <v/>
      </c>
      <c r="V495" s="15" t="str">
        <f>IFERROR(IF(COUNTIFS('Temperatura zarodka'!$B$4:$B$703,A495,'Temperatura zarodka'!$C$4:$C$703,C495)=0,"",AVERAGEIFS('Temperatura zarodka'!$AR$4:$AR$703,'Temperatura zarodka'!$B$4:$B$703,A495,'Temperatura zarodka'!$C$4:$C$703,C495)),"")</f>
        <v/>
      </c>
      <c r="W495" s="14"/>
    </row>
    <row r="496" spans="1:23" ht="15" customHeight="1" x14ac:dyDescent="0.25">
      <c r="A496" s="12"/>
      <c r="B496" s="12"/>
      <c r="C496" s="14"/>
      <c r="D496" s="14"/>
      <c r="E496" s="14"/>
      <c r="F496" s="14"/>
      <c r="G496" s="14"/>
      <c r="H496" s="13" t="str">
        <f t="shared" si="56"/>
        <v/>
      </c>
      <c r="I496" s="14"/>
      <c r="J496" s="17" t="str">
        <f t="shared" si="57"/>
        <v/>
      </c>
      <c r="K496" s="14"/>
      <c r="L496" s="17" t="str">
        <f t="shared" si="58"/>
        <v/>
      </c>
      <c r="M496" s="17" t="str">
        <f t="shared" si="59"/>
        <v/>
      </c>
      <c r="N496" s="14"/>
      <c r="O496" s="13" t="str">
        <f t="shared" si="60"/>
        <v/>
      </c>
      <c r="P496" s="14"/>
      <c r="Q496" s="17" t="str">
        <f t="shared" si="61"/>
        <v/>
      </c>
      <c r="R496" s="14"/>
      <c r="S496" s="17" t="str">
        <f t="shared" si="62"/>
        <v/>
      </c>
      <c r="T496" s="17" t="str">
        <f t="shared" si="63"/>
        <v/>
      </c>
      <c r="U496" s="17" t="str">
        <f>IFERROR(IF(COUNTIFS('Utrata Masy Jaja'!$B$4:$B$703,A496,'Utrata Masy Jaja'!$C$4:$C$703,C496)=0,"",AVERAGEIFS('Utrata Masy Jaja'!$S$4:$S$703,'Utrata Masy Jaja'!$B$4:$B$703,A496,'Utrata Masy Jaja'!$C$4:$C$703,C496)),"")</f>
        <v/>
      </c>
      <c r="V496" s="15" t="str">
        <f>IFERROR(IF(COUNTIFS('Temperatura zarodka'!$B$4:$B$703,A496,'Temperatura zarodka'!$C$4:$C$703,C496)=0,"",AVERAGEIFS('Temperatura zarodka'!$AR$4:$AR$703,'Temperatura zarodka'!$B$4:$B$703,A496,'Temperatura zarodka'!$C$4:$C$703,C496)),"")</f>
        <v/>
      </c>
      <c r="W496" s="14"/>
    </row>
    <row r="497" spans="1:23" ht="15" customHeight="1" x14ac:dyDescent="0.25">
      <c r="A497" s="12"/>
      <c r="B497" s="12"/>
      <c r="C497" s="14"/>
      <c r="D497" s="14"/>
      <c r="E497" s="14"/>
      <c r="F497" s="14"/>
      <c r="G497" s="14"/>
      <c r="H497" s="13" t="str">
        <f t="shared" si="56"/>
        <v/>
      </c>
      <c r="I497" s="14"/>
      <c r="J497" s="17" t="str">
        <f t="shared" si="57"/>
        <v/>
      </c>
      <c r="K497" s="14"/>
      <c r="L497" s="17" t="str">
        <f t="shared" si="58"/>
        <v/>
      </c>
      <c r="M497" s="17" t="str">
        <f t="shared" si="59"/>
        <v/>
      </c>
      <c r="N497" s="14"/>
      <c r="O497" s="13" t="str">
        <f t="shared" si="60"/>
        <v/>
      </c>
      <c r="P497" s="14"/>
      <c r="Q497" s="17" t="str">
        <f t="shared" si="61"/>
        <v/>
      </c>
      <c r="R497" s="14"/>
      <c r="S497" s="17" t="str">
        <f t="shared" si="62"/>
        <v/>
      </c>
      <c r="T497" s="17" t="str">
        <f t="shared" si="63"/>
        <v/>
      </c>
      <c r="U497" s="17" t="str">
        <f>IFERROR(IF(COUNTIFS('Utrata Masy Jaja'!$B$4:$B$703,A497,'Utrata Masy Jaja'!$C$4:$C$703,C497)=0,"",AVERAGEIFS('Utrata Masy Jaja'!$S$4:$S$703,'Utrata Masy Jaja'!$B$4:$B$703,A497,'Utrata Masy Jaja'!$C$4:$C$703,C497)),"")</f>
        <v/>
      </c>
      <c r="V497" s="15" t="str">
        <f>IFERROR(IF(COUNTIFS('Temperatura zarodka'!$B$4:$B$703,A497,'Temperatura zarodka'!$C$4:$C$703,C497)=0,"",AVERAGEIFS('Temperatura zarodka'!$AR$4:$AR$703,'Temperatura zarodka'!$B$4:$B$703,A497,'Temperatura zarodka'!$C$4:$C$703,C497)),"")</f>
        <v/>
      </c>
      <c r="W497" s="14"/>
    </row>
    <row r="498" spans="1:23" ht="15" customHeight="1" x14ac:dyDescent="0.25">
      <c r="A498" s="12"/>
      <c r="B498" s="12"/>
      <c r="C498" s="14"/>
      <c r="D498" s="14"/>
      <c r="E498" s="14"/>
      <c r="F498" s="14"/>
      <c r="G498" s="14"/>
      <c r="H498" s="13" t="str">
        <f t="shared" si="56"/>
        <v/>
      </c>
      <c r="I498" s="14"/>
      <c r="J498" s="17" t="str">
        <f t="shared" si="57"/>
        <v/>
      </c>
      <c r="K498" s="14"/>
      <c r="L498" s="17" t="str">
        <f t="shared" si="58"/>
        <v/>
      </c>
      <c r="M498" s="17" t="str">
        <f t="shared" si="59"/>
        <v/>
      </c>
      <c r="N498" s="14"/>
      <c r="O498" s="13" t="str">
        <f t="shared" si="60"/>
        <v/>
      </c>
      <c r="P498" s="14"/>
      <c r="Q498" s="17" t="str">
        <f t="shared" si="61"/>
        <v/>
      </c>
      <c r="R498" s="14"/>
      <c r="S498" s="17" t="str">
        <f t="shared" si="62"/>
        <v/>
      </c>
      <c r="T498" s="17" t="str">
        <f t="shared" si="63"/>
        <v/>
      </c>
      <c r="U498" s="17" t="str">
        <f>IFERROR(IF(COUNTIFS('Utrata Masy Jaja'!$B$4:$B$703,A498,'Utrata Masy Jaja'!$C$4:$C$703,C498)=0,"",AVERAGEIFS('Utrata Masy Jaja'!$S$4:$S$703,'Utrata Masy Jaja'!$B$4:$B$703,A498,'Utrata Masy Jaja'!$C$4:$C$703,C498)),"")</f>
        <v/>
      </c>
      <c r="V498" s="15" t="str">
        <f>IFERROR(IF(COUNTIFS('Temperatura zarodka'!$B$4:$B$703,A498,'Temperatura zarodka'!$C$4:$C$703,C498)=0,"",AVERAGEIFS('Temperatura zarodka'!$AR$4:$AR$703,'Temperatura zarodka'!$B$4:$B$703,A498,'Temperatura zarodka'!$C$4:$C$703,C498)),"")</f>
        <v/>
      </c>
      <c r="W498" s="14"/>
    </row>
    <row r="499" spans="1:23" ht="15" customHeight="1" x14ac:dyDescent="0.25">
      <c r="A499" s="12"/>
      <c r="B499" s="12"/>
      <c r="C499" s="14"/>
      <c r="D499" s="14"/>
      <c r="E499" s="14"/>
      <c r="F499" s="14"/>
      <c r="G499" s="14"/>
      <c r="H499" s="13" t="str">
        <f t="shared" si="56"/>
        <v/>
      </c>
      <c r="I499" s="14"/>
      <c r="J499" s="17" t="str">
        <f t="shared" si="57"/>
        <v/>
      </c>
      <c r="K499" s="14"/>
      <c r="L499" s="17" t="str">
        <f t="shared" si="58"/>
        <v/>
      </c>
      <c r="M499" s="17" t="str">
        <f t="shared" si="59"/>
        <v/>
      </c>
      <c r="N499" s="14"/>
      <c r="O499" s="13" t="str">
        <f t="shared" si="60"/>
        <v/>
      </c>
      <c r="P499" s="14"/>
      <c r="Q499" s="17" t="str">
        <f t="shared" si="61"/>
        <v/>
      </c>
      <c r="R499" s="14"/>
      <c r="S499" s="17" t="str">
        <f t="shared" si="62"/>
        <v/>
      </c>
      <c r="T499" s="17" t="str">
        <f t="shared" si="63"/>
        <v/>
      </c>
      <c r="U499" s="17" t="str">
        <f>IFERROR(IF(COUNTIFS('Utrata Masy Jaja'!$B$4:$B$703,A499,'Utrata Masy Jaja'!$C$4:$C$703,C499)=0,"",AVERAGEIFS('Utrata Masy Jaja'!$S$4:$S$703,'Utrata Masy Jaja'!$B$4:$B$703,A499,'Utrata Masy Jaja'!$C$4:$C$703,C499)),"")</f>
        <v/>
      </c>
      <c r="V499" s="15" t="str">
        <f>IFERROR(IF(COUNTIFS('Temperatura zarodka'!$B$4:$B$703,A499,'Temperatura zarodka'!$C$4:$C$703,C499)=0,"",AVERAGEIFS('Temperatura zarodka'!$AR$4:$AR$703,'Temperatura zarodka'!$B$4:$B$703,A499,'Temperatura zarodka'!$C$4:$C$703,C499)),"")</f>
        <v/>
      </c>
      <c r="W499" s="14"/>
    </row>
    <row r="500" spans="1:23" ht="15" customHeight="1" x14ac:dyDescent="0.25">
      <c r="A500" s="12"/>
      <c r="B500" s="12"/>
      <c r="C500" s="14"/>
      <c r="D500" s="14"/>
      <c r="E500" s="14"/>
      <c r="F500" s="14"/>
      <c r="G500" s="14"/>
      <c r="H500" s="13" t="str">
        <f t="shared" si="56"/>
        <v/>
      </c>
      <c r="I500" s="14"/>
      <c r="J500" s="17" t="str">
        <f t="shared" si="57"/>
        <v/>
      </c>
      <c r="K500" s="14"/>
      <c r="L500" s="17" t="str">
        <f t="shared" si="58"/>
        <v/>
      </c>
      <c r="M500" s="17" t="str">
        <f t="shared" si="59"/>
        <v/>
      </c>
      <c r="N500" s="14"/>
      <c r="O500" s="13" t="str">
        <f t="shared" si="60"/>
        <v/>
      </c>
      <c r="P500" s="14"/>
      <c r="Q500" s="17" t="str">
        <f t="shared" si="61"/>
        <v/>
      </c>
      <c r="R500" s="14"/>
      <c r="S500" s="17" t="str">
        <f t="shared" si="62"/>
        <v/>
      </c>
      <c r="T500" s="17" t="str">
        <f t="shared" si="63"/>
        <v/>
      </c>
      <c r="U500" s="17" t="str">
        <f>IFERROR(IF(COUNTIFS('Utrata Masy Jaja'!$B$4:$B$703,A500,'Utrata Masy Jaja'!$C$4:$C$703,C500)=0,"",AVERAGEIFS('Utrata Masy Jaja'!$S$4:$S$703,'Utrata Masy Jaja'!$B$4:$B$703,A500,'Utrata Masy Jaja'!$C$4:$C$703,C500)),"")</f>
        <v/>
      </c>
      <c r="V500" s="15" t="str">
        <f>IFERROR(IF(COUNTIFS('Temperatura zarodka'!$B$4:$B$703,A500,'Temperatura zarodka'!$C$4:$C$703,C500)=0,"",AVERAGEIFS('Temperatura zarodka'!$AR$4:$AR$703,'Temperatura zarodka'!$B$4:$B$703,A500,'Temperatura zarodka'!$C$4:$C$703,C500)),"")</f>
        <v/>
      </c>
      <c r="W500" s="14"/>
    </row>
    <row r="501" spans="1:23" ht="15" customHeight="1" x14ac:dyDescent="0.25">
      <c r="A501" s="12"/>
      <c r="B501" s="12"/>
      <c r="C501" s="14"/>
      <c r="D501" s="14"/>
      <c r="E501" s="14"/>
      <c r="F501" s="14"/>
      <c r="G501" s="14"/>
      <c r="H501" s="13" t="str">
        <f t="shared" si="56"/>
        <v/>
      </c>
      <c r="I501" s="14"/>
      <c r="J501" s="17" t="str">
        <f t="shared" si="57"/>
        <v/>
      </c>
      <c r="K501" s="14"/>
      <c r="L501" s="17" t="str">
        <f t="shared" si="58"/>
        <v/>
      </c>
      <c r="M501" s="17" t="str">
        <f t="shared" si="59"/>
        <v/>
      </c>
      <c r="N501" s="14"/>
      <c r="O501" s="13" t="str">
        <f t="shared" si="60"/>
        <v/>
      </c>
      <c r="P501" s="14"/>
      <c r="Q501" s="17" t="str">
        <f t="shared" si="61"/>
        <v/>
      </c>
      <c r="R501" s="14"/>
      <c r="S501" s="17" t="str">
        <f t="shared" si="62"/>
        <v/>
      </c>
      <c r="T501" s="17" t="str">
        <f t="shared" si="63"/>
        <v/>
      </c>
      <c r="U501" s="17" t="str">
        <f>IFERROR(IF(COUNTIFS('Utrata Masy Jaja'!$B$4:$B$703,A501,'Utrata Masy Jaja'!$C$4:$C$703,C501)=0,"",AVERAGEIFS('Utrata Masy Jaja'!$S$4:$S$703,'Utrata Masy Jaja'!$B$4:$B$703,A501,'Utrata Masy Jaja'!$C$4:$C$703,C501)),"")</f>
        <v/>
      </c>
      <c r="V501" s="15" t="str">
        <f>IFERROR(IF(COUNTIFS('Temperatura zarodka'!$B$4:$B$703,A501,'Temperatura zarodka'!$C$4:$C$703,C501)=0,"",AVERAGEIFS('Temperatura zarodka'!$AR$4:$AR$703,'Temperatura zarodka'!$B$4:$B$703,A501,'Temperatura zarodka'!$C$4:$C$703,C501)),"")</f>
        <v/>
      </c>
      <c r="W501" s="14"/>
    </row>
    <row r="502" spans="1:23" ht="15" customHeight="1" x14ac:dyDescent="0.25">
      <c r="A502" s="12"/>
      <c r="B502" s="12"/>
      <c r="C502" s="14"/>
      <c r="D502" s="14"/>
      <c r="E502" s="14"/>
      <c r="F502" s="14"/>
      <c r="G502" s="14"/>
      <c r="H502" s="13" t="str">
        <f t="shared" si="56"/>
        <v/>
      </c>
      <c r="I502" s="14"/>
      <c r="J502" s="17" t="str">
        <f t="shared" si="57"/>
        <v/>
      </c>
      <c r="K502" s="14"/>
      <c r="L502" s="17" t="str">
        <f t="shared" si="58"/>
        <v/>
      </c>
      <c r="M502" s="17" t="str">
        <f t="shared" si="59"/>
        <v/>
      </c>
      <c r="N502" s="14"/>
      <c r="O502" s="13" t="str">
        <f t="shared" si="60"/>
        <v/>
      </c>
      <c r="P502" s="14"/>
      <c r="Q502" s="17" t="str">
        <f t="shared" si="61"/>
        <v/>
      </c>
      <c r="R502" s="14"/>
      <c r="S502" s="17" t="str">
        <f t="shared" si="62"/>
        <v/>
      </c>
      <c r="T502" s="17" t="str">
        <f t="shared" si="63"/>
        <v/>
      </c>
      <c r="U502" s="17" t="str">
        <f>IFERROR(IF(COUNTIFS('Utrata Masy Jaja'!$B$4:$B$703,A502,'Utrata Masy Jaja'!$C$4:$C$703,C502)=0,"",AVERAGEIFS('Utrata Masy Jaja'!$S$4:$S$703,'Utrata Masy Jaja'!$B$4:$B$703,A502,'Utrata Masy Jaja'!$C$4:$C$703,C502)),"")</f>
        <v/>
      </c>
      <c r="V502" s="15" t="str">
        <f>IFERROR(IF(COUNTIFS('Temperatura zarodka'!$B$4:$B$703,A502,'Temperatura zarodka'!$C$4:$C$703,C502)=0,"",AVERAGEIFS('Temperatura zarodka'!$AR$4:$AR$703,'Temperatura zarodka'!$B$4:$B$703,A502,'Temperatura zarodka'!$C$4:$C$703,C502)),"")</f>
        <v/>
      </c>
      <c r="W502" s="14"/>
    </row>
  </sheetData>
  <sheetProtection sheet="1" formatCells="0" formatColumns="0" formatRows="0" sort="0" autoFilter="0"/>
  <mergeCells count="1">
    <mergeCell ref="A1:W1"/>
  </mergeCells>
  <conditionalFormatting sqref="S3:S502">
    <cfRule type="cellIs" dxfId="11" priority="2" operator="lessThan">
      <formula>85</formula>
    </cfRule>
    <cfRule type="cellIs" dxfId="10" priority="3" operator="greaterThanOrEqual">
      <formula>92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Wybierz z listy" error="Wybierz dostawcę/stado z listy." xr:uid="{00000000-0002-0000-1900-000000000000}">
          <x14:formula1>
            <xm:f>Konfiguracja!$G$3:$G$54</xm:f>
          </x14:formula1>
          <xm:sqref>C3:C502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705"/>
  <sheetViews>
    <sheetView zoomScale="115" zoomScaleNormal="115" workbookViewId="0">
      <pane xSplit="3" ySplit="3" topLeftCell="D154" activePane="bottomRight" state="frozen"/>
      <selection pane="topRight" activeCell="D1" sqref="D1"/>
      <selection pane="bottomLeft" activeCell="A4" sqref="A4"/>
      <selection pane="bottomRight" activeCell="I173" sqref="I173"/>
    </sheetView>
  </sheetViews>
  <sheetFormatPr defaultColWidth="8.7109375" defaultRowHeight="15" x14ac:dyDescent="0.25"/>
  <cols>
    <col min="1" max="1" width="6" customWidth="1"/>
    <col min="2" max="2" width="12" customWidth="1"/>
    <col min="3" max="3" width="28.7109375" bestFit="1" customWidth="1"/>
    <col min="4" max="4" width="9" customWidth="1"/>
    <col min="5" max="5" width="7" customWidth="1"/>
    <col min="6" max="6" width="9" customWidth="1"/>
    <col min="7" max="7" width="8" customWidth="1"/>
    <col min="8" max="8" width="7" customWidth="1"/>
    <col min="9" max="9" width="9" customWidth="1"/>
    <col min="10" max="10" width="9.140625" customWidth="1"/>
    <col min="11" max="11" width="7" customWidth="1"/>
    <col min="12" max="13" width="9" customWidth="1"/>
    <col min="14" max="14" width="7" customWidth="1"/>
    <col min="15" max="15" width="9" customWidth="1"/>
    <col min="16" max="16" width="8" customWidth="1"/>
    <col min="17" max="17" width="7" customWidth="1"/>
    <col min="18" max="18" width="9" customWidth="1"/>
    <col min="19" max="19" width="8" customWidth="1"/>
    <col min="20" max="20" width="7" customWidth="1"/>
    <col min="21" max="21" width="9" customWidth="1"/>
    <col min="22" max="22" width="8" customWidth="1"/>
    <col min="23" max="23" width="7" customWidth="1"/>
    <col min="24" max="24" width="24" customWidth="1"/>
  </cols>
  <sheetData>
    <row r="1" spans="1:24" ht="17.25" customHeight="1" x14ac:dyDescent="0.25">
      <c r="A1" s="39" t="s">
        <v>150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5" customHeight="1" x14ac:dyDescent="0.25">
      <c r="A2" s="48" t="s">
        <v>151</v>
      </c>
      <c r="B2" s="40"/>
      <c r="C2" s="40"/>
      <c r="D2" s="47" t="s">
        <v>152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22" t="s">
        <v>153</v>
      </c>
    </row>
    <row r="3" spans="1:24" ht="27.75" customHeight="1" x14ac:dyDescent="0.25">
      <c r="A3" s="23" t="s">
        <v>33</v>
      </c>
      <c r="B3" s="23" t="s">
        <v>118</v>
      </c>
      <c r="C3" s="23" t="s">
        <v>154</v>
      </c>
      <c r="D3" s="23" t="s">
        <v>155</v>
      </c>
      <c r="E3" s="23" t="s">
        <v>156</v>
      </c>
      <c r="F3" s="23" t="s">
        <v>157</v>
      </c>
      <c r="G3" s="23" t="s">
        <v>158</v>
      </c>
      <c r="H3" s="23" t="s">
        <v>156</v>
      </c>
      <c r="I3" s="23" t="s">
        <v>159</v>
      </c>
      <c r="J3" s="23" t="s">
        <v>160</v>
      </c>
      <c r="K3" s="23" t="s">
        <v>156</v>
      </c>
      <c r="L3" s="23" t="s">
        <v>161</v>
      </c>
      <c r="M3" s="23" t="s">
        <v>162</v>
      </c>
      <c r="N3" s="23" t="s">
        <v>156</v>
      </c>
      <c r="O3" s="23" t="s">
        <v>163</v>
      </c>
      <c r="P3" s="23" t="s">
        <v>164</v>
      </c>
      <c r="Q3" s="23" t="s">
        <v>156</v>
      </c>
      <c r="R3" s="23" t="s">
        <v>165</v>
      </c>
      <c r="S3" s="23" t="s">
        <v>166</v>
      </c>
      <c r="T3" s="23" t="s">
        <v>156</v>
      </c>
      <c r="U3" s="23" t="s">
        <v>167</v>
      </c>
      <c r="V3" s="23" t="s">
        <v>168</v>
      </c>
      <c r="W3" s="23" t="s">
        <v>156</v>
      </c>
      <c r="X3" s="23" t="s">
        <v>140</v>
      </c>
    </row>
    <row r="4" spans="1:24" ht="15" customHeight="1" x14ac:dyDescent="0.25">
      <c r="A4" s="19">
        <v>1</v>
      </c>
      <c r="B4" s="12">
        <v>46190</v>
      </c>
      <c r="C4" s="14" t="s">
        <v>44</v>
      </c>
      <c r="D4" s="34">
        <v>10.09</v>
      </c>
      <c r="E4" s="34">
        <v>10</v>
      </c>
      <c r="F4" s="34">
        <v>9.7799999999999994</v>
      </c>
      <c r="G4" s="17">
        <f t="shared" ref="G4:G67" si="0">_xlfn.LET(_xlpm.d,IFERROR(VALUE(SUBSTITUTE(D4&amp;"",".",",")),""),_xlpm.x,IFERROR(VALUE(SUBSTITUTE(F4&amp;"",".",",")),""),IF(OR(_xlpm.d="",_xlpm.d=0,_xlpm.x=""),"",(_xlpm.d-_xlpm.x)/_xlpm.d*100))</f>
        <v>3.0723488602576858</v>
      </c>
      <c r="H4" s="34">
        <v>10</v>
      </c>
      <c r="I4" s="34">
        <v>9.52</v>
      </c>
      <c r="J4" s="17">
        <f t="shared" ref="J4:J67" si="1">_xlfn.LET(_xlpm.d,IFERROR(VALUE(SUBSTITUTE(D4&amp;"",".",",")),""),_xlpm.x,IFERROR(VALUE(SUBSTITUTE(I4&amp;"",".",",")),""),IF(OR(_xlpm.d="",_xlpm.d=0,_xlpm.x=""),"",(_xlpm.d-_xlpm.x)/_xlpm.d*100))</f>
        <v>5.6491575817641255</v>
      </c>
      <c r="K4" s="34">
        <v>10</v>
      </c>
      <c r="L4" s="34">
        <v>9.24</v>
      </c>
      <c r="M4" s="17">
        <f t="shared" ref="M4:M67" si="2">_xlfn.LET(_xlpm.d,IFERROR(VALUE(SUBSTITUTE(D4&amp;"",".",",")),""),_xlpm.x,IFERROR(VALUE(SUBSTITUTE(L4&amp;"",".",",")),""),IF(OR(_xlpm.d="",_xlpm.d=0,_xlpm.x=""),"",(_xlpm.d-_xlpm.x)/_xlpm.d*100))</f>
        <v>8.4241823587710574</v>
      </c>
      <c r="N4" s="34">
        <v>16</v>
      </c>
      <c r="O4" s="34">
        <v>8.9600000000000009</v>
      </c>
      <c r="P4" s="17">
        <f t="shared" ref="P4:P67" si="3">_xlfn.LET(_xlpm.d,IFERROR(VALUE(SUBSTITUTE(D4&amp;"",".",",")),""),_xlpm.x,IFERROR(VALUE(SUBSTITUTE(O4&amp;"",".",",")),""),IF(OR(_xlpm.d="",_xlpm.d=0,_xlpm.x=""),"",(_xlpm.d-_xlpm.x)/_xlpm.d*100))</f>
        <v>11.199207135777989</v>
      </c>
      <c r="Q4" s="34">
        <v>16</v>
      </c>
      <c r="R4" s="34">
        <v>8.7530000000000001</v>
      </c>
      <c r="S4" s="17">
        <f t="shared" ref="S4:S67" si="4">_xlfn.LET(_xlpm.d,IFERROR(VALUE(SUBSTITUTE(D4&amp;"",".",",")),""),_xlpm.x,IFERROR(VALUE(SUBSTITUTE(R4&amp;"",".",",")),""),IF(OR(_xlpm.d="",_xlpm.d=0,_xlpm.x=""),"",(_xlpm.d-_xlpm.x)/_xlpm.d*100))</f>
        <v>13.250743310208124</v>
      </c>
      <c r="T4" s="34">
        <v>15</v>
      </c>
      <c r="U4" s="38">
        <v>46</v>
      </c>
      <c r="V4" s="17">
        <f t="shared" ref="V4:V67" si="5">_xlfn.LET(_xlpm.d,IFERROR(VALUE(SUBSTITUTE(D4&amp;"",".",",")),""),_xlpm.x,IFERROR(VALUE(SUBSTITUTE(U4&amp;"",".",",")),""),IF(OR(_xlpm.d="",_xlpm.d=0,_xlpm.x=""),"",_xlpm.x/(_xlpm.d*1000/150)*100))</f>
        <v>68.384539147670964</v>
      </c>
      <c r="W4" s="34"/>
      <c r="X4" s="14"/>
    </row>
    <row r="5" spans="1:24" ht="15" customHeight="1" x14ac:dyDescent="0.25">
      <c r="A5" s="19">
        <v>2</v>
      </c>
      <c r="B5" s="12">
        <v>46190</v>
      </c>
      <c r="C5" s="14" t="s">
        <v>44</v>
      </c>
      <c r="D5" s="34">
        <v>10.050000000000001</v>
      </c>
      <c r="E5" s="34">
        <v>17</v>
      </c>
      <c r="F5" s="34">
        <v>9.7899999999999991</v>
      </c>
      <c r="G5" s="17">
        <f t="shared" si="0"/>
        <v>2.5870646766169307</v>
      </c>
      <c r="H5" s="34">
        <v>17</v>
      </c>
      <c r="I5" s="34">
        <v>9.5500000000000007</v>
      </c>
      <c r="J5" s="17">
        <f t="shared" si="1"/>
        <v>4.9751243781094523</v>
      </c>
      <c r="K5" s="34">
        <v>17</v>
      </c>
      <c r="L5" s="34">
        <v>9.27</v>
      </c>
      <c r="M5" s="17">
        <f t="shared" si="2"/>
        <v>7.7611940298507571</v>
      </c>
      <c r="N5" s="34">
        <v>5</v>
      </c>
      <c r="O5" s="34">
        <v>9.0299999999999994</v>
      </c>
      <c r="P5" s="17">
        <f t="shared" si="3"/>
        <v>10.149253731343297</v>
      </c>
      <c r="Q5" s="34">
        <v>5</v>
      </c>
      <c r="R5" s="34">
        <v>8.8800000000000008</v>
      </c>
      <c r="S5" s="17">
        <f t="shared" si="4"/>
        <v>11.641791044776117</v>
      </c>
      <c r="T5" s="34">
        <v>11</v>
      </c>
      <c r="U5" s="38">
        <v>45</v>
      </c>
      <c r="V5" s="17">
        <f t="shared" si="5"/>
        <v>67.164179104477611</v>
      </c>
      <c r="W5" s="34"/>
      <c r="X5" s="14"/>
    </row>
    <row r="6" spans="1:24" ht="15" customHeight="1" x14ac:dyDescent="0.25">
      <c r="A6" s="19">
        <v>3</v>
      </c>
      <c r="B6" s="12">
        <v>46190</v>
      </c>
      <c r="C6" s="14" t="s">
        <v>44</v>
      </c>
      <c r="D6" s="34">
        <v>9.9600000000000009</v>
      </c>
      <c r="E6" s="34">
        <v>16</v>
      </c>
      <c r="F6" s="34">
        <v>9.66</v>
      </c>
      <c r="G6" s="17">
        <f t="shared" si="0"/>
        <v>3.0120481927710911</v>
      </c>
      <c r="H6" s="34">
        <v>16</v>
      </c>
      <c r="I6" s="34">
        <v>9.42</v>
      </c>
      <c r="J6" s="17">
        <f t="shared" si="1"/>
        <v>5.4216867469879606</v>
      </c>
      <c r="K6" s="34">
        <v>4</v>
      </c>
      <c r="L6" s="34">
        <v>9.18</v>
      </c>
      <c r="M6" s="17">
        <f t="shared" si="2"/>
        <v>7.8313253012048305</v>
      </c>
      <c r="N6" s="34">
        <v>14</v>
      </c>
      <c r="O6" s="34">
        <v>8.92</v>
      </c>
      <c r="P6" s="17">
        <f t="shared" si="3"/>
        <v>10.4417670682731</v>
      </c>
      <c r="Q6" s="34">
        <v>14</v>
      </c>
      <c r="R6" s="34">
        <v>8.74</v>
      </c>
      <c r="S6" s="17">
        <f t="shared" si="4"/>
        <v>12.248995983935748</v>
      </c>
      <c r="T6" s="34">
        <v>14</v>
      </c>
      <c r="U6" s="38">
        <v>46</v>
      </c>
      <c r="V6" s="17">
        <f t="shared" si="5"/>
        <v>69.277108433734938</v>
      </c>
      <c r="W6" s="34"/>
      <c r="X6" s="14"/>
    </row>
    <row r="7" spans="1:24" ht="15" customHeight="1" x14ac:dyDescent="0.25">
      <c r="A7" s="19">
        <v>4</v>
      </c>
      <c r="B7" s="12">
        <v>46190</v>
      </c>
      <c r="C7" s="14" t="s">
        <v>44</v>
      </c>
      <c r="D7" s="34">
        <v>10.050000000000001</v>
      </c>
      <c r="E7" s="34">
        <v>5</v>
      </c>
      <c r="F7" s="34">
        <v>9.7899999999999991</v>
      </c>
      <c r="G7" s="17">
        <f t="shared" si="0"/>
        <v>2.5870646766169307</v>
      </c>
      <c r="H7" s="34">
        <v>5</v>
      </c>
      <c r="I7" s="34">
        <v>9.5500000000000007</v>
      </c>
      <c r="J7" s="17">
        <f t="shared" si="1"/>
        <v>4.9751243781094523</v>
      </c>
      <c r="K7" s="34">
        <v>5</v>
      </c>
      <c r="L7" s="34">
        <v>9.32</v>
      </c>
      <c r="M7" s="17">
        <f t="shared" si="2"/>
        <v>7.2636815920398039</v>
      </c>
      <c r="N7" s="34">
        <v>9</v>
      </c>
      <c r="O7" s="34">
        <v>9.06</v>
      </c>
      <c r="P7" s="17">
        <f t="shared" si="3"/>
        <v>9.8507462686567173</v>
      </c>
      <c r="Q7" s="34">
        <v>11</v>
      </c>
      <c r="R7" s="34">
        <v>8.8800000000000008</v>
      </c>
      <c r="S7" s="17">
        <f t="shared" si="4"/>
        <v>11.641791044776117</v>
      </c>
      <c r="T7" s="34">
        <v>5</v>
      </c>
      <c r="U7" s="38">
        <v>47</v>
      </c>
      <c r="V7" s="17">
        <f t="shared" si="5"/>
        <v>70.149253731343293</v>
      </c>
      <c r="W7" s="34"/>
      <c r="X7" s="14"/>
    </row>
    <row r="8" spans="1:24" ht="15" customHeight="1" x14ac:dyDescent="0.25">
      <c r="A8" s="19">
        <v>5</v>
      </c>
      <c r="B8" s="12">
        <v>46190</v>
      </c>
      <c r="C8" s="14" t="s">
        <v>44</v>
      </c>
      <c r="D8" s="34">
        <v>10.1</v>
      </c>
      <c r="E8" s="34">
        <v>9</v>
      </c>
      <c r="F8" s="34">
        <v>9.81</v>
      </c>
      <c r="G8" s="17">
        <f t="shared" si="0"/>
        <v>2.8712871287128632</v>
      </c>
      <c r="H8" s="34">
        <v>9</v>
      </c>
      <c r="I8" s="34">
        <v>9.5399999999999991</v>
      </c>
      <c r="J8" s="17">
        <f t="shared" si="1"/>
        <v>5.5445544554455495</v>
      </c>
      <c r="K8" s="34">
        <v>9</v>
      </c>
      <c r="L8" s="34">
        <v>9.2899999999999991</v>
      </c>
      <c r="M8" s="17">
        <f t="shared" si="2"/>
        <v>8.0198019801980251</v>
      </c>
      <c r="N8" s="34">
        <v>15</v>
      </c>
      <c r="O8" s="34">
        <v>9.0299999999999994</v>
      </c>
      <c r="P8" s="17">
        <f t="shared" si="3"/>
        <v>10.594059405940598</v>
      </c>
      <c r="Q8" s="34">
        <v>15</v>
      </c>
      <c r="R8" s="34">
        <v>8.85</v>
      </c>
      <c r="S8" s="17">
        <f t="shared" si="4"/>
        <v>12.376237623762377</v>
      </c>
      <c r="T8" s="34">
        <v>25</v>
      </c>
      <c r="U8" s="38">
        <v>46</v>
      </c>
      <c r="V8" s="17">
        <f t="shared" si="5"/>
        <v>68.316831683168317</v>
      </c>
      <c r="W8" s="34"/>
      <c r="X8" s="14"/>
    </row>
    <row r="9" spans="1:24" ht="15" customHeight="1" x14ac:dyDescent="0.25">
      <c r="A9" s="19">
        <v>6</v>
      </c>
      <c r="B9" s="12">
        <v>46191</v>
      </c>
      <c r="C9" s="14" t="s">
        <v>44</v>
      </c>
      <c r="D9" s="14">
        <v>10.08</v>
      </c>
      <c r="E9" s="34">
        <v>1</v>
      </c>
      <c r="F9" s="34">
        <v>9.84</v>
      </c>
      <c r="G9" s="17">
        <f t="shared" si="0"/>
        <v>2.3809523809523827</v>
      </c>
      <c r="H9" s="34">
        <v>1</v>
      </c>
      <c r="I9" s="34">
        <v>9.84</v>
      </c>
      <c r="J9" s="17">
        <f t="shared" si="1"/>
        <v>2.3809523809523827</v>
      </c>
      <c r="K9" s="34">
        <v>1</v>
      </c>
      <c r="L9" s="34">
        <v>9.18</v>
      </c>
      <c r="M9" s="17">
        <f t="shared" si="2"/>
        <v>8.9285714285714324</v>
      </c>
      <c r="N9" s="34">
        <v>8</v>
      </c>
      <c r="O9" s="34"/>
      <c r="P9" s="17" t="str">
        <f t="shared" si="3"/>
        <v/>
      </c>
      <c r="Q9" s="34"/>
      <c r="R9" s="34">
        <v>8.99</v>
      </c>
      <c r="S9" s="17">
        <f t="shared" si="4"/>
        <v>10.813492063492063</v>
      </c>
      <c r="T9" s="34">
        <v>8</v>
      </c>
      <c r="U9" s="38">
        <v>47</v>
      </c>
      <c r="V9" s="17">
        <f t="shared" si="5"/>
        <v>69.94047619047619</v>
      </c>
      <c r="W9" s="34"/>
      <c r="X9" s="14"/>
    </row>
    <row r="10" spans="1:24" ht="15" customHeight="1" x14ac:dyDescent="0.25">
      <c r="A10" s="19">
        <v>7</v>
      </c>
      <c r="B10" s="12">
        <v>46191</v>
      </c>
      <c r="C10" s="14" t="s">
        <v>44</v>
      </c>
      <c r="D10" s="34">
        <v>10.02</v>
      </c>
      <c r="E10" s="34">
        <v>2</v>
      </c>
      <c r="F10" s="34">
        <v>9.81</v>
      </c>
      <c r="G10" s="17">
        <f t="shared" si="0"/>
        <v>2.0958083832335239</v>
      </c>
      <c r="H10" s="34">
        <v>2</v>
      </c>
      <c r="I10" s="34">
        <v>9.58</v>
      </c>
      <c r="J10" s="17">
        <f t="shared" si="1"/>
        <v>4.3912175648702547</v>
      </c>
      <c r="K10" s="34">
        <v>4</v>
      </c>
      <c r="L10" s="34">
        <v>9.16</v>
      </c>
      <c r="M10" s="17">
        <f t="shared" si="2"/>
        <v>8.5828343313373203</v>
      </c>
      <c r="N10" s="34">
        <v>1</v>
      </c>
      <c r="O10" s="34"/>
      <c r="P10" s="17" t="str">
        <f t="shared" si="3"/>
        <v/>
      </c>
      <c r="Q10" s="34"/>
      <c r="R10" s="34">
        <v>8.9700000000000006</v>
      </c>
      <c r="S10" s="17">
        <f t="shared" si="4"/>
        <v>10.479041916167654</v>
      </c>
      <c r="T10" s="34">
        <v>1</v>
      </c>
      <c r="U10" s="38">
        <v>47</v>
      </c>
      <c r="V10" s="17">
        <f t="shared" si="5"/>
        <v>70.359281437125759</v>
      </c>
      <c r="W10" s="34"/>
      <c r="X10" s="14"/>
    </row>
    <row r="11" spans="1:24" ht="15" customHeight="1" x14ac:dyDescent="0.25">
      <c r="A11" s="19">
        <v>8</v>
      </c>
      <c r="B11" s="12">
        <v>46191</v>
      </c>
      <c r="C11" s="14" t="s">
        <v>44</v>
      </c>
      <c r="D11" s="34">
        <v>9.98</v>
      </c>
      <c r="E11" s="34">
        <v>13</v>
      </c>
      <c r="F11" s="34">
        <v>9.74</v>
      </c>
      <c r="G11" s="17">
        <f t="shared" si="0"/>
        <v>2.4048096192384789</v>
      </c>
      <c r="H11" s="34">
        <v>13</v>
      </c>
      <c r="I11" s="34">
        <v>9.4600000000000009</v>
      </c>
      <c r="J11" s="17">
        <f t="shared" si="1"/>
        <v>5.2104208416833622</v>
      </c>
      <c r="K11" s="34">
        <v>13</v>
      </c>
      <c r="L11" s="34">
        <v>8.9</v>
      </c>
      <c r="M11" s="17">
        <f t="shared" si="2"/>
        <v>10.821643286573146</v>
      </c>
      <c r="N11" s="34">
        <v>12</v>
      </c>
      <c r="O11" s="34"/>
      <c r="P11" s="17" t="str">
        <f t="shared" si="3"/>
        <v/>
      </c>
      <c r="Q11" s="34"/>
      <c r="R11" s="34">
        <v>8.7200000000000006</v>
      </c>
      <c r="S11" s="17">
        <f t="shared" si="4"/>
        <v>12.625250501002</v>
      </c>
      <c r="T11" s="34">
        <v>12</v>
      </c>
      <c r="U11" s="38">
        <v>44</v>
      </c>
      <c r="V11" s="17">
        <f t="shared" si="5"/>
        <v>66.132264529058119</v>
      </c>
      <c r="W11" s="34"/>
      <c r="X11" s="14"/>
    </row>
    <row r="12" spans="1:24" ht="15" customHeight="1" x14ac:dyDescent="0.25">
      <c r="A12" s="19">
        <v>9</v>
      </c>
      <c r="B12" s="12">
        <v>46191</v>
      </c>
      <c r="C12" s="14" t="s">
        <v>44</v>
      </c>
      <c r="D12" s="34">
        <v>10.01</v>
      </c>
      <c r="E12" s="34">
        <v>4</v>
      </c>
      <c r="F12" s="34">
        <v>9.77</v>
      </c>
      <c r="G12" s="17">
        <f t="shared" si="0"/>
        <v>2.3976023976023999</v>
      </c>
      <c r="H12" s="34">
        <v>4</v>
      </c>
      <c r="I12" s="34">
        <v>9.51</v>
      </c>
      <c r="J12" s="17">
        <f t="shared" si="1"/>
        <v>4.9950049950049955</v>
      </c>
      <c r="K12" s="34">
        <v>4</v>
      </c>
      <c r="L12" s="34">
        <v>9.0299999999999994</v>
      </c>
      <c r="M12" s="17">
        <f t="shared" si="2"/>
        <v>9.7902097902097953</v>
      </c>
      <c r="N12" s="34">
        <v>4</v>
      </c>
      <c r="O12" s="34"/>
      <c r="P12" s="17" t="str">
        <f t="shared" si="3"/>
        <v/>
      </c>
      <c r="Q12" s="34"/>
      <c r="R12" s="34">
        <v>8.82</v>
      </c>
      <c r="S12" s="17">
        <f t="shared" si="4"/>
        <v>11.888111888111883</v>
      </c>
      <c r="T12" s="34">
        <v>9</v>
      </c>
      <c r="U12" s="38">
        <v>47</v>
      </c>
      <c r="V12" s="17">
        <f t="shared" si="5"/>
        <v>70.429570429570433</v>
      </c>
      <c r="W12" s="34"/>
      <c r="X12" s="14"/>
    </row>
    <row r="13" spans="1:24" ht="15" customHeight="1" x14ac:dyDescent="0.25">
      <c r="A13" s="19">
        <v>10</v>
      </c>
      <c r="B13" s="12">
        <v>46191</v>
      </c>
      <c r="C13" s="14" t="s">
        <v>44</v>
      </c>
      <c r="D13" s="34">
        <v>10.050000000000001</v>
      </c>
      <c r="E13" s="34">
        <v>6</v>
      </c>
      <c r="F13" s="34">
        <v>9.83</v>
      </c>
      <c r="G13" s="17">
        <f t="shared" si="0"/>
        <v>2.1890547263681652</v>
      </c>
      <c r="H13" s="34">
        <v>6</v>
      </c>
      <c r="I13" s="34">
        <v>9.57</v>
      </c>
      <c r="J13" s="17">
        <f t="shared" si="1"/>
        <v>4.7761194029850786</v>
      </c>
      <c r="K13" s="34">
        <v>6</v>
      </c>
      <c r="L13" s="34">
        <v>9.14</v>
      </c>
      <c r="M13" s="17">
        <f t="shared" si="2"/>
        <v>9.054726368159205</v>
      </c>
      <c r="N13" s="34">
        <v>13</v>
      </c>
      <c r="O13" s="34"/>
      <c r="P13" s="17" t="str">
        <f t="shared" si="3"/>
        <v/>
      </c>
      <c r="Q13" s="34"/>
      <c r="R13" s="34">
        <v>8.7899999999999991</v>
      </c>
      <c r="S13" s="17">
        <f t="shared" si="4"/>
        <v>12.537313432835836</v>
      </c>
      <c r="T13" s="34">
        <v>18</v>
      </c>
      <c r="U13" s="38">
        <v>46</v>
      </c>
      <c r="V13" s="17">
        <f t="shared" si="5"/>
        <v>68.656716417910445</v>
      </c>
      <c r="W13" s="34"/>
      <c r="X13" s="14"/>
    </row>
    <row r="14" spans="1:24" ht="15" customHeight="1" x14ac:dyDescent="0.25">
      <c r="A14" s="19">
        <v>11</v>
      </c>
      <c r="B14" s="12">
        <v>46194</v>
      </c>
      <c r="C14" s="14" t="s">
        <v>42</v>
      </c>
      <c r="D14" s="34">
        <v>9.6199999999999992</v>
      </c>
      <c r="E14" s="34">
        <v>13</v>
      </c>
      <c r="F14" s="34">
        <v>9.3699999999999992</v>
      </c>
      <c r="G14" s="17">
        <f t="shared" si="0"/>
        <v>2.5987525987525988</v>
      </c>
      <c r="H14" s="34">
        <v>13</v>
      </c>
      <c r="I14" s="34">
        <v>9.1199999999999992</v>
      </c>
      <c r="J14" s="17">
        <f t="shared" si="1"/>
        <v>5.1975051975051976</v>
      </c>
      <c r="K14" s="34">
        <v>17</v>
      </c>
      <c r="L14" s="34">
        <v>8.89</v>
      </c>
      <c r="M14" s="17">
        <f t="shared" si="2"/>
        <v>7.5883575883575745</v>
      </c>
      <c r="N14" s="34">
        <v>4</v>
      </c>
      <c r="O14" s="34">
        <v>8.68</v>
      </c>
      <c r="P14" s="17">
        <f t="shared" si="3"/>
        <v>9.7713097713097667</v>
      </c>
      <c r="Q14" s="34">
        <v>3</v>
      </c>
      <c r="R14" s="34">
        <v>8.49</v>
      </c>
      <c r="S14" s="17">
        <f t="shared" si="4"/>
        <v>11.746361746361737</v>
      </c>
      <c r="T14" s="34">
        <v>3</v>
      </c>
      <c r="U14" s="38">
        <v>43</v>
      </c>
      <c r="V14" s="17">
        <f t="shared" si="5"/>
        <v>67.047817047817034</v>
      </c>
      <c r="W14" s="34"/>
      <c r="X14" s="14"/>
    </row>
    <row r="15" spans="1:24" ht="15" customHeight="1" x14ac:dyDescent="0.25">
      <c r="A15" s="19">
        <v>12</v>
      </c>
      <c r="B15" s="12">
        <v>46194</v>
      </c>
      <c r="C15" s="14" t="s">
        <v>42</v>
      </c>
      <c r="D15" s="34">
        <v>9.5</v>
      </c>
      <c r="E15" s="34">
        <v>11</v>
      </c>
      <c r="F15" s="34">
        <v>9.2799999999999994</v>
      </c>
      <c r="G15" s="17">
        <f t="shared" si="0"/>
        <v>2.3157894736842173</v>
      </c>
      <c r="H15" s="34">
        <v>11</v>
      </c>
      <c r="I15" s="34">
        <v>8.98</v>
      </c>
      <c r="J15" s="17">
        <f t="shared" si="1"/>
        <v>5.4736842105263115</v>
      </c>
      <c r="K15" s="34">
        <v>18</v>
      </c>
      <c r="L15" s="34">
        <v>8.77</v>
      </c>
      <c r="M15" s="17">
        <f t="shared" si="2"/>
        <v>7.6842105263157929</v>
      </c>
      <c r="N15" s="34">
        <v>18</v>
      </c>
      <c r="O15" s="34">
        <v>8.5500000000000007</v>
      </c>
      <c r="P15" s="17">
        <f t="shared" si="3"/>
        <v>9.9999999999999929</v>
      </c>
      <c r="Q15" s="34">
        <v>18</v>
      </c>
      <c r="R15" s="34">
        <v>8.39</v>
      </c>
      <c r="S15" s="17">
        <f t="shared" si="4"/>
        <v>11.684210526315782</v>
      </c>
      <c r="T15" s="34">
        <v>18</v>
      </c>
      <c r="U15" s="38">
        <v>42</v>
      </c>
      <c r="V15" s="17">
        <f t="shared" si="5"/>
        <v>66.315789473684205</v>
      </c>
      <c r="W15" s="34"/>
      <c r="X15" s="14"/>
    </row>
    <row r="16" spans="1:24" ht="15" customHeight="1" x14ac:dyDescent="0.25">
      <c r="A16" s="19">
        <v>13</v>
      </c>
      <c r="B16" s="12">
        <v>46195</v>
      </c>
      <c r="C16" s="14" t="s">
        <v>43</v>
      </c>
      <c r="D16" s="34">
        <v>8.48</v>
      </c>
      <c r="E16" s="34">
        <v>2</v>
      </c>
      <c r="F16" s="34">
        <v>8.2799999999999994</v>
      </c>
      <c r="G16" s="17">
        <f t="shared" si="0"/>
        <v>2.358490566037748</v>
      </c>
      <c r="H16" s="34">
        <v>6</v>
      </c>
      <c r="I16" s="34">
        <v>7.93</v>
      </c>
      <c r="J16" s="17">
        <f t="shared" si="1"/>
        <v>6.4858490566037821</v>
      </c>
      <c r="K16" s="34">
        <v>6</v>
      </c>
      <c r="L16" s="34"/>
      <c r="M16" s="17" t="str">
        <f t="shared" si="2"/>
        <v/>
      </c>
      <c r="N16" s="34">
        <v>10</v>
      </c>
      <c r="O16" s="34">
        <v>7.73</v>
      </c>
      <c r="P16" s="17">
        <f t="shared" si="3"/>
        <v>8.8443396226415096</v>
      </c>
      <c r="Q16" s="34">
        <v>10</v>
      </c>
      <c r="R16" s="34">
        <v>7.56</v>
      </c>
      <c r="S16" s="17">
        <f t="shared" si="4"/>
        <v>10.849056603773594</v>
      </c>
      <c r="T16" s="34">
        <v>10</v>
      </c>
      <c r="U16" s="38">
        <v>39</v>
      </c>
      <c r="V16" s="17">
        <f t="shared" si="5"/>
        <v>68.985849056603783</v>
      </c>
      <c r="W16" s="34"/>
      <c r="X16" s="14"/>
    </row>
    <row r="17" spans="1:24" ht="15" customHeight="1" x14ac:dyDescent="0.25">
      <c r="A17" s="19">
        <v>14</v>
      </c>
      <c r="B17" s="12">
        <v>46195</v>
      </c>
      <c r="C17" s="14" t="s">
        <v>43</v>
      </c>
      <c r="D17" s="34">
        <v>8.3800000000000008</v>
      </c>
      <c r="E17" s="34">
        <v>6</v>
      </c>
      <c r="F17" s="34">
        <v>8.18</v>
      </c>
      <c r="G17" s="17">
        <f t="shared" si="0"/>
        <v>2.3866348448687473</v>
      </c>
      <c r="H17" s="34">
        <v>8</v>
      </c>
      <c r="I17" s="34">
        <v>7.81</v>
      </c>
      <c r="J17" s="17">
        <f t="shared" si="1"/>
        <v>6.8019093078759081</v>
      </c>
      <c r="K17" s="34">
        <v>4</v>
      </c>
      <c r="L17" s="34"/>
      <c r="M17" s="17" t="str">
        <f t="shared" si="2"/>
        <v/>
      </c>
      <c r="N17" s="34">
        <v>4</v>
      </c>
      <c r="O17" s="34">
        <v>7.61</v>
      </c>
      <c r="P17" s="17">
        <f t="shared" si="3"/>
        <v>9.188544152744635</v>
      </c>
      <c r="Q17" s="34">
        <v>4</v>
      </c>
      <c r="R17" s="34">
        <v>7.47</v>
      </c>
      <c r="S17" s="17">
        <f t="shared" si="4"/>
        <v>10.859188544152756</v>
      </c>
      <c r="T17" s="34">
        <v>4</v>
      </c>
      <c r="U17" s="38">
        <v>39</v>
      </c>
      <c r="V17" s="17">
        <f t="shared" si="5"/>
        <v>69.809069212410506</v>
      </c>
      <c r="W17" s="34"/>
      <c r="X17" s="14"/>
    </row>
    <row r="18" spans="1:24" ht="15" customHeight="1" x14ac:dyDescent="0.25">
      <c r="A18" s="19">
        <v>15</v>
      </c>
      <c r="B18" s="12">
        <v>46195</v>
      </c>
      <c r="C18" s="14" t="s">
        <v>41</v>
      </c>
      <c r="D18" s="34">
        <v>10.49</v>
      </c>
      <c r="E18" s="34">
        <v>7</v>
      </c>
      <c r="F18" s="34">
        <v>10.220000000000001</v>
      </c>
      <c r="G18" s="17">
        <f t="shared" si="0"/>
        <v>2.5738798856053342</v>
      </c>
      <c r="H18" s="34">
        <v>7</v>
      </c>
      <c r="I18" s="34">
        <v>9.75</v>
      </c>
      <c r="J18" s="17">
        <f t="shared" si="1"/>
        <v>7.0543374642516703</v>
      </c>
      <c r="K18" s="34">
        <v>17</v>
      </c>
      <c r="L18" s="34"/>
      <c r="M18" s="17" t="str">
        <f t="shared" si="2"/>
        <v/>
      </c>
      <c r="N18" s="34"/>
      <c r="O18" s="34">
        <v>9.5299999999999994</v>
      </c>
      <c r="P18" s="17">
        <f t="shared" si="3"/>
        <v>9.1515729265967671</v>
      </c>
      <c r="Q18" s="34">
        <v>17</v>
      </c>
      <c r="R18" s="34">
        <v>9.34</v>
      </c>
      <c r="S18" s="17">
        <f t="shared" si="4"/>
        <v>10.962821734985702</v>
      </c>
      <c r="T18" s="34">
        <v>8</v>
      </c>
      <c r="U18" s="38">
        <v>47</v>
      </c>
      <c r="V18" s="17">
        <f t="shared" si="5"/>
        <v>67.206863679694933</v>
      </c>
      <c r="W18" s="34"/>
      <c r="X18" s="14"/>
    </row>
    <row r="19" spans="1:24" ht="15" customHeight="1" x14ac:dyDescent="0.25">
      <c r="A19" s="19">
        <v>16</v>
      </c>
      <c r="B19" s="12">
        <v>46198</v>
      </c>
      <c r="C19" s="14" t="s">
        <v>48</v>
      </c>
      <c r="D19" s="34">
        <v>9.5500000000000007</v>
      </c>
      <c r="E19" s="34">
        <v>16</v>
      </c>
      <c r="F19" s="34">
        <v>9.27</v>
      </c>
      <c r="G19" s="17">
        <f t="shared" si="0"/>
        <v>2.9319371727748811</v>
      </c>
      <c r="H19" s="34">
        <v>16</v>
      </c>
      <c r="I19" s="34">
        <v>9.01</v>
      </c>
      <c r="J19" s="17">
        <f t="shared" si="1"/>
        <v>5.6544502617801138</v>
      </c>
      <c r="K19" s="34">
        <v>16</v>
      </c>
      <c r="L19" s="34">
        <v>8.76</v>
      </c>
      <c r="M19" s="17">
        <f t="shared" si="2"/>
        <v>8.2722513089005325</v>
      </c>
      <c r="N19" s="34">
        <v>14</v>
      </c>
      <c r="O19" s="34">
        <v>8.48</v>
      </c>
      <c r="P19" s="17">
        <f t="shared" si="3"/>
        <v>11.204188481675395</v>
      </c>
      <c r="Q19" s="34">
        <v>14</v>
      </c>
      <c r="R19" s="34">
        <v>8.3000000000000007</v>
      </c>
      <c r="S19" s="17">
        <f t="shared" si="4"/>
        <v>13.089005235602095</v>
      </c>
      <c r="T19" s="34">
        <v>14</v>
      </c>
      <c r="U19" s="38">
        <v>41.8</v>
      </c>
      <c r="V19" s="17">
        <f t="shared" si="5"/>
        <v>65.654450261780113</v>
      </c>
      <c r="W19" s="34"/>
      <c r="X19" s="14"/>
    </row>
    <row r="20" spans="1:24" ht="15" customHeight="1" x14ac:dyDescent="0.25">
      <c r="A20" s="19">
        <v>17</v>
      </c>
      <c r="B20" s="12">
        <v>46198</v>
      </c>
      <c r="C20" s="14" t="s">
        <v>56</v>
      </c>
      <c r="D20" s="34">
        <v>9.59</v>
      </c>
      <c r="E20" s="34">
        <v>14</v>
      </c>
      <c r="F20" s="34">
        <v>9.32</v>
      </c>
      <c r="G20" s="17">
        <f t="shared" si="0"/>
        <v>2.8154327424400374</v>
      </c>
      <c r="H20" s="34">
        <v>14</v>
      </c>
      <c r="I20" s="34">
        <v>9.09</v>
      </c>
      <c r="J20" s="17">
        <f t="shared" si="1"/>
        <v>5.2137643378519289</v>
      </c>
      <c r="K20" s="34">
        <v>14</v>
      </c>
      <c r="L20" s="34">
        <v>8.85</v>
      </c>
      <c r="M20" s="17">
        <f t="shared" si="2"/>
        <v>7.7163712200208572</v>
      </c>
      <c r="N20" s="34">
        <v>14</v>
      </c>
      <c r="O20" s="34">
        <v>8.57</v>
      </c>
      <c r="P20" s="17">
        <f t="shared" si="3"/>
        <v>10.63607924921793</v>
      </c>
      <c r="Q20" s="34">
        <v>4</v>
      </c>
      <c r="R20" s="34">
        <v>8.41</v>
      </c>
      <c r="S20" s="17">
        <f t="shared" si="4"/>
        <v>12.304483837330551</v>
      </c>
      <c r="T20" s="34">
        <v>4</v>
      </c>
      <c r="U20" s="38">
        <v>43.8</v>
      </c>
      <c r="V20" s="17">
        <f t="shared" si="5"/>
        <v>68.508863399374349</v>
      </c>
      <c r="W20" s="34"/>
      <c r="X20" s="14"/>
    </row>
    <row r="21" spans="1:24" ht="15" customHeight="1" x14ac:dyDescent="0.25">
      <c r="A21" s="19">
        <v>18</v>
      </c>
      <c r="B21" s="12">
        <v>46198</v>
      </c>
      <c r="C21" s="14" t="s">
        <v>63</v>
      </c>
      <c r="D21" s="34">
        <v>9.77</v>
      </c>
      <c r="E21" s="34">
        <v>15</v>
      </c>
      <c r="F21" s="34">
        <v>9.51</v>
      </c>
      <c r="G21" s="17">
        <f t="shared" si="0"/>
        <v>2.6612077789150441</v>
      </c>
      <c r="H21" s="34">
        <v>15</v>
      </c>
      <c r="I21" s="34">
        <v>9.25</v>
      </c>
      <c r="J21" s="17">
        <f t="shared" si="1"/>
        <v>5.3224155578300882</v>
      </c>
      <c r="K21" s="34">
        <v>15</v>
      </c>
      <c r="L21" s="34">
        <v>9.01</v>
      </c>
      <c r="M21" s="17">
        <f t="shared" si="2"/>
        <v>7.778915046059363</v>
      </c>
      <c r="N21" s="34">
        <v>15</v>
      </c>
      <c r="O21" s="34">
        <v>8.74</v>
      </c>
      <c r="P21" s="17">
        <f t="shared" si="3"/>
        <v>10.542476970317292</v>
      </c>
      <c r="Q21" s="34">
        <v>15</v>
      </c>
      <c r="R21" s="34">
        <v>8.56</v>
      </c>
      <c r="S21" s="17">
        <f t="shared" si="4"/>
        <v>12.384851586489244</v>
      </c>
      <c r="T21" s="34">
        <v>15</v>
      </c>
      <c r="U21" s="38">
        <v>42.8</v>
      </c>
      <c r="V21" s="17">
        <f t="shared" si="5"/>
        <v>65.711361310133057</v>
      </c>
      <c r="W21" s="34"/>
      <c r="X21" s="14"/>
    </row>
    <row r="22" spans="1:24" ht="15" customHeight="1" x14ac:dyDescent="0.25">
      <c r="A22" s="19">
        <v>19</v>
      </c>
      <c r="B22" s="12">
        <v>46198</v>
      </c>
      <c r="C22" s="14" t="s">
        <v>70</v>
      </c>
      <c r="D22" s="34">
        <v>9.3800000000000008</v>
      </c>
      <c r="E22" s="34">
        <v>10</v>
      </c>
      <c r="F22" s="34"/>
      <c r="G22" s="17" t="str">
        <f t="shared" si="0"/>
        <v/>
      </c>
      <c r="H22" s="34"/>
      <c r="I22" s="34">
        <v>8.8800000000000008</v>
      </c>
      <c r="J22" s="17">
        <f t="shared" si="1"/>
        <v>5.3304904051172706</v>
      </c>
      <c r="K22" s="34">
        <v>10</v>
      </c>
      <c r="L22" s="34">
        <v>8.65</v>
      </c>
      <c r="M22" s="17">
        <f t="shared" si="2"/>
        <v>7.782515991471219</v>
      </c>
      <c r="N22" s="34">
        <v>9</v>
      </c>
      <c r="O22" s="34">
        <v>8.4</v>
      </c>
      <c r="P22" s="17">
        <f t="shared" si="3"/>
        <v>10.447761194029855</v>
      </c>
      <c r="Q22" s="34">
        <v>9</v>
      </c>
      <c r="R22" s="34">
        <v>8.25</v>
      </c>
      <c r="S22" s="17">
        <f t="shared" si="4"/>
        <v>12.046908315565039</v>
      </c>
      <c r="T22" s="34">
        <v>9</v>
      </c>
      <c r="U22" s="38">
        <v>43.3</v>
      </c>
      <c r="V22" s="17">
        <f t="shared" si="5"/>
        <v>69.243070362473347</v>
      </c>
      <c r="W22" s="34"/>
      <c r="X22" s="14"/>
    </row>
    <row r="23" spans="1:24" ht="15" customHeight="1" x14ac:dyDescent="0.25">
      <c r="A23" s="19">
        <v>20</v>
      </c>
      <c r="B23" s="12">
        <v>46198</v>
      </c>
      <c r="C23" s="14" t="s">
        <v>42</v>
      </c>
      <c r="D23" s="34">
        <v>9.48</v>
      </c>
      <c r="E23" s="34">
        <v>18</v>
      </c>
      <c r="F23" s="34">
        <v>9.26</v>
      </c>
      <c r="G23" s="17">
        <f t="shared" si="0"/>
        <v>2.3206751054852388</v>
      </c>
      <c r="H23" s="34">
        <v>18</v>
      </c>
      <c r="I23" s="34">
        <v>9.0399999999999991</v>
      </c>
      <c r="J23" s="17">
        <f t="shared" si="1"/>
        <v>4.6413502109704776</v>
      </c>
      <c r="K23" s="34">
        <v>11</v>
      </c>
      <c r="L23" s="34">
        <v>8.81</v>
      </c>
      <c r="M23" s="17">
        <f t="shared" si="2"/>
        <v>7.067510548523205</v>
      </c>
      <c r="N23" s="34">
        <v>11</v>
      </c>
      <c r="O23" s="34">
        <v>8.5399999999999991</v>
      </c>
      <c r="P23" s="17">
        <f t="shared" si="3"/>
        <v>9.9156118143460059</v>
      </c>
      <c r="Q23" s="34">
        <v>11</v>
      </c>
      <c r="R23" s="34">
        <v>8.36</v>
      </c>
      <c r="S23" s="17">
        <f t="shared" si="4"/>
        <v>11.814345991561192</v>
      </c>
      <c r="T23" s="34">
        <v>11</v>
      </c>
      <c r="U23" s="38">
        <v>42.1</v>
      </c>
      <c r="V23" s="17">
        <f t="shared" si="5"/>
        <v>66.613924050632917</v>
      </c>
      <c r="W23" s="34"/>
      <c r="X23" s="14"/>
    </row>
    <row r="24" spans="1:24" ht="15" customHeight="1" x14ac:dyDescent="0.25">
      <c r="A24" s="19">
        <v>21</v>
      </c>
      <c r="B24" s="12">
        <v>46198</v>
      </c>
      <c r="C24" s="14" t="s">
        <v>41</v>
      </c>
      <c r="D24" s="34">
        <v>10.38</v>
      </c>
      <c r="E24" s="34">
        <v>18</v>
      </c>
      <c r="F24" s="34">
        <v>10.130000000000001</v>
      </c>
      <c r="G24" s="17">
        <f t="shared" si="0"/>
        <v>2.4084778420038533</v>
      </c>
      <c r="H24" s="34">
        <v>18</v>
      </c>
      <c r="I24" s="34">
        <v>9.8699999999999992</v>
      </c>
      <c r="J24" s="17">
        <f t="shared" si="1"/>
        <v>4.9132947976878762</v>
      </c>
      <c r="K24" s="34">
        <v>11</v>
      </c>
      <c r="L24" s="34">
        <v>9.64</v>
      </c>
      <c r="M24" s="17">
        <f t="shared" si="2"/>
        <v>7.1290944123314075</v>
      </c>
      <c r="N24" s="34">
        <v>11</v>
      </c>
      <c r="O24" s="34">
        <v>9.36</v>
      </c>
      <c r="P24" s="17">
        <f t="shared" si="3"/>
        <v>9.8265895953757347</v>
      </c>
      <c r="Q24" s="34">
        <v>11</v>
      </c>
      <c r="R24" s="34">
        <v>9.14</v>
      </c>
      <c r="S24" s="17">
        <f t="shared" si="4"/>
        <v>11.946050096339114</v>
      </c>
      <c r="T24" s="34">
        <v>11</v>
      </c>
      <c r="U24" s="38">
        <v>48</v>
      </c>
      <c r="V24" s="17">
        <f t="shared" si="5"/>
        <v>69.364161849710982</v>
      </c>
      <c r="W24" s="34"/>
      <c r="X24" s="14"/>
    </row>
    <row r="25" spans="1:24" ht="15" customHeight="1" x14ac:dyDescent="0.25">
      <c r="A25" s="19">
        <v>22</v>
      </c>
      <c r="B25" s="12">
        <v>46201</v>
      </c>
      <c r="C25" s="14" t="s">
        <v>48</v>
      </c>
      <c r="D25" s="34">
        <v>9.61</v>
      </c>
      <c r="E25" s="34">
        <v>1</v>
      </c>
      <c r="F25" s="34">
        <v>9.3800000000000008</v>
      </c>
      <c r="G25" s="17">
        <f t="shared" si="0"/>
        <v>2.3933402705514948</v>
      </c>
      <c r="H25" s="34">
        <v>1</v>
      </c>
      <c r="I25" s="34">
        <v>9.15</v>
      </c>
      <c r="J25" s="17">
        <f t="shared" si="1"/>
        <v>4.7866805411030082</v>
      </c>
      <c r="K25" s="34">
        <v>1</v>
      </c>
      <c r="L25" s="34">
        <v>8.91</v>
      </c>
      <c r="M25" s="17">
        <f t="shared" si="2"/>
        <v>7.2840790842871943</v>
      </c>
      <c r="N25" s="34">
        <v>1</v>
      </c>
      <c r="O25" s="34">
        <v>8.6999999999999993</v>
      </c>
      <c r="P25" s="17">
        <f t="shared" si="3"/>
        <v>9.469302809573362</v>
      </c>
      <c r="Q25" s="34">
        <v>1</v>
      </c>
      <c r="R25" s="34">
        <v>8.5500000000000007</v>
      </c>
      <c r="S25" s="17">
        <f t="shared" si="4"/>
        <v>11.030176899063463</v>
      </c>
      <c r="T25" s="34">
        <v>1</v>
      </c>
      <c r="U25" s="34">
        <v>42</v>
      </c>
      <c r="V25" s="17">
        <f t="shared" si="5"/>
        <v>65.556711758584811</v>
      </c>
      <c r="W25" s="34"/>
      <c r="X25" s="14"/>
    </row>
    <row r="26" spans="1:24" ht="15" customHeight="1" x14ac:dyDescent="0.25">
      <c r="A26" s="19">
        <v>23</v>
      </c>
      <c r="B26" s="12">
        <v>46201</v>
      </c>
      <c r="C26" s="14" t="s">
        <v>56</v>
      </c>
      <c r="D26" s="34">
        <v>9.6199999999999992</v>
      </c>
      <c r="E26" s="34">
        <v>1</v>
      </c>
      <c r="F26" s="34">
        <v>9.3800000000000008</v>
      </c>
      <c r="G26" s="17">
        <f t="shared" si="0"/>
        <v>2.4948024948024785</v>
      </c>
      <c r="H26" s="34">
        <v>1</v>
      </c>
      <c r="I26" s="34">
        <v>9.15</v>
      </c>
      <c r="J26" s="17">
        <f t="shared" si="1"/>
        <v>4.8856548856548745</v>
      </c>
      <c r="K26" s="34">
        <v>1</v>
      </c>
      <c r="L26" s="34">
        <v>8.91</v>
      </c>
      <c r="M26" s="17">
        <f t="shared" si="2"/>
        <v>7.3804573804573712</v>
      </c>
      <c r="N26" s="34">
        <v>1</v>
      </c>
      <c r="O26" s="34">
        <v>8.6999999999999993</v>
      </c>
      <c r="P26" s="17">
        <f t="shared" si="3"/>
        <v>9.5634095634095644</v>
      </c>
      <c r="Q26" s="34">
        <v>1</v>
      </c>
      <c r="R26" s="34">
        <v>8.5500000000000007</v>
      </c>
      <c r="S26" s="17">
        <f t="shared" si="4"/>
        <v>11.122661122661109</v>
      </c>
      <c r="T26" s="34">
        <v>1</v>
      </c>
      <c r="U26" s="34">
        <v>44</v>
      </c>
      <c r="V26" s="17">
        <f t="shared" si="5"/>
        <v>68.607068607068598</v>
      </c>
      <c r="W26" s="34"/>
      <c r="X26" s="14"/>
    </row>
    <row r="27" spans="1:24" ht="15" customHeight="1" x14ac:dyDescent="0.25">
      <c r="A27" s="19">
        <v>24</v>
      </c>
      <c r="B27" s="12">
        <v>46201</v>
      </c>
      <c r="C27" s="14" t="s">
        <v>70</v>
      </c>
      <c r="D27" s="34">
        <v>9.64</v>
      </c>
      <c r="E27" s="34">
        <v>13</v>
      </c>
      <c r="F27" s="34">
        <v>9.36</v>
      </c>
      <c r="G27" s="17">
        <f t="shared" si="0"/>
        <v>2.9045643153527085</v>
      </c>
      <c r="H27" s="34">
        <v>13</v>
      </c>
      <c r="I27" s="34">
        <v>9.1</v>
      </c>
      <c r="J27" s="17">
        <f t="shared" si="1"/>
        <v>5.6016597510373538</v>
      </c>
      <c r="K27" s="34">
        <v>13</v>
      </c>
      <c r="L27" s="34">
        <v>8.84</v>
      </c>
      <c r="M27" s="17">
        <f t="shared" si="2"/>
        <v>8.2987551867219977</v>
      </c>
      <c r="N27" s="34">
        <v>12</v>
      </c>
      <c r="O27" s="34">
        <v>8.6</v>
      </c>
      <c r="P27" s="17">
        <f t="shared" si="3"/>
        <v>10.788381742738599</v>
      </c>
      <c r="Q27" s="34">
        <v>12</v>
      </c>
      <c r="R27" s="34">
        <v>8.43</v>
      </c>
      <c r="S27" s="17">
        <f t="shared" si="4"/>
        <v>12.551867219917021</v>
      </c>
      <c r="T27" s="34">
        <v>12</v>
      </c>
      <c r="U27" s="34">
        <v>42</v>
      </c>
      <c r="V27" s="17">
        <f t="shared" si="5"/>
        <v>65.352697095435687</v>
      </c>
      <c r="W27" s="34"/>
      <c r="X27" s="14"/>
    </row>
    <row r="28" spans="1:24" ht="15" customHeight="1" x14ac:dyDescent="0.25">
      <c r="A28" s="19">
        <v>25</v>
      </c>
      <c r="B28" s="12">
        <v>46201</v>
      </c>
      <c r="C28" s="14" t="s">
        <v>43</v>
      </c>
      <c r="D28" s="34">
        <v>8.32</v>
      </c>
      <c r="E28" s="34">
        <v>10</v>
      </c>
      <c r="F28" s="34">
        <v>8.1</v>
      </c>
      <c r="G28" s="17">
        <f t="shared" si="0"/>
        <v>2.6442307692307767</v>
      </c>
      <c r="H28" s="34">
        <v>10</v>
      </c>
      <c r="I28" s="34">
        <v>7.9</v>
      </c>
      <c r="J28" s="17">
        <f t="shared" si="1"/>
        <v>5.0480769230769216</v>
      </c>
      <c r="K28" s="34">
        <v>7</v>
      </c>
      <c r="L28" s="34">
        <v>7.9</v>
      </c>
      <c r="M28" s="17">
        <f t="shared" si="2"/>
        <v>5.0480769230769216</v>
      </c>
      <c r="N28" s="34">
        <v>7</v>
      </c>
      <c r="O28" s="34">
        <v>7.51</v>
      </c>
      <c r="P28" s="17">
        <f t="shared" si="3"/>
        <v>9.7355769230769287</v>
      </c>
      <c r="Q28" s="34">
        <v>3</v>
      </c>
      <c r="R28" s="34">
        <v>7.39</v>
      </c>
      <c r="S28" s="17">
        <f t="shared" si="4"/>
        <v>11.177884615384622</v>
      </c>
      <c r="T28" s="34">
        <v>3</v>
      </c>
      <c r="U28" s="34">
        <v>38</v>
      </c>
      <c r="V28" s="17">
        <f t="shared" si="5"/>
        <v>68.509615384615387</v>
      </c>
      <c r="W28" s="34"/>
      <c r="X28" s="14"/>
    </row>
    <row r="29" spans="1:24" ht="15" customHeight="1" x14ac:dyDescent="0.25">
      <c r="A29" s="19">
        <v>26</v>
      </c>
      <c r="B29" s="12">
        <v>46201</v>
      </c>
      <c r="C29" s="14" t="s">
        <v>43</v>
      </c>
      <c r="D29" s="34">
        <v>8.32</v>
      </c>
      <c r="E29" s="34">
        <v>3</v>
      </c>
      <c r="F29" s="34">
        <v>8.1199999999999992</v>
      </c>
      <c r="G29" s="17">
        <f t="shared" si="0"/>
        <v>2.4038461538461666</v>
      </c>
      <c r="H29" s="34">
        <v>3</v>
      </c>
      <c r="I29" s="34">
        <v>7.93</v>
      </c>
      <c r="J29" s="17">
        <f t="shared" si="1"/>
        <v>4.6875000000000071</v>
      </c>
      <c r="K29" s="34">
        <v>3</v>
      </c>
      <c r="L29" s="34">
        <v>7.74</v>
      </c>
      <c r="M29" s="17">
        <f t="shared" si="2"/>
        <v>6.9711538461538467</v>
      </c>
      <c r="N29" s="34">
        <v>6</v>
      </c>
      <c r="O29" s="34">
        <v>7.55</v>
      </c>
      <c r="P29" s="17">
        <f t="shared" si="3"/>
        <v>9.254807692307697</v>
      </c>
      <c r="Q29" s="34">
        <v>6</v>
      </c>
      <c r="R29" s="34">
        <v>7.45</v>
      </c>
      <c r="S29" s="17">
        <f t="shared" si="4"/>
        <v>10.45673076923077</v>
      </c>
      <c r="T29" s="34">
        <v>6</v>
      </c>
      <c r="U29" s="34">
        <v>37</v>
      </c>
      <c r="V29" s="17">
        <f t="shared" si="5"/>
        <v>66.706730769230774</v>
      </c>
      <c r="W29" s="34"/>
      <c r="X29" s="14"/>
    </row>
    <row r="30" spans="1:24" ht="15" customHeight="1" x14ac:dyDescent="0.25">
      <c r="A30" s="19">
        <v>27</v>
      </c>
      <c r="B30" s="12">
        <v>46201</v>
      </c>
      <c r="C30" s="14" t="s">
        <v>42</v>
      </c>
      <c r="D30" s="34">
        <v>9.6199999999999992</v>
      </c>
      <c r="E30" s="34">
        <v>12</v>
      </c>
      <c r="F30" s="34">
        <v>9.33</v>
      </c>
      <c r="G30" s="17">
        <f t="shared" si="0"/>
        <v>3.0145530145530062</v>
      </c>
      <c r="H30" s="34">
        <v>12</v>
      </c>
      <c r="I30" s="34">
        <v>8.98</v>
      </c>
      <c r="J30" s="17">
        <f t="shared" si="1"/>
        <v>6.6528066528066407</v>
      </c>
      <c r="K30" s="34">
        <v>12</v>
      </c>
      <c r="L30" s="34">
        <v>8.82</v>
      </c>
      <c r="M30" s="17">
        <f t="shared" si="2"/>
        <v>8.3160083160083058</v>
      </c>
      <c r="N30" s="34">
        <v>15</v>
      </c>
      <c r="O30" s="34">
        <v>8.59</v>
      </c>
      <c r="P30" s="17">
        <f t="shared" si="3"/>
        <v>10.7068607068607</v>
      </c>
      <c r="Q30" s="34">
        <v>2</v>
      </c>
      <c r="R30" s="34">
        <v>8.4499999999999993</v>
      </c>
      <c r="S30" s="17">
        <f t="shared" si="4"/>
        <v>12.162162162162163</v>
      </c>
      <c r="T30" s="34">
        <v>2</v>
      </c>
      <c r="U30" s="34">
        <v>41</v>
      </c>
      <c r="V30" s="17">
        <f t="shared" si="5"/>
        <v>63.929313929313928</v>
      </c>
      <c r="W30" s="34"/>
      <c r="X30" s="14"/>
    </row>
    <row r="31" spans="1:24" ht="15" customHeight="1" x14ac:dyDescent="0.25">
      <c r="A31" s="19">
        <v>28</v>
      </c>
      <c r="B31" s="12">
        <v>46201</v>
      </c>
      <c r="C31" s="14" t="s">
        <v>63</v>
      </c>
      <c r="D31" s="34">
        <v>9.69</v>
      </c>
      <c r="E31" s="34">
        <v>2</v>
      </c>
      <c r="F31" s="34">
        <v>9.4700000000000006</v>
      </c>
      <c r="G31" s="17">
        <f t="shared" si="0"/>
        <v>2.2703818369452926</v>
      </c>
      <c r="H31" s="34">
        <v>2</v>
      </c>
      <c r="I31" s="34">
        <v>9.25</v>
      </c>
      <c r="J31" s="17">
        <f t="shared" si="1"/>
        <v>4.5407636738906039</v>
      </c>
      <c r="K31" s="34">
        <v>2</v>
      </c>
      <c r="L31" s="34">
        <v>9.0299999999999994</v>
      </c>
      <c r="M31" s="17">
        <f t="shared" si="2"/>
        <v>6.8111455108359156</v>
      </c>
      <c r="N31" s="34">
        <v>5</v>
      </c>
      <c r="O31" s="34">
        <v>8.8000000000000007</v>
      </c>
      <c r="P31" s="17">
        <f t="shared" si="3"/>
        <v>9.1847265221878107</v>
      </c>
      <c r="Q31" s="34">
        <v>5</v>
      </c>
      <c r="R31" s="34">
        <v>8.86</v>
      </c>
      <c r="S31" s="17">
        <f t="shared" si="4"/>
        <v>8.5655314757481946</v>
      </c>
      <c r="T31" s="34">
        <v>5</v>
      </c>
      <c r="U31" s="34">
        <v>43</v>
      </c>
      <c r="V31" s="17">
        <f t="shared" si="5"/>
        <v>66.56346749226006</v>
      </c>
      <c r="W31" s="34"/>
      <c r="X31" s="14"/>
    </row>
    <row r="32" spans="1:24" ht="15" customHeight="1" x14ac:dyDescent="0.25">
      <c r="A32" s="19">
        <v>29</v>
      </c>
      <c r="B32" s="12">
        <v>46202</v>
      </c>
      <c r="C32" s="14" t="s">
        <v>44</v>
      </c>
      <c r="D32" s="34">
        <v>10.26</v>
      </c>
      <c r="E32" s="34">
        <v>16</v>
      </c>
      <c r="F32" s="34">
        <v>9.9700000000000006</v>
      </c>
      <c r="G32" s="17">
        <f t="shared" si="0"/>
        <v>2.8265107212475553</v>
      </c>
      <c r="H32" s="34">
        <v>16</v>
      </c>
      <c r="I32" s="34">
        <v>9.7200000000000006</v>
      </c>
      <c r="J32" s="17">
        <f t="shared" si="1"/>
        <v>5.2631578947368345</v>
      </c>
      <c r="K32" s="34">
        <v>16</v>
      </c>
      <c r="L32" s="34">
        <v>9.44</v>
      </c>
      <c r="M32" s="17">
        <f t="shared" si="2"/>
        <v>7.9922027290448368</v>
      </c>
      <c r="N32" s="34">
        <v>16</v>
      </c>
      <c r="O32" s="34">
        <v>9.2200000000000006</v>
      </c>
      <c r="P32" s="17">
        <f t="shared" si="3"/>
        <v>10.136452241715393</v>
      </c>
      <c r="Q32" s="34">
        <v>16</v>
      </c>
      <c r="R32" s="34"/>
      <c r="S32" s="17" t="str">
        <f t="shared" si="4"/>
        <v/>
      </c>
      <c r="T32" s="34">
        <v>16</v>
      </c>
      <c r="U32" s="34"/>
      <c r="V32" s="17" t="str">
        <f t="shared" si="5"/>
        <v/>
      </c>
      <c r="W32" s="34"/>
      <c r="X32" s="14"/>
    </row>
    <row r="33" spans="1:24" ht="15" customHeight="1" x14ac:dyDescent="0.25">
      <c r="A33" s="19">
        <v>30</v>
      </c>
      <c r="B33" s="12">
        <v>46202</v>
      </c>
      <c r="C33" s="14" t="s">
        <v>44</v>
      </c>
      <c r="D33" s="34">
        <v>10.17</v>
      </c>
      <c r="E33" s="34">
        <v>17</v>
      </c>
      <c r="F33" s="34">
        <v>9.91</v>
      </c>
      <c r="G33" s="17">
        <f t="shared" si="0"/>
        <v>2.556538839724678</v>
      </c>
      <c r="H33" s="34">
        <v>17</v>
      </c>
      <c r="I33" s="34">
        <v>9.64</v>
      </c>
      <c r="J33" s="17">
        <f t="shared" si="1"/>
        <v>5.2114060963618423</v>
      </c>
      <c r="K33" s="34">
        <v>17</v>
      </c>
      <c r="L33" s="34">
        <v>9.41</v>
      </c>
      <c r="M33" s="17">
        <f t="shared" si="2"/>
        <v>7.4729596853490632</v>
      </c>
      <c r="N33" s="34">
        <v>8</v>
      </c>
      <c r="O33" s="34">
        <v>9.19</v>
      </c>
      <c r="P33" s="17">
        <f t="shared" si="3"/>
        <v>9.6361848574237996</v>
      </c>
      <c r="Q33" s="34">
        <v>8</v>
      </c>
      <c r="R33" s="34">
        <v>9.01</v>
      </c>
      <c r="S33" s="17">
        <f t="shared" si="4"/>
        <v>11.406096361848576</v>
      </c>
      <c r="T33" s="34">
        <v>8</v>
      </c>
      <c r="U33" s="34">
        <v>47</v>
      </c>
      <c r="V33" s="17">
        <f t="shared" si="5"/>
        <v>69.321533923303832</v>
      </c>
      <c r="W33" s="34"/>
      <c r="X33" s="14"/>
    </row>
    <row r="34" spans="1:24" ht="15" customHeight="1" x14ac:dyDescent="0.25">
      <c r="A34" s="19">
        <v>31</v>
      </c>
      <c r="B34" s="12">
        <v>46202</v>
      </c>
      <c r="C34" s="14" t="s">
        <v>42</v>
      </c>
      <c r="D34" s="34">
        <v>9.75</v>
      </c>
      <c r="E34" s="34">
        <v>8</v>
      </c>
      <c r="F34" s="34">
        <v>9.59</v>
      </c>
      <c r="G34" s="17">
        <f t="shared" si="0"/>
        <v>1.6410256410256423</v>
      </c>
      <c r="H34" s="34">
        <v>8</v>
      </c>
      <c r="I34" s="34">
        <v>9.3800000000000008</v>
      </c>
      <c r="J34" s="17">
        <f t="shared" si="1"/>
        <v>3.7948717948717867</v>
      </c>
      <c r="K34" s="34">
        <v>8</v>
      </c>
      <c r="L34" s="34">
        <v>9.1300000000000008</v>
      </c>
      <c r="M34" s="17">
        <f t="shared" si="2"/>
        <v>6.3589743589743506</v>
      </c>
      <c r="N34" s="34">
        <v>9</v>
      </c>
      <c r="O34" s="34">
        <v>8.92</v>
      </c>
      <c r="P34" s="17">
        <f t="shared" si="3"/>
        <v>8.5128205128205146</v>
      </c>
      <c r="Q34" s="34">
        <v>17</v>
      </c>
      <c r="R34" s="34">
        <v>8.76</v>
      </c>
      <c r="S34" s="17">
        <f t="shared" si="4"/>
        <v>10.153846153846157</v>
      </c>
      <c r="T34" s="34">
        <v>17</v>
      </c>
      <c r="U34" s="34">
        <v>44</v>
      </c>
      <c r="V34" s="17">
        <f t="shared" si="5"/>
        <v>67.692307692307693</v>
      </c>
      <c r="W34" s="34"/>
      <c r="X34" s="14"/>
    </row>
    <row r="35" spans="1:24" ht="15" customHeight="1" x14ac:dyDescent="0.25">
      <c r="A35" s="19">
        <v>32</v>
      </c>
      <c r="B35" s="12">
        <v>46202</v>
      </c>
      <c r="C35" s="14" t="s">
        <v>43</v>
      </c>
      <c r="D35" s="34">
        <v>8.35</v>
      </c>
      <c r="E35" s="34">
        <v>6</v>
      </c>
      <c r="F35" s="34">
        <v>8.15</v>
      </c>
      <c r="G35" s="17">
        <f t="shared" si="0"/>
        <v>2.3952095808383147</v>
      </c>
      <c r="H35" s="34">
        <v>6</v>
      </c>
      <c r="I35" s="34">
        <v>7.94</v>
      </c>
      <c r="J35" s="17">
        <f t="shared" si="1"/>
        <v>4.9101796407185541</v>
      </c>
      <c r="K35" s="34">
        <v>10</v>
      </c>
      <c r="L35" s="34">
        <v>7.71</v>
      </c>
      <c r="M35" s="17">
        <f t="shared" si="2"/>
        <v>7.6646706586826321</v>
      </c>
      <c r="N35" s="34">
        <v>10</v>
      </c>
      <c r="O35" s="34">
        <v>7.5</v>
      </c>
      <c r="P35" s="17">
        <f t="shared" si="3"/>
        <v>10.179640718562871</v>
      </c>
      <c r="Q35" s="34">
        <v>10</v>
      </c>
      <c r="R35" s="34">
        <v>7.35</v>
      </c>
      <c r="S35" s="17">
        <f t="shared" si="4"/>
        <v>11.976047904191617</v>
      </c>
      <c r="T35" s="34">
        <v>10</v>
      </c>
      <c r="U35" s="34">
        <v>37</v>
      </c>
      <c r="V35" s="17">
        <f t="shared" si="5"/>
        <v>66.467065868263475</v>
      </c>
      <c r="W35" s="34"/>
      <c r="X35" s="14"/>
    </row>
    <row r="36" spans="1:24" ht="15" customHeight="1" x14ac:dyDescent="0.25">
      <c r="A36" s="19">
        <v>33</v>
      </c>
      <c r="B36" s="12">
        <v>46204</v>
      </c>
      <c r="C36" s="14" t="s">
        <v>48</v>
      </c>
      <c r="D36" s="34">
        <v>9.73</v>
      </c>
      <c r="E36" s="34">
        <v>12</v>
      </c>
      <c r="F36" s="34">
        <v>9.4600000000000009</v>
      </c>
      <c r="G36" s="17">
        <f t="shared" si="0"/>
        <v>2.7749229188078064</v>
      </c>
      <c r="H36" s="34">
        <v>12</v>
      </c>
      <c r="I36" s="34">
        <v>9.1999999999999993</v>
      </c>
      <c r="J36" s="17">
        <f t="shared" si="1"/>
        <v>5.4470709146968259</v>
      </c>
      <c r="K36" s="34">
        <v>1</v>
      </c>
      <c r="L36" s="34">
        <v>8.99</v>
      </c>
      <c r="M36" s="17">
        <f t="shared" si="2"/>
        <v>7.6053442959917801</v>
      </c>
      <c r="N36" s="34">
        <v>1</v>
      </c>
      <c r="O36" s="34">
        <v>8.77</v>
      </c>
      <c r="P36" s="17">
        <f t="shared" si="3"/>
        <v>9.8663926002055575</v>
      </c>
      <c r="Q36" s="34">
        <v>4</v>
      </c>
      <c r="R36" s="34">
        <v>8.5299999999999994</v>
      </c>
      <c r="S36" s="17">
        <f t="shared" si="4"/>
        <v>12.332990750256947</v>
      </c>
      <c r="T36" s="34">
        <v>4</v>
      </c>
      <c r="U36" s="34">
        <v>44</v>
      </c>
      <c r="V36" s="17">
        <f t="shared" si="5"/>
        <v>67.831449126413162</v>
      </c>
      <c r="W36" s="34"/>
      <c r="X36" s="14"/>
    </row>
    <row r="37" spans="1:24" ht="15" customHeight="1" x14ac:dyDescent="0.25">
      <c r="A37" s="19">
        <v>34</v>
      </c>
      <c r="B37" s="12">
        <v>46204</v>
      </c>
      <c r="C37" s="14" t="s">
        <v>56</v>
      </c>
      <c r="D37" s="34">
        <v>9.66</v>
      </c>
      <c r="E37" s="34">
        <v>11</v>
      </c>
      <c r="F37" s="34">
        <v>9.4</v>
      </c>
      <c r="G37" s="17">
        <f t="shared" si="0"/>
        <v>2.6915113871635588</v>
      </c>
      <c r="H37" s="34">
        <v>11</v>
      </c>
      <c r="I37" s="34">
        <v>9.18</v>
      </c>
      <c r="J37" s="17">
        <f t="shared" si="1"/>
        <v>4.9689440993788869</v>
      </c>
      <c r="K37" s="34">
        <v>5</v>
      </c>
      <c r="L37" s="34">
        <v>8.92</v>
      </c>
      <c r="M37" s="17">
        <f t="shared" si="2"/>
        <v>7.6604554865424443</v>
      </c>
      <c r="N37" s="34">
        <v>9</v>
      </c>
      <c r="O37" s="34">
        <v>8.69</v>
      </c>
      <c r="P37" s="17">
        <f t="shared" si="3"/>
        <v>10.041407867494831</v>
      </c>
      <c r="Q37" s="34">
        <v>7</v>
      </c>
      <c r="R37" s="34">
        <v>8.52</v>
      </c>
      <c r="S37" s="17">
        <f t="shared" si="4"/>
        <v>11.80124223602485</v>
      </c>
      <c r="T37" s="34">
        <v>17</v>
      </c>
      <c r="U37" s="34">
        <v>46</v>
      </c>
      <c r="V37" s="17">
        <f t="shared" si="5"/>
        <v>71.428571428571416</v>
      </c>
      <c r="W37" s="34"/>
      <c r="X37" s="14"/>
    </row>
    <row r="38" spans="1:24" ht="15" customHeight="1" x14ac:dyDescent="0.25">
      <c r="A38" s="19">
        <v>35</v>
      </c>
      <c r="B38" s="12">
        <v>46204</v>
      </c>
      <c r="C38" s="14" t="s">
        <v>63</v>
      </c>
      <c r="D38" s="34">
        <v>9.6999999999999993</v>
      </c>
      <c r="E38" s="34">
        <v>4</v>
      </c>
      <c r="F38" s="34">
        <v>9.4600000000000009</v>
      </c>
      <c r="G38" s="17">
        <f t="shared" si="0"/>
        <v>2.4742268041236954</v>
      </c>
      <c r="H38" s="34">
        <v>4</v>
      </c>
      <c r="I38" s="34">
        <v>9.23</v>
      </c>
      <c r="J38" s="17">
        <f t="shared" si="1"/>
        <v>4.8453608247422562</v>
      </c>
      <c r="K38" s="34">
        <v>4</v>
      </c>
      <c r="L38" s="34">
        <v>9.01</v>
      </c>
      <c r="M38" s="17">
        <f t="shared" si="2"/>
        <v>7.1134020618556653</v>
      </c>
      <c r="N38" s="34">
        <v>18</v>
      </c>
      <c r="O38" s="34">
        <v>8.75</v>
      </c>
      <c r="P38" s="17">
        <f t="shared" si="3"/>
        <v>9.7938144329896843</v>
      </c>
      <c r="Q38" s="34">
        <v>16</v>
      </c>
      <c r="R38" s="34">
        <v>8.56</v>
      </c>
      <c r="S38" s="17">
        <f t="shared" si="4"/>
        <v>11.752577319587617</v>
      </c>
      <c r="T38" s="34">
        <v>16</v>
      </c>
      <c r="U38" s="34">
        <v>43</v>
      </c>
      <c r="V38" s="17">
        <f t="shared" si="5"/>
        <v>66.494845360824741</v>
      </c>
      <c r="W38" s="34"/>
      <c r="X38" s="14"/>
    </row>
    <row r="39" spans="1:24" ht="15" customHeight="1" x14ac:dyDescent="0.25">
      <c r="A39" s="19">
        <v>36</v>
      </c>
      <c r="B39" s="12">
        <v>46204</v>
      </c>
      <c r="C39" s="14" t="s">
        <v>70</v>
      </c>
      <c r="D39" s="34">
        <v>9.66</v>
      </c>
      <c r="E39" s="34">
        <v>13</v>
      </c>
      <c r="F39" s="34">
        <v>9.4</v>
      </c>
      <c r="G39" s="17">
        <f t="shared" si="0"/>
        <v>2.6915113871635588</v>
      </c>
      <c r="H39" s="34">
        <v>13</v>
      </c>
      <c r="I39" s="34">
        <v>9.15</v>
      </c>
      <c r="J39" s="17">
        <f t="shared" si="1"/>
        <v>5.2795031055900594</v>
      </c>
      <c r="K39" s="34">
        <v>13</v>
      </c>
      <c r="L39" s="34">
        <v>8.92</v>
      </c>
      <c r="M39" s="17">
        <f t="shared" si="2"/>
        <v>7.6604554865424443</v>
      </c>
      <c r="N39" s="34">
        <v>8</v>
      </c>
      <c r="O39" s="34">
        <v>8.6999999999999993</v>
      </c>
      <c r="P39" s="17">
        <f t="shared" si="3"/>
        <v>9.9378881987577738</v>
      </c>
      <c r="Q39" s="34">
        <v>15</v>
      </c>
      <c r="R39" s="34">
        <v>8.51</v>
      </c>
      <c r="S39" s="17">
        <f t="shared" si="4"/>
        <v>11.904761904761909</v>
      </c>
      <c r="T39" s="34">
        <v>15</v>
      </c>
      <c r="U39" s="34">
        <v>43</v>
      </c>
      <c r="V39" s="17">
        <f t="shared" si="5"/>
        <v>66.770186335403722</v>
      </c>
      <c r="W39" s="34"/>
      <c r="X39" s="14"/>
    </row>
    <row r="40" spans="1:24" ht="15" customHeight="1" x14ac:dyDescent="0.25">
      <c r="A40" s="19">
        <v>37</v>
      </c>
      <c r="B40" s="12">
        <v>46205</v>
      </c>
      <c r="C40" s="14" t="s">
        <v>48</v>
      </c>
      <c r="D40" s="34">
        <v>9.94</v>
      </c>
      <c r="E40" s="34">
        <v>7</v>
      </c>
      <c r="F40" s="34">
        <v>9.6999999999999993</v>
      </c>
      <c r="G40" s="17">
        <f t="shared" si="0"/>
        <v>2.4144869215291775</v>
      </c>
      <c r="H40" s="34">
        <v>7</v>
      </c>
      <c r="I40" s="34">
        <v>9.42</v>
      </c>
      <c r="J40" s="17">
        <f t="shared" si="1"/>
        <v>5.2313883299798754</v>
      </c>
      <c r="K40" s="34">
        <v>12</v>
      </c>
      <c r="L40" s="34">
        <v>9.16</v>
      </c>
      <c r="M40" s="17">
        <f t="shared" si="2"/>
        <v>7.847082494969813</v>
      </c>
      <c r="N40" s="34">
        <v>12</v>
      </c>
      <c r="O40" s="34">
        <v>8.9</v>
      </c>
      <c r="P40" s="17">
        <f t="shared" si="3"/>
        <v>10.462776659959751</v>
      </c>
      <c r="Q40" s="34">
        <v>9</v>
      </c>
      <c r="R40" s="34">
        <v>8.6999999999999993</v>
      </c>
      <c r="S40" s="17">
        <f t="shared" si="4"/>
        <v>12.474849094567407</v>
      </c>
      <c r="T40" s="34">
        <v>9</v>
      </c>
      <c r="U40" s="34">
        <v>44</v>
      </c>
      <c r="V40" s="17">
        <f t="shared" si="5"/>
        <v>66.398390342052309</v>
      </c>
      <c r="W40" s="34"/>
      <c r="X40" s="14"/>
    </row>
    <row r="41" spans="1:24" ht="15" customHeight="1" x14ac:dyDescent="0.25">
      <c r="A41" s="19">
        <v>38</v>
      </c>
      <c r="B41" s="12">
        <v>46205</v>
      </c>
      <c r="C41" s="14" t="s">
        <v>56</v>
      </c>
      <c r="D41" s="34">
        <v>9.9700000000000006</v>
      </c>
      <c r="E41" s="34">
        <v>1</v>
      </c>
      <c r="F41" s="34">
        <v>9.7200000000000006</v>
      </c>
      <c r="G41" s="17">
        <f t="shared" si="0"/>
        <v>2.5075225677031092</v>
      </c>
      <c r="H41" s="34">
        <v>1</v>
      </c>
      <c r="I41" s="34">
        <v>9.51</v>
      </c>
      <c r="J41" s="17">
        <f t="shared" si="1"/>
        <v>4.6138415245737292</v>
      </c>
      <c r="K41" s="34">
        <v>6</v>
      </c>
      <c r="L41" s="34">
        <v>9.3000000000000007</v>
      </c>
      <c r="M41" s="17">
        <f t="shared" si="2"/>
        <v>6.7201604814443314</v>
      </c>
      <c r="N41" s="34">
        <v>6</v>
      </c>
      <c r="O41" s="34">
        <v>9.08</v>
      </c>
      <c r="P41" s="17">
        <f t="shared" si="3"/>
        <v>8.9267803410230737</v>
      </c>
      <c r="Q41" s="34">
        <v>6</v>
      </c>
      <c r="R41" s="34">
        <v>8.93</v>
      </c>
      <c r="S41" s="17">
        <f t="shared" si="4"/>
        <v>10.431293881644944</v>
      </c>
      <c r="T41" s="34">
        <v>6</v>
      </c>
      <c r="U41" s="34">
        <v>45</v>
      </c>
      <c r="V41" s="17">
        <f t="shared" si="5"/>
        <v>67.703109327983952</v>
      </c>
      <c r="W41" s="34"/>
      <c r="X41" s="14"/>
    </row>
    <row r="42" spans="1:24" ht="15" customHeight="1" x14ac:dyDescent="0.25">
      <c r="A42" s="19">
        <v>39</v>
      </c>
      <c r="B42" s="12">
        <v>46205</v>
      </c>
      <c r="C42" s="14" t="s">
        <v>63</v>
      </c>
      <c r="D42" s="34">
        <v>9.75</v>
      </c>
      <c r="E42" s="34">
        <v>2</v>
      </c>
      <c r="F42" s="34">
        <v>9.5</v>
      </c>
      <c r="G42" s="17">
        <f t="shared" si="0"/>
        <v>2.5641025641025639</v>
      </c>
      <c r="H42" s="34">
        <v>2</v>
      </c>
      <c r="I42" s="34">
        <v>9.1999999999999993</v>
      </c>
      <c r="J42" s="17">
        <f t="shared" si="1"/>
        <v>5.6410256410256476</v>
      </c>
      <c r="K42" s="34">
        <v>2</v>
      </c>
      <c r="L42" s="34">
        <v>8.99</v>
      </c>
      <c r="M42" s="17">
        <f t="shared" si="2"/>
        <v>7.794871794871792</v>
      </c>
      <c r="N42" s="34">
        <v>2</v>
      </c>
      <c r="O42" s="34">
        <v>8.76</v>
      </c>
      <c r="P42" s="17">
        <f t="shared" si="3"/>
        <v>10.153846153846157</v>
      </c>
      <c r="Q42" s="34">
        <v>5</v>
      </c>
      <c r="R42" s="34">
        <v>8.59</v>
      </c>
      <c r="S42" s="17">
        <f t="shared" si="4"/>
        <v>11.897435897435898</v>
      </c>
      <c r="T42" s="34">
        <v>5</v>
      </c>
      <c r="U42" s="34">
        <v>44</v>
      </c>
      <c r="V42" s="17">
        <f t="shared" si="5"/>
        <v>67.692307692307693</v>
      </c>
      <c r="W42" s="34"/>
      <c r="X42" s="14"/>
    </row>
    <row r="43" spans="1:24" ht="15" customHeight="1" x14ac:dyDescent="0.25">
      <c r="A43" s="19">
        <v>40</v>
      </c>
      <c r="B43" s="12">
        <v>46205</v>
      </c>
      <c r="C43" s="14" t="s">
        <v>70</v>
      </c>
      <c r="D43" s="34">
        <v>9.77</v>
      </c>
      <c r="E43" s="34">
        <v>1</v>
      </c>
      <c r="F43" s="34">
        <v>9.52</v>
      </c>
      <c r="G43" s="17">
        <f t="shared" si="0"/>
        <v>2.5588536335721597</v>
      </c>
      <c r="H43" s="34">
        <v>1</v>
      </c>
      <c r="I43" s="34">
        <v>9.3000000000000007</v>
      </c>
      <c r="J43" s="17">
        <f t="shared" si="1"/>
        <v>4.8106448311156482</v>
      </c>
      <c r="K43" s="34">
        <v>6</v>
      </c>
      <c r="L43" s="34">
        <v>9.1</v>
      </c>
      <c r="M43" s="17">
        <f t="shared" si="2"/>
        <v>6.8577277379733879</v>
      </c>
      <c r="N43" s="34">
        <v>6</v>
      </c>
      <c r="O43" s="34">
        <v>8.89</v>
      </c>
      <c r="P43" s="17">
        <f t="shared" si="3"/>
        <v>9.0071647901739915</v>
      </c>
      <c r="Q43" s="34">
        <v>6</v>
      </c>
      <c r="R43" s="34">
        <v>8.7200000000000006</v>
      </c>
      <c r="S43" s="17">
        <f t="shared" si="4"/>
        <v>10.747185261003061</v>
      </c>
      <c r="T43" s="34">
        <v>6</v>
      </c>
      <c r="U43" s="34">
        <v>44</v>
      </c>
      <c r="V43" s="17">
        <f t="shared" si="5"/>
        <v>67.553735926305009</v>
      </c>
      <c r="W43" s="34"/>
      <c r="X43" s="14"/>
    </row>
    <row r="44" spans="1:24" ht="15" customHeight="1" x14ac:dyDescent="0.25">
      <c r="A44" s="19">
        <v>41</v>
      </c>
      <c r="B44" s="12">
        <v>46205</v>
      </c>
      <c r="C44" s="14" t="s">
        <v>41</v>
      </c>
      <c r="D44" s="34">
        <v>10.18</v>
      </c>
      <c r="E44" s="34">
        <v>3</v>
      </c>
      <c r="F44" s="34">
        <v>9.19</v>
      </c>
      <c r="G44" s="17">
        <f t="shared" si="0"/>
        <v>9.7249508840864465</v>
      </c>
      <c r="H44" s="34">
        <v>3</v>
      </c>
      <c r="I44" s="34">
        <v>9.7200000000000006</v>
      </c>
      <c r="J44" s="17">
        <f t="shared" si="1"/>
        <v>4.518664047151268</v>
      </c>
      <c r="K44" s="34">
        <v>3</v>
      </c>
      <c r="L44" s="34">
        <v>9.51</v>
      </c>
      <c r="M44" s="17">
        <f t="shared" si="2"/>
        <v>6.581532416502947</v>
      </c>
      <c r="N44" s="34">
        <v>3</v>
      </c>
      <c r="O44" s="34">
        <v>9.19</v>
      </c>
      <c r="P44" s="17">
        <f t="shared" si="3"/>
        <v>9.7249508840864465</v>
      </c>
      <c r="Q44" s="34">
        <v>14</v>
      </c>
      <c r="R44" s="34">
        <v>9.02</v>
      </c>
      <c r="S44" s="17">
        <f t="shared" si="4"/>
        <v>11.39489194499018</v>
      </c>
      <c r="T44" s="34">
        <v>14</v>
      </c>
      <c r="U44" s="34">
        <v>47</v>
      </c>
      <c r="V44" s="17">
        <f t="shared" si="5"/>
        <v>69.253438113948931</v>
      </c>
      <c r="W44" s="34"/>
      <c r="X44" s="14"/>
    </row>
    <row r="45" spans="1:24" ht="15" customHeight="1" x14ac:dyDescent="0.25">
      <c r="A45" s="19">
        <v>42</v>
      </c>
      <c r="B45" s="12">
        <v>46208</v>
      </c>
      <c r="C45" s="14" t="s">
        <v>43</v>
      </c>
      <c r="D45" s="34">
        <v>8.42</v>
      </c>
      <c r="E45" s="34">
        <v>4</v>
      </c>
      <c r="F45" s="34">
        <v>8.2200000000000006</v>
      </c>
      <c r="G45" s="17">
        <f t="shared" si="0"/>
        <v>2.3752969121140057</v>
      </c>
      <c r="H45" s="34">
        <v>4</v>
      </c>
      <c r="I45" s="34">
        <v>8.0299999999999994</v>
      </c>
      <c r="J45" s="17">
        <f t="shared" si="1"/>
        <v>4.6318289786223348</v>
      </c>
      <c r="K45" s="34">
        <v>4</v>
      </c>
      <c r="L45" s="34">
        <v>7.83</v>
      </c>
      <c r="M45" s="17">
        <f t="shared" si="2"/>
        <v>7.0071258907363401</v>
      </c>
      <c r="N45" s="34">
        <v>4</v>
      </c>
      <c r="O45" s="34">
        <v>7.64</v>
      </c>
      <c r="P45" s="17">
        <f t="shared" si="3"/>
        <v>9.2636579572446589</v>
      </c>
      <c r="Q45" s="34">
        <v>15</v>
      </c>
      <c r="R45" s="34">
        <v>7.48</v>
      </c>
      <c r="S45" s="17">
        <f t="shared" si="4"/>
        <v>11.163895486935861</v>
      </c>
      <c r="T45" s="34">
        <v>15</v>
      </c>
      <c r="U45" s="34">
        <v>39</v>
      </c>
      <c r="V45" s="17">
        <f t="shared" si="5"/>
        <v>69.47743467933492</v>
      </c>
      <c r="W45" s="34"/>
      <c r="X45" s="14"/>
    </row>
    <row r="46" spans="1:24" ht="15" customHeight="1" x14ac:dyDescent="0.25">
      <c r="A46" s="19">
        <v>43</v>
      </c>
      <c r="B46" s="12">
        <v>46208</v>
      </c>
      <c r="C46" s="14" t="s">
        <v>42</v>
      </c>
      <c r="D46" s="34">
        <v>9.84</v>
      </c>
      <c r="E46" s="34">
        <v>17</v>
      </c>
      <c r="F46" s="34">
        <v>9.64</v>
      </c>
      <c r="G46" s="17">
        <f t="shared" si="0"/>
        <v>2.0325203252032447</v>
      </c>
      <c r="H46" s="34">
        <v>17</v>
      </c>
      <c r="I46" s="34">
        <v>9.43</v>
      </c>
      <c r="J46" s="17">
        <f t="shared" si="1"/>
        <v>4.1666666666666687</v>
      </c>
      <c r="K46" s="34">
        <v>17</v>
      </c>
      <c r="L46" s="34">
        <v>9.2100000000000009</v>
      </c>
      <c r="M46" s="17">
        <f t="shared" si="2"/>
        <v>6.402439024390234</v>
      </c>
      <c r="N46" s="34">
        <v>17</v>
      </c>
      <c r="O46" s="34">
        <v>9</v>
      </c>
      <c r="P46" s="17">
        <f t="shared" si="3"/>
        <v>8.5365853658536572</v>
      </c>
      <c r="Q46" s="34">
        <v>17</v>
      </c>
      <c r="R46" s="34">
        <v>8.82</v>
      </c>
      <c r="S46" s="17">
        <f t="shared" si="4"/>
        <v>10.365853658536581</v>
      </c>
      <c r="T46" s="34">
        <v>17</v>
      </c>
      <c r="U46" s="34">
        <v>46</v>
      </c>
      <c r="V46" s="17">
        <f t="shared" si="5"/>
        <v>70.121951219512198</v>
      </c>
      <c r="W46" s="34"/>
      <c r="X46" s="14"/>
    </row>
    <row r="47" spans="1:24" ht="15" customHeight="1" x14ac:dyDescent="0.25">
      <c r="A47" s="19">
        <v>44</v>
      </c>
      <c r="B47" s="12">
        <v>46208</v>
      </c>
      <c r="C47" s="14" t="s">
        <v>42</v>
      </c>
      <c r="D47" s="34">
        <v>9.61</v>
      </c>
      <c r="E47" s="34">
        <v>10</v>
      </c>
      <c r="F47" s="34">
        <v>9.3699999999999992</v>
      </c>
      <c r="G47" s="17">
        <f t="shared" si="0"/>
        <v>2.4973985431841856</v>
      </c>
      <c r="H47" s="34">
        <v>10</v>
      </c>
      <c r="I47" s="34">
        <v>9.1300000000000008</v>
      </c>
      <c r="J47" s="17">
        <f t="shared" si="1"/>
        <v>4.9947970863683526</v>
      </c>
      <c r="K47" s="34">
        <v>10</v>
      </c>
      <c r="L47" s="34">
        <v>8.9</v>
      </c>
      <c r="M47" s="17">
        <f t="shared" si="2"/>
        <v>7.3881373569198665</v>
      </c>
      <c r="N47" s="34">
        <v>10</v>
      </c>
      <c r="O47" s="34">
        <v>8.6300000000000008</v>
      </c>
      <c r="P47" s="17">
        <f t="shared" si="3"/>
        <v>10.197710718002067</v>
      </c>
      <c r="Q47" s="34">
        <v>12</v>
      </c>
      <c r="R47" s="34">
        <v>8.44</v>
      </c>
      <c r="S47" s="17">
        <f t="shared" si="4"/>
        <v>12.174817898022892</v>
      </c>
      <c r="T47" s="34">
        <v>12</v>
      </c>
      <c r="U47" s="34">
        <v>44</v>
      </c>
      <c r="V47" s="17">
        <f t="shared" si="5"/>
        <v>68.678459937565037</v>
      </c>
      <c r="W47" s="34"/>
      <c r="X47" s="14"/>
    </row>
    <row r="48" spans="1:24" ht="15" customHeight="1" x14ac:dyDescent="0.25">
      <c r="A48" s="19">
        <v>45</v>
      </c>
      <c r="B48" s="12">
        <v>46208</v>
      </c>
      <c r="C48" s="14" t="s">
        <v>42</v>
      </c>
      <c r="D48" s="34">
        <v>9.6999999999999993</v>
      </c>
      <c r="E48" s="34">
        <v>9</v>
      </c>
      <c r="F48" s="34">
        <v>9.4600000000000009</v>
      </c>
      <c r="G48" s="17">
        <f t="shared" si="0"/>
        <v>2.4742268041236954</v>
      </c>
      <c r="H48" s="34">
        <v>9</v>
      </c>
      <c r="I48" s="34">
        <v>9.43</v>
      </c>
      <c r="J48" s="17">
        <f t="shared" si="1"/>
        <v>2.7835051546391707</v>
      </c>
      <c r="K48" s="34">
        <v>17</v>
      </c>
      <c r="L48" s="34">
        <v>8.98</v>
      </c>
      <c r="M48" s="17">
        <f t="shared" si="2"/>
        <v>7.4226804123711227</v>
      </c>
      <c r="N48" s="34">
        <v>10</v>
      </c>
      <c r="O48" s="34">
        <v>8.73</v>
      </c>
      <c r="P48" s="17">
        <f t="shared" si="3"/>
        <v>9.9999999999999893</v>
      </c>
      <c r="Q48" s="34">
        <v>12</v>
      </c>
      <c r="R48" s="34">
        <v>8.5399999999999991</v>
      </c>
      <c r="S48" s="17">
        <f t="shared" si="4"/>
        <v>11.95876288659794</v>
      </c>
      <c r="T48" s="34">
        <v>12</v>
      </c>
      <c r="U48" s="34">
        <v>44</v>
      </c>
      <c r="V48" s="17">
        <f t="shared" si="5"/>
        <v>68.041237113402047</v>
      </c>
      <c r="W48" s="34"/>
      <c r="X48" s="14"/>
    </row>
    <row r="49" spans="1:24" ht="15" customHeight="1" x14ac:dyDescent="0.25">
      <c r="A49" s="19">
        <v>46</v>
      </c>
      <c r="B49" s="12">
        <v>46208</v>
      </c>
      <c r="C49" s="14" t="s">
        <v>41</v>
      </c>
      <c r="D49" s="34">
        <v>10.46</v>
      </c>
      <c r="E49" s="34">
        <v>9</v>
      </c>
      <c r="F49" s="34">
        <v>10.26</v>
      </c>
      <c r="G49" s="17">
        <f t="shared" si="0"/>
        <v>1.9120458891013485</v>
      </c>
      <c r="H49" s="34">
        <v>9</v>
      </c>
      <c r="I49" s="34">
        <v>9.9</v>
      </c>
      <c r="J49" s="17">
        <f t="shared" si="1"/>
        <v>5.3537284894837525</v>
      </c>
      <c r="K49" s="34">
        <v>13</v>
      </c>
      <c r="L49" s="34">
        <v>9.6300000000000008</v>
      </c>
      <c r="M49" s="17">
        <f t="shared" si="2"/>
        <v>7.9349904397705551</v>
      </c>
      <c r="N49" s="34">
        <v>13</v>
      </c>
      <c r="O49" s="34">
        <v>9.41</v>
      </c>
      <c r="P49" s="17">
        <f t="shared" si="3"/>
        <v>10.038240917782034</v>
      </c>
      <c r="Q49" s="34">
        <v>13</v>
      </c>
      <c r="R49" s="34">
        <v>9.17</v>
      </c>
      <c r="S49" s="17">
        <f t="shared" si="4"/>
        <v>12.332695984703641</v>
      </c>
      <c r="T49" s="34">
        <v>13</v>
      </c>
      <c r="U49" s="34">
        <v>47</v>
      </c>
      <c r="V49" s="17">
        <f t="shared" si="5"/>
        <v>67.399617590822174</v>
      </c>
      <c r="W49" s="34"/>
      <c r="X49" s="14"/>
    </row>
    <row r="50" spans="1:24" ht="15" customHeight="1" x14ac:dyDescent="0.25">
      <c r="A50" s="19">
        <v>47</v>
      </c>
      <c r="B50" s="12">
        <v>46211</v>
      </c>
      <c r="C50" s="14" t="s">
        <v>43</v>
      </c>
      <c r="D50" s="34">
        <v>8.5399999999999991</v>
      </c>
      <c r="E50" s="34">
        <v>1</v>
      </c>
      <c r="F50" s="34">
        <v>8.35</v>
      </c>
      <c r="G50" s="17">
        <f t="shared" si="0"/>
        <v>2.2248243559718914</v>
      </c>
      <c r="H50" s="34">
        <v>1</v>
      </c>
      <c r="I50" s="34">
        <v>8.15</v>
      </c>
      <c r="J50" s="17">
        <f t="shared" si="1"/>
        <v>4.5667447306791429</v>
      </c>
      <c r="K50" s="34">
        <v>1</v>
      </c>
      <c r="L50" s="34">
        <v>7.96</v>
      </c>
      <c r="M50" s="17">
        <f t="shared" si="2"/>
        <v>6.7915690866510445</v>
      </c>
      <c r="N50" s="34">
        <v>1</v>
      </c>
      <c r="O50" s="34">
        <v>7.75</v>
      </c>
      <c r="P50" s="17">
        <f t="shared" si="3"/>
        <v>9.2505854800936671</v>
      </c>
      <c r="Q50" s="34">
        <v>1</v>
      </c>
      <c r="R50" s="34">
        <v>7.59</v>
      </c>
      <c r="S50" s="17">
        <f t="shared" si="4"/>
        <v>11.124121779859477</v>
      </c>
      <c r="T50" s="34">
        <v>1</v>
      </c>
      <c r="U50" s="34">
        <v>39</v>
      </c>
      <c r="V50" s="17">
        <f t="shared" si="5"/>
        <v>68.501170960187366</v>
      </c>
      <c r="W50" s="34"/>
      <c r="X50" s="14"/>
    </row>
    <row r="51" spans="1:24" ht="15" customHeight="1" x14ac:dyDescent="0.25">
      <c r="A51" s="19">
        <v>48</v>
      </c>
      <c r="B51" s="12">
        <v>46211</v>
      </c>
      <c r="C51" s="14" t="s">
        <v>48</v>
      </c>
      <c r="D51" s="34">
        <v>9.5299999999999994</v>
      </c>
      <c r="E51" s="34">
        <v>5</v>
      </c>
      <c r="F51" s="34">
        <v>9.2899999999999991</v>
      </c>
      <c r="G51" s="17">
        <f t="shared" si="0"/>
        <v>2.5183630640083972</v>
      </c>
      <c r="H51" s="34">
        <v>5</v>
      </c>
      <c r="I51" s="34">
        <v>9.06</v>
      </c>
      <c r="J51" s="17">
        <f t="shared" si="1"/>
        <v>4.9317943336830945</v>
      </c>
      <c r="K51" s="34">
        <v>5</v>
      </c>
      <c r="L51" s="34">
        <v>8.83</v>
      </c>
      <c r="M51" s="17">
        <f t="shared" si="2"/>
        <v>7.3452256033578109</v>
      </c>
      <c r="N51" s="34">
        <v>2</v>
      </c>
      <c r="O51" s="34">
        <v>8.44</v>
      </c>
      <c r="P51" s="17">
        <f t="shared" si="3"/>
        <v>11.437565582371457</v>
      </c>
      <c r="Q51" s="34">
        <v>2</v>
      </c>
      <c r="R51" s="34">
        <v>8.44</v>
      </c>
      <c r="S51" s="17">
        <f t="shared" si="4"/>
        <v>11.437565582371457</v>
      </c>
      <c r="T51" s="34">
        <v>2</v>
      </c>
      <c r="U51" s="34">
        <v>44</v>
      </c>
      <c r="V51" s="17">
        <f t="shared" si="5"/>
        <v>69.254984260230856</v>
      </c>
      <c r="W51" s="34"/>
      <c r="X51" s="14"/>
    </row>
    <row r="52" spans="1:24" ht="15" customHeight="1" x14ac:dyDescent="0.25">
      <c r="A52" s="19">
        <v>49</v>
      </c>
      <c r="B52" s="12">
        <v>46211</v>
      </c>
      <c r="C52" s="14" t="s">
        <v>63</v>
      </c>
      <c r="D52" s="34">
        <v>9.58</v>
      </c>
      <c r="E52" s="34">
        <v>5</v>
      </c>
      <c r="F52" s="34">
        <v>9.44</v>
      </c>
      <c r="G52" s="17">
        <f t="shared" si="0"/>
        <v>1.4613778705636802</v>
      </c>
      <c r="H52" s="34">
        <v>5</v>
      </c>
      <c r="I52" s="34">
        <v>9.11</v>
      </c>
      <c r="J52" s="17">
        <f t="shared" si="1"/>
        <v>4.906054279749485</v>
      </c>
      <c r="K52" s="34">
        <v>5</v>
      </c>
      <c r="L52" s="34">
        <v>8.89</v>
      </c>
      <c r="M52" s="17">
        <f t="shared" si="2"/>
        <v>7.2025052192066754</v>
      </c>
      <c r="N52" s="34">
        <v>2</v>
      </c>
      <c r="O52" s="34">
        <v>8.68</v>
      </c>
      <c r="P52" s="17">
        <f t="shared" si="3"/>
        <v>9.3945720250521969</v>
      </c>
      <c r="Q52" s="34">
        <v>2</v>
      </c>
      <c r="R52" s="34">
        <v>8.52</v>
      </c>
      <c r="S52" s="17">
        <f t="shared" si="4"/>
        <v>11.064718162839252</v>
      </c>
      <c r="T52" s="34">
        <v>2</v>
      </c>
      <c r="U52" s="34">
        <v>42</v>
      </c>
      <c r="V52" s="17">
        <f t="shared" si="5"/>
        <v>65.762004175365334</v>
      </c>
      <c r="W52" s="34"/>
      <c r="X52" s="14"/>
    </row>
    <row r="53" spans="1:24" ht="15" customHeight="1" x14ac:dyDescent="0.25">
      <c r="A53" s="19">
        <v>50</v>
      </c>
      <c r="B53" s="12">
        <v>46211</v>
      </c>
      <c r="C53" s="14" t="s">
        <v>70</v>
      </c>
      <c r="D53" s="34">
        <v>9.73</v>
      </c>
      <c r="E53" s="34">
        <v>11</v>
      </c>
      <c r="F53" s="34">
        <v>9.4499999999999993</v>
      </c>
      <c r="G53" s="17">
        <f t="shared" si="0"/>
        <v>2.8776978417266301</v>
      </c>
      <c r="H53" s="34">
        <v>11</v>
      </c>
      <c r="I53" s="34">
        <v>9.18</v>
      </c>
      <c r="J53" s="17">
        <f t="shared" si="1"/>
        <v>5.652620760534437</v>
      </c>
      <c r="K53" s="34">
        <v>11</v>
      </c>
      <c r="L53" s="34">
        <v>8.9600000000000009</v>
      </c>
      <c r="M53" s="17">
        <f t="shared" si="2"/>
        <v>7.9136690647481966</v>
      </c>
      <c r="N53" s="34">
        <v>13</v>
      </c>
      <c r="O53" s="34">
        <v>8.65</v>
      </c>
      <c r="P53" s="17">
        <f t="shared" si="3"/>
        <v>11.099691675231243</v>
      </c>
      <c r="Q53" s="34">
        <v>16</v>
      </c>
      <c r="R53" s="34">
        <v>8.4499999999999993</v>
      </c>
      <c r="S53" s="17">
        <f t="shared" si="4"/>
        <v>13.155190133607411</v>
      </c>
      <c r="T53" s="34">
        <v>16</v>
      </c>
      <c r="U53" s="34">
        <v>43</v>
      </c>
      <c r="V53" s="17">
        <f t="shared" si="5"/>
        <v>66.289825282631043</v>
      </c>
      <c r="W53" s="34"/>
      <c r="X53" s="14"/>
    </row>
    <row r="54" spans="1:24" ht="15" customHeight="1" x14ac:dyDescent="0.25">
      <c r="A54" s="19">
        <v>51</v>
      </c>
      <c r="B54" s="12">
        <v>46211</v>
      </c>
      <c r="C54" s="14" t="s">
        <v>56</v>
      </c>
      <c r="D54" s="34">
        <v>9.6300000000000008</v>
      </c>
      <c r="E54" s="34">
        <v>7</v>
      </c>
      <c r="F54" s="34">
        <v>9.39</v>
      </c>
      <c r="G54" s="17">
        <f t="shared" si="0"/>
        <v>2.4922118380062326</v>
      </c>
      <c r="H54" s="34">
        <v>7</v>
      </c>
      <c r="I54" s="34">
        <v>9.15</v>
      </c>
      <c r="J54" s="17">
        <f t="shared" si="1"/>
        <v>4.9844236760124652</v>
      </c>
      <c r="K54" s="34">
        <v>15</v>
      </c>
      <c r="L54" s="34">
        <v>8.9</v>
      </c>
      <c r="M54" s="17">
        <f t="shared" si="2"/>
        <v>7.5804776739356221</v>
      </c>
      <c r="N54" s="34">
        <v>10</v>
      </c>
      <c r="O54" s="34">
        <v>8.6300000000000008</v>
      </c>
      <c r="P54" s="17">
        <f t="shared" si="3"/>
        <v>10.384215991692626</v>
      </c>
      <c r="Q54" s="34">
        <v>10</v>
      </c>
      <c r="R54" s="34">
        <v>8.4499999999999993</v>
      </c>
      <c r="S54" s="17">
        <f t="shared" si="4"/>
        <v>12.253374870197314</v>
      </c>
      <c r="T54" s="34">
        <v>10</v>
      </c>
      <c r="U54" s="34">
        <v>44</v>
      </c>
      <c r="V54" s="17">
        <f t="shared" si="5"/>
        <v>68.535825545171335</v>
      </c>
      <c r="W54" s="34"/>
      <c r="X54" s="14"/>
    </row>
    <row r="55" spans="1:24" ht="15" customHeight="1" x14ac:dyDescent="0.25">
      <c r="A55" s="19">
        <v>52</v>
      </c>
      <c r="B55" s="12">
        <v>46212</v>
      </c>
      <c r="C55" s="14" t="s">
        <v>63</v>
      </c>
      <c r="D55" s="34">
        <v>9.75</v>
      </c>
      <c r="E55" s="34">
        <v>14</v>
      </c>
      <c r="F55" s="34">
        <v>9.48</v>
      </c>
      <c r="G55" s="17">
        <f t="shared" si="0"/>
        <v>2.7692307692307647</v>
      </c>
      <c r="H55" s="34">
        <v>14</v>
      </c>
      <c r="I55" s="34">
        <v>9.1999999999999993</v>
      </c>
      <c r="J55" s="17">
        <f t="shared" si="1"/>
        <v>5.6410256410256476</v>
      </c>
      <c r="K55" s="34">
        <v>9</v>
      </c>
      <c r="L55" s="34">
        <v>8.92</v>
      </c>
      <c r="M55" s="17">
        <f t="shared" si="2"/>
        <v>8.5128205128205146</v>
      </c>
      <c r="N55" s="34">
        <v>9</v>
      </c>
      <c r="O55" s="34">
        <v>8.6999999999999993</v>
      </c>
      <c r="P55" s="17">
        <f t="shared" si="3"/>
        <v>10.769230769230777</v>
      </c>
      <c r="Q55" s="34">
        <v>3</v>
      </c>
      <c r="R55" s="34">
        <v>8.52</v>
      </c>
      <c r="S55" s="17">
        <f t="shared" si="4"/>
        <v>12.61538461538462</v>
      </c>
      <c r="T55" s="34">
        <v>3</v>
      </c>
      <c r="U55" s="34"/>
      <c r="V55" s="17" t="str">
        <f t="shared" si="5"/>
        <v/>
      </c>
      <c r="W55" s="34"/>
      <c r="X55" s="14"/>
    </row>
    <row r="56" spans="1:24" ht="15" customHeight="1" x14ac:dyDescent="0.25">
      <c r="A56" s="19">
        <v>53</v>
      </c>
      <c r="B56" s="12">
        <v>46212</v>
      </c>
      <c r="C56" s="14" t="s">
        <v>56</v>
      </c>
      <c r="D56" s="34">
        <v>9.59</v>
      </c>
      <c r="E56" s="34">
        <v>16</v>
      </c>
      <c r="F56" s="34">
        <v>9.3000000000000007</v>
      </c>
      <c r="G56" s="17">
        <f t="shared" si="0"/>
        <v>3.0239833159541099</v>
      </c>
      <c r="H56" s="34">
        <v>16</v>
      </c>
      <c r="I56" s="34">
        <v>9.08</v>
      </c>
      <c r="J56" s="17">
        <f t="shared" si="1"/>
        <v>5.3180396246089652</v>
      </c>
      <c r="K56" s="34">
        <v>7</v>
      </c>
      <c r="L56" s="34">
        <v>8.84</v>
      </c>
      <c r="M56" s="17">
        <f t="shared" si="2"/>
        <v>7.8206465067778934</v>
      </c>
      <c r="N56" s="34">
        <v>7</v>
      </c>
      <c r="O56" s="34">
        <v>8.61</v>
      </c>
      <c r="P56" s="17">
        <f t="shared" si="3"/>
        <v>10.218978102189785</v>
      </c>
      <c r="Q56" s="34">
        <v>7</v>
      </c>
      <c r="R56" s="34">
        <v>8.44</v>
      </c>
      <c r="S56" s="17">
        <f t="shared" si="4"/>
        <v>11.99165797705944</v>
      </c>
      <c r="T56" s="34">
        <v>7</v>
      </c>
      <c r="U56" s="34"/>
      <c r="V56" s="17" t="str">
        <f t="shared" si="5"/>
        <v/>
      </c>
      <c r="W56" s="34"/>
      <c r="X56" s="14"/>
    </row>
    <row r="57" spans="1:24" ht="15" customHeight="1" x14ac:dyDescent="0.25">
      <c r="A57" s="19">
        <v>54</v>
      </c>
      <c r="B57" s="12">
        <v>46212</v>
      </c>
      <c r="C57" s="14" t="s">
        <v>48</v>
      </c>
      <c r="D57" s="34">
        <v>9.7200000000000006</v>
      </c>
      <c r="E57" s="34">
        <v>12</v>
      </c>
      <c r="F57" s="34">
        <v>9.4700000000000006</v>
      </c>
      <c r="G57" s="17">
        <f t="shared" si="0"/>
        <v>2.5720164609053495</v>
      </c>
      <c r="H57" s="34">
        <v>12</v>
      </c>
      <c r="I57" s="34">
        <v>9.2100000000000009</v>
      </c>
      <c r="J57" s="17">
        <f t="shared" si="1"/>
        <v>5.2469135802469111</v>
      </c>
      <c r="K57" s="34">
        <v>12</v>
      </c>
      <c r="L57" s="34">
        <v>8.9499999999999993</v>
      </c>
      <c r="M57" s="17">
        <f t="shared" si="2"/>
        <v>7.9218106995884909</v>
      </c>
      <c r="N57" s="34">
        <v>12</v>
      </c>
      <c r="O57" s="34">
        <v>8.66</v>
      </c>
      <c r="P57" s="17">
        <f t="shared" si="3"/>
        <v>10.905349794238688</v>
      </c>
      <c r="Q57" s="34">
        <v>11</v>
      </c>
      <c r="R57" s="34">
        <v>8.4700000000000006</v>
      </c>
      <c r="S57" s="17">
        <f t="shared" si="4"/>
        <v>12.860082304526749</v>
      </c>
      <c r="T57" s="34">
        <v>11</v>
      </c>
      <c r="U57" s="34"/>
      <c r="V57" s="17" t="str">
        <f t="shared" si="5"/>
        <v/>
      </c>
      <c r="W57" s="34"/>
      <c r="X57" s="14"/>
    </row>
    <row r="58" spans="1:24" ht="15" customHeight="1" x14ac:dyDescent="0.25">
      <c r="A58" s="19">
        <v>55</v>
      </c>
      <c r="B58" s="12">
        <v>46212</v>
      </c>
      <c r="C58" s="14" t="s">
        <v>70</v>
      </c>
      <c r="D58" s="34">
        <v>9.64</v>
      </c>
      <c r="E58" s="34">
        <v>2</v>
      </c>
      <c r="F58" s="34">
        <v>9.43</v>
      </c>
      <c r="G58" s="17">
        <f t="shared" si="0"/>
        <v>2.1784232365145315</v>
      </c>
      <c r="H58" s="34">
        <v>2</v>
      </c>
      <c r="I58" s="34">
        <v>9.19</v>
      </c>
      <c r="J58" s="17">
        <f t="shared" si="1"/>
        <v>4.6680497925311304</v>
      </c>
      <c r="K58" s="34">
        <v>14</v>
      </c>
      <c r="L58" s="34">
        <v>8.93</v>
      </c>
      <c r="M58" s="17">
        <f t="shared" si="2"/>
        <v>7.3651452282157761</v>
      </c>
      <c r="N58" s="34">
        <v>14</v>
      </c>
      <c r="O58" s="34">
        <v>8.67</v>
      </c>
      <c r="P58" s="17">
        <f t="shared" si="3"/>
        <v>10.06224066390042</v>
      </c>
      <c r="Q58" s="34">
        <v>14</v>
      </c>
      <c r="R58" s="34">
        <v>8.4700000000000006</v>
      </c>
      <c r="S58" s="17">
        <f t="shared" si="4"/>
        <v>12.136929460580911</v>
      </c>
      <c r="T58" s="34">
        <v>14</v>
      </c>
      <c r="U58" s="34"/>
      <c r="V58" s="17" t="str">
        <f t="shared" si="5"/>
        <v/>
      </c>
      <c r="W58" s="34"/>
      <c r="X58" s="14"/>
    </row>
    <row r="59" spans="1:24" ht="15" customHeight="1" x14ac:dyDescent="0.25">
      <c r="A59" s="19">
        <v>56</v>
      </c>
      <c r="B59" s="12">
        <v>46212</v>
      </c>
      <c r="C59" s="14" t="s">
        <v>41</v>
      </c>
      <c r="D59" s="34">
        <v>10.42</v>
      </c>
      <c r="E59" s="34">
        <v>10</v>
      </c>
      <c r="F59" s="34">
        <v>10.1</v>
      </c>
      <c r="G59" s="17">
        <f t="shared" si="0"/>
        <v>3.0710172744721715</v>
      </c>
      <c r="H59" s="34">
        <v>10</v>
      </c>
      <c r="I59" s="34">
        <v>9.77</v>
      </c>
      <c r="J59" s="17">
        <f t="shared" si="1"/>
        <v>6.2380038387715961</v>
      </c>
      <c r="K59" s="34">
        <v>16</v>
      </c>
      <c r="L59" s="34">
        <v>9.4499999999999993</v>
      </c>
      <c r="M59" s="17">
        <f t="shared" si="2"/>
        <v>9.3090211132437677</v>
      </c>
      <c r="N59" s="34">
        <v>16</v>
      </c>
      <c r="O59" s="34">
        <v>9.1300000000000008</v>
      </c>
      <c r="P59" s="17">
        <f t="shared" si="3"/>
        <v>12.380038387715924</v>
      </c>
      <c r="Q59" s="34">
        <v>16</v>
      </c>
      <c r="R59" s="34">
        <v>8.81</v>
      </c>
      <c r="S59" s="17">
        <f t="shared" si="4"/>
        <v>15.451055662188097</v>
      </c>
      <c r="T59" s="34">
        <v>16</v>
      </c>
      <c r="U59" s="34"/>
      <c r="V59" s="17" t="str">
        <f t="shared" si="5"/>
        <v/>
      </c>
      <c r="W59" s="34"/>
      <c r="X59" s="14"/>
    </row>
    <row r="60" spans="1:24" ht="15" customHeight="1" x14ac:dyDescent="0.25">
      <c r="A60" s="19">
        <v>57</v>
      </c>
      <c r="B60" s="12">
        <v>46215</v>
      </c>
      <c r="C60" s="14" t="s">
        <v>46</v>
      </c>
      <c r="D60" s="34">
        <v>10.029999999999999</v>
      </c>
      <c r="E60" s="34">
        <v>18</v>
      </c>
      <c r="F60" s="34">
        <v>9.7799999999999994</v>
      </c>
      <c r="G60" s="17">
        <f t="shared" si="0"/>
        <v>2.4925224327018944</v>
      </c>
      <c r="H60" s="34">
        <v>18</v>
      </c>
      <c r="I60" s="34">
        <v>9.5299999999999994</v>
      </c>
      <c r="J60" s="17">
        <f t="shared" si="1"/>
        <v>4.9850448654037889</v>
      </c>
      <c r="K60" s="34">
        <v>18</v>
      </c>
      <c r="L60" s="34">
        <v>9.26</v>
      </c>
      <c r="M60" s="17">
        <f t="shared" si="2"/>
        <v>7.6769690927218299</v>
      </c>
      <c r="N60" s="34">
        <v>6</v>
      </c>
      <c r="O60" s="34">
        <v>9.02</v>
      </c>
      <c r="P60" s="17">
        <f t="shared" si="3"/>
        <v>10.069790628115651</v>
      </c>
      <c r="Q60" s="34">
        <v>6</v>
      </c>
      <c r="R60" s="34">
        <v>8.6999999999999993</v>
      </c>
      <c r="S60" s="17">
        <f t="shared" si="4"/>
        <v>13.26021934197408</v>
      </c>
      <c r="T60" s="34">
        <v>6</v>
      </c>
      <c r="U60" s="34">
        <v>46</v>
      </c>
      <c r="V60" s="17">
        <f t="shared" si="5"/>
        <v>68.793619142572297</v>
      </c>
      <c r="W60" s="34"/>
      <c r="X60" s="14"/>
    </row>
    <row r="61" spans="1:24" ht="15" customHeight="1" x14ac:dyDescent="0.25">
      <c r="A61" s="19">
        <v>58</v>
      </c>
      <c r="B61" s="12">
        <v>46215</v>
      </c>
      <c r="C61" s="14" t="s">
        <v>46</v>
      </c>
      <c r="D61" s="34">
        <v>10.11</v>
      </c>
      <c r="E61" s="34">
        <v>5</v>
      </c>
      <c r="F61" s="34">
        <v>9.7799999999999994</v>
      </c>
      <c r="G61" s="17">
        <f t="shared" si="0"/>
        <v>3.264094955489615</v>
      </c>
      <c r="H61" s="34">
        <v>5</v>
      </c>
      <c r="I61" s="34">
        <v>9.58</v>
      </c>
      <c r="J61" s="17">
        <f t="shared" si="1"/>
        <v>5.2423343224530106</v>
      </c>
      <c r="K61" s="34">
        <v>5</v>
      </c>
      <c r="L61" s="34">
        <v>9.32</v>
      </c>
      <c r="M61" s="17">
        <f t="shared" si="2"/>
        <v>7.8140454995054318</v>
      </c>
      <c r="N61" s="34">
        <v>4</v>
      </c>
      <c r="O61" s="34">
        <v>9.0500000000000007</v>
      </c>
      <c r="P61" s="17">
        <f t="shared" si="3"/>
        <v>10.484668644906021</v>
      </c>
      <c r="Q61" s="34">
        <v>4</v>
      </c>
      <c r="R61" s="34">
        <v>8.82</v>
      </c>
      <c r="S61" s="17">
        <f t="shared" si="4"/>
        <v>12.759643916913937</v>
      </c>
      <c r="T61" s="34">
        <v>4</v>
      </c>
      <c r="U61" s="34">
        <v>44</v>
      </c>
      <c r="V61" s="17">
        <f t="shared" si="5"/>
        <v>65.281899109792278</v>
      </c>
      <c r="W61" s="34"/>
      <c r="X61" s="14"/>
    </row>
    <row r="62" spans="1:24" ht="15" customHeight="1" x14ac:dyDescent="0.25">
      <c r="A62" s="19">
        <v>59</v>
      </c>
      <c r="B62" s="12">
        <v>46215</v>
      </c>
      <c r="C62" s="14" t="s">
        <v>56</v>
      </c>
      <c r="D62" s="34">
        <v>9.75</v>
      </c>
      <c r="E62" s="34">
        <v>8</v>
      </c>
      <c r="F62" s="34">
        <v>9.84</v>
      </c>
      <c r="G62" s="17">
        <f t="shared" si="0"/>
        <v>-0.92307692307692157</v>
      </c>
      <c r="H62" s="34">
        <v>8</v>
      </c>
      <c r="I62" s="34">
        <v>9.32</v>
      </c>
      <c r="J62" s="17">
        <f t="shared" si="1"/>
        <v>4.410256410256407</v>
      </c>
      <c r="K62" s="34">
        <v>8</v>
      </c>
      <c r="L62" s="34">
        <v>9.11</v>
      </c>
      <c r="M62" s="17">
        <f t="shared" si="2"/>
        <v>6.5641025641025692</v>
      </c>
      <c r="N62" s="34">
        <v>5</v>
      </c>
      <c r="O62" s="34">
        <v>8.8800000000000008</v>
      </c>
      <c r="P62" s="17">
        <f t="shared" si="3"/>
        <v>8.9230769230769162</v>
      </c>
      <c r="Q62" s="34">
        <v>5</v>
      </c>
      <c r="R62" s="34">
        <v>8.6999999999999993</v>
      </c>
      <c r="S62" s="17">
        <f t="shared" si="4"/>
        <v>10.769230769230777</v>
      </c>
      <c r="T62" s="34">
        <v>5</v>
      </c>
      <c r="U62" s="34">
        <v>46</v>
      </c>
      <c r="V62" s="17">
        <f t="shared" si="5"/>
        <v>70.769230769230774</v>
      </c>
      <c r="W62" s="34"/>
      <c r="X62" s="14"/>
    </row>
    <row r="63" spans="1:24" ht="15" customHeight="1" x14ac:dyDescent="0.25">
      <c r="A63" s="19">
        <v>60</v>
      </c>
      <c r="B63" s="12">
        <v>46215</v>
      </c>
      <c r="C63" s="14" t="s">
        <v>63</v>
      </c>
      <c r="D63" s="34">
        <v>9.6</v>
      </c>
      <c r="E63" s="34">
        <v>7</v>
      </c>
      <c r="F63" s="34">
        <v>9.5299999999999994</v>
      </c>
      <c r="G63" s="17">
        <f t="shared" si="0"/>
        <v>0.72916666666666963</v>
      </c>
      <c r="H63" s="34">
        <v>7</v>
      </c>
      <c r="I63" s="34">
        <v>9.16</v>
      </c>
      <c r="J63" s="17">
        <f t="shared" si="1"/>
        <v>4.5833333333333286</v>
      </c>
      <c r="K63" s="34">
        <v>1</v>
      </c>
      <c r="L63" s="34">
        <v>8.92</v>
      </c>
      <c r="M63" s="17">
        <f t="shared" si="2"/>
        <v>7.0833333333333304</v>
      </c>
      <c r="N63" s="34">
        <v>9</v>
      </c>
      <c r="O63" s="34">
        <v>8.67</v>
      </c>
      <c r="P63" s="17">
        <f t="shared" si="3"/>
        <v>9.6874999999999982</v>
      </c>
      <c r="Q63" s="34">
        <v>9</v>
      </c>
      <c r="R63" s="34">
        <v>8.51</v>
      </c>
      <c r="S63" s="17">
        <f t="shared" si="4"/>
        <v>11.354166666666664</v>
      </c>
      <c r="T63" s="34">
        <v>9</v>
      </c>
      <c r="U63" s="34">
        <v>44</v>
      </c>
      <c r="V63" s="17">
        <f t="shared" si="5"/>
        <v>68.75</v>
      </c>
      <c r="W63" s="34"/>
      <c r="X63" s="14"/>
    </row>
    <row r="64" spans="1:24" ht="15" customHeight="1" x14ac:dyDescent="0.25">
      <c r="A64" s="19">
        <v>61</v>
      </c>
      <c r="B64" s="12">
        <v>46215</v>
      </c>
      <c r="C64" s="14" t="s">
        <v>63</v>
      </c>
      <c r="D64" s="34">
        <v>9.94</v>
      </c>
      <c r="E64" s="34">
        <v>11</v>
      </c>
      <c r="F64" s="34">
        <v>9.3699999999999992</v>
      </c>
      <c r="G64" s="17">
        <f t="shared" si="0"/>
        <v>5.7344064386317939</v>
      </c>
      <c r="H64" s="34">
        <v>11</v>
      </c>
      <c r="I64" s="34">
        <v>9.41</v>
      </c>
      <c r="J64" s="17">
        <f t="shared" si="1"/>
        <v>5.3319919517102559</v>
      </c>
      <c r="K64" s="34">
        <v>3</v>
      </c>
      <c r="L64" s="34">
        <v>9.1</v>
      </c>
      <c r="M64" s="17">
        <f t="shared" si="2"/>
        <v>8.4507042253521103</v>
      </c>
      <c r="N64" s="34">
        <v>15</v>
      </c>
      <c r="O64" s="34">
        <v>8.5</v>
      </c>
      <c r="P64" s="17">
        <f t="shared" si="3"/>
        <v>14.486921529175046</v>
      </c>
      <c r="Q64" s="34">
        <v>15</v>
      </c>
      <c r="R64" s="34">
        <v>8.73</v>
      </c>
      <c r="S64" s="17">
        <f t="shared" si="4"/>
        <v>12.173038229376248</v>
      </c>
      <c r="T64" s="34">
        <v>15</v>
      </c>
      <c r="U64" s="34">
        <v>45</v>
      </c>
      <c r="V64" s="17">
        <f t="shared" si="5"/>
        <v>67.907444668008054</v>
      </c>
      <c r="W64" s="34"/>
      <c r="X64" s="14"/>
    </row>
    <row r="65" spans="1:24" ht="15" customHeight="1" x14ac:dyDescent="0.25">
      <c r="A65" s="19">
        <v>62</v>
      </c>
      <c r="B65" s="12">
        <v>46215</v>
      </c>
      <c r="C65" s="14" t="s">
        <v>48</v>
      </c>
      <c r="D65" s="34">
        <v>9.7200000000000006</v>
      </c>
      <c r="E65" s="34">
        <v>4</v>
      </c>
      <c r="F65" s="34">
        <v>9.66</v>
      </c>
      <c r="G65" s="17">
        <f t="shared" si="0"/>
        <v>0.61728395061728902</v>
      </c>
      <c r="H65" s="34">
        <v>4</v>
      </c>
      <c r="I65" s="34">
        <v>9.18</v>
      </c>
      <c r="J65" s="17">
        <f t="shared" si="1"/>
        <v>5.5555555555555651</v>
      </c>
      <c r="K65" s="34">
        <v>2</v>
      </c>
      <c r="L65" s="34">
        <v>8.9499999999999993</v>
      </c>
      <c r="M65" s="17">
        <f t="shared" si="2"/>
        <v>7.9218106995884909</v>
      </c>
      <c r="N65" s="34">
        <v>16</v>
      </c>
      <c r="O65" s="34">
        <v>8.68</v>
      </c>
      <c r="P65" s="17">
        <f t="shared" si="3"/>
        <v>10.699588477366264</v>
      </c>
      <c r="Q65" s="34">
        <v>16</v>
      </c>
      <c r="R65" s="34">
        <v>8.4600000000000009</v>
      </c>
      <c r="S65" s="17">
        <f t="shared" si="4"/>
        <v>12.96296296296296</v>
      </c>
      <c r="T65" s="34">
        <v>11</v>
      </c>
      <c r="U65" s="34">
        <v>45</v>
      </c>
      <c r="V65" s="17">
        <f t="shared" si="5"/>
        <v>69.444444444444443</v>
      </c>
      <c r="W65" s="34"/>
      <c r="X65" s="14"/>
    </row>
    <row r="66" spans="1:24" ht="15" customHeight="1" x14ac:dyDescent="0.25">
      <c r="A66" s="19">
        <v>63</v>
      </c>
      <c r="B66" s="12">
        <v>46215</v>
      </c>
      <c r="C66" s="14" t="s">
        <v>70</v>
      </c>
      <c r="D66" s="34">
        <v>9.76</v>
      </c>
      <c r="E66" s="34">
        <v>7</v>
      </c>
      <c r="F66" s="34">
        <v>9.4</v>
      </c>
      <c r="G66" s="17">
        <f t="shared" si="0"/>
        <v>3.688524590163929</v>
      </c>
      <c r="H66" s="34">
        <v>7</v>
      </c>
      <c r="I66" s="34">
        <v>9.31</v>
      </c>
      <c r="J66" s="17">
        <f t="shared" si="1"/>
        <v>4.6106557377049109</v>
      </c>
      <c r="K66" s="34">
        <v>1</v>
      </c>
      <c r="L66" s="34">
        <v>9.0500000000000007</v>
      </c>
      <c r="M66" s="17">
        <f t="shared" si="2"/>
        <v>7.2745901639344162</v>
      </c>
      <c r="N66" s="34">
        <v>16</v>
      </c>
      <c r="O66" s="34">
        <v>8.8000000000000007</v>
      </c>
      <c r="P66" s="17">
        <f t="shared" si="3"/>
        <v>9.8360655737704814</v>
      </c>
      <c r="Q66" s="34">
        <v>16</v>
      </c>
      <c r="R66" s="34">
        <v>8.61</v>
      </c>
      <c r="S66" s="17">
        <f t="shared" si="4"/>
        <v>11.782786885245905</v>
      </c>
      <c r="T66" s="34">
        <v>16</v>
      </c>
      <c r="U66" s="34">
        <v>44</v>
      </c>
      <c r="V66" s="17">
        <f t="shared" si="5"/>
        <v>67.622950819672127</v>
      </c>
      <c r="W66" s="34"/>
      <c r="X66" s="14"/>
    </row>
    <row r="67" spans="1:24" ht="15" customHeight="1" x14ac:dyDescent="0.25">
      <c r="A67" s="19">
        <v>64</v>
      </c>
      <c r="B67" s="12">
        <v>46215</v>
      </c>
      <c r="C67" s="14"/>
      <c r="D67" s="34">
        <v>9.43</v>
      </c>
      <c r="E67" s="34">
        <v>17</v>
      </c>
      <c r="F67" s="34">
        <v>9.19</v>
      </c>
      <c r="G67" s="17">
        <f t="shared" si="0"/>
        <v>2.5450689289501618</v>
      </c>
      <c r="H67" s="34">
        <v>17</v>
      </c>
      <c r="I67" s="34">
        <v>8.7200000000000006</v>
      </c>
      <c r="J67" s="17">
        <f t="shared" si="1"/>
        <v>7.5291622481442113</v>
      </c>
      <c r="K67" s="34">
        <v>17</v>
      </c>
      <c r="L67" s="34">
        <v>8.7200000000000006</v>
      </c>
      <c r="M67" s="17">
        <f t="shared" si="2"/>
        <v>7.5291622481442113</v>
      </c>
      <c r="N67" s="34">
        <v>18</v>
      </c>
      <c r="O67" s="34">
        <v>8.44</v>
      </c>
      <c r="P67" s="17">
        <f t="shared" si="3"/>
        <v>10.498409331919408</v>
      </c>
      <c r="Q67" s="34">
        <v>18</v>
      </c>
      <c r="R67" s="34">
        <v>8.2899999999999991</v>
      </c>
      <c r="S67" s="17">
        <f t="shared" si="4"/>
        <v>12.089077412513262</v>
      </c>
      <c r="T67" s="34">
        <v>18</v>
      </c>
      <c r="U67" s="34">
        <v>43</v>
      </c>
      <c r="V67" s="17">
        <f t="shared" si="5"/>
        <v>68.398727465535529</v>
      </c>
      <c r="W67" s="34"/>
      <c r="X67" s="14"/>
    </row>
    <row r="68" spans="1:24" ht="15" customHeight="1" x14ac:dyDescent="0.25">
      <c r="A68" s="19">
        <v>65</v>
      </c>
      <c r="B68" s="12">
        <v>46218</v>
      </c>
      <c r="C68" s="14" t="s">
        <v>43</v>
      </c>
      <c r="D68" s="34">
        <v>8.5</v>
      </c>
      <c r="E68" s="34">
        <v>4</v>
      </c>
      <c r="F68" s="34">
        <v>8.2899999999999991</v>
      </c>
      <c r="G68" s="17">
        <f t="shared" ref="G68:G131" si="6">_xlfn.LET(_xlpm.d,IFERROR(VALUE(SUBSTITUTE(D68&amp;"",".",",")),""),_xlpm.x,IFERROR(VALUE(SUBSTITUTE(F68&amp;"",".",",")),""),IF(OR(_xlpm.d="",_xlpm.d=0,_xlpm.x=""),"",(_xlpm.d-_xlpm.x)/_xlpm.d*100))</f>
        <v>2.4705882352941275</v>
      </c>
      <c r="H68" s="34">
        <v>7</v>
      </c>
      <c r="I68" s="34">
        <v>8.09</v>
      </c>
      <c r="J68" s="17">
        <f t="shared" ref="J68:J131" si="7">_xlfn.LET(_xlpm.d,IFERROR(VALUE(SUBSTITUTE(D68&amp;"",".",",")),""),_xlpm.x,IFERROR(VALUE(SUBSTITUTE(I68&amp;"",".",",")),""),IF(OR(_xlpm.d="",_xlpm.d=0,_xlpm.x=""),"",(_xlpm.d-_xlpm.x)/_xlpm.d*100))</f>
        <v>4.8235294117647074</v>
      </c>
      <c r="K68" s="34">
        <v>7</v>
      </c>
      <c r="L68" s="34">
        <v>7.89</v>
      </c>
      <c r="M68" s="17">
        <f t="shared" ref="M68:M131" si="8">_xlfn.LET(_xlpm.d,IFERROR(VALUE(SUBSTITUTE(D68&amp;"",".",",")),""),_xlpm.x,IFERROR(VALUE(SUBSTITUTE(L68&amp;"",".",",")),""),IF(OR(_xlpm.d="",_xlpm.d=0,_xlpm.x=""),"",(_xlpm.d-_xlpm.x)/_xlpm.d*100))</f>
        <v>7.1764705882352979</v>
      </c>
      <c r="N68" s="34">
        <v>3</v>
      </c>
      <c r="O68" s="34">
        <v>7.68</v>
      </c>
      <c r="P68" s="17">
        <f t="shared" ref="P68:P131" si="9">_xlfn.LET(_xlpm.d,IFERROR(VALUE(SUBSTITUTE(D68&amp;"",".",",")),""),_xlpm.x,IFERROR(VALUE(SUBSTITUTE(O68&amp;"",".",",")),""),IF(OR(_xlpm.d="",_xlpm.d=0,_xlpm.x=""),"",(_xlpm.d-_xlpm.x)/_xlpm.d*100))</f>
        <v>9.6470588235294148</v>
      </c>
      <c r="Q68" s="34">
        <v>3</v>
      </c>
      <c r="R68" s="34">
        <v>7.53</v>
      </c>
      <c r="S68" s="17">
        <f t="shared" ref="S68:S131" si="10">_xlfn.LET(_xlpm.d,IFERROR(VALUE(SUBSTITUTE(D68&amp;"",".",",")),""),_xlpm.x,IFERROR(VALUE(SUBSTITUTE(R68&amp;"",".",",")),""),IF(OR(_xlpm.d="",_xlpm.d=0,_xlpm.x=""),"",(_xlpm.d-_xlpm.x)/_xlpm.d*100))</f>
        <v>11.41176470588235</v>
      </c>
      <c r="T68" s="34">
        <v>3</v>
      </c>
      <c r="U68" s="34">
        <v>39</v>
      </c>
      <c r="V68" s="17">
        <f t="shared" ref="V68:V131" si="11">_xlfn.LET(_xlpm.d,IFERROR(VALUE(SUBSTITUTE(D68&amp;"",".",",")),""),_xlpm.x,IFERROR(VALUE(SUBSTITUTE(U68&amp;"",".",",")),""),IF(OR(_xlpm.d="",_xlpm.d=0,_xlpm.x=""),"",_xlpm.x/(_xlpm.d*1000/150)*100))</f>
        <v>68.82352941176471</v>
      </c>
      <c r="W68" s="34"/>
      <c r="X68" s="14"/>
    </row>
    <row r="69" spans="1:24" ht="15" customHeight="1" x14ac:dyDescent="0.25">
      <c r="A69" s="19">
        <v>66</v>
      </c>
      <c r="B69" s="12">
        <v>46218</v>
      </c>
      <c r="C69" s="14" t="s">
        <v>43</v>
      </c>
      <c r="D69" s="34">
        <v>8.56</v>
      </c>
      <c r="E69" s="34">
        <v>6</v>
      </c>
      <c r="F69" s="34">
        <v>8.2899999999999991</v>
      </c>
      <c r="G69" s="17">
        <f t="shared" si="6"/>
        <v>3.1542056074766514</v>
      </c>
      <c r="H69" s="34">
        <v>3</v>
      </c>
      <c r="I69" s="34">
        <v>8.0500000000000007</v>
      </c>
      <c r="J69" s="17">
        <f t="shared" si="7"/>
        <v>5.9579439252336419</v>
      </c>
      <c r="K69" s="34">
        <v>3</v>
      </c>
      <c r="L69" s="34">
        <v>7.88</v>
      </c>
      <c r="M69" s="17">
        <f t="shared" si="8"/>
        <v>7.9439252336448662</v>
      </c>
      <c r="N69" s="34">
        <v>2</v>
      </c>
      <c r="O69" s="34">
        <v>7.69</v>
      </c>
      <c r="P69" s="17">
        <f t="shared" si="9"/>
        <v>10.16355140186916</v>
      </c>
      <c r="Q69" s="34">
        <v>2</v>
      </c>
      <c r="R69" s="34">
        <v>7.56</v>
      </c>
      <c r="S69" s="17">
        <f t="shared" si="10"/>
        <v>11.682242990654215</v>
      </c>
      <c r="T69" s="34">
        <v>2</v>
      </c>
      <c r="U69" s="34">
        <v>40</v>
      </c>
      <c r="V69" s="17">
        <f t="shared" si="11"/>
        <v>70.09345794392523</v>
      </c>
      <c r="W69" s="34"/>
      <c r="X69" s="14"/>
    </row>
    <row r="70" spans="1:24" ht="15" customHeight="1" x14ac:dyDescent="0.25">
      <c r="A70" s="19">
        <v>67</v>
      </c>
      <c r="B70" s="12">
        <v>46218</v>
      </c>
      <c r="C70" s="14" t="s">
        <v>42</v>
      </c>
      <c r="D70" s="34">
        <v>9.74</v>
      </c>
      <c r="E70" s="34">
        <v>15</v>
      </c>
      <c r="F70" s="34">
        <v>9.5</v>
      </c>
      <c r="G70" s="17">
        <f t="shared" si="6"/>
        <v>2.4640657084188935</v>
      </c>
      <c r="H70" s="34">
        <v>15</v>
      </c>
      <c r="I70" s="34">
        <v>9.27</v>
      </c>
      <c r="J70" s="17">
        <f t="shared" si="7"/>
        <v>4.8254620123203349</v>
      </c>
      <c r="K70" s="34">
        <v>15</v>
      </c>
      <c r="L70" s="34">
        <v>9.0399999999999991</v>
      </c>
      <c r="M70" s="17">
        <f t="shared" si="8"/>
        <v>7.1868583162217767</v>
      </c>
      <c r="N70" s="34">
        <v>12</v>
      </c>
      <c r="O70" s="34">
        <v>8.8000000000000007</v>
      </c>
      <c r="P70" s="17">
        <f t="shared" si="9"/>
        <v>9.650924024640652</v>
      </c>
      <c r="Q70" s="34">
        <v>12</v>
      </c>
      <c r="R70" s="34">
        <v>8.61</v>
      </c>
      <c r="S70" s="17">
        <f t="shared" si="10"/>
        <v>11.601642710472287</v>
      </c>
      <c r="T70" s="34">
        <v>12</v>
      </c>
      <c r="U70" s="34">
        <v>44</v>
      </c>
      <c r="V70" s="17">
        <f t="shared" si="11"/>
        <v>67.761806981519499</v>
      </c>
      <c r="W70" s="34"/>
      <c r="X70" s="14"/>
    </row>
    <row r="71" spans="1:24" ht="15" customHeight="1" x14ac:dyDescent="0.25">
      <c r="A71" s="19">
        <v>68</v>
      </c>
      <c r="B71" s="12">
        <v>46219</v>
      </c>
      <c r="C71" s="14" t="s">
        <v>48</v>
      </c>
      <c r="D71" s="34">
        <v>9.89</v>
      </c>
      <c r="E71" s="34">
        <v>3</v>
      </c>
      <c r="F71" s="34">
        <v>9.66</v>
      </c>
      <c r="G71" s="17">
        <f t="shared" si="6"/>
        <v>2.3255813953488413</v>
      </c>
      <c r="H71" s="34">
        <v>3</v>
      </c>
      <c r="I71" s="34">
        <v>9.41</v>
      </c>
      <c r="J71" s="17">
        <f t="shared" si="7"/>
        <v>4.8533872598584473</v>
      </c>
      <c r="K71" s="34">
        <v>13</v>
      </c>
      <c r="L71" s="34">
        <v>9.17</v>
      </c>
      <c r="M71" s="17">
        <f t="shared" si="8"/>
        <v>7.2800808897876701</v>
      </c>
      <c r="N71" s="34">
        <v>7</v>
      </c>
      <c r="O71" s="34">
        <v>8.9499999999999993</v>
      </c>
      <c r="P71" s="17">
        <f t="shared" si="9"/>
        <v>9.50455005055613</v>
      </c>
      <c r="Q71" s="34">
        <v>6</v>
      </c>
      <c r="R71" s="34">
        <v>8.7899999999999991</v>
      </c>
      <c r="S71" s="17">
        <f t="shared" si="10"/>
        <v>11.122345803842279</v>
      </c>
      <c r="T71" s="34">
        <v>6</v>
      </c>
      <c r="U71" s="34">
        <v>47</v>
      </c>
      <c r="V71" s="17">
        <f t="shared" si="11"/>
        <v>71.284125379170874</v>
      </c>
      <c r="W71" s="34"/>
      <c r="X71" s="14"/>
    </row>
    <row r="72" spans="1:24" ht="15" customHeight="1" x14ac:dyDescent="0.25">
      <c r="A72" s="19">
        <v>69</v>
      </c>
      <c r="B72" s="12">
        <v>46219</v>
      </c>
      <c r="C72" s="14" t="s">
        <v>56</v>
      </c>
      <c r="D72" s="34">
        <v>10.01</v>
      </c>
      <c r="E72" s="34">
        <v>8</v>
      </c>
      <c r="F72" s="34">
        <v>9.7899999999999991</v>
      </c>
      <c r="G72" s="17">
        <f t="shared" si="6"/>
        <v>2.1978021978022042</v>
      </c>
      <c r="H72" s="34">
        <v>8</v>
      </c>
      <c r="I72" s="34">
        <v>9.58</v>
      </c>
      <c r="J72" s="17">
        <f t="shared" si="7"/>
        <v>4.2957042957042928</v>
      </c>
      <c r="K72" s="34">
        <v>8</v>
      </c>
      <c r="L72" s="34">
        <v>9.33</v>
      </c>
      <c r="M72" s="17">
        <f t="shared" si="8"/>
        <v>6.7932067932067906</v>
      </c>
      <c r="N72" s="34">
        <v>16</v>
      </c>
      <c r="O72" s="34">
        <v>9</v>
      </c>
      <c r="P72" s="17">
        <f t="shared" si="9"/>
        <v>10.089910089910088</v>
      </c>
      <c r="Q72" s="34">
        <v>10</v>
      </c>
      <c r="R72" s="34">
        <v>8.81</v>
      </c>
      <c r="S72" s="17">
        <f t="shared" si="10"/>
        <v>11.988011988011982</v>
      </c>
      <c r="T72" s="34">
        <v>10</v>
      </c>
      <c r="U72" s="34">
        <v>47</v>
      </c>
      <c r="V72" s="17">
        <f t="shared" si="11"/>
        <v>70.429570429570433</v>
      </c>
      <c r="W72" s="34"/>
      <c r="X72" s="14"/>
    </row>
    <row r="73" spans="1:24" ht="15" customHeight="1" x14ac:dyDescent="0.25">
      <c r="A73" s="19">
        <v>70</v>
      </c>
      <c r="B73" s="12">
        <v>46219</v>
      </c>
      <c r="C73" s="14" t="s">
        <v>63</v>
      </c>
      <c r="D73" s="34">
        <v>9.65</v>
      </c>
      <c r="E73" s="34">
        <v>10</v>
      </c>
      <c r="F73" s="34">
        <v>9.4</v>
      </c>
      <c r="G73" s="17">
        <f t="shared" si="6"/>
        <v>2.5906735751295336</v>
      </c>
      <c r="H73" s="34">
        <v>10</v>
      </c>
      <c r="I73" s="34">
        <v>9.17</v>
      </c>
      <c r="J73" s="17">
        <f t="shared" si="7"/>
        <v>4.974093264248709</v>
      </c>
      <c r="K73" s="34">
        <v>4</v>
      </c>
      <c r="L73" s="34">
        <v>8.84</v>
      </c>
      <c r="M73" s="17">
        <f t="shared" si="8"/>
        <v>8.3937823834196941</v>
      </c>
      <c r="N73" s="34">
        <v>4</v>
      </c>
      <c r="O73" s="34">
        <v>8.73</v>
      </c>
      <c r="P73" s="17">
        <f t="shared" si="9"/>
        <v>9.5336787564766823</v>
      </c>
      <c r="Q73" s="34">
        <v>8</v>
      </c>
      <c r="R73" s="34">
        <v>8.5500000000000007</v>
      </c>
      <c r="S73" s="17">
        <f t="shared" si="10"/>
        <v>11.398963730569944</v>
      </c>
      <c r="T73" s="34">
        <v>13</v>
      </c>
      <c r="U73" s="34">
        <v>45</v>
      </c>
      <c r="V73" s="17">
        <f t="shared" si="11"/>
        <v>69.948186528497416</v>
      </c>
      <c r="W73" s="34"/>
      <c r="X73" s="14"/>
    </row>
    <row r="74" spans="1:24" ht="15" customHeight="1" x14ac:dyDescent="0.25">
      <c r="A74" s="19">
        <v>71</v>
      </c>
      <c r="B74" s="12">
        <v>46219</v>
      </c>
      <c r="C74" s="14" t="s">
        <v>70</v>
      </c>
      <c r="D74" s="34">
        <v>9.7100000000000009</v>
      </c>
      <c r="E74" s="34">
        <v>14</v>
      </c>
      <c r="F74" s="34">
        <v>9.4600000000000009</v>
      </c>
      <c r="G74" s="17">
        <f t="shared" si="6"/>
        <v>2.5746652935118433</v>
      </c>
      <c r="H74" s="34">
        <v>14</v>
      </c>
      <c r="I74" s="34">
        <v>9.18</v>
      </c>
      <c r="J74" s="17">
        <f t="shared" si="7"/>
        <v>5.4582904222451187</v>
      </c>
      <c r="K74" s="34">
        <v>14</v>
      </c>
      <c r="L74" s="34">
        <v>8.92</v>
      </c>
      <c r="M74" s="17">
        <f t="shared" si="8"/>
        <v>8.1359423274974336</v>
      </c>
      <c r="N74" s="34">
        <v>14</v>
      </c>
      <c r="O74" s="34">
        <v>8.07</v>
      </c>
      <c r="P74" s="17">
        <f t="shared" si="9"/>
        <v>16.889804325437694</v>
      </c>
      <c r="Q74" s="34">
        <v>14</v>
      </c>
      <c r="R74" s="34">
        <v>7.87</v>
      </c>
      <c r="S74" s="17">
        <f t="shared" si="10"/>
        <v>18.949536560247175</v>
      </c>
      <c r="T74" s="34">
        <v>14</v>
      </c>
      <c r="U74" s="34">
        <v>44</v>
      </c>
      <c r="V74" s="17">
        <f t="shared" si="11"/>
        <v>67.971163748712669</v>
      </c>
      <c r="W74" s="34"/>
      <c r="X74" s="14"/>
    </row>
    <row r="75" spans="1:24" ht="15" customHeight="1" x14ac:dyDescent="0.25">
      <c r="A75" s="19">
        <v>72</v>
      </c>
      <c r="B75" s="12">
        <v>46219</v>
      </c>
      <c r="C75" s="14" t="s">
        <v>42</v>
      </c>
      <c r="D75" s="34">
        <v>9.52</v>
      </c>
      <c r="E75" s="34">
        <v>18</v>
      </c>
      <c r="F75" s="34">
        <v>9.31</v>
      </c>
      <c r="G75" s="17">
        <f t="shared" si="6"/>
        <v>2.2058823529411669</v>
      </c>
      <c r="H75" s="34">
        <v>18</v>
      </c>
      <c r="I75" s="34">
        <v>9.06</v>
      </c>
      <c r="J75" s="17">
        <f t="shared" si="7"/>
        <v>4.8319327731092345</v>
      </c>
      <c r="K75" s="34">
        <v>6</v>
      </c>
      <c r="L75" s="34">
        <v>8.84</v>
      </c>
      <c r="M75" s="17">
        <f t="shared" si="8"/>
        <v>7.1428571428571397</v>
      </c>
      <c r="N75" s="34">
        <v>6</v>
      </c>
      <c r="O75" s="34">
        <v>8.61</v>
      </c>
      <c r="P75" s="17">
        <f t="shared" si="9"/>
        <v>9.5588235294117663</v>
      </c>
      <c r="Q75" s="34">
        <v>1</v>
      </c>
      <c r="R75" s="34">
        <v>8.44</v>
      </c>
      <c r="S75" s="17">
        <f t="shared" si="10"/>
        <v>11.344537815126051</v>
      </c>
      <c r="T75" s="34">
        <v>1</v>
      </c>
      <c r="U75" s="34">
        <v>45</v>
      </c>
      <c r="V75" s="17">
        <f t="shared" si="11"/>
        <v>70.903361344537814</v>
      </c>
      <c r="W75" s="34"/>
      <c r="X75" s="14"/>
    </row>
    <row r="76" spans="1:24" ht="15" customHeight="1" x14ac:dyDescent="0.25">
      <c r="A76" s="19">
        <v>73</v>
      </c>
      <c r="B76" s="12">
        <v>46219</v>
      </c>
      <c r="C76" s="14" t="s">
        <v>42</v>
      </c>
      <c r="D76" s="34">
        <v>9.6999999999999993</v>
      </c>
      <c r="E76" s="34">
        <v>16</v>
      </c>
      <c r="F76" s="34">
        <v>9.44</v>
      </c>
      <c r="G76" s="17">
        <f t="shared" si="6"/>
        <v>2.6804123711340186</v>
      </c>
      <c r="H76" s="34">
        <v>16</v>
      </c>
      <c r="I76" s="34">
        <v>9.17</v>
      </c>
      <c r="J76" s="17">
        <f t="shared" si="7"/>
        <v>5.4639175257731898</v>
      </c>
      <c r="K76" s="34">
        <v>16</v>
      </c>
      <c r="L76" s="34">
        <v>8.9</v>
      </c>
      <c r="M76" s="17">
        <f t="shared" si="8"/>
        <v>8.2474226804123614</v>
      </c>
      <c r="N76" s="34">
        <v>11</v>
      </c>
      <c r="O76" s="34">
        <v>8.67</v>
      </c>
      <c r="P76" s="17">
        <f t="shared" si="9"/>
        <v>10.618556701030922</v>
      </c>
      <c r="Q76" s="34">
        <v>9</v>
      </c>
      <c r="R76" s="34">
        <v>8.49</v>
      </c>
      <c r="S76" s="17">
        <f t="shared" si="10"/>
        <v>12.474226804123703</v>
      </c>
      <c r="T76" s="34">
        <v>9</v>
      </c>
      <c r="U76" s="34">
        <v>43</v>
      </c>
      <c r="V76" s="17">
        <f t="shared" si="11"/>
        <v>66.494845360824741</v>
      </c>
      <c r="W76" s="34"/>
      <c r="X76" s="14"/>
    </row>
    <row r="77" spans="1:24" ht="15" customHeight="1" x14ac:dyDescent="0.25">
      <c r="A77" s="19">
        <v>74</v>
      </c>
      <c r="B77" s="12">
        <v>46222</v>
      </c>
      <c r="C77" s="14" t="s">
        <v>43</v>
      </c>
      <c r="D77" s="34">
        <v>8.5399999999999991</v>
      </c>
      <c r="E77" s="34">
        <v>1</v>
      </c>
      <c r="F77" s="34">
        <v>8.31</v>
      </c>
      <c r="G77" s="17">
        <f t="shared" si="6"/>
        <v>2.6932084309133337</v>
      </c>
      <c r="H77" s="34">
        <v>1</v>
      </c>
      <c r="I77" s="34">
        <v>8.07</v>
      </c>
      <c r="J77" s="17">
        <f t="shared" si="7"/>
        <v>5.5035128805620479</v>
      </c>
      <c r="K77" s="34">
        <v>1</v>
      </c>
      <c r="L77" s="34">
        <v>7.85</v>
      </c>
      <c r="M77" s="17">
        <f t="shared" si="8"/>
        <v>8.079625292740042</v>
      </c>
      <c r="N77" s="34">
        <v>3</v>
      </c>
      <c r="O77" s="34"/>
      <c r="P77" s="17" t="str">
        <f t="shared" si="9"/>
        <v/>
      </c>
      <c r="Q77" s="34">
        <v>3</v>
      </c>
      <c r="R77" s="34">
        <v>7.5</v>
      </c>
      <c r="S77" s="17">
        <f t="shared" si="10"/>
        <v>12.177985948477744</v>
      </c>
      <c r="T77" s="34">
        <v>3</v>
      </c>
      <c r="U77" s="34">
        <v>38</v>
      </c>
      <c r="V77" s="17">
        <f t="shared" si="11"/>
        <v>66.744730679156916</v>
      </c>
      <c r="W77" s="34"/>
      <c r="X77" s="14"/>
    </row>
    <row r="78" spans="1:24" ht="15" customHeight="1" x14ac:dyDescent="0.25">
      <c r="A78" s="19">
        <v>75</v>
      </c>
      <c r="B78" s="12">
        <v>46222</v>
      </c>
      <c r="C78" s="14" t="s">
        <v>43</v>
      </c>
      <c r="D78" s="34">
        <v>8.7100000000000009</v>
      </c>
      <c r="E78" s="34">
        <v>2</v>
      </c>
      <c r="F78" s="34">
        <v>8.52</v>
      </c>
      <c r="G78" s="17">
        <f t="shared" si="6"/>
        <v>2.1814006888633899</v>
      </c>
      <c r="H78" s="34">
        <v>2</v>
      </c>
      <c r="I78" s="34">
        <v>8.32</v>
      </c>
      <c r="J78" s="17">
        <f t="shared" si="7"/>
        <v>4.4776119402985133</v>
      </c>
      <c r="K78" s="34">
        <v>2</v>
      </c>
      <c r="L78" s="34">
        <v>8.11</v>
      </c>
      <c r="M78" s="17">
        <f t="shared" si="8"/>
        <v>6.8886337543054124</v>
      </c>
      <c r="N78" s="34">
        <v>2</v>
      </c>
      <c r="O78" s="34"/>
      <c r="P78" s="17" t="str">
        <f t="shared" si="9"/>
        <v/>
      </c>
      <c r="Q78" s="34">
        <v>4</v>
      </c>
      <c r="R78" s="34">
        <v>7.75</v>
      </c>
      <c r="S78" s="17">
        <f t="shared" si="10"/>
        <v>11.021814006888643</v>
      </c>
      <c r="T78" s="34">
        <v>4</v>
      </c>
      <c r="U78" s="34">
        <v>37</v>
      </c>
      <c r="V78" s="17">
        <f t="shared" si="11"/>
        <v>63.71986222732491</v>
      </c>
      <c r="W78" s="34"/>
      <c r="X78" s="14"/>
    </row>
    <row r="79" spans="1:24" ht="15" customHeight="1" x14ac:dyDescent="0.25">
      <c r="A79" s="19">
        <v>76</v>
      </c>
      <c r="B79" s="12">
        <v>46222</v>
      </c>
      <c r="C79" s="14" t="s">
        <v>42</v>
      </c>
      <c r="D79" s="34">
        <v>9.5500000000000007</v>
      </c>
      <c r="E79" s="34">
        <v>3</v>
      </c>
      <c r="F79" s="34">
        <v>9.25</v>
      </c>
      <c r="G79" s="17">
        <f t="shared" si="6"/>
        <v>3.1413612565445099</v>
      </c>
      <c r="H79" s="34">
        <v>3</v>
      </c>
      <c r="I79" s="34">
        <v>9.14</v>
      </c>
      <c r="J79" s="17">
        <f t="shared" si="7"/>
        <v>4.2931937172774877</v>
      </c>
      <c r="K79" s="34">
        <v>3</v>
      </c>
      <c r="L79" s="34">
        <v>8.9600000000000009</v>
      </c>
      <c r="M79" s="17">
        <f t="shared" si="8"/>
        <v>6.1780104712041863</v>
      </c>
      <c r="N79" s="34">
        <v>1</v>
      </c>
      <c r="O79" s="34"/>
      <c r="P79" s="17" t="str">
        <f t="shared" si="9"/>
        <v/>
      </c>
      <c r="Q79" s="34">
        <v>7</v>
      </c>
      <c r="R79" s="34">
        <v>8.5500000000000007</v>
      </c>
      <c r="S79" s="17">
        <f t="shared" si="10"/>
        <v>10.471204188481673</v>
      </c>
      <c r="T79" s="34">
        <v>7</v>
      </c>
      <c r="U79" s="34">
        <v>43</v>
      </c>
      <c r="V79" s="17">
        <f t="shared" si="11"/>
        <v>67.539267015706798</v>
      </c>
      <c r="W79" s="34"/>
      <c r="X79" s="14"/>
    </row>
    <row r="80" spans="1:24" ht="15" customHeight="1" x14ac:dyDescent="0.25">
      <c r="A80" s="19">
        <v>77</v>
      </c>
      <c r="B80" s="12">
        <v>46222</v>
      </c>
      <c r="C80" s="14" t="s">
        <v>48</v>
      </c>
      <c r="D80" s="34">
        <v>9.8699999999999992</v>
      </c>
      <c r="E80" s="34">
        <v>10</v>
      </c>
      <c r="F80" s="34">
        <v>9.61</v>
      </c>
      <c r="G80" s="17">
        <f t="shared" si="6"/>
        <v>2.634245187436675</v>
      </c>
      <c r="H80" s="34">
        <v>10</v>
      </c>
      <c r="I80" s="34">
        <v>9.35</v>
      </c>
      <c r="J80" s="17">
        <f t="shared" si="7"/>
        <v>5.26849037487335</v>
      </c>
      <c r="K80" s="34">
        <v>10</v>
      </c>
      <c r="L80" s="34">
        <v>9.1</v>
      </c>
      <c r="M80" s="17">
        <f t="shared" si="8"/>
        <v>7.8014184397163078</v>
      </c>
      <c r="N80" s="34">
        <v>10</v>
      </c>
      <c r="O80" s="34"/>
      <c r="P80" s="17" t="str">
        <f t="shared" si="9"/>
        <v/>
      </c>
      <c r="Q80" s="34">
        <v>16</v>
      </c>
      <c r="R80" s="34">
        <v>8.64</v>
      </c>
      <c r="S80" s="17">
        <f t="shared" si="10"/>
        <v>12.462006079027343</v>
      </c>
      <c r="T80" s="34">
        <v>16</v>
      </c>
      <c r="U80" s="34">
        <v>45</v>
      </c>
      <c r="V80" s="17">
        <f t="shared" si="11"/>
        <v>68.389057750759889</v>
      </c>
      <c r="W80" s="34"/>
      <c r="X80" s="14"/>
    </row>
    <row r="81" spans="1:24" ht="15" customHeight="1" x14ac:dyDescent="0.25">
      <c r="A81" s="19">
        <v>78</v>
      </c>
      <c r="B81" s="12">
        <v>46222</v>
      </c>
      <c r="C81" s="14" t="s">
        <v>56</v>
      </c>
      <c r="D81" s="34">
        <v>9.61</v>
      </c>
      <c r="E81" s="34">
        <v>14</v>
      </c>
      <c r="F81" s="34">
        <v>9.36</v>
      </c>
      <c r="G81" s="17">
        <f t="shared" si="6"/>
        <v>2.6014568158168578</v>
      </c>
      <c r="H81" s="34">
        <v>14</v>
      </c>
      <c r="I81" s="34">
        <v>9.1199999999999992</v>
      </c>
      <c r="J81" s="17">
        <f t="shared" si="7"/>
        <v>5.0988553590010426</v>
      </c>
      <c r="K81" s="34">
        <v>12</v>
      </c>
      <c r="L81" s="34">
        <v>8.86</v>
      </c>
      <c r="M81" s="17">
        <f t="shared" si="8"/>
        <v>7.8043704474505731</v>
      </c>
      <c r="N81" s="34">
        <v>12</v>
      </c>
      <c r="O81" s="34"/>
      <c r="P81" s="17" t="str">
        <f t="shared" si="9"/>
        <v/>
      </c>
      <c r="Q81" s="34">
        <v>11</v>
      </c>
      <c r="R81" s="34">
        <v>8.44</v>
      </c>
      <c r="S81" s="17">
        <f t="shared" si="10"/>
        <v>12.174817898022892</v>
      </c>
      <c r="T81" s="34">
        <v>11</v>
      </c>
      <c r="U81" s="34">
        <v>44</v>
      </c>
      <c r="V81" s="17">
        <f t="shared" si="11"/>
        <v>68.678459937565037</v>
      </c>
      <c r="W81" s="34"/>
      <c r="X81" s="14"/>
    </row>
    <row r="82" spans="1:24" ht="15" customHeight="1" x14ac:dyDescent="0.25">
      <c r="A82" s="19">
        <v>79</v>
      </c>
      <c r="B82" s="12">
        <v>46222</v>
      </c>
      <c r="C82" s="14" t="s">
        <v>63</v>
      </c>
      <c r="D82" s="34">
        <v>9.76</v>
      </c>
      <c r="E82" s="34">
        <v>15</v>
      </c>
      <c r="F82" s="34">
        <v>9.51</v>
      </c>
      <c r="G82" s="17">
        <f t="shared" si="6"/>
        <v>2.5614754098360657</v>
      </c>
      <c r="H82" s="34">
        <v>15</v>
      </c>
      <c r="I82" s="34">
        <v>9.2899999999999991</v>
      </c>
      <c r="J82" s="17">
        <f t="shared" si="7"/>
        <v>4.8155737704918096</v>
      </c>
      <c r="K82" s="34">
        <v>15</v>
      </c>
      <c r="L82" s="34">
        <v>9.07</v>
      </c>
      <c r="M82" s="17">
        <f t="shared" si="8"/>
        <v>7.0696721311475361</v>
      </c>
      <c r="N82" s="34">
        <v>15</v>
      </c>
      <c r="O82" s="34"/>
      <c r="P82" s="17" t="str">
        <f t="shared" si="9"/>
        <v/>
      </c>
      <c r="Q82" s="34">
        <v>18</v>
      </c>
      <c r="R82" s="34">
        <v>8.6199999999999992</v>
      </c>
      <c r="S82" s="17">
        <f t="shared" si="10"/>
        <v>11.680327868852466</v>
      </c>
      <c r="T82" s="34">
        <v>18</v>
      </c>
      <c r="U82" s="34">
        <v>44</v>
      </c>
      <c r="V82" s="17">
        <f t="shared" si="11"/>
        <v>67.622950819672127</v>
      </c>
      <c r="W82" s="34"/>
      <c r="X82" s="14"/>
    </row>
    <row r="83" spans="1:24" ht="15" customHeight="1" x14ac:dyDescent="0.25">
      <c r="A83" s="19">
        <v>80</v>
      </c>
      <c r="B83" s="12">
        <v>46222</v>
      </c>
      <c r="C83" s="14" t="s">
        <v>70</v>
      </c>
      <c r="D83" s="34">
        <v>9.67</v>
      </c>
      <c r="E83" s="34">
        <v>12</v>
      </c>
      <c r="F83" s="34">
        <v>9.23</v>
      </c>
      <c r="G83" s="17">
        <f t="shared" si="6"/>
        <v>4.5501551189245042</v>
      </c>
      <c r="H83" s="34">
        <v>12</v>
      </c>
      <c r="I83" s="34">
        <v>9.2100000000000009</v>
      </c>
      <c r="J83" s="17">
        <f t="shared" si="7"/>
        <v>4.7569803516028859</v>
      </c>
      <c r="K83" s="34">
        <v>5</v>
      </c>
      <c r="L83" s="34">
        <v>8.98</v>
      </c>
      <c r="M83" s="17">
        <f t="shared" si="8"/>
        <v>7.1354705274043377</v>
      </c>
      <c r="N83" s="34">
        <v>5</v>
      </c>
      <c r="O83" s="34"/>
      <c r="P83" s="17" t="str">
        <f t="shared" si="9"/>
        <v/>
      </c>
      <c r="Q83" s="34">
        <v>9</v>
      </c>
      <c r="R83" s="34">
        <v>8.61</v>
      </c>
      <c r="S83" s="17">
        <f t="shared" si="10"/>
        <v>10.961737331954504</v>
      </c>
      <c r="T83" s="34">
        <v>9</v>
      </c>
      <c r="U83" s="34">
        <v>45</v>
      </c>
      <c r="V83" s="17">
        <f t="shared" si="11"/>
        <v>69.803516028955528</v>
      </c>
      <c r="W83" s="34"/>
      <c r="X83" s="14"/>
    </row>
    <row r="84" spans="1:24" ht="15" customHeight="1" x14ac:dyDescent="0.25">
      <c r="A84" s="19">
        <v>81</v>
      </c>
      <c r="B84" s="12">
        <v>46225</v>
      </c>
      <c r="C84" s="14" t="s">
        <v>42</v>
      </c>
      <c r="D84" s="34">
        <v>9.74</v>
      </c>
      <c r="E84" s="34">
        <v>6</v>
      </c>
      <c r="F84" s="34">
        <v>9.5299999999999994</v>
      </c>
      <c r="G84" s="17">
        <f t="shared" si="6"/>
        <v>2.1560574948665385</v>
      </c>
      <c r="H84" s="34">
        <v>6</v>
      </c>
      <c r="I84" s="34">
        <v>9.31</v>
      </c>
      <c r="J84" s="17">
        <f t="shared" si="7"/>
        <v>4.4147843942505105</v>
      </c>
      <c r="K84" s="34">
        <v>6</v>
      </c>
      <c r="L84" s="34">
        <v>9.11</v>
      </c>
      <c r="M84" s="17">
        <f t="shared" si="8"/>
        <v>6.4681724845995978</v>
      </c>
      <c r="N84" s="34">
        <v>6</v>
      </c>
      <c r="O84" s="34">
        <v>8.9</v>
      </c>
      <c r="P84" s="17">
        <f t="shared" si="9"/>
        <v>8.6242299794661186</v>
      </c>
      <c r="Q84" s="34">
        <v>6</v>
      </c>
      <c r="R84" s="34">
        <v>8.77</v>
      </c>
      <c r="S84" s="17">
        <f t="shared" si="10"/>
        <v>9.9589322381930252</v>
      </c>
      <c r="T84" s="34">
        <v>6</v>
      </c>
      <c r="U84" s="34">
        <v>45</v>
      </c>
      <c r="V84" s="17">
        <f t="shared" si="11"/>
        <v>69.301848049281318</v>
      </c>
      <c r="W84" s="34"/>
      <c r="X84" s="14"/>
    </row>
    <row r="85" spans="1:24" ht="15" customHeight="1" x14ac:dyDescent="0.25">
      <c r="A85" s="19">
        <v>82</v>
      </c>
      <c r="B85" s="12">
        <v>46225</v>
      </c>
      <c r="C85" s="14" t="s">
        <v>48</v>
      </c>
      <c r="D85" s="34">
        <v>9.8699999999999992</v>
      </c>
      <c r="E85" s="34">
        <v>17</v>
      </c>
      <c r="F85" s="34">
        <v>9.61</v>
      </c>
      <c r="G85" s="17">
        <f t="shared" si="6"/>
        <v>2.634245187436675</v>
      </c>
      <c r="H85" s="34">
        <v>17</v>
      </c>
      <c r="I85" s="34">
        <v>9.4</v>
      </c>
      <c r="J85" s="17">
        <f t="shared" si="7"/>
        <v>4.7619047619047503</v>
      </c>
      <c r="K85" s="34">
        <v>18</v>
      </c>
      <c r="L85" s="34">
        <v>9.1</v>
      </c>
      <c r="M85" s="17">
        <f t="shared" si="8"/>
        <v>7.8014184397163078</v>
      </c>
      <c r="N85" s="34">
        <v>18</v>
      </c>
      <c r="O85" s="34">
        <v>8.86</v>
      </c>
      <c r="P85" s="17">
        <f t="shared" si="9"/>
        <v>10.233029381965551</v>
      </c>
      <c r="Q85" s="34">
        <v>13</v>
      </c>
      <c r="R85" s="34">
        <v>8.65</v>
      </c>
      <c r="S85" s="17">
        <f t="shared" si="10"/>
        <v>12.360688956433627</v>
      </c>
      <c r="T85" s="34">
        <v>13</v>
      </c>
      <c r="U85" s="34">
        <v>45</v>
      </c>
      <c r="V85" s="17">
        <f t="shared" si="11"/>
        <v>68.389057750759889</v>
      </c>
      <c r="W85" s="34"/>
      <c r="X85" s="14"/>
    </row>
    <row r="86" spans="1:24" ht="15" customHeight="1" x14ac:dyDescent="0.25">
      <c r="A86" s="19">
        <v>83</v>
      </c>
      <c r="B86" s="12">
        <v>46225</v>
      </c>
      <c r="C86" s="14" t="s">
        <v>56</v>
      </c>
      <c r="D86" s="34">
        <v>9.6300000000000008</v>
      </c>
      <c r="E86" s="34">
        <v>13</v>
      </c>
      <c r="F86" s="34">
        <v>9.3800000000000008</v>
      </c>
      <c r="G86" s="17">
        <f t="shared" si="6"/>
        <v>2.5960539979231565</v>
      </c>
      <c r="H86" s="34">
        <v>13</v>
      </c>
      <c r="I86" s="34">
        <v>9.1199999999999992</v>
      </c>
      <c r="J86" s="17">
        <f t="shared" si="7"/>
        <v>5.295950155763256</v>
      </c>
      <c r="K86" s="34">
        <v>14</v>
      </c>
      <c r="L86" s="34">
        <v>8.84</v>
      </c>
      <c r="M86" s="17">
        <f t="shared" si="8"/>
        <v>8.2035306334371842</v>
      </c>
      <c r="N86" s="34">
        <v>14</v>
      </c>
      <c r="O86" s="34">
        <v>8.6300000000000008</v>
      </c>
      <c r="P86" s="17">
        <f t="shared" si="9"/>
        <v>10.384215991692626</v>
      </c>
      <c r="Q86" s="34">
        <v>5</v>
      </c>
      <c r="R86" s="34">
        <v>8.4499999999999993</v>
      </c>
      <c r="S86" s="17">
        <f t="shared" si="10"/>
        <v>12.253374870197314</v>
      </c>
      <c r="T86" s="34">
        <v>5</v>
      </c>
      <c r="U86" s="34">
        <v>44</v>
      </c>
      <c r="V86" s="17">
        <f t="shared" si="11"/>
        <v>68.535825545171335</v>
      </c>
      <c r="W86" s="34"/>
      <c r="X86" s="14"/>
    </row>
    <row r="87" spans="1:24" ht="15" customHeight="1" x14ac:dyDescent="0.25">
      <c r="A87" s="19">
        <v>84</v>
      </c>
      <c r="B87" s="12">
        <v>46225</v>
      </c>
      <c r="C87" s="14" t="s">
        <v>63</v>
      </c>
      <c r="D87" s="34">
        <v>9.75</v>
      </c>
      <c r="E87" s="34">
        <v>11</v>
      </c>
      <c r="F87" s="34">
        <v>9.48</v>
      </c>
      <c r="G87" s="17">
        <f t="shared" si="6"/>
        <v>2.7692307692307647</v>
      </c>
      <c r="H87" s="34">
        <v>11</v>
      </c>
      <c r="I87" s="34">
        <v>9.2200000000000006</v>
      </c>
      <c r="J87" s="17">
        <f t="shared" si="7"/>
        <v>5.435897435897429</v>
      </c>
      <c r="K87" s="34">
        <v>10</v>
      </c>
      <c r="L87" s="34">
        <v>8.9600000000000009</v>
      </c>
      <c r="M87" s="17">
        <f t="shared" si="8"/>
        <v>8.1025641025640951</v>
      </c>
      <c r="N87" s="34">
        <v>11</v>
      </c>
      <c r="O87" s="34">
        <v>8.7200000000000006</v>
      </c>
      <c r="P87" s="17">
        <f t="shared" si="9"/>
        <v>10.564102564102559</v>
      </c>
      <c r="Q87" s="34">
        <v>10</v>
      </c>
      <c r="R87" s="34">
        <v>8.51</v>
      </c>
      <c r="S87" s="17">
        <f t="shared" si="10"/>
        <v>12.717948717948721</v>
      </c>
      <c r="T87" s="34">
        <v>10</v>
      </c>
      <c r="U87" s="34">
        <v>45</v>
      </c>
      <c r="V87" s="17">
        <f t="shared" si="11"/>
        <v>69.230769230769226</v>
      </c>
      <c r="W87" s="34"/>
      <c r="X87" s="14"/>
    </row>
    <row r="88" spans="1:24" ht="15" customHeight="1" x14ac:dyDescent="0.25">
      <c r="A88" s="19">
        <v>85</v>
      </c>
      <c r="B88" s="12">
        <v>46225</v>
      </c>
      <c r="C88" s="14" t="s">
        <v>70</v>
      </c>
      <c r="D88" s="34">
        <v>9.65</v>
      </c>
      <c r="E88" s="34">
        <v>16</v>
      </c>
      <c r="F88" s="34">
        <v>9.3699999999999992</v>
      </c>
      <c r="G88" s="17">
        <f t="shared" si="6"/>
        <v>2.9015544041450894</v>
      </c>
      <c r="H88" s="34">
        <v>16</v>
      </c>
      <c r="I88" s="34">
        <v>9.11</v>
      </c>
      <c r="J88" s="17">
        <f t="shared" si="7"/>
        <v>5.595854922279802</v>
      </c>
      <c r="K88" s="34">
        <v>16</v>
      </c>
      <c r="L88" s="34">
        <v>8.85</v>
      </c>
      <c r="M88" s="17">
        <f t="shared" si="8"/>
        <v>8.2901554404145159</v>
      </c>
      <c r="N88" s="34">
        <v>5</v>
      </c>
      <c r="O88" s="34">
        <v>8.6300000000000008</v>
      </c>
      <c r="P88" s="17">
        <f t="shared" si="9"/>
        <v>10.569948186528492</v>
      </c>
      <c r="Q88" s="34">
        <v>14</v>
      </c>
      <c r="R88" s="34">
        <v>8.41</v>
      </c>
      <c r="S88" s="17">
        <f t="shared" si="10"/>
        <v>12.84974093264249</v>
      </c>
      <c r="T88" s="34">
        <v>14</v>
      </c>
      <c r="U88" s="34">
        <v>43</v>
      </c>
      <c r="V88" s="17">
        <f t="shared" si="11"/>
        <v>66.839378238341979</v>
      </c>
      <c r="W88" s="34"/>
      <c r="X88" s="14"/>
    </row>
    <row r="89" spans="1:24" ht="15" customHeight="1" x14ac:dyDescent="0.25">
      <c r="A89" s="19">
        <v>86</v>
      </c>
      <c r="B89" s="12">
        <v>46226</v>
      </c>
      <c r="C89" s="14" t="s">
        <v>48</v>
      </c>
      <c r="D89" s="34">
        <v>9.82</v>
      </c>
      <c r="E89" s="34">
        <v>2</v>
      </c>
      <c r="F89" s="34">
        <v>9.57</v>
      </c>
      <c r="G89" s="17">
        <f t="shared" si="6"/>
        <v>2.5458248472505089</v>
      </c>
      <c r="H89" s="34">
        <v>2</v>
      </c>
      <c r="I89" s="34">
        <v>9.34</v>
      </c>
      <c r="J89" s="17">
        <f t="shared" si="7"/>
        <v>4.8879837067209815</v>
      </c>
      <c r="K89" s="34">
        <v>2</v>
      </c>
      <c r="L89" s="34">
        <v>9.1300000000000008</v>
      </c>
      <c r="M89" s="17">
        <f t="shared" si="8"/>
        <v>7.0264765784114003</v>
      </c>
      <c r="N89" s="34">
        <v>2</v>
      </c>
      <c r="O89" s="34">
        <v>8.91</v>
      </c>
      <c r="P89" s="17">
        <f t="shared" si="9"/>
        <v>9.266802443991855</v>
      </c>
      <c r="Q89" s="34">
        <v>2</v>
      </c>
      <c r="R89" s="34">
        <v>8.7200000000000006</v>
      </c>
      <c r="S89" s="17">
        <f t="shared" si="10"/>
        <v>11.201629327902236</v>
      </c>
      <c r="T89" s="34">
        <v>2</v>
      </c>
      <c r="U89" s="34">
        <v>43</v>
      </c>
      <c r="V89" s="17">
        <f t="shared" si="11"/>
        <v>65.682281059063129</v>
      </c>
      <c r="W89" s="34"/>
      <c r="X89" s="14"/>
    </row>
    <row r="90" spans="1:24" ht="15" customHeight="1" x14ac:dyDescent="0.25">
      <c r="A90" s="19">
        <v>87</v>
      </c>
      <c r="B90" s="12">
        <v>46226</v>
      </c>
      <c r="C90" s="14" t="s">
        <v>56</v>
      </c>
      <c r="D90" s="34">
        <v>9.69</v>
      </c>
      <c r="E90" s="34">
        <v>10</v>
      </c>
      <c r="F90" s="34">
        <v>9.41</v>
      </c>
      <c r="G90" s="17">
        <f t="shared" si="6"/>
        <v>2.8895768833849265</v>
      </c>
      <c r="H90" s="34">
        <v>10</v>
      </c>
      <c r="I90" s="34">
        <v>9.14</v>
      </c>
      <c r="J90" s="17">
        <f t="shared" si="7"/>
        <v>5.6759545923632508</v>
      </c>
      <c r="K90" s="34">
        <v>17</v>
      </c>
      <c r="L90" s="34">
        <v>8.9</v>
      </c>
      <c r="M90" s="17">
        <f t="shared" si="8"/>
        <v>8.1527347781217667</v>
      </c>
      <c r="N90" s="34">
        <v>17</v>
      </c>
      <c r="O90" s="34">
        <v>8.66</v>
      </c>
      <c r="P90" s="17">
        <f t="shared" si="9"/>
        <v>10.629514963880284</v>
      </c>
      <c r="Q90" s="34">
        <v>17</v>
      </c>
      <c r="R90" s="34">
        <v>8.4499999999999993</v>
      </c>
      <c r="S90" s="17">
        <f t="shared" si="10"/>
        <v>12.79669762641899</v>
      </c>
      <c r="T90" s="34">
        <v>17</v>
      </c>
      <c r="U90" s="34">
        <v>43</v>
      </c>
      <c r="V90" s="17">
        <f t="shared" si="11"/>
        <v>66.56346749226006</v>
      </c>
      <c r="W90" s="34"/>
      <c r="X90" s="14"/>
    </row>
    <row r="91" spans="1:24" ht="15" customHeight="1" x14ac:dyDescent="0.25">
      <c r="A91" s="19">
        <v>88</v>
      </c>
      <c r="B91" s="12">
        <v>46226</v>
      </c>
      <c r="C91" s="14" t="s">
        <v>63</v>
      </c>
      <c r="D91" s="34">
        <v>9.64</v>
      </c>
      <c r="E91" s="34">
        <v>5</v>
      </c>
      <c r="F91" s="34">
        <v>9.43</v>
      </c>
      <c r="G91" s="17">
        <f t="shared" si="6"/>
        <v>2.1784232365145315</v>
      </c>
      <c r="H91" s="34">
        <v>5</v>
      </c>
      <c r="I91" s="34">
        <v>9.19</v>
      </c>
      <c r="J91" s="17">
        <f t="shared" si="7"/>
        <v>4.6680497925311304</v>
      </c>
      <c r="K91" s="34">
        <v>8</v>
      </c>
      <c r="L91" s="34">
        <v>8.9700000000000006</v>
      </c>
      <c r="M91" s="17">
        <f t="shared" si="8"/>
        <v>6.9502074688796673</v>
      </c>
      <c r="N91" s="34">
        <v>12</v>
      </c>
      <c r="O91" s="34">
        <v>8.75</v>
      </c>
      <c r="P91" s="17">
        <f t="shared" si="9"/>
        <v>9.2323651452282203</v>
      </c>
      <c r="Q91" s="34">
        <v>12</v>
      </c>
      <c r="R91" s="34">
        <v>8.5399999999999991</v>
      </c>
      <c r="S91" s="17">
        <f t="shared" si="10"/>
        <v>11.410788381742751</v>
      </c>
      <c r="T91" s="34">
        <v>12</v>
      </c>
      <c r="U91" s="34">
        <v>43</v>
      </c>
      <c r="V91" s="17">
        <f t="shared" si="11"/>
        <v>66.908713692946051</v>
      </c>
      <c r="W91" s="34"/>
      <c r="X91" s="14"/>
    </row>
    <row r="92" spans="1:24" ht="15" customHeight="1" x14ac:dyDescent="0.25">
      <c r="A92" s="19">
        <v>89</v>
      </c>
      <c r="B92" s="12">
        <v>46226</v>
      </c>
      <c r="C92" s="14" t="s">
        <v>70</v>
      </c>
      <c r="D92" s="34">
        <v>9.83</v>
      </c>
      <c r="E92" s="34">
        <v>10</v>
      </c>
      <c r="F92" s="34">
        <v>9.58</v>
      </c>
      <c r="G92" s="17">
        <f t="shared" si="6"/>
        <v>2.5432349949135302</v>
      </c>
      <c r="H92" s="34">
        <v>10</v>
      </c>
      <c r="I92" s="34">
        <v>9.33</v>
      </c>
      <c r="J92" s="17">
        <f t="shared" si="7"/>
        <v>5.0864699898270604</v>
      </c>
      <c r="K92" s="34">
        <v>17</v>
      </c>
      <c r="L92" s="34">
        <v>9.1</v>
      </c>
      <c r="M92" s="17">
        <f t="shared" si="8"/>
        <v>7.4262461851475114</v>
      </c>
      <c r="N92" s="34">
        <v>17</v>
      </c>
      <c r="O92" s="34">
        <v>8.85</v>
      </c>
      <c r="P92" s="17">
        <f t="shared" si="9"/>
        <v>9.9694811800610417</v>
      </c>
      <c r="Q92" s="34">
        <v>17</v>
      </c>
      <c r="R92" s="34">
        <v>7.66</v>
      </c>
      <c r="S92" s="17">
        <f t="shared" si="10"/>
        <v>22.07527975584944</v>
      </c>
      <c r="T92" s="34">
        <v>17</v>
      </c>
      <c r="U92" s="34">
        <v>45</v>
      </c>
      <c r="V92" s="17">
        <f t="shared" si="11"/>
        <v>68.667344862665317</v>
      </c>
      <c r="W92" s="34"/>
      <c r="X92" s="14"/>
    </row>
    <row r="93" spans="1:24" ht="15" customHeight="1" x14ac:dyDescent="0.25">
      <c r="A93" s="19">
        <v>90</v>
      </c>
      <c r="B93" s="12">
        <v>46226</v>
      </c>
      <c r="C93" s="14" t="s">
        <v>43</v>
      </c>
      <c r="D93" s="34">
        <v>8.81</v>
      </c>
      <c r="E93" s="34">
        <v>4</v>
      </c>
      <c r="F93" s="34">
        <v>8.59</v>
      </c>
      <c r="G93" s="17">
        <f t="shared" si="6"/>
        <v>2.497162315550518</v>
      </c>
      <c r="H93" s="34">
        <v>4</v>
      </c>
      <c r="I93" s="34">
        <v>8.3800000000000008</v>
      </c>
      <c r="J93" s="17">
        <f t="shared" si="7"/>
        <v>4.8808172531214495</v>
      </c>
      <c r="K93" s="34">
        <v>4</v>
      </c>
      <c r="L93" s="34">
        <v>8.16</v>
      </c>
      <c r="M93" s="17">
        <f t="shared" si="8"/>
        <v>7.377979568671968</v>
      </c>
      <c r="N93" s="34">
        <v>4</v>
      </c>
      <c r="O93" s="34">
        <v>7.97</v>
      </c>
      <c r="P93" s="17">
        <f t="shared" si="9"/>
        <v>9.5346197502837757</v>
      </c>
      <c r="Q93" s="34">
        <v>8</v>
      </c>
      <c r="R93" s="34">
        <v>7.81</v>
      </c>
      <c r="S93" s="17">
        <f t="shared" si="10"/>
        <v>11.350737797956876</v>
      </c>
      <c r="T93" s="34">
        <v>8</v>
      </c>
      <c r="U93" s="34">
        <v>41</v>
      </c>
      <c r="V93" s="17">
        <f t="shared" si="11"/>
        <v>69.807037457434731</v>
      </c>
      <c r="W93" s="34"/>
      <c r="X93" s="14"/>
    </row>
    <row r="94" spans="1:24" ht="15" customHeight="1" x14ac:dyDescent="0.25">
      <c r="A94" s="19">
        <v>91</v>
      </c>
      <c r="B94" s="12">
        <v>46229</v>
      </c>
      <c r="C94" s="14" t="s">
        <v>48</v>
      </c>
      <c r="D94" s="34">
        <v>9.59</v>
      </c>
      <c r="E94" s="34">
        <v>14</v>
      </c>
      <c r="F94" s="34">
        <v>9.31</v>
      </c>
      <c r="G94" s="17">
        <f t="shared" si="6"/>
        <v>2.9197080291970736</v>
      </c>
      <c r="H94" s="34">
        <v>14</v>
      </c>
      <c r="I94" s="34">
        <v>9.07</v>
      </c>
      <c r="J94" s="17">
        <f t="shared" si="7"/>
        <v>5.4223149113660014</v>
      </c>
      <c r="K94" s="34">
        <v>7</v>
      </c>
      <c r="L94" s="34">
        <v>8.85</v>
      </c>
      <c r="M94" s="17">
        <f t="shared" si="8"/>
        <v>7.7163712200208572</v>
      </c>
      <c r="N94" s="34">
        <v>7</v>
      </c>
      <c r="O94" s="34">
        <v>8.6199999999999992</v>
      </c>
      <c r="P94" s="17">
        <f t="shared" si="9"/>
        <v>10.11470281543275</v>
      </c>
      <c r="Q94" s="34">
        <v>7</v>
      </c>
      <c r="R94" s="34">
        <v>8.4600000000000009</v>
      </c>
      <c r="S94" s="17">
        <f t="shared" si="10"/>
        <v>11.783107403545349</v>
      </c>
      <c r="T94" s="34">
        <v>7</v>
      </c>
      <c r="U94" s="34">
        <v>42</v>
      </c>
      <c r="V94" s="17">
        <f t="shared" si="11"/>
        <v>65.693430656934311</v>
      </c>
      <c r="W94" s="34"/>
      <c r="X94" s="14"/>
    </row>
    <row r="95" spans="1:24" ht="15" customHeight="1" x14ac:dyDescent="0.25">
      <c r="A95" s="19">
        <v>92</v>
      </c>
      <c r="B95" s="12">
        <v>46229</v>
      </c>
      <c r="C95" s="14" t="s">
        <v>56</v>
      </c>
      <c r="D95" s="34">
        <v>9.58</v>
      </c>
      <c r="E95" s="34">
        <v>15</v>
      </c>
      <c r="F95" s="34">
        <v>9.33</v>
      </c>
      <c r="G95" s="17">
        <f t="shared" si="6"/>
        <v>2.6096033402922756</v>
      </c>
      <c r="H95" s="34">
        <v>15</v>
      </c>
      <c r="I95" s="34">
        <v>9.08</v>
      </c>
      <c r="J95" s="17">
        <f t="shared" si="7"/>
        <v>5.2192066805845512</v>
      </c>
      <c r="K95" s="34">
        <v>11</v>
      </c>
      <c r="L95" s="34">
        <v>8.8699999999999992</v>
      </c>
      <c r="M95" s="17">
        <f t="shared" si="8"/>
        <v>7.4112734864300718</v>
      </c>
      <c r="N95" s="34">
        <v>16</v>
      </c>
      <c r="O95" s="34">
        <v>8.56</v>
      </c>
      <c r="P95" s="17">
        <f t="shared" si="9"/>
        <v>10.647181628392479</v>
      </c>
      <c r="Q95" s="34">
        <v>16</v>
      </c>
      <c r="R95" s="34">
        <v>8.3699999999999992</v>
      </c>
      <c r="S95" s="17">
        <f t="shared" si="10"/>
        <v>12.630480167014625</v>
      </c>
      <c r="T95" s="34">
        <v>16</v>
      </c>
      <c r="U95" s="34">
        <v>43</v>
      </c>
      <c r="V95" s="17">
        <f t="shared" si="11"/>
        <v>67.327766179540703</v>
      </c>
      <c r="W95" s="34"/>
      <c r="X95" s="14"/>
    </row>
    <row r="96" spans="1:24" ht="15" customHeight="1" x14ac:dyDescent="0.25">
      <c r="A96" s="19">
        <v>93</v>
      </c>
      <c r="B96" s="12">
        <v>46229</v>
      </c>
      <c r="C96" s="14" t="s">
        <v>63</v>
      </c>
      <c r="D96" s="34">
        <v>9.61</v>
      </c>
      <c r="E96" s="34">
        <v>14</v>
      </c>
      <c r="F96" s="34">
        <v>9.33</v>
      </c>
      <c r="G96" s="17">
        <f t="shared" si="6"/>
        <v>2.913631633714874</v>
      </c>
      <c r="H96" s="34">
        <v>14</v>
      </c>
      <c r="I96" s="34">
        <v>9.09</v>
      </c>
      <c r="J96" s="17">
        <f t="shared" si="7"/>
        <v>5.4110301768990592</v>
      </c>
      <c r="K96" s="34">
        <v>7</v>
      </c>
      <c r="L96" s="34">
        <v>8.8800000000000008</v>
      </c>
      <c r="M96" s="17">
        <f t="shared" si="8"/>
        <v>7.59625390218521</v>
      </c>
      <c r="N96" s="34">
        <v>7</v>
      </c>
      <c r="O96" s="34">
        <v>8.64</v>
      </c>
      <c r="P96" s="17">
        <f t="shared" si="9"/>
        <v>10.093652445369395</v>
      </c>
      <c r="Q96" s="34">
        <v>7</v>
      </c>
      <c r="R96" s="34">
        <v>8.4700000000000006</v>
      </c>
      <c r="S96" s="17">
        <f t="shared" si="10"/>
        <v>11.862643080124858</v>
      </c>
      <c r="T96" s="34">
        <v>7</v>
      </c>
      <c r="U96" s="34">
        <v>42</v>
      </c>
      <c r="V96" s="17">
        <f t="shared" si="11"/>
        <v>65.556711758584811</v>
      </c>
      <c r="W96" s="34"/>
      <c r="X96" s="14"/>
    </row>
    <row r="97" spans="1:24" ht="15" customHeight="1" x14ac:dyDescent="0.25">
      <c r="A97" s="19">
        <v>94</v>
      </c>
      <c r="B97" s="12">
        <v>46229</v>
      </c>
      <c r="C97" s="14" t="s">
        <v>70</v>
      </c>
      <c r="D97" s="34">
        <v>9.51</v>
      </c>
      <c r="E97" s="34">
        <v>15</v>
      </c>
      <c r="F97" s="34">
        <v>9.25</v>
      </c>
      <c r="G97" s="17">
        <f t="shared" si="6"/>
        <v>2.7339642481598299</v>
      </c>
      <c r="H97" s="34">
        <v>15</v>
      </c>
      <c r="I97" s="34">
        <v>9</v>
      </c>
      <c r="J97" s="17">
        <f t="shared" si="7"/>
        <v>5.3627760252365908</v>
      </c>
      <c r="K97" s="34">
        <v>11</v>
      </c>
      <c r="L97" s="34">
        <v>8.75</v>
      </c>
      <c r="M97" s="17">
        <f t="shared" si="8"/>
        <v>7.9915878023133518</v>
      </c>
      <c r="N97" s="34">
        <v>16</v>
      </c>
      <c r="O97" s="34">
        <v>8.49</v>
      </c>
      <c r="P97" s="17">
        <f t="shared" si="9"/>
        <v>10.725552050473182</v>
      </c>
      <c r="Q97" s="34">
        <v>16</v>
      </c>
      <c r="R97" s="34">
        <v>8.2799999999999994</v>
      </c>
      <c r="S97" s="17">
        <f t="shared" si="10"/>
        <v>12.93375394321767</v>
      </c>
      <c r="T97" s="34">
        <v>16</v>
      </c>
      <c r="U97" s="34">
        <v>43</v>
      </c>
      <c r="V97" s="17">
        <f t="shared" si="11"/>
        <v>67.823343848580436</v>
      </c>
      <c r="W97" s="34"/>
      <c r="X97" s="14"/>
    </row>
    <row r="98" spans="1:24" ht="15" customHeight="1" x14ac:dyDescent="0.25">
      <c r="A98" s="19">
        <v>95</v>
      </c>
      <c r="B98" s="12">
        <v>46229</v>
      </c>
      <c r="C98" s="14" t="s">
        <v>46</v>
      </c>
      <c r="D98" s="34">
        <v>10.25</v>
      </c>
      <c r="E98" s="34">
        <v>12</v>
      </c>
      <c r="F98" s="34">
        <v>9.9600000000000009</v>
      </c>
      <c r="G98" s="17">
        <f t="shared" si="6"/>
        <v>2.8292682926829187</v>
      </c>
      <c r="H98" s="34">
        <v>14</v>
      </c>
      <c r="I98" s="34">
        <v>9.65</v>
      </c>
      <c r="J98" s="17">
        <f t="shared" si="7"/>
        <v>5.8536585365853631</v>
      </c>
      <c r="K98" s="34">
        <v>2</v>
      </c>
      <c r="L98" s="34">
        <v>9.39</v>
      </c>
      <c r="M98" s="17">
        <f t="shared" si="8"/>
        <v>8.3902439024390194</v>
      </c>
      <c r="N98" s="34">
        <v>12</v>
      </c>
      <c r="O98" s="34">
        <v>9.01</v>
      </c>
      <c r="P98" s="17">
        <f t="shared" si="9"/>
        <v>12.097560975609758</v>
      </c>
      <c r="Q98" s="34">
        <v>18</v>
      </c>
      <c r="R98" s="34">
        <v>8.7899999999999991</v>
      </c>
      <c r="S98" s="17">
        <f t="shared" si="10"/>
        <v>14.243902439024398</v>
      </c>
      <c r="T98" s="34">
        <v>18</v>
      </c>
      <c r="U98" s="34">
        <v>45</v>
      </c>
      <c r="V98" s="17">
        <f t="shared" si="11"/>
        <v>65.853658536585371</v>
      </c>
      <c r="W98" s="34"/>
      <c r="X98" s="14"/>
    </row>
    <row r="99" spans="1:24" ht="15" customHeight="1" x14ac:dyDescent="0.25">
      <c r="A99" s="19">
        <v>96</v>
      </c>
      <c r="B99" s="12">
        <v>46229</v>
      </c>
      <c r="C99" s="14" t="s">
        <v>46</v>
      </c>
      <c r="D99" s="34">
        <v>10.130000000000001</v>
      </c>
      <c r="E99" s="34">
        <v>18</v>
      </c>
      <c r="F99" s="34">
        <v>9.85</v>
      </c>
      <c r="G99" s="17">
        <f t="shared" si="6"/>
        <v>2.7640671273445325</v>
      </c>
      <c r="H99" s="34">
        <v>18</v>
      </c>
      <c r="I99" s="34">
        <v>9.52</v>
      </c>
      <c r="J99" s="17">
        <f t="shared" si="7"/>
        <v>6.0217176702862893</v>
      </c>
      <c r="K99" s="34">
        <v>18</v>
      </c>
      <c r="L99" s="34">
        <v>9.31</v>
      </c>
      <c r="M99" s="17">
        <f t="shared" si="8"/>
        <v>8.0947680157946724</v>
      </c>
      <c r="N99" s="34">
        <v>9</v>
      </c>
      <c r="O99" s="34">
        <v>8.9600000000000009</v>
      </c>
      <c r="P99" s="17">
        <f t="shared" si="9"/>
        <v>11.54985192497532</v>
      </c>
      <c r="Q99" s="34">
        <v>9</v>
      </c>
      <c r="R99" s="34">
        <v>8.7100000000000009</v>
      </c>
      <c r="S99" s="17">
        <f t="shared" si="10"/>
        <v>14.017769002961501</v>
      </c>
      <c r="T99" s="34">
        <v>9</v>
      </c>
      <c r="U99" s="34">
        <v>44</v>
      </c>
      <c r="V99" s="17">
        <f t="shared" si="11"/>
        <v>65.153010858835145</v>
      </c>
      <c r="W99" s="34"/>
      <c r="X99" s="14"/>
    </row>
    <row r="100" spans="1:24" ht="15" customHeight="1" x14ac:dyDescent="0.25">
      <c r="A100" s="19">
        <v>97</v>
      </c>
      <c r="B100" s="12">
        <v>46232</v>
      </c>
      <c r="C100" s="14" t="s">
        <v>43</v>
      </c>
      <c r="D100" s="34">
        <v>8.83</v>
      </c>
      <c r="E100" s="34">
        <v>1</v>
      </c>
      <c r="F100" s="34">
        <v>8.6199999999999992</v>
      </c>
      <c r="G100" s="17">
        <f t="shared" si="6"/>
        <v>2.3782559456398737</v>
      </c>
      <c r="H100" s="34">
        <v>1</v>
      </c>
      <c r="I100" s="34">
        <v>8.44</v>
      </c>
      <c r="J100" s="17">
        <f t="shared" si="7"/>
        <v>4.4167610419026104</v>
      </c>
      <c r="K100" s="34">
        <v>1</v>
      </c>
      <c r="L100" s="34">
        <v>8.2100000000000009</v>
      </c>
      <c r="M100" s="17">
        <f t="shared" si="8"/>
        <v>7.021517553793875</v>
      </c>
      <c r="N100" s="34">
        <v>5</v>
      </c>
      <c r="O100" s="34">
        <v>7.98</v>
      </c>
      <c r="P100" s="17">
        <f t="shared" si="9"/>
        <v>9.6262740656851609</v>
      </c>
      <c r="Q100" s="34">
        <v>5</v>
      </c>
      <c r="R100" s="34">
        <v>7.83</v>
      </c>
      <c r="S100" s="17">
        <f t="shared" si="10"/>
        <v>11.325028312570781</v>
      </c>
      <c r="T100" s="34">
        <v>5</v>
      </c>
      <c r="U100" s="34">
        <v>40</v>
      </c>
      <c r="V100" s="17">
        <f t="shared" si="11"/>
        <v>67.950169875424692</v>
      </c>
      <c r="W100" s="34"/>
      <c r="X100" s="14"/>
    </row>
    <row r="101" spans="1:24" ht="15" customHeight="1" x14ac:dyDescent="0.25">
      <c r="A101" s="19">
        <v>98</v>
      </c>
      <c r="B101" s="12">
        <v>46232</v>
      </c>
      <c r="C101" s="14" t="s">
        <v>43</v>
      </c>
      <c r="D101" s="34">
        <v>8.75</v>
      </c>
      <c r="E101" s="34">
        <v>2</v>
      </c>
      <c r="F101" s="34">
        <v>8.5500000000000007</v>
      </c>
      <c r="G101" s="17">
        <f t="shared" si="6"/>
        <v>2.2857142857142776</v>
      </c>
      <c r="H101" s="34">
        <v>2</v>
      </c>
      <c r="I101" s="34">
        <v>8.39</v>
      </c>
      <c r="J101" s="17">
        <f t="shared" si="7"/>
        <v>4.1142857142857077</v>
      </c>
      <c r="K101" s="34">
        <v>2</v>
      </c>
      <c r="L101" s="34">
        <v>8.18</v>
      </c>
      <c r="M101" s="17">
        <f t="shared" si="8"/>
        <v>6.5142857142857169</v>
      </c>
      <c r="N101" s="34">
        <v>14</v>
      </c>
      <c r="O101" s="34">
        <v>7.95</v>
      </c>
      <c r="P101" s="17">
        <f t="shared" si="9"/>
        <v>9.1428571428571423</v>
      </c>
      <c r="Q101" s="34">
        <v>14</v>
      </c>
      <c r="R101" s="34">
        <v>7.79</v>
      </c>
      <c r="S101" s="17">
        <f t="shared" si="10"/>
        <v>10.971428571428572</v>
      </c>
      <c r="T101" s="34">
        <v>14</v>
      </c>
      <c r="U101" s="34">
        <v>40</v>
      </c>
      <c r="V101" s="17">
        <f t="shared" si="11"/>
        <v>68.571428571428569</v>
      </c>
      <c r="W101" s="34"/>
      <c r="X101" s="14"/>
    </row>
    <row r="102" spans="1:24" ht="15" customHeight="1" x14ac:dyDescent="0.25">
      <c r="A102" s="19">
        <v>99</v>
      </c>
      <c r="B102" s="12">
        <v>46232</v>
      </c>
      <c r="C102" s="14" t="s">
        <v>70</v>
      </c>
      <c r="D102" s="34">
        <v>9.75</v>
      </c>
      <c r="E102" s="34">
        <v>6</v>
      </c>
      <c r="F102" s="34">
        <v>8.5399999999999991</v>
      </c>
      <c r="G102" s="17">
        <f t="shared" si="6"/>
        <v>12.410256410256419</v>
      </c>
      <c r="H102" s="34">
        <v>6</v>
      </c>
      <c r="I102" s="34">
        <v>9.27</v>
      </c>
      <c r="J102" s="17">
        <f t="shared" si="7"/>
        <v>4.9230769230769269</v>
      </c>
      <c r="K102" s="34">
        <v>6</v>
      </c>
      <c r="L102" s="34">
        <v>9.0399999999999991</v>
      </c>
      <c r="M102" s="17">
        <f t="shared" si="8"/>
        <v>7.2820512820512908</v>
      </c>
      <c r="N102" s="34">
        <v>11</v>
      </c>
      <c r="O102" s="34">
        <v>8.7899999999999991</v>
      </c>
      <c r="P102" s="17">
        <f t="shared" si="9"/>
        <v>9.8461538461538538</v>
      </c>
      <c r="Q102" s="34">
        <v>11</v>
      </c>
      <c r="R102" s="34">
        <v>8.6</v>
      </c>
      <c r="S102" s="17">
        <f t="shared" si="10"/>
        <v>11.794871794871799</v>
      </c>
      <c r="T102" s="34">
        <v>11</v>
      </c>
      <c r="U102" s="34">
        <v>45</v>
      </c>
      <c r="V102" s="17">
        <f t="shared" si="11"/>
        <v>69.230769230769226</v>
      </c>
      <c r="W102" s="34"/>
      <c r="X102" s="14"/>
    </row>
    <row r="103" spans="1:24" ht="15" customHeight="1" x14ac:dyDescent="0.25">
      <c r="A103" s="19">
        <v>100</v>
      </c>
      <c r="B103" s="12">
        <v>46232</v>
      </c>
      <c r="C103" s="14" t="s">
        <v>48</v>
      </c>
      <c r="D103" s="34">
        <v>9.73</v>
      </c>
      <c r="E103" s="34">
        <v>9</v>
      </c>
      <c r="F103" s="34">
        <v>9.4499999999999993</v>
      </c>
      <c r="G103" s="17">
        <f t="shared" si="6"/>
        <v>2.8776978417266301</v>
      </c>
      <c r="H103" s="34">
        <v>9</v>
      </c>
      <c r="I103" s="34">
        <v>9.2100000000000009</v>
      </c>
      <c r="J103" s="17">
        <f t="shared" si="7"/>
        <v>5.3442959917780017</v>
      </c>
      <c r="K103" s="34">
        <v>18</v>
      </c>
      <c r="L103" s="34">
        <v>8.9700000000000006</v>
      </c>
      <c r="M103" s="17">
        <f t="shared" si="8"/>
        <v>7.8108941418293911</v>
      </c>
      <c r="N103" s="34">
        <v>15</v>
      </c>
      <c r="O103" s="34">
        <v>8.69</v>
      </c>
      <c r="P103" s="17">
        <f t="shared" si="9"/>
        <v>10.688591983556021</v>
      </c>
      <c r="Q103" s="34">
        <v>15</v>
      </c>
      <c r="R103" s="34">
        <v>8.5</v>
      </c>
      <c r="S103" s="17">
        <f t="shared" si="10"/>
        <v>12.641315519013366</v>
      </c>
      <c r="T103" s="34">
        <v>15</v>
      </c>
      <c r="U103" s="34">
        <v>42</v>
      </c>
      <c r="V103" s="17">
        <f t="shared" si="11"/>
        <v>64.748201438848923</v>
      </c>
      <c r="W103" s="34"/>
      <c r="X103" s="14"/>
    </row>
    <row r="104" spans="1:24" ht="15" customHeight="1" x14ac:dyDescent="0.25">
      <c r="A104" s="19">
        <v>101</v>
      </c>
      <c r="B104" s="12">
        <v>46232</v>
      </c>
      <c r="C104" s="14" t="s">
        <v>63</v>
      </c>
      <c r="D104" s="34">
        <v>9.77</v>
      </c>
      <c r="E104" s="34">
        <v>6</v>
      </c>
      <c r="F104" s="34">
        <v>9.5500000000000007</v>
      </c>
      <c r="G104" s="17">
        <f t="shared" si="6"/>
        <v>2.251791197543489</v>
      </c>
      <c r="H104" s="34">
        <v>6</v>
      </c>
      <c r="I104" s="34">
        <v>9.35</v>
      </c>
      <c r="J104" s="17">
        <f t="shared" si="7"/>
        <v>4.2988741044012277</v>
      </c>
      <c r="K104" s="34">
        <v>6</v>
      </c>
      <c r="L104" s="34">
        <v>9.11</v>
      </c>
      <c r="M104" s="17">
        <f t="shared" si="8"/>
        <v>6.7553735926305034</v>
      </c>
      <c r="N104" s="34">
        <v>11</v>
      </c>
      <c r="O104" s="34">
        <v>8.86</v>
      </c>
      <c r="P104" s="17">
        <f t="shared" si="9"/>
        <v>9.3142272262026626</v>
      </c>
      <c r="Q104" s="34">
        <v>11</v>
      </c>
      <c r="R104" s="34">
        <v>8.66</v>
      </c>
      <c r="S104" s="17">
        <f t="shared" si="10"/>
        <v>11.361310133060384</v>
      </c>
      <c r="T104" s="34">
        <v>11</v>
      </c>
      <c r="U104" s="34">
        <v>44</v>
      </c>
      <c r="V104" s="17">
        <f t="shared" si="11"/>
        <v>67.553735926305009</v>
      </c>
      <c r="W104" s="34"/>
      <c r="X104" s="14"/>
    </row>
    <row r="105" spans="1:24" ht="15" customHeight="1" x14ac:dyDescent="0.25">
      <c r="A105" s="19">
        <v>102</v>
      </c>
      <c r="B105" s="12">
        <v>46232</v>
      </c>
      <c r="C105" s="14" t="s">
        <v>56</v>
      </c>
      <c r="D105" s="34">
        <v>9.8699999999999992</v>
      </c>
      <c r="E105" s="34">
        <v>9</v>
      </c>
      <c r="F105" s="34">
        <v>9.61</v>
      </c>
      <c r="G105" s="17">
        <f t="shared" si="6"/>
        <v>2.634245187436675</v>
      </c>
      <c r="H105" s="34">
        <v>9</v>
      </c>
      <c r="I105" s="34">
        <v>9.3699999999999992</v>
      </c>
      <c r="J105" s="17">
        <f t="shared" si="7"/>
        <v>5.0658561296859173</v>
      </c>
      <c r="K105" s="34">
        <v>8</v>
      </c>
      <c r="L105" s="34">
        <v>9.1300000000000008</v>
      </c>
      <c r="M105" s="17">
        <f t="shared" si="8"/>
        <v>7.4974670719351417</v>
      </c>
      <c r="N105" s="34">
        <v>15</v>
      </c>
      <c r="O105" s="34">
        <v>8.85</v>
      </c>
      <c r="P105" s="17">
        <f t="shared" si="9"/>
        <v>10.334346504559267</v>
      </c>
      <c r="Q105" s="34">
        <v>15</v>
      </c>
      <c r="R105" s="34">
        <v>8.66</v>
      </c>
      <c r="S105" s="17">
        <f t="shared" si="10"/>
        <v>12.259371833839911</v>
      </c>
      <c r="T105" s="34">
        <v>15</v>
      </c>
      <c r="U105" s="34">
        <v>44</v>
      </c>
      <c r="V105" s="17">
        <f t="shared" si="11"/>
        <v>66.869300911854097</v>
      </c>
      <c r="W105" s="34"/>
      <c r="X105" s="14"/>
    </row>
    <row r="106" spans="1:24" ht="15" customHeight="1" x14ac:dyDescent="0.25">
      <c r="A106" s="19">
        <v>103</v>
      </c>
      <c r="B106" s="12">
        <v>46233</v>
      </c>
      <c r="C106" s="14" t="s">
        <v>48</v>
      </c>
      <c r="D106" s="34">
        <v>9.58</v>
      </c>
      <c r="E106" s="34">
        <v>5</v>
      </c>
      <c r="F106" s="34">
        <v>9.36</v>
      </c>
      <c r="G106" s="17">
        <f t="shared" si="6"/>
        <v>2.296450939457209</v>
      </c>
      <c r="H106" s="34">
        <v>5</v>
      </c>
      <c r="I106" s="34">
        <v>9.1300000000000008</v>
      </c>
      <c r="J106" s="17">
        <f t="shared" si="7"/>
        <v>4.6972860125260887</v>
      </c>
      <c r="K106" s="34">
        <v>17</v>
      </c>
      <c r="L106" s="34">
        <v>8.92</v>
      </c>
      <c r="M106" s="17">
        <f t="shared" si="8"/>
        <v>6.8893528183716093</v>
      </c>
      <c r="N106" s="34">
        <v>17</v>
      </c>
      <c r="O106" s="34">
        <v>8.6199999999999992</v>
      </c>
      <c r="P106" s="17">
        <f t="shared" si="9"/>
        <v>10.020876826722347</v>
      </c>
      <c r="Q106" s="34">
        <v>16</v>
      </c>
      <c r="R106" s="34">
        <v>8.42</v>
      </c>
      <c r="S106" s="17">
        <f t="shared" si="10"/>
        <v>12.10855949895616</v>
      </c>
      <c r="T106" s="34">
        <v>16</v>
      </c>
      <c r="U106" s="34">
        <v>42</v>
      </c>
      <c r="V106" s="17">
        <f t="shared" si="11"/>
        <v>65.762004175365334</v>
      </c>
      <c r="W106" s="34"/>
      <c r="X106" s="14"/>
    </row>
    <row r="107" spans="1:24" ht="15" customHeight="1" x14ac:dyDescent="0.25">
      <c r="A107" s="19">
        <v>104</v>
      </c>
      <c r="B107" s="12">
        <v>46233</v>
      </c>
      <c r="C107" s="14" t="s">
        <v>56</v>
      </c>
      <c r="D107" s="34">
        <v>9.7200000000000006</v>
      </c>
      <c r="E107" s="34">
        <v>13</v>
      </c>
      <c r="F107" s="34">
        <v>9.51</v>
      </c>
      <c r="G107" s="17">
        <f t="shared" si="6"/>
        <v>2.1604938271605025</v>
      </c>
      <c r="H107" s="34">
        <v>13</v>
      </c>
      <c r="I107" s="34">
        <v>9.26</v>
      </c>
      <c r="J107" s="17">
        <f t="shared" si="7"/>
        <v>4.7325102880658516</v>
      </c>
      <c r="K107" s="34">
        <v>11</v>
      </c>
      <c r="L107" s="34">
        <v>8.99</v>
      </c>
      <c r="M107" s="17">
        <f t="shared" si="8"/>
        <v>7.5102880658436248</v>
      </c>
      <c r="N107" s="34">
        <v>12</v>
      </c>
      <c r="O107" s="34">
        <v>8.7100000000000009</v>
      </c>
      <c r="P107" s="17">
        <f t="shared" si="9"/>
        <v>10.390946502057611</v>
      </c>
      <c r="Q107" s="34">
        <v>12</v>
      </c>
      <c r="R107" s="34">
        <v>8.51</v>
      </c>
      <c r="S107" s="17">
        <f t="shared" si="10"/>
        <v>12.448559670781902</v>
      </c>
      <c r="T107" s="34">
        <v>12</v>
      </c>
      <c r="U107" s="34">
        <v>43</v>
      </c>
      <c r="V107" s="17">
        <f t="shared" si="11"/>
        <v>66.358024691358025</v>
      </c>
      <c r="W107" s="34"/>
      <c r="X107" s="14"/>
    </row>
    <row r="108" spans="1:24" ht="15" customHeight="1" x14ac:dyDescent="0.25">
      <c r="A108" s="19">
        <v>105</v>
      </c>
      <c r="B108" s="12">
        <v>46233</v>
      </c>
      <c r="C108" s="14" t="s">
        <v>63</v>
      </c>
      <c r="D108" s="34">
        <v>9.68</v>
      </c>
      <c r="E108" s="34">
        <v>10</v>
      </c>
      <c r="F108" s="34">
        <v>9.42</v>
      </c>
      <c r="G108" s="17">
        <f t="shared" si="6"/>
        <v>2.6859504132231384</v>
      </c>
      <c r="H108" s="34">
        <v>10</v>
      </c>
      <c r="I108" s="34">
        <v>9.18</v>
      </c>
      <c r="J108" s="17">
        <f t="shared" si="7"/>
        <v>5.1652892561983474</v>
      </c>
      <c r="K108" s="34">
        <v>13</v>
      </c>
      <c r="L108" s="34">
        <v>8.89</v>
      </c>
      <c r="M108" s="17">
        <f t="shared" si="8"/>
        <v>8.1611570247933791</v>
      </c>
      <c r="N108" s="34">
        <v>13</v>
      </c>
      <c r="O108" s="34">
        <v>8.61</v>
      </c>
      <c r="P108" s="17">
        <f t="shared" si="9"/>
        <v>11.053719008264466</v>
      </c>
      <c r="Q108" s="34">
        <v>13</v>
      </c>
      <c r="R108" s="34">
        <v>8.41</v>
      </c>
      <c r="S108" s="17">
        <f t="shared" si="10"/>
        <v>13.119834710743797</v>
      </c>
      <c r="T108" s="34">
        <v>13</v>
      </c>
      <c r="U108" s="34">
        <v>43</v>
      </c>
      <c r="V108" s="17">
        <f t="shared" si="11"/>
        <v>66.632231404958674</v>
      </c>
      <c r="W108" s="34"/>
      <c r="X108" s="14"/>
    </row>
    <row r="109" spans="1:24" ht="15" customHeight="1" x14ac:dyDescent="0.25">
      <c r="A109" s="19">
        <v>106</v>
      </c>
      <c r="B109" s="12">
        <v>46233</v>
      </c>
      <c r="C109" s="14" t="s">
        <v>70</v>
      </c>
      <c r="D109" s="34">
        <v>9.7200000000000006</v>
      </c>
      <c r="E109" s="34">
        <v>9</v>
      </c>
      <c r="F109" s="34">
        <v>9.48</v>
      </c>
      <c r="G109" s="17">
        <f t="shared" si="6"/>
        <v>2.4691358024691379</v>
      </c>
      <c r="H109" s="34">
        <v>9</v>
      </c>
      <c r="I109" s="34">
        <v>9.2899999999999991</v>
      </c>
      <c r="J109" s="17">
        <f t="shared" si="7"/>
        <v>4.4238683127572171</v>
      </c>
      <c r="K109" s="34">
        <v>9</v>
      </c>
      <c r="L109" s="34">
        <v>9.02</v>
      </c>
      <c r="M109" s="17">
        <f t="shared" si="8"/>
        <v>7.2016460905349895</v>
      </c>
      <c r="N109" s="34">
        <v>9</v>
      </c>
      <c r="O109" s="34">
        <v>8.77</v>
      </c>
      <c r="P109" s="17">
        <f t="shared" si="9"/>
        <v>9.7736625514403386</v>
      </c>
      <c r="Q109" s="34">
        <v>16</v>
      </c>
      <c r="R109" s="34">
        <v>8.57</v>
      </c>
      <c r="S109" s="17">
        <f t="shared" si="10"/>
        <v>11.831275720164612</v>
      </c>
      <c r="T109" s="34">
        <v>16</v>
      </c>
      <c r="U109" s="34">
        <v>43</v>
      </c>
      <c r="V109" s="17">
        <f t="shared" si="11"/>
        <v>66.358024691358025</v>
      </c>
      <c r="W109" s="34"/>
      <c r="X109" s="14"/>
    </row>
    <row r="110" spans="1:24" ht="15" customHeight="1" x14ac:dyDescent="0.25">
      <c r="A110" s="19">
        <v>107</v>
      </c>
      <c r="B110" s="12">
        <v>46233</v>
      </c>
      <c r="C110" s="14" t="s">
        <v>41</v>
      </c>
      <c r="D110" s="34">
        <v>9.65</v>
      </c>
      <c r="E110" s="34">
        <v>4</v>
      </c>
      <c r="F110" s="34">
        <v>9.44</v>
      </c>
      <c r="G110" s="17">
        <f t="shared" si="6"/>
        <v>2.1761658031088169</v>
      </c>
      <c r="H110" s="34">
        <v>4</v>
      </c>
      <c r="I110" s="34">
        <v>9.23</v>
      </c>
      <c r="J110" s="17">
        <f t="shared" si="7"/>
        <v>4.3523316062176161</v>
      </c>
      <c r="K110" s="34">
        <v>4</v>
      </c>
      <c r="L110" s="34">
        <v>8.99</v>
      </c>
      <c r="M110" s="17">
        <f t="shared" si="8"/>
        <v>6.8393782383419701</v>
      </c>
      <c r="N110" s="34">
        <v>4</v>
      </c>
      <c r="O110" s="34">
        <v>8.7899999999999991</v>
      </c>
      <c r="P110" s="17">
        <f t="shared" si="9"/>
        <v>8.911917098445608</v>
      </c>
      <c r="Q110" s="34">
        <v>4</v>
      </c>
      <c r="R110" s="34">
        <v>8.6199999999999992</v>
      </c>
      <c r="S110" s="17">
        <f t="shared" si="10"/>
        <v>10.67357512953369</v>
      </c>
      <c r="T110" s="34">
        <v>4</v>
      </c>
      <c r="U110" s="34">
        <v>43</v>
      </c>
      <c r="V110" s="17">
        <f t="shared" si="11"/>
        <v>66.839378238341979</v>
      </c>
      <c r="W110" s="34"/>
      <c r="X110" s="14"/>
    </row>
    <row r="111" spans="1:24" ht="15" customHeight="1" x14ac:dyDescent="0.25">
      <c r="A111" s="19">
        <v>108</v>
      </c>
      <c r="B111" s="12">
        <v>46233</v>
      </c>
      <c r="C111" s="14" t="s">
        <v>41</v>
      </c>
      <c r="D111" s="34">
        <v>9.74</v>
      </c>
      <c r="E111" s="34">
        <v>17</v>
      </c>
      <c r="F111" s="34">
        <v>9.51</v>
      </c>
      <c r="G111" s="17">
        <f t="shared" si="6"/>
        <v>2.3613963039014418</v>
      </c>
      <c r="H111" s="34">
        <v>17</v>
      </c>
      <c r="I111" s="34">
        <v>9.2799999999999994</v>
      </c>
      <c r="J111" s="17">
        <f t="shared" si="7"/>
        <v>4.7227926078028837</v>
      </c>
      <c r="K111" s="34">
        <v>17</v>
      </c>
      <c r="L111" s="34">
        <v>9.0399999999999991</v>
      </c>
      <c r="M111" s="17">
        <f t="shared" si="8"/>
        <v>7.1868583162217767</v>
      </c>
      <c r="N111" s="34">
        <v>8</v>
      </c>
      <c r="O111" s="34">
        <v>8.81</v>
      </c>
      <c r="P111" s="17">
        <f t="shared" si="9"/>
        <v>9.5482546201232008</v>
      </c>
      <c r="Q111" s="34">
        <v>2</v>
      </c>
      <c r="R111" s="34">
        <v>8.65</v>
      </c>
      <c r="S111" s="17">
        <f t="shared" si="10"/>
        <v>11.190965092402463</v>
      </c>
      <c r="T111" s="34">
        <v>2</v>
      </c>
      <c r="U111" s="34">
        <v>44</v>
      </c>
      <c r="V111" s="17">
        <f t="shared" si="11"/>
        <v>67.761806981519499</v>
      </c>
      <c r="W111" s="34"/>
      <c r="X111" s="14"/>
    </row>
    <row r="112" spans="1:24" ht="15" customHeight="1" x14ac:dyDescent="0.25">
      <c r="A112" s="19">
        <v>109</v>
      </c>
      <c r="B112" s="12">
        <v>46236</v>
      </c>
      <c r="C112" s="14" t="s">
        <v>48</v>
      </c>
      <c r="D112" s="34">
        <v>10.01</v>
      </c>
      <c r="E112" s="34">
        <v>7</v>
      </c>
      <c r="F112" s="34">
        <v>9.77</v>
      </c>
      <c r="G112" s="17">
        <f t="shared" si="6"/>
        <v>2.3976023976023999</v>
      </c>
      <c r="H112" s="34">
        <v>7</v>
      </c>
      <c r="I112" s="34">
        <v>9.52</v>
      </c>
      <c r="J112" s="17">
        <f t="shared" si="7"/>
        <v>4.8951048951048977</v>
      </c>
      <c r="K112" s="34">
        <v>8</v>
      </c>
      <c r="L112" s="34">
        <v>9.2899999999999991</v>
      </c>
      <c r="M112" s="17">
        <f t="shared" si="8"/>
        <v>7.1928071928071988</v>
      </c>
      <c r="N112" s="34">
        <v>1</v>
      </c>
      <c r="O112" s="34">
        <v>9.0500000000000007</v>
      </c>
      <c r="P112" s="17">
        <f t="shared" si="9"/>
        <v>9.5904095904095819</v>
      </c>
      <c r="Q112" s="34">
        <v>8</v>
      </c>
      <c r="R112" s="34">
        <v>8.8699999999999992</v>
      </c>
      <c r="S112" s="17">
        <f t="shared" si="10"/>
        <v>11.388611388611395</v>
      </c>
      <c r="T112" s="34">
        <v>8</v>
      </c>
      <c r="U112" s="34">
        <v>45</v>
      </c>
      <c r="V112" s="17">
        <f t="shared" si="11"/>
        <v>67.432567432567438</v>
      </c>
      <c r="W112" s="34"/>
      <c r="X112" s="14"/>
    </row>
    <row r="113" spans="1:24" ht="15" customHeight="1" x14ac:dyDescent="0.25">
      <c r="A113" s="19">
        <v>110</v>
      </c>
      <c r="B113" s="12">
        <v>46236</v>
      </c>
      <c r="C113" s="14" t="s">
        <v>56</v>
      </c>
      <c r="D113" s="34">
        <v>9.7799999999999994</v>
      </c>
      <c r="E113" s="34">
        <v>1</v>
      </c>
      <c r="F113" s="34">
        <v>9.5399999999999991</v>
      </c>
      <c r="G113" s="17">
        <f t="shared" si="6"/>
        <v>2.4539877300613524</v>
      </c>
      <c r="H113" s="34">
        <v>1</v>
      </c>
      <c r="I113" s="34">
        <v>9.2799999999999994</v>
      </c>
      <c r="J113" s="17">
        <f t="shared" si="7"/>
        <v>5.112474437627812</v>
      </c>
      <c r="K113" s="34">
        <v>5</v>
      </c>
      <c r="L113" s="34">
        <v>9.0500000000000007</v>
      </c>
      <c r="M113" s="17">
        <f t="shared" si="8"/>
        <v>7.4642126789365921</v>
      </c>
      <c r="N113" s="34">
        <v>9</v>
      </c>
      <c r="O113" s="34">
        <v>8.83</v>
      </c>
      <c r="P113" s="17">
        <f t="shared" si="9"/>
        <v>9.7137014314928347</v>
      </c>
      <c r="Q113" s="34">
        <v>1</v>
      </c>
      <c r="R113" s="34">
        <v>8.65</v>
      </c>
      <c r="S113" s="17">
        <f t="shared" si="10"/>
        <v>11.554192229038845</v>
      </c>
      <c r="T113" s="34">
        <v>1</v>
      </c>
      <c r="U113" s="34">
        <v>43</v>
      </c>
      <c r="V113" s="17">
        <f t="shared" si="11"/>
        <v>65.950920245398777</v>
      </c>
      <c r="W113" s="34"/>
      <c r="X113" s="14"/>
    </row>
    <row r="114" spans="1:24" ht="15" customHeight="1" x14ac:dyDescent="0.25">
      <c r="A114" s="19">
        <v>111</v>
      </c>
      <c r="B114" s="12">
        <v>46236</v>
      </c>
      <c r="C114" s="14" t="s">
        <v>63</v>
      </c>
      <c r="D114" s="34">
        <v>9.7799999999999994</v>
      </c>
      <c r="E114" s="34">
        <v>9</v>
      </c>
      <c r="F114" s="34">
        <v>9.52</v>
      </c>
      <c r="G114" s="17">
        <f t="shared" si="6"/>
        <v>2.65848670756646</v>
      </c>
      <c r="H114" s="34">
        <v>9</v>
      </c>
      <c r="I114" s="34">
        <v>9.26</v>
      </c>
      <c r="J114" s="17">
        <f t="shared" si="7"/>
        <v>5.31697341513292</v>
      </c>
      <c r="K114" s="34">
        <v>9</v>
      </c>
      <c r="L114" s="34">
        <v>9.01</v>
      </c>
      <c r="M114" s="17">
        <f t="shared" si="8"/>
        <v>7.8732106339468269</v>
      </c>
      <c r="N114" s="34">
        <v>17</v>
      </c>
      <c r="O114" s="34">
        <v>8.76</v>
      </c>
      <c r="P114" s="17">
        <f t="shared" si="9"/>
        <v>10.429447852760733</v>
      </c>
      <c r="Q114" s="34">
        <v>12</v>
      </c>
      <c r="R114" s="34">
        <v>8.56</v>
      </c>
      <c r="S114" s="17">
        <f t="shared" si="10"/>
        <v>12.474437627811851</v>
      </c>
      <c r="T114" s="34">
        <v>12</v>
      </c>
      <c r="U114" s="34">
        <v>43</v>
      </c>
      <c r="V114" s="17">
        <f t="shared" si="11"/>
        <v>65.950920245398777</v>
      </c>
      <c r="W114" s="34"/>
      <c r="X114" s="14"/>
    </row>
    <row r="115" spans="1:24" ht="15" customHeight="1" x14ac:dyDescent="0.25">
      <c r="A115" s="19">
        <v>112</v>
      </c>
      <c r="B115" s="12">
        <v>46236</v>
      </c>
      <c r="C115" s="14" t="s">
        <v>70</v>
      </c>
      <c r="D115" s="34">
        <v>9.7100000000000009</v>
      </c>
      <c r="E115" s="34">
        <v>16</v>
      </c>
      <c r="F115" s="34">
        <v>9.4499999999999993</v>
      </c>
      <c r="G115" s="17">
        <f t="shared" si="6"/>
        <v>2.6776519052523331</v>
      </c>
      <c r="H115" s="34">
        <v>16</v>
      </c>
      <c r="I115" s="34">
        <v>9.16</v>
      </c>
      <c r="J115" s="17">
        <f t="shared" si="7"/>
        <v>5.664263645726062</v>
      </c>
      <c r="K115" s="34">
        <v>10</v>
      </c>
      <c r="L115" s="34">
        <v>8.9</v>
      </c>
      <c r="M115" s="17">
        <f t="shared" si="8"/>
        <v>8.341915550978376</v>
      </c>
      <c r="N115" s="34">
        <v>10</v>
      </c>
      <c r="O115" s="34">
        <v>8.64</v>
      </c>
      <c r="P115" s="17">
        <f t="shared" si="9"/>
        <v>11.019567456230691</v>
      </c>
      <c r="Q115" s="34">
        <v>10</v>
      </c>
      <c r="R115" s="34">
        <v>8.44</v>
      </c>
      <c r="S115" s="17">
        <f t="shared" si="10"/>
        <v>13.079299691040177</v>
      </c>
      <c r="T115" s="34">
        <v>10</v>
      </c>
      <c r="U115" s="34">
        <v>44</v>
      </c>
      <c r="V115" s="17">
        <f t="shared" si="11"/>
        <v>67.971163748712669</v>
      </c>
      <c r="W115" s="34"/>
      <c r="X115" s="14"/>
    </row>
    <row r="116" spans="1:24" ht="15" customHeight="1" x14ac:dyDescent="0.25">
      <c r="A116" s="19">
        <v>113</v>
      </c>
      <c r="B116" s="12">
        <v>46237</v>
      </c>
      <c r="C116" s="14" t="s">
        <v>48</v>
      </c>
      <c r="D116" s="34">
        <v>9.85</v>
      </c>
      <c r="E116" s="34">
        <v>11</v>
      </c>
      <c r="F116" s="34">
        <v>9.61</v>
      </c>
      <c r="G116" s="17">
        <f t="shared" si="6"/>
        <v>2.4365482233502562</v>
      </c>
      <c r="H116" s="34">
        <v>11</v>
      </c>
      <c r="I116" s="34">
        <v>9.32</v>
      </c>
      <c r="J116" s="17">
        <f t="shared" si="7"/>
        <v>5.3807106598984706</v>
      </c>
      <c r="K116" s="34">
        <v>6</v>
      </c>
      <c r="L116" s="34">
        <v>9.1</v>
      </c>
      <c r="M116" s="17">
        <f t="shared" si="8"/>
        <v>7.6142131979695442</v>
      </c>
      <c r="N116" s="34">
        <v>6</v>
      </c>
      <c r="O116" s="34">
        <v>8.8699999999999992</v>
      </c>
      <c r="P116" s="17">
        <f t="shared" si="9"/>
        <v>9.9492385786802071</v>
      </c>
      <c r="Q116" s="34">
        <v>6</v>
      </c>
      <c r="R116" s="34">
        <v>8.7200000000000006</v>
      </c>
      <c r="S116" s="17">
        <f t="shared" si="10"/>
        <v>11.472081218274102</v>
      </c>
      <c r="T116" s="34">
        <v>6</v>
      </c>
      <c r="U116" s="34">
        <v>43</v>
      </c>
      <c r="V116" s="17">
        <f t="shared" si="11"/>
        <v>65.482233502538065</v>
      </c>
      <c r="W116" s="34"/>
      <c r="X116" s="14"/>
    </row>
    <row r="117" spans="1:24" ht="15" customHeight="1" x14ac:dyDescent="0.25">
      <c r="A117" s="19">
        <v>114</v>
      </c>
      <c r="B117" s="12">
        <v>46237</v>
      </c>
      <c r="C117" s="14" t="s">
        <v>56</v>
      </c>
      <c r="D117" s="34">
        <v>9.84</v>
      </c>
      <c r="E117" s="34">
        <v>12</v>
      </c>
      <c r="F117" s="34">
        <v>9.59</v>
      </c>
      <c r="G117" s="17">
        <f t="shared" si="6"/>
        <v>2.5406504065040649</v>
      </c>
      <c r="H117" s="34">
        <v>12</v>
      </c>
      <c r="I117" s="34">
        <v>9.33</v>
      </c>
      <c r="J117" s="17">
        <f t="shared" si="7"/>
        <v>5.1829268292682906</v>
      </c>
      <c r="K117" s="34">
        <v>11</v>
      </c>
      <c r="L117" s="34">
        <v>9.08</v>
      </c>
      <c r="M117" s="17">
        <f t="shared" si="8"/>
        <v>7.7235772357723551</v>
      </c>
      <c r="N117" s="34">
        <v>11</v>
      </c>
      <c r="O117" s="34">
        <v>8.6300000000000008</v>
      </c>
      <c r="P117" s="17">
        <f t="shared" si="9"/>
        <v>12.296747967479666</v>
      </c>
      <c r="Q117" s="34">
        <v>11</v>
      </c>
      <c r="R117" s="34">
        <v>8.6300000000000008</v>
      </c>
      <c r="S117" s="17">
        <f t="shared" si="10"/>
        <v>12.296747967479666</v>
      </c>
      <c r="T117" s="34">
        <v>11</v>
      </c>
      <c r="U117" s="34">
        <v>44</v>
      </c>
      <c r="V117" s="17">
        <f t="shared" si="11"/>
        <v>67.073170731707322</v>
      </c>
      <c r="W117" s="34"/>
      <c r="X117" s="14"/>
    </row>
    <row r="118" spans="1:24" ht="15" customHeight="1" x14ac:dyDescent="0.25">
      <c r="A118" s="19">
        <v>115</v>
      </c>
      <c r="B118" s="12">
        <v>46237</v>
      </c>
      <c r="C118" s="14" t="s">
        <v>63</v>
      </c>
      <c r="D118" s="34">
        <v>9.82</v>
      </c>
      <c r="E118" s="34">
        <v>2</v>
      </c>
      <c r="F118" s="34">
        <v>9.59</v>
      </c>
      <c r="G118" s="17">
        <f t="shared" si="6"/>
        <v>2.3421588594704725</v>
      </c>
      <c r="H118" s="34">
        <v>2</v>
      </c>
      <c r="I118" s="34">
        <v>9.36</v>
      </c>
      <c r="J118" s="17">
        <f t="shared" si="7"/>
        <v>4.6843177189409451</v>
      </c>
      <c r="K118" s="34">
        <v>2</v>
      </c>
      <c r="L118" s="34">
        <v>8.81</v>
      </c>
      <c r="M118" s="17">
        <f t="shared" si="8"/>
        <v>10.285132382892055</v>
      </c>
      <c r="N118" s="34">
        <v>12</v>
      </c>
      <c r="O118" s="34">
        <v>8.65</v>
      </c>
      <c r="P118" s="17">
        <f t="shared" si="9"/>
        <v>11.914460285132382</v>
      </c>
      <c r="Q118" s="34">
        <v>18</v>
      </c>
      <c r="R118" s="34">
        <v>8.65</v>
      </c>
      <c r="S118" s="17">
        <f t="shared" si="10"/>
        <v>11.914460285132382</v>
      </c>
      <c r="T118" s="34">
        <v>18</v>
      </c>
      <c r="U118" s="34">
        <v>44</v>
      </c>
      <c r="V118" s="17">
        <f t="shared" si="11"/>
        <v>67.209775967413449</v>
      </c>
      <c r="W118" s="34"/>
      <c r="X118" s="14"/>
    </row>
    <row r="119" spans="1:24" ht="15" customHeight="1" x14ac:dyDescent="0.25">
      <c r="A119" s="19">
        <v>116</v>
      </c>
      <c r="B119" s="12">
        <v>46237</v>
      </c>
      <c r="C119" s="14" t="s">
        <v>70</v>
      </c>
      <c r="D119" s="34">
        <v>9.61</v>
      </c>
      <c r="E119" s="34">
        <v>3</v>
      </c>
      <c r="F119" s="34">
        <v>9.39</v>
      </c>
      <c r="G119" s="17">
        <f t="shared" si="6"/>
        <v>2.289281997918823</v>
      </c>
      <c r="H119" s="34">
        <v>3</v>
      </c>
      <c r="I119" s="34">
        <v>9.17</v>
      </c>
      <c r="J119" s="17">
        <f t="shared" si="7"/>
        <v>4.5785639958376647</v>
      </c>
      <c r="K119" s="34">
        <v>3</v>
      </c>
      <c r="L119" s="34">
        <v>8.6999999999999993</v>
      </c>
      <c r="M119" s="17">
        <f t="shared" si="8"/>
        <v>9.469302809573362</v>
      </c>
      <c r="N119" s="34">
        <v>9</v>
      </c>
      <c r="O119" s="34">
        <v>8.6999999999999993</v>
      </c>
      <c r="P119" s="17">
        <f t="shared" si="9"/>
        <v>9.469302809573362</v>
      </c>
      <c r="Q119" s="34">
        <v>9</v>
      </c>
      <c r="R119" s="34">
        <v>8.5299999999999994</v>
      </c>
      <c r="S119" s="17">
        <f t="shared" si="10"/>
        <v>11.238293444328825</v>
      </c>
      <c r="T119" s="34">
        <v>9</v>
      </c>
      <c r="U119" s="34">
        <v>44</v>
      </c>
      <c r="V119" s="17">
        <f t="shared" si="11"/>
        <v>68.678459937565037</v>
      </c>
      <c r="W119" s="34"/>
      <c r="X119" s="14"/>
    </row>
    <row r="120" spans="1:24" ht="15" customHeight="1" x14ac:dyDescent="0.25">
      <c r="A120" s="19">
        <v>117</v>
      </c>
      <c r="B120" s="12">
        <v>46239</v>
      </c>
      <c r="C120" s="14" t="s">
        <v>48</v>
      </c>
      <c r="D120" s="34">
        <v>9.85</v>
      </c>
      <c r="E120" s="34">
        <v>10</v>
      </c>
      <c r="F120" s="34">
        <v>9.58</v>
      </c>
      <c r="G120" s="17">
        <f t="shared" si="6"/>
        <v>2.7411167512690313</v>
      </c>
      <c r="H120" s="34">
        <v>10</v>
      </c>
      <c r="I120" s="34">
        <v>9.33</v>
      </c>
      <c r="J120" s="17">
        <f t="shared" si="7"/>
        <v>5.2791878172588795</v>
      </c>
      <c r="K120" s="34">
        <v>10</v>
      </c>
      <c r="L120" s="34">
        <v>9.01</v>
      </c>
      <c r="M120" s="17">
        <f t="shared" si="8"/>
        <v>8.5279187817258872</v>
      </c>
      <c r="N120" s="34">
        <v>10</v>
      </c>
      <c r="O120" s="34">
        <v>8.76</v>
      </c>
      <c r="P120" s="17">
        <f t="shared" si="9"/>
        <v>11.065989847715734</v>
      </c>
      <c r="Q120" s="34">
        <v>3</v>
      </c>
      <c r="R120" s="34">
        <v>8.58</v>
      </c>
      <c r="S120" s="17">
        <f t="shared" si="10"/>
        <v>12.893401015228424</v>
      </c>
      <c r="T120" s="34">
        <v>3</v>
      </c>
      <c r="U120" s="34">
        <v>44</v>
      </c>
      <c r="V120" s="17">
        <f t="shared" si="11"/>
        <v>67.005076142131969</v>
      </c>
      <c r="W120" s="34"/>
      <c r="X120" s="14"/>
    </row>
    <row r="121" spans="1:24" ht="15" customHeight="1" x14ac:dyDescent="0.25">
      <c r="A121" s="19">
        <v>118</v>
      </c>
      <c r="B121" s="12">
        <v>46239</v>
      </c>
      <c r="C121" s="14" t="s">
        <v>41</v>
      </c>
      <c r="D121" s="34">
        <v>9.77</v>
      </c>
      <c r="E121" s="34">
        <v>15</v>
      </c>
      <c r="F121" s="34">
        <v>9.5299999999999994</v>
      </c>
      <c r="G121" s="17">
        <f t="shared" si="6"/>
        <v>2.4564994882292757</v>
      </c>
      <c r="H121" s="34">
        <v>15</v>
      </c>
      <c r="I121" s="34">
        <v>9.2799999999999994</v>
      </c>
      <c r="J121" s="17">
        <f t="shared" si="7"/>
        <v>5.0153531218014349</v>
      </c>
      <c r="K121" s="34">
        <v>15</v>
      </c>
      <c r="L121" s="34">
        <v>9.0500000000000007</v>
      </c>
      <c r="M121" s="17">
        <f t="shared" si="8"/>
        <v>7.3694984646878083</v>
      </c>
      <c r="N121" s="34">
        <v>15</v>
      </c>
      <c r="O121" s="34">
        <v>8.82</v>
      </c>
      <c r="P121" s="17">
        <f t="shared" si="9"/>
        <v>9.7236438075742004</v>
      </c>
      <c r="Q121" s="34">
        <v>15</v>
      </c>
      <c r="R121" s="34">
        <v>8.6300000000000008</v>
      </c>
      <c r="S121" s="17">
        <f t="shared" si="10"/>
        <v>11.668372569089037</v>
      </c>
      <c r="T121" s="34">
        <v>15</v>
      </c>
      <c r="U121" s="34">
        <v>44</v>
      </c>
      <c r="V121" s="17">
        <f t="shared" si="11"/>
        <v>67.553735926305009</v>
      </c>
      <c r="W121" s="34"/>
      <c r="X121" s="14"/>
    </row>
    <row r="122" spans="1:24" ht="15" customHeight="1" x14ac:dyDescent="0.25">
      <c r="A122" s="19">
        <v>119</v>
      </c>
      <c r="B122" s="12">
        <v>46239</v>
      </c>
      <c r="C122" s="14" t="s">
        <v>41</v>
      </c>
      <c r="D122" s="34">
        <v>10.02</v>
      </c>
      <c r="E122" s="34">
        <v>13</v>
      </c>
      <c r="F122" s="34">
        <v>9.7799999999999994</v>
      </c>
      <c r="G122" s="17">
        <f t="shared" si="6"/>
        <v>2.3952095808383254</v>
      </c>
      <c r="H122" s="34">
        <v>13</v>
      </c>
      <c r="I122" s="34">
        <v>9.5299999999999994</v>
      </c>
      <c r="J122" s="17">
        <f t="shared" si="7"/>
        <v>4.8902195608782462</v>
      </c>
      <c r="K122" s="34">
        <v>13</v>
      </c>
      <c r="L122" s="34">
        <v>9.26</v>
      </c>
      <c r="M122" s="17">
        <f t="shared" si="8"/>
        <v>7.5848303393213552</v>
      </c>
      <c r="N122" s="34">
        <v>13</v>
      </c>
      <c r="O122" s="34">
        <v>9.01</v>
      </c>
      <c r="P122" s="17">
        <f t="shared" si="9"/>
        <v>10.079840319361276</v>
      </c>
      <c r="Q122" s="34">
        <v>13</v>
      </c>
      <c r="R122" s="34">
        <v>8.81</v>
      </c>
      <c r="S122" s="17">
        <f t="shared" si="10"/>
        <v>12.075848303393204</v>
      </c>
      <c r="T122" s="34">
        <v>13</v>
      </c>
      <c r="U122" s="34">
        <v>44</v>
      </c>
      <c r="V122" s="17">
        <f t="shared" si="11"/>
        <v>65.868263473053887</v>
      </c>
      <c r="W122" s="34"/>
      <c r="X122" s="14"/>
    </row>
    <row r="123" spans="1:24" ht="15" customHeight="1" x14ac:dyDescent="0.25">
      <c r="A123" s="19">
        <v>120</v>
      </c>
      <c r="B123" s="12">
        <v>46240</v>
      </c>
      <c r="C123" s="14" t="s">
        <v>70</v>
      </c>
      <c r="D123" s="34">
        <v>9.6300000000000008</v>
      </c>
      <c r="E123" s="34">
        <v>13</v>
      </c>
      <c r="F123" s="34">
        <v>9.36</v>
      </c>
      <c r="G123" s="17">
        <f t="shared" si="6"/>
        <v>2.803738317757023</v>
      </c>
      <c r="H123" s="34">
        <v>2</v>
      </c>
      <c r="I123" s="34">
        <v>9.1300000000000008</v>
      </c>
      <c r="J123" s="17">
        <f t="shared" si="7"/>
        <v>5.192107995846313</v>
      </c>
      <c r="K123" s="34">
        <v>2</v>
      </c>
      <c r="L123" s="34">
        <v>8.92</v>
      </c>
      <c r="M123" s="17">
        <f t="shared" si="8"/>
        <v>7.3727933541017743</v>
      </c>
      <c r="N123" s="34">
        <v>2</v>
      </c>
      <c r="O123" s="34">
        <v>8.7200000000000006</v>
      </c>
      <c r="P123" s="17">
        <f t="shared" si="9"/>
        <v>9.4496365524402908</v>
      </c>
      <c r="Q123" s="34">
        <v>2</v>
      </c>
      <c r="R123" s="34">
        <v>8.5399999999999991</v>
      </c>
      <c r="S123" s="17">
        <f t="shared" si="10"/>
        <v>11.318795430944979</v>
      </c>
      <c r="T123" s="34">
        <v>2</v>
      </c>
      <c r="U123" s="34">
        <v>43</v>
      </c>
      <c r="V123" s="17">
        <f t="shared" si="11"/>
        <v>66.978193146417439</v>
      </c>
      <c r="W123" s="34"/>
      <c r="X123" s="14"/>
    </row>
    <row r="124" spans="1:24" ht="15" customHeight="1" x14ac:dyDescent="0.25">
      <c r="A124" s="19">
        <v>121</v>
      </c>
      <c r="B124" s="12">
        <v>46240</v>
      </c>
      <c r="C124" s="14" t="s">
        <v>56</v>
      </c>
      <c r="D124" s="34">
        <v>10.220000000000001</v>
      </c>
      <c r="E124" s="34">
        <v>16</v>
      </c>
      <c r="F124" s="34">
        <v>9.93</v>
      </c>
      <c r="G124" s="17">
        <f t="shared" si="6"/>
        <v>2.8375733855186001</v>
      </c>
      <c r="H124" s="34">
        <v>16</v>
      </c>
      <c r="I124" s="34">
        <v>9.66</v>
      </c>
      <c r="J124" s="17">
        <f t="shared" si="7"/>
        <v>5.4794520547945247</v>
      </c>
      <c r="K124" s="34">
        <v>16</v>
      </c>
      <c r="L124" s="34">
        <v>9.3800000000000008</v>
      </c>
      <c r="M124" s="17">
        <f t="shared" si="8"/>
        <v>8.2191780821917781</v>
      </c>
      <c r="N124" s="34">
        <v>4</v>
      </c>
      <c r="O124" s="34">
        <v>9.11</v>
      </c>
      <c r="P124" s="17">
        <f t="shared" si="9"/>
        <v>10.861056751467721</v>
      </c>
      <c r="Q124" s="34">
        <v>4</v>
      </c>
      <c r="R124" s="34">
        <v>8.9</v>
      </c>
      <c r="S124" s="17">
        <f t="shared" si="10"/>
        <v>12.915851272015658</v>
      </c>
      <c r="T124" s="34">
        <v>13</v>
      </c>
      <c r="U124" s="34">
        <v>44</v>
      </c>
      <c r="V124" s="17">
        <f t="shared" si="11"/>
        <v>64.579256360078276</v>
      </c>
      <c r="W124" s="34"/>
      <c r="X124" s="14"/>
    </row>
    <row r="125" spans="1:24" ht="15" customHeight="1" x14ac:dyDescent="0.25">
      <c r="A125" s="19">
        <v>122</v>
      </c>
      <c r="B125" s="12">
        <v>46240</v>
      </c>
      <c r="C125" s="14" t="s">
        <v>63</v>
      </c>
      <c r="D125" s="34">
        <v>9.83</v>
      </c>
      <c r="E125" s="34">
        <v>7</v>
      </c>
      <c r="F125" s="34">
        <v>9.6300000000000008</v>
      </c>
      <c r="G125" s="17">
        <f t="shared" si="6"/>
        <v>2.0345879959308166</v>
      </c>
      <c r="H125" s="34">
        <v>7</v>
      </c>
      <c r="I125" s="34">
        <v>9.34</v>
      </c>
      <c r="J125" s="17">
        <f t="shared" si="7"/>
        <v>4.9847405900305208</v>
      </c>
      <c r="K125" s="34">
        <v>7</v>
      </c>
      <c r="L125" s="34">
        <v>9.11</v>
      </c>
      <c r="M125" s="17">
        <f t="shared" si="8"/>
        <v>7.3245167853509736</v>
      </c>
      <c r="N125" s="34">
        <v>16</v>
      </c>
      <c r="O125" s="34">
        <v>8.84</v>
      </c>
      <c r="P125" s="17">
        <f t="shared" si="9"/>
        <v>10.071210579857581</v>
      </c>
      <c r="Q125" s="34">
        <v>16</v>
      </c>
      <c r="R125" s="34">
        <v>8.6300000000000008</v>
      </c>
      <c r="S125" s="17">
        <f t="shared" si="10"/>
        <v>12.207527975584936</v>
      </c>
      <c r="T125" s="34">
        <v>16</v>
      </c>
      <c r="U125" s="34">
        <v>44</v>
      </c>
      <c r="V125" s="17">
        <f t="shared" si="11"/>
        <v>67.141403865717194</v>
      </c>
      <c r="W125" s="34"/>
      <c r="X125" s="14"/>
    </row>
    <row r="126" spans="1:24" ht="15" customHeight="1" x14ac:dyDescent="0.25">
      <c r="A126" s="19">
        <v>123</v>
      </c>
      <c r="B126" s="12">
        <v>46240</v>
      </c>
      <c r="C126" s="14" t="s">
        <v>43</v>
      </c>
      <c r="D126" s="34">
        <v>8.76</v>
      </c>
      <c r="E126" s="34">
        <v>14</v>
      </c>
      <c r="F126" s="34">
        <v>8.5299999999999994</v>
      </c>
      <c r="G126" s="17">
        <f t="shared" si="6"/>
        <v>2.6255707762557128</v>
      </c>
      <c r="H126" s="34">
        <v>14</v>
      </c>
      <c r="I126" s="34">
        <v>8.2799999999999994</v>
      </c>
      <c r="J126" s="17">
        <f t="shared" si="7"/>
        <v>5.4794520547945256</v>
      </c>
      <c r="K126" s="34">
        <v>14</v>
      </c>
      <c r="L126" s="34">
        <v>8.0299999999999994</v>
      </c>
      <c r="M126" s="17">
        <f t="shared" si="8"/>
        <v>8.3333333333333393</v>
      </c>
      <c r="N126" s="34">
        <v>14</v>
      </c>
      <c r="O126" s="34">
        <v>7.78</v>
      </c>
      <c r="P126" s="17">
        <f t="shared" si="9"/>
        <v>11.187214611872141</v>
      </c>
      <c r="Q126" s="34">
        <v>14</v>
      </c>
      <c r="R126" s="34">
        <v>7.58</v>
      </c>
      <c r="S126" s="17">
        <f t="shared" si="10"/>
        <v>13.470319634703193</v>
      </c>
      <c r="T126" s="34">
        <v>14</v>
      </c>
      <c r="U126" s="34">
        <v>38</v>
      </c>
      <c r="V126" s="17">
        <f t="shared" si="11"/>
        <v>65.06849315068493</v>
      </c>
      <c r="W126" s="34"/>
      <c r="X126" s="14"/>
    </row>
    <row r="127" spans="1:24" ht="15" customHeight="1" x14ac:dyDescent="0.25">
      <c r="A127" s="19">
        <v>124</v>
      </c>
      <c r="B127" s="12">
        <v>46240</v>
      </c>
      <c r="C127" s="14" t="s">
        <v>43</v>
      </c>
      <c r="D127" s="34">
        <v>8.7100000000000009</v>
      </c>
      <c r="E127" s="34">
        <v>4</v>
      </c>
      <c r="F127" s="34">
        <v>8.4600000000000009</v>
      </c>
      <c r="G127" s="17">
        <f t="shared" si="6"/>
        <v>2.8702640642939148</v>
      </c>
      <c r="H127" s="34">
        <v>4</v>
      </c>
      <c r="I127" s="34">
        <v>8.26</v>
      </c>
      <c r="J127" s="17">
        <f t="shared" si="7"/>
        <v>5.166475315729059</v>
      </c>
      <c r="K127" s="34">
        <v>4</v>
      </c>
      <c r="L127" s="34">
        <v>8.0299999999999994</v>
      </c>
      <c r="M127" s="17">
        <f t="shared" si="8"/>
        <v>7.8071182548794651</v>
      </c>
      <c r="N127" s="34">
        <v>5</v>
      </c>
      <c r="O127" s="34">
        <v>7.8</v>
      </c>
      <c r="P127" s="17">
        <f t="shared" si="9"/>
        <v>10.447761194029862</v>
      </c>
      <c r="Q127" s="34">
        <v>5</v>
      </c>
      <c r="R127" s="34">
        <v>7.61</v>
      </c>
      <c r="S127" s="17">
        <f t="shared" si="10"/>
        <v>12.62916188289323</v>
      </c>
      <c r="T127" s="34">
        <v>5</v>
      </c>
      <c r="U127" s="34">
        <v>38</v>
      </c>
      <c r="V127" s="17">
        <f t="shared" si="11"/>
        <v>65.442020665901254</v>
      </c>
      <c r="W127" s="34"/>
      <c r="X127" s="14"/>
    </row>
    <row r="128" spans="1:24" ht="15" customHeight="1" x14ac:dyDescent="0.25">
      <c r="A128" s="19">
        <v>125</v>
      </c>
      <c r="B128" s="12">
        <v>46243</v>
      </c>
      <c r="C128" s="14" t="s">
        <v>48</v>
      </c>
      <c r="D128" s="34">
        <v>10.029999999999999</v>
      </c>
      <c r="E128" s="34">
        <v>15</v>
      </c>
      <c r="F128" s="34">
        <v>9.7799999999999994</v>
      </c>
      <c r="G128" s="17">
        <f t="shared" si="6"/>
        <v>2.4925224327018944</v>
      </c>
      <c r="H128" s="34">
        <v>15</v>
      </c>
      <c r="I128" s="34">
        <v>9.5</v>
      </c>
      <c r="J128" s="17">
        <f t="shared" si="7"/>
        <v>5.2841475573280094</v>
      </c>
      <c r="K128" s="34">
        <v>17</v>
      </c>
      <c r="L128" s="34">
        <v>9.24</v>
      </c>
      <c r="M128" s="17">
        <f t="shared" si="8"/>
        <v>7.8763708873379787</v>
      </c>
      <c r="N128" s="34">
        <v>17</v>
      </c>
      <c r="O128" s="34">
        <v>8.9700000000000006</v>
      </c>
      <c r="P128" s="17">
        <f t="shared" si="9"/>
        <v>10.568295114656019</v>
      </c>
      <c r="Q128" s="34">
        <v>17</v>
      </c>
      <c r="R128" s="34">
        <v>8.75</v>
      </c>
      <c r="S128" s="17">
        <f t="shared" si="10"/>
        <v>12.761714855433691</v>
      </c>
      <c r="T128" s="34">
        <v>17</v>
      </c>
      <c r="U128" s="34">
        <v>44</v>
      </c>
      <c r="V128" s="17">
        <f t="shared" si="11"/>
        <v>65.802592223330009</v>
      </c>
      <c r="W128" s="34"/>
      <c r="X128" s="14"/>
    </row>
    <row r="129" spans="1:24" ht="15" customHeight="1" x14ac:dyDescent="0.25">
      <c r="A129" s="19">
        <v>126</v>
      </c>
      <c r="B129" s="12">
        <v>46243</v>
      </c>
      <c r="C129" s="14" t="s">
        <v>56</v>
      </c>
      <c r="D129" s="34">
        <v>10.1</v>
      </c>
      <c r="E129" s="34">
        <v>16</v>
      </c>
      <c r="F129" s="34">
        <v>9.85</v>
      </c>
      <c r="G129" s="17">
        <f t="shared" si="6"/>
        <v>2.4752475247524752</v>
      </c>
      <c r="H129" s="34">
        <v>16</v>
      </c>
      <c r="I129" s="34">
        <v>9.57</v>
      </c>
      <c r="J129" s="17">
        <f t="shared" si="7"/>
        <v>5.2475247524752415</v>
      </c>
      <c r="K129" s="34">
        <v>18</v>
      </c>
      <c r="L129" s="34">
        <v>9.31</v>
      </c>
      <c r="M129" s="17">
        <f t="shared" si="8"/>
        <v>7.8217821782178136</v>
      </c>
      <c r="N129" s="34">
        <v>18</v>
      </c>
      <c r="O129" s="34">
        <v>9.0500000000000007</v>
      </c>
      <c r="P129" s="17">
        <f t="shared" si="9"/>
        <v>10.396039603960386</v>
      </c>
      <c r="Q129" s="34">
        <v>18</v>
      </c>
      <c r="R129" s="34">
        <v>8.85</v>
      </c>
      <c r="S129" s="17">
        <f t="shared" si="10"/>
        <v>12.376237623762377</v>
      </c>
      <c r="T129" s="34">
        <v>18</v>
      </c>
      <c r="U129" s="34">
        <v>45</v>
      </c>
      <c r="V129" s="17">
        <f t="shared" si="11"/>
        <v>66.831683168316829</v>
      </c>
      <c r="W129" s="34"/>
      <c r="X129" s="14"/>
    </row>
    <row r="130" spans="1:24" ht="15" customHeight="1" x14ac:dyDescent="0.25">
      <c r="A130" s="19">
        <v>127</v>
      </c>
      <c r="B130" s="12">
        <v>46243</v>
      </c>
      <c r="C130" s="14" t="s">
        <v>63</v>
      </c>
      <c r="D130" s="34">
        <v>9.8800000000000008</v>
      </c>
      <c r="E130" s="34">
        <v>18</v>
      </c>
      <c r="F130" s="34">
        <v>9.61</v>
      </c>
      <c r="G130" s="17">
        <f t="shared" si="6"/>
        <v>2.7327935222672197</v>
      </c>
      <c r="H130" s="34">
        <v>18</v>
      </c>
      <c r="I130" s="34">
        <v>9.34</v>
      </c>
      <c r="J130" s="17">
        <f t="shared" si="7"/>
        <v>5.4655870445344226</v>
      </c>
      <c r="K130" s="34">
        <v>5</v>
      </c>
      <c r="L130" s="34">
        <v>9.08</v>
      </c>
      <c r="M130" s="17">
        <f t="shared" si="8"/>
        <v>8.0971659919028411</v>
      </c>
      <c r="N130" s="34">
        <v>5</v>
      </c>
      <c r="O130" s="34">
        <v>8.83</v>
      </c>
      <c r="P130" s="17">
        <f t="shared" si="9"/>
        <v>10.627530364372475</v>
      </c>
      <c r="Q130" s="34">
        <v>9</v>
      </c>
      <c r="R130" s="34">
        <v>8.6300000000000008</v>
      </c>
      <c r="S130" s="17">
        <f t="shared" si="10"/>
        <v>12.651821862348179</v>
      </c>
      <c r="T130" s="34">
        <v>9</v>
      </c>
      <c r="U130" s="34">
        <v>43</v>
      </c>
      <c r="V130" s="17">
        <f t="shared" si="11"/>
        <v>65.283400809716611</v>
      </c>
      <c r="W130" s="34"/>
      <c r="X130" s="14"/>
    </row>
    <row r="131" spans="1:24" ht="15" customHeight="1" x14ac:dyDescent="0.25">
      <c r="A131" s="19">
        <v>128</v>
      </c>
      <c r="B131" s="12">
        <v>46243</v>
      </c>
      <c r="C131" s="14" t="s">
        <v>70</v>
      </c>
      <c r="D131" s="34">
        <v>9.82</v>
      </c>
      <c r="E131" s="34">
        <v>1</v>
      </c>
      <c r="F131" s="34">
        <v>9.57</v>
      </c>
      <c r="G131" s="17">
        <f t="shared" si="6"/>
        <v>2.5458248472505089</v>
      </c>
      <c r="H131" s="34">
        <v>1</v>
      </c>
      <c r="I131" s="34">
        <v>9.3000000000000007</v>
      </c>
      <c r="J131" s="17">
        <f t="shared" si="7"/>
        <v>5.2953156822810543</v>
      </c>
      <c r="K131" s="34">
        <v>1</v>
      </c>
      <c r="L131" s="34">
        <v>9.14</v>
      </c>
      <c r="M131" s="17">
        <f t="shared" si="8"/>
        <v>6.9246435845213821</v>
      </c>
      <c r="N131" s="34">
        <v>1</v>
      </c>
      <c r="O131" s="34">
        <v>8.91</v>
      </c>
      <c r="P131" s="17">
        <f t="shared" si="9"/>
        <v>9.266802443991855</v>
      </c>
      <c r="Q131" s="34">
        <v>1</v>
      </c>
      <c r="R131" s="34">
        <v>8.75</v>
      </c>
      <c r="S131" s="17">
        <f t="shared" si="10"/>
        <v>10.896130346232182</v>
      </c>
      <c r="T131" s="34">
        <v>1</v>
      </c>
      <c r="U131" s="34">
        <v>44</v>
      </c>
      <c r="V131" s="17">
        <f t="shared" si="11"/>
        <v>67.209775967413449</v>
      </c>
      <c r="W131" s="34"/>
      <c r="X131" s="14"/>
    </row>
    <row r="132" spans="1:24" ht="15" customHeight="1" x14ac:dyDescent="0.25">
      <c r="A132" s="19">
        <v>129</v>
      </c>
      <c r="B132" s="12">
        <v>46244</v>
      </c>
      <c r="C132" s="14" t="s">
        <v>79</v>
      </c>
      <c r="D132" s="34">
        <v>7.23</v>
      </c>
      <c r="E132" s="34">
        <v>6</v>
      </c>
      <c r="F132" s="34">
        <v>7.05</v>
      </c>
      <c r="G132" s="17">
        <f t="shared" ref="G132:G195" si="12">_xlfn.LET(_xlpm.d,IFERROR(VALUE(SUBSTITUTE(D132&amp;"",".",",")),""),_xlpm.x,IFERROR(VALUE(SUBSTITUTE(F132&amp;"",".",",")),""),IF(OR(_xlpm.d="",_xlpm.d=0,_xlpm.x=""),"",(_xlpm.d-_xlpm.x)/_xlpm.d*100))</f>
        <v>2.4896265560166055</v>
      </c>
      <c r="H132" s="34">
        <v>6</v>
      </c>
      <c r="I132" s="34">
        <v>6.89</v>
      </c>
      <c r="J132" s="17">
        <f t="shared" ref="J132:J195" si="13">_xlfn.LET(_xlpm.d,IFERROR(VALUE(SUBSTITUTE(D132&amp;"",".",",")),""),_xlpm.x,IFERROR(VALUE(SUBSTITUTE(I132&amp;"",".",",")),""),IF(OR(_xlpm.d="",_xlpm.d=0,_xlpm.x=""),"",(_xlpm.d-_xlpm.x)/_xlpm.d*100))</f>
        <v>4.7026279391424719</v>
      </c>
      <c r="K132" s="34">
        <v>6</v>
      </c>
      <c r="L132" s="34">
        <v>6.75</v>
      </c>
      <c r="M132" s="17">
        <f t="shared" ref="M132:M195" si="14">_xlfn.LET(_xlpm.d,IFERROR(VALUE(SUBSTITUTE(D132&amp;"",".",",")),""),_xlpm.x,IFERROR(VALUE(SUBSTITUTE(L132&amp;"",".",",")),""),IF(OR(_xlpm.d="",_xlpm.d=0,_xlpm.x=""),"",(_xlpm.d-_xlpm.x)/_xlpm.d*100))</f>
        <v>6.6390041493775991</v>
      </c>
      <c r="N132" s="34">
        <v>1</v>
      </c>
      <c r="O132" s="34">
        <v>6.59</v>
      </c>
      <c r="P132" s="17">
        <f t="shared" ref="P132:P195" si="15">_xlfn.LET(_xlpm.d,IFERROR(VALUE(SUBSTITUTE(D132&amp;"",".",",")),""),_xlpm.x,IFERROR(VALUE(SUBSTITUTE(O132&amp;"",".",",")),""),IF(OR(_xlpm.d="",_xlpm.d=0,_xlpm.x=""),"",(_xlpm.d-_xlpm.x)/_xlpm.d*100))</f>
        <v>8.8520055325034654</v>
      </c>
      <c r="Q132" s="34">
        <v>6</v>
      </c>
      <c r="R132" s="34">
        <v>6.48</v>
      </c>
      <c r="S132" s="17">
        <f t="shared" ref="S132:S195" si="16">_xlfn.LET(_xlpm.d,IFERROR(VALUE(SUBSTITUTE(D132&amp;"",".",",")),""),_xlpm.x,IFERROR(VALUE(SUBSTITUTE(R132&amp;"",".",",")),""),IF(OR(_xlpm.d="",_xlpm.d=0,_xlpm.x=""),"",(_xlpm.d-_xlpm.x)/_xlpm.d*100))</f>
        <v>10.373443983402488</v>
      </c>
      <c r="T132" s="34">
        <v>6</v>
      </c>
      <c r="U132" s="34"/>
      <c r="V132" s="17" t="str">
        <f t="shared" ref="V132:V195" si="17">_xlfn.LET(_xlpm.d,IFERROR(VALUE(SUBSTITUTE(D132&amp;"",".",",")),""),_xlpm.x,IFERROR(VALUE(SUBSTITUTE(U132&amp;"",".",",")),""),IF(OR(_xlpm.d="",_xlpm.d=0,_xlpm.x=""),"",_xlpm.x/(_xlpm.d*1000/150)*100))</f>
        <v/>
      </c>
      <c r="W132" s="34"/>
      <c r="X132" s="14"/>
    </row>
    <row r="133" spans="1:24" ht="15" customHeight="1" x14ac:dyDescent="0.25">
      <c r="A133" s="19">
        <v>130</v>
      </c>
      <c r="B133" s="12">
        <v>46244</v>
      </c>
      <c r="C133" s="14" t="s">
        <v>81</v>
      </c>
      <c r="D133" s="34">
        <v>7.22</v>
      </c>
      <c r="E133" s="34">
        <v>4</v>
      </c>
      <c r="F133" s="34">
        <v>7.05</v>
      </c>
      <c r="G133" s="17">
        <f t="shared" si="12"/>
        <v>2.3545706371191124</v>
      </c>
      <c r="H133" s="34">
        <v>4</v>
      </c>
      <c r="I133" s="34">
        <v>6.89</v>
      </c>
      <c r="J133" s="17">
        <f t="shared" si="13"/>
        <v>4.5706371191135746</v>
      </c>
      <c r="K133" s="34">
        <v>13</v>
      </c>
      <c r="L133" s="34">
        <v>6.71</v>
      </c>
      <c r="M133" s="17">
        <f t="shared" si="14"/>
        <v>7.0637119113573386</v>
      </c>
      <c r="N133" s="34">
        <v>13</v>
      </c>
      <c r="O133" s="34">
        <v>6.54</v>
      </c>
      <c r="P133" s="17">
        <f t="shared" si="15"/>
        <v>9.4182825484764496</v>
      </c>
      <c r="Q133" s="34">
        <v>7</v>
      </c>
      <c r="R133" s="34">
        <v>6.39</v>
      </c>
      <c r="S133" s="17">
        <f t="shared" si="16"/>
        <v>11.495844875346261</v>
      </c>
      <c r="T133" s="34">
        <v>7</v>
      </c>
      <c r="U133" s="34"/>
      <c r="V133" s="17" t="str">
        <f t="shared" si="17"/>
        <v/>
      </c>
      <c r="W133" s="34"/>
      <c r="X133" s="14"/>
    </row>
    <row r="134" spans="1:24" ht="15" customHeight="1" x14ac:dyDescent="0.25">
      <c r="A134" s="19">
        <v>131</v>
      </c>
      <c r="B134" s="12">
        <v>46244</v>
      </c>
      <c r="C134" s="14" t="s">
        <v>85</v>
      </c>
      <c r="D134" s="34">
        <v>7.07</v>
      </c>
      <c r="E134" s="34">
        <v>8</v>
      </c>
      <c r="F134" s="34">
        <v>6.9</v>
      </c>
      <c r="G134" s="17">
        <f t="shared" si="12"/>
        <v>2.4045261669024036</v>
      </c>
      <c r="H134" s="34">
        <v>8</v>
      </c>
      <c r="I134" s="34">
        <v>6.74</v>
      </c>
      <c r="J134" s="17">
        <f t="shared" si="13"/>
        <v>4.6676096181046685</v>
      </c>
      <c r="K134" s="34">
        <v>8</v>
      </c>
      <c r="L134" s="34">
        <v>6.59</v>
      </c>
      <c r="M134" s="17">
        <f t="shared" si="14"/>
        <v>6.7892503536067945</v>
      </c>
      <c r="N134" s="34">
        <v>8</v>
      </c>
      <c r="O134" s="34">
        <v>6.44</v>
      </c>
      <c r="P134" s="17">
        <f t="shared" si="15"/>
        <v>8.9108910891089099</v>
      </c>
      <c r="Q134" s="34">
        <v>8</v>
      </c>
      <c r="R134" s="34">
        <v>6.32</v>
      </c>
      <c r="S134" s="17">
        <f t="shared" si="16"/>
        <v>10.608203677510609</v>
      </c>
      <c r="T134" s="34">
        <v>9</v>
      </c>
      <c r="U134" s="34"/>
      <c r="V134" s="17" t="str">
        <f t="shared" si="17"/>
        <v/>
      </c>
      <c r="W134" s="34"/>
      <c r="X134" s="14"/>
    </row>
    <row r="135" spans="1:24" ht="15" customHeight="1" x14ac:dyDescent="0.25">
      <c r="A135" s="19">
        <v>132</v>
      </c>
      <c r="B135" s="12">
        <v>46244</v>
      </c>
      <c r="C135" s="14" t="s">
        <v>1</v>
      </c>
      <c r="D135" s="34">
        <v>7.07</v>
      </c>
      <c r="E135" s="34">
        <v>14</v>
      </c>
      <c r="F135" s="34">
        <v>6.88</v>
      </c>
      <c r="G135" s="17">
        <f t="shared" si="12"/>
        <v>2.6874115983026927</v>
      </c>
      <c r="H135" s="34">
        <v>14</v>
      </c>
      <c r="I135" s="34">
        <v>6.7</v>
      </c>
      <c r="J135" s="17">
        <f t="shared" si="13"/>
        <v>5.2333804809052342</v>
      </c>
      <c r="K135" s="34">
        <v>14</v>
      </c>
      <c r="L135" s="34">
        <v>6.52</v>
      </c>
      <c r="M135" s="17">
        <f t="shared" si="14"/>
        <v>7.7793493635077882</v>
      </c>
      <c r="N135" s="34">
        <v>14</v>
      </c>
      <c r="O135" s="34">
        <v>6.34</v>
      </c>
      <c r="P135" s="17">
        <f t="shared" si="15"/>
        <v>10.325318246110331</v>
      </c>
      <c r="Q135" s="34">
        <v>15</v>
      </c>
      <c r="R135" s="34">
        <v>6.22</v>
      </c>
      <c r="S135" s="17">
        <f t="shared" si="16"/>
        <v>12.022630834512031</v>
      </c>
      <c r="T135" s="34">
        <v>6</v>
      </c>
      <c r="U135" s="34"/>
      <c r="V135" s="17" t="str">
        <f t="shared" si="17"/>
        <v/>
      </c>
      <c r="W135" s="34"/>
      <c r="X135" s="14"/>
    </row>
    <row r="136" spans="1:24" ht="15" customHeight="1" x14ac:dyDescent="0.25">
      <c r="A136" s="19">
        <v>133</v>
      </c>
      <c r="B136" s="12">
        <v>46246</v>
      </c>
      <c r="C136" s="14" t="s">
        <v>43</v>
      </c>
      <c r="D136" s="34">
        <v>8.61</v>
      </c>
      <c r="E136" s="34">
        <v>1</v>
      </c>
      <c r="F136" s="34">
        <v>8.41</v>
      </c>
      <c r="G136" s="17">
        <f t="shared" si="12"/>
        <v>2.3228803716608515</v>
      </c>
      <c r="H136" s="34">
        <v>1</v>
      </c>
      <c r="I136" s="34">
        <v>8.2200000000000006</v>
      </c>
      <c r="J136" s="17">
        <f t="shared" si="13"/>
        <v>4.5296167247386627</v>
      </c>
      <c r="K136" s="34">
        <v>3</v>
      </c>
      <c r="L136" s="34">
        <v>8.02</v>
      </c>
      <c r="M136" s="17">
        <f t="shared" si="14"/>
        <v>6.8524970963995351</v>
      </c>
      <c r="N136" s="34">
        <v>3</v>
      </c>
      <c r="O136" s="34"/>
      <c r="P136" s="17" t="str">
        <f t="shared" si="15"/>
        <v/>
      </c>
      <c r="Q136" s="34"/>
      <c r="R136" s="34"/>
      <c r="S136" s="17" t="str">
        <f t="shared" si="16"/>
        <v/>
      </c>
      <c r="T136" s="34"/>
      <c r="U136" s="34"/>
      <c r="V136" s="17" t="str">
        <f t="shared" si="17"/>
        <v/>
      </c>
      <c r="W136" s="34"/>
      <c r="X136" s="14"/>
    </row>
    <row r="137" spans="1:24" ht="15" customHeight="1" x14ac:dyDescent="0.25">
      <c r="A137" s="19">
        <v>134</v>
      </c>
      <c r="B137" s="12">
        <v>46246</v>
      </c>
      <c r="C137" s="14" t="s">
        <v>43</v>
      </c>
      <c r="D137" s="34">
        <v>8.77</v>
      </c>
      <c r="E137" s="34">
        <v>2</v>
      </c>
      <c r="F137" s="34">
        <v>8.57</v>
      </c>
      <c r="G137" s="17">
        <f t="shared" si="12"/>
        <v>2.2805017103762748</v>
      </c>
      <c r="H137" s="34">
        <v>2</v>
      </c>
      <c r="I137" s="34">
        <v>8.3699999999999992</v>
      </c>
      <c r="J137" s="17">
        <f t="shared" si="13"/>
        <v>4.56100342075257</v>
      </c>
      <c r="K137" s="34">
        <v>2</v>
      </c>
      <c r="L137" s="34">
        <v>8.18</v>
      </c>
      <c r="M137" s="17">
        <f t="shared" si="14"/>
        <v>6.727480045610033</v>
      </c>
      <c r="N137" s="34">
        <v>2</v>
      </c>
      <c r="O137" s="34"/>
      <c r="P137" s="17" t="str">
        <f t="shared" si="15"/>
        <v/>
      </c>
      <c r="Q137" s="34"/>
      <c r="R137" s="34"/>
      <c r="S137" s="17" t="str">
        <f t="shared" si="16"/>
        <v/>
      </c>
      <c r="T137" s="34"/>
      <c r="U137" s="34"/>
      <c r="V137" s="17" t="str">
        <f t="shared" si="17"/>
        <v/>
      </c>
      <c r="W137" s="34"/>
      <c r="X137" s="14"/>
    </row>
    <row r="138" spans="1:24" ht="15" customHeight="1" x14ac:dyDescent="0.25">
      <c r="A138" s="19">
        <v>135</v>
      </c>
      <c r="B138" s="12">
        <v>46246</v>
      </c>
      <c r="C138" s="14" t="s">
        <v>41</v>
      </c>
      <c r="D138" s="34">
        <v>9.5399999999999991</v>
      </c>
      <c r="E138" s="34">
        <v>13</v>
      </c>
      <c r="F138" s="34">
        <v>9.24</v>
      </c>
      <c r="G138" s="17">
        <f t="shared" si="12"/>
        <v>3.1446540880503036</v>
      </c>
      <c r="H138" s="34">
        <v>13</v>
      </c>
      <c r="I138" s="34">
        <v>8.98</v>
      </c>
      <c r="J138" s="17">
        <f t="shared" si="13"/>
        <v>5.8700209643605739</v>
      </c>
      <c r="K138" s="34">
        <v>13</v>
      </c>
      <c r="L138" s="34">
        <v>8.7200000000000006</v>
      </c>
      <c r="M138" s="17">
        <f t="shared" si="14"/>
        <v>8.5953878406708437</v>
      </c>
      <c r="N138" s="34">
        <v>13</v>
      </c>
      <c r="O138" s="34"/>
      <c r="P138" s="17" t="str">
        <f t="shared" si="15"/>
        <v/>
      </c>
      <c r="Q138" s="34"/>
      <c r="R138" s="34"/>
      <c r="S138" s="17" t="str">
        <f t="shared" si="16"/>
        <v/>
      </c>
      <c r="T138" s="34"/>
      <c r="U138" s="34"/>
      <c r="V138" s="17" t="str">
        <f t="shared" si="17"/>
        <v/>
      </c>
      <c r="W138" s="34"/>
      <c r="X138" s="14"/>
    </row>
    <row r="139" spans="1:24" ht="15" customHeight="1" x14ac:dyDescent="0.25">
      <c r="A139" s="19">
        <v>136</v>
      </c>
      <c r="B139" s="12">
        <v>46246</v>
      </c>
      <c r="C139" s="14" t="s">
        <v>41</v>
      </c>
      <c r="D139" s="34">
        <v>9.43</v>
      </c>
      <c r="E139" s="34">
        <v>10</v>
      </c>
      <c r="F139" s="34">
        <v>9.16</v>
      </c>
      <c r="G139" s="17">
        <f t="shared" si="12"/>
        <v>2.8632025450689245</v>
      </c>
      <c r="H139" s="34">
        <v>10</v>
      </c>
      <c r="I139" s="34">
        <v>8.91</v>
      </c>
      <c r="J139" s="17">
        <f t="shared" si="13"/>
        <v>5.5143160127253408</v>
      </c>
      <c r="K139" s="34">
        <v>10</v>
      </c>
      <c r="L139" s="34">
        <v>8.64</v>
      </c>
      <c r="M139" s="17">
        <f t="shared" si="14"/>
        <v>8.3775185577942661</v>
      </c>
      <c r="N139" s="34">
        <v>10</v>
      </c>
      <c r="O139" s="34"/>
      <c r="P139" s="17" t="str">
        <f t="shared" si="15"/>
        <v/>
      </c>
      <c r="Q139" s="34"/>
      <c r="R139" s="34"/>
      <c r="S139" s="17" t="str">
        <f t="shared" si="16"/>
        <v/>
      </c>
      <c r="T139" s="34"/>
      <c r="U139" s="34"/>
      <c r="V139" s="17" t="str">
        <f t="shared" si="17"/>
        <v/>
      </c>
      <c r="W139" s="34"/>
      <c r="X139" s="14"/>
    </row>
    <row r="140" spans="1:24" ht="15" customHeight="1" x14ac:dyDescent="0.25">
      <c r="A140" s="19">
        <v>137</v>
      </c>
      <c r="B140" s="12">
        <v>46246</v>
      </c>
      <c r="C140" s="14" t="s">
        <v>70</v>
      </c>
      <c r="D140" s="34">
        <v>9.76</v>
      </c>
      <c r="E140" s="34">
        <v>11</v>
      </c>
      <c r="F140" s="34">
        <v>9.49</v>
      </c>
      <c r="G140" s="17">
        <f t="shared" si="12"/>
        <v>2.7663934426229466</v>
      </c>
      <c r="H140" s="34">
        <v>11</v>
      </c>
      <c r="I140" s="34">
        <v>9.24</v>
      </c>
      <c r="J140" s="17">
        <f t="shared" si="13"/>
        <v>5.3278688524590123</v>
      </c>
      <c r="K140" s="34">
        <v>11</v>
      </c>
      <c r="L140" s="34">
        <v>8.9700000000000006</v>
      </c>
      <c r="M140" s="17">
        <f t="shared" si="14"/>
        <v>8.0942622950819576</v>
      </c>
      <c r="N140" s="34">
        <v>11</v>
      </c>
      <c r="O140" s="34"/>
      <c r="P140" s="17" t="str">
        <f t="shared" si="15"/>
        <v/>
      </c>
      <c r="Q140" s="34"/>
      <c r="R140" s="34"/>
      <c r="S140" s="17" t="str">
        <f t="shared" si="16"/>
        <v/>
      </c>
      <c r="T140" s="34"/>
      <c r="U140" s="34"/>
      <c r="V140" s="17" t="str">
        <f t="shared" si="17"/>
        <v/>
      </c>
      <c r="W140" s="34"/>
      <c r="X140" s="14"/>
    </row>
    <row r="141" spans="1:24" ht="15" customHeight="1" x14ac:dyDescent="0.25">
      <c r="A141" s="19">
        <v>138</v>
      </c>
      <c r="B141" s="12">
        <v>46246</v>
      </c>
      <c r="C141" s="14" t="s">
        <v>56</v>
      </c>
      <c r="D141" s="34">
        <v>9.9600000000000009</v>
      </c>
      <c r="E141" s="34">
        <v>11</v>
      </c>
      <c r="F141" s="34">
        <v>9.69</v>
      </c>
      <c r="G141" s="17">
        <f t="shared" si="12"/>
        <v>2.7108433734939892</v>
      </c>
      <c r="H141" s="34">
        <v>11</v>
      </c>
      <c r="I141" s="34">
        <v>9.44</v>
      </c>
      <c r="J141" s="17">
        <f t="shared" si="13"/>
        <v>5.2208835341365587</v>
      </c>
      <c r="K141" s="34">
        <v>11</v>
      </c>
      <c r="L141" s="34">
        <v>9.17</v>
      </c>
      <c r="M141" s="17">
        <f t="shared" si="14"/>
        <v>7.9317269076305301</v>
      </c>
      <c r="N141" s="34">
        <v>11</v>
      </c>
      <c r="O141" s="34"/>
      <c r="P141" s="17" t="str">
        <f t="shared" si="15"/>
        <v/>
      </c>
      <c r="Q141" s="34"/>
      <c r="R141" s="34"/>
      <c r="S141" s="17" t="str">
        <f t="shared" si="16"/>
        <v/>
      </c>
      <c r="T141" s="34"/>
      <c r="U141" s="34"/>
      <c r="V141" s="17" t="str">
        <f t="shared" si="17"/>
        <v/>
      </c>
      <c r="W141" s="34"/>
      <c r="X141" s="14"/>
    </row>
    <row r="142" spans="1:24" ht="15" customHeight="1" x14ac:dyDescent="0.25">
      <c r="A142" s="19">
        <v>139</v>
      </c>
      <c r="B142" s="12">
        <v>46250</v>
      </c>
      <c r="C142" s="14" t="s">
        <v>56</v>
      </c>
      <c r="D142" s="34">
        <v>10.07</v>
      </c>
      <c r="E142" s="34">
        <v>10</v>
      </c>
      <c r="F142" s="34">
        <v>9.8000000000000007</v>
      </c>
      <c r="G142" s="17">
        <f t="shared" si="12"/>
        <v>2.681231380337632</v>
      </c>
      <c r="H142" s="34">
        <v>10</v>
      </c>
      <c r="I142" s="34">
        <v>9.5</v>
      </c>
      <c r="J142" s="17">
        <f t="shared" si="13"/>
        <v>5.6603773584905692</v>
      </c>
      <c r="K142" s="34">
        <v>12</v>
      </c>
      <c r="L142" s="34"/>
      <c r="M142" s="17" t="str">
        <f t="shared" si="14"/>
        <v/>
      </c>
      <c r="N142" s="34"/>
      <c r="O142" s="34"/>
      <c r="P142" s="17" t="str">
        <f t="shared" si="15"/>
        <v/>
      </c>
      <c r="Q142" s="34"/>
      <c r="R142" s="34"/>
      <c r="S142" s="17" t="str">
        <f t="shared" si="16"/>
        <v/>
      </c>
      <c r="T142" s="34"/>
      <c r="U142" s="34"/>
      <c r="V142" s="17" t="str">
        <f t="shared" si="17"/>
        <v/>
      </c>
      <c r="W142" s="34"/>
      <c r="X142" s="14"/>
    </row>
    <row r="143" spans="1:24" ht="15" customHeight="1" x14ac:dyDescent="0.25">
      <c r="A143" s="19">
        <v>140</v>
      </c>
      <c r="B143" s="12">
        <v>46250</v>
      </c>
      <c r="C143" s="14" t="s">
        <v>48</v>
      </c>
      <c r="D143" s="34">
        <v>9.6999999999999993</v>
      </c>
      <c r="E143" s="34">
        <v>15</v>
      </c>
      <c r="F143" s="34">
        <v>9.43</v>
      </c>
      <c r="G143" s="17">
        <f t="shared" si="12"/>
        <v>2.7835051546391707</v>
      </c>
      <c r="H143" s="34">
        <v>15</v>
      </c>
      <c r="I143" s="34">
        <v>9.14</v>
      </c>
      <c r="J143" s="17">
        <f t="shared" si="13"/>
        <v>5.7731958762886473</v>
      </c>
      <c r="K143" s="34">
        <v>15</v>
      </c>
      <c r="L143" s="34"/>
      <c r="M143" s="17" t="str">
        <f t="shared" si="14"/>
        <v/>
      </c>
      <c r="N143" s="34"/>
      <c r="O143" s="34"/>
      <c r="P143" s="17" t="str">
        <f t="shared" si="15"/>
        <v/>
      </c>
      <c r="Q143" s="34"/>
      <c r="R143" s="34"/>
      <c r="S143" s="17" t="str">
        <f t="shared" si="16"/>
        <v/>
      </c>
      <c r="T143" s="34"/>
      <c r="U143" s="34"/>
      <c r="V143" s="17" t="str">
        <f t="shared" si="17"/>
        <v/>
      </c>
      <c r="W143" s="34"/>
      <c r="X143" s="14"/>
    </row>
    <row r="144" spans="1:24" ht="15" customHeight="1" x14ac:dyDescent="0.25">
      <c r="A144" s="19">
        <v>141</v>
      </c>
      <c r="B144" s="12">
        <v>46250</v>
      </c>
      <c r="C144" s="14" t="s">
        <v>63</v>
      </c>
      <c r="D144" s="34">
        <v>9.83</v>
      </c>
      <c r="E144" s="34">
        <v>17</v>
      </c>
      <c r="F144" s="34">
        <v>9.59</v>
      </c>
      <c r="G144" s="17">
        <f t="shared" si="12"/>
        <v>2.4415055951169906</v>
      </c>
      <c r="H144" s="34">
        <v>17</v>
      </c>
      <c r="I144" s="34">
        <v>9.34</v>
      </c>
      <c r="J144" s="17">
        <f t="shared" si="13"/>
        <v>4.9847405900305208</v>
      </c>
      <c r="K144" s="34">
        <v>17</v>
      </c>
      <c r="L144" s="34"/>
      <c r="M144" s="17" t="str">
        <f t="shared" si="14"/>
        <v/>
      </c>
      <c r="N144" s="34"/>
      <c r="O144" s="34"/>
      <c r="P144" s="17" t="str">
        <f t="shared" si="15"/>
        <v/>
      </c>
      <c r="Q144" s="34"/>
      <c r="R144" s="34"/>
      <c r="S144" s="17" t="str">
        <f t="shared" si="16"/>
        <v/>
      </c>
      <c r="T144" s="34"/>
      <c r="U144" s="34"/>
      <c r="V144" s="17" t="str">
        <f t="shared" si="17"/>
        <v/>
      </c>
      <c r="W144" s="34"/>
      <c r="X144" s="14"/>
    </row>
    <row r="145" spans="1:24" ht="15" customHeight="1" x14ac:dyDescent="0.25">
      <c r="A145" s="19">
        <v>142</v>
      </c>
      <c r="B145" s="12">
        <v>46250</v>
      </c>
      <c r="C145" s="14" t="s">
        <v>70</v>
      </c>
      <c r="D145" s="34">
        <v>9.69</v>
      </c>
      <c r="E145" s="34">
        <v>18</v>
      </c>
      <c r="F145" s="34">
        <v>9.43</v>
      </c>
      <c r="G145" s="17">
        <f t="shared" si="12"/>
        <v>2.6831785345717214</v>
      </c>
      <c r="H145" s="34">
        <v>18</v>
      </c>
      <c r="I145" s="34">
        <v>9.15</v>
      </c>
      <c r="J145" s="17">
        <f t="shared" si="13"/>
        <v>5.5727554179566479</v>
      </c>
      <c r="K145" s="34">
        <v>18</v>
      </c>
      <c r="L145" s="34"/>
      <c r="M145" s="17" t="str">
        <f t="shared" si="14"/>
        <v/>
      </c>
      <c r="N145" s="34"/>
      <c r="O145" s="34"/>
      <c r="P145" s="17" t="str">
        <f t="shared" si="15"/>
        <v/>
      </c>
      <c r="Q145" s="34"/>
      <c r="R145" s="34"/>
      <c r="S145" s="17" t="str">
        <f t="shared" si="16"/>
        <v/>
      </c>
      <c r="T145" s="34"/>
      <c r="U145" s="34"/>
      <c r="V145" s="17" t="str">
        <f t="shared" si="17"/>
        <v/>
      </c>
      <c r="W145" s="34"/>
      <c r="X145" s="14"/>
    </row>
    <row r="146" spans="1:24" ht="15" customHeight="1" x14ac:dyDescent="0.25">
      <c r="A146" s="19">
        <v>143</v>
      </c>
      <c r="B146" s="12">
        <v>46253</v>
      </c>
      <c r="C146" s="14" t="s">
        <v>63</v>
      </c>
      <c r="D146" s="34">
        <v>9.94</v>
      </c>
      <c r="E146" s="34">
        <v>10</v>
      </c>
      <c r="F146" s="34">
        <v>9.65</v>
      </c>
      <c r="G146" s="17">
        <f t="shared" ref="G146:G164" si="18">_xlfn.LET(_xlpm.d,IFERROR(VALUE(SUBSTITUTE(D146&amp;"",".",",")),""),_xlpm.x,IFERROR(VALUE(SUBSTITUTE(F146&amp;"",".",",")),""),IF(OR(_xlpm.d="",_xlpm.d=0,_xlpm.x=""),"",(_xlpm.d-_xlpm.x)/_xlpm.d*100))</f>
        <v>2.9175050301810783</v>
      </c>
      <c r="H146" s="34">
        <v>10</v>
      </c>
      <c r="I146" s="34"/>
      <c r="J146" s="17" t="str">
        <f t="shared" ref="J146:J164" si="19">_xlfn.LET(_xlpm.d,IFERROR(VALUE(SUBSTITUTE(D146&amp;"",".",",")),""),_xlpm.x,IFERROR(VALUE(SUBSTITUTE(I146&amp;"",".",",")),""),IF(OR(_xlpm.d="",_xlpm.d=0,_xlpm.x=""),"",(_xlpm.d-_xlpm.x)/_xlpm.d*100))</f>
        <v/>
      </c>
      <c r="K146" s="34"/>
      <c r="L146" s="34"/>
      <c r="M146" s="17" t="str">
        <f t="shared" ref="M146:M164" si="20">_xlfn.LET(_xlpm.d,IFERROR(VALUE(SUBSTITUTE(D146&amp;"",".",",")),""),_xlpm.x,IFERROR(VALUE(SUBSTITUTE(L146&amp;"",".",",")),""),IF(OR(_xlpm.d="",_xlpm.d=0,_xlpm.x=""),"",(_xlpm.d-_xlpm.x)/_xlpm.d*100))</f>
        <v/>
      </c>
      <c r="N146" s="34"/>
      <c r="O146" s="34"/>
      <c r="P146" s="17" t="str">
        <f t="shared" ref="P146:P164" si="21">_xlfn.LET(_xlpm.d,IFERROR(VALUE(SUBSTITUTE(D146&amp;"",".",",")),""),_xlpm.x,IFERROR(VALUE(SUBSTITUTE(O146&amp;"",".",",")),""),IF(OR(_xlpm.d="",_xlpm.d=0,_xlpm.x=""),"",(_xlpm.d-_xlpm.x)/_xlpm.d*100))</f>
        <v/>
      </c>
      <c r="Q146" s="34"/>
      <c r="R146" s="34"/>
      <c r="S146" s="17" t="str">
        <f t="shared" ref="S146:S164" si="22">_xlfn.LET(_xlpm.d,IFERROR(VALUE(SUBSTITUTE(D146&amp;"",".",",")),""),_xlpm.x,IFERROR(VALUE(SUBSTITUTE(R146&amp;"",".",",")),""),IF(OR(_xlpm.d="",_xlpm.d=0,_xlpm.x=""),"",(_xlpm.d-_xlpm.x)/_xlpm.d*100))</f>
        <v/>
      </c>
      <c r="T146" s="34"/>
      <c r="U146" s="34"/>
      <c r="V146" s="17" t="str">
        <f t="shared" ref="V146:V164" si="23">_xlfn.LET(_xlpm.d,IFERROR(VALUE(SUBSTITUTE(D146&amp;"",".",",")),""),_xlpm.x,IFERROR(VALUE(SUBSTITUTE(U146&amp;"",".",",")),""),IF(OR(_xlpm.d="",_xlpm.d=0,_xlpm.x=""),"",_xlpm.x/(_xlpm.d*1000/150)*100))</f>
        <v/>
      </c>
      <c r="W146" s="34"/>
      <c r="X146" s="14"/>
    </row>
    <row r="147" spans="1:24" ht="15" customHeight="1" x14ac:dyDescent="0.25">
      <c r="A147" s="19">
        <v>144</v>
      </c>
      <c r="B147" s="12">
        <v>46253</v>
      </c>
      <c r="C147" s="14" t="s">
        <v>48</v>
      </c>
      <c r="D147" s="34">
        <v>10.14</v>
      </c>
      <c r="E147" s="34">
        <v>10</v>
      </c>
      <c r="F147" s="34">
        <v>9.86</v>
      </c>
      <c r="G147" s="17">
        <f t="shared" si="18"/>
        <v>2.7613412228796954</v>
      </c>
      <c r="H147" s="34">
        <v>10</v>
      </c>
      <c r="I147" s="34"/>
      <c r="J147" s="17" t="str">
        <f t="shared" si="19"/>
        <v/>
      </c>
      <c r="K147" s="34"/>
      <c r="L147" s="34"/>
      <c r="M147" s="17" t="str">
        <f t="shared" si="20"/>
        <v/>
      </c>
      <c r="N147" s="34"/>
      <c r="O147" s="34"/>
      <c r="P147" s="17" t="str">
        <f t="shared" si="21"/>
        <v/>
      </c>
      <c r="Q147" s="34"/>
      <c r="R147" s="34"/>
      <c r="S147" s="17" t="str">
        <f t="shared" si="22"/>
        <v/>
      </c>
      <c r="T147" s="34"/>
      <c r="U147" s="34"/>
      <c r="V147" s="17" t="str">
        <f t="shared" si="23"/>
        <v/>
      </c>
      <c r="W147" s="34"/>
      <c r="X147" s="14"/>
    </row>
    <row r="148" spans="1:24" ht="15" customHeight="1" x14ac:dyDescent="0.25">
      <c r="A148" s="19">
        <v>145</v>
      </c>
      <c r="B148" s="12">
        <v>46253</v>
      </c>
      <c r="C148" s="14" t="s">
        <v>70</v>
      </c>
      <c r="D148" s="34">
        <v>10</v>
      </c>
      <c r="E148" s="34">
        <v>3</v>
      </c>
      <c r="F148" s="34">
        <v>9.7799999999999994</v>
      </c>
      <c r="G148" s="17">
        <f t="shared" si="18"/>
        <v>2.2000000000000064</v>
      </c>
      <c r="H148" s="34">
        <v>3</v>
      </c>
      <c r="I148" s="34"/>
      <c r="J148" s="17" t="str">
        <f t="shared" si="19"/>
        <v/>
      </c>
      <c r="K148" s="34"/>
      <c r="L148" s="34"/>
      <c r="M148" s="17" t="str">
        <f t="shared" si="20"/>
        <v/>
      </c>
      <c r="N148" s="34"/>
      <c r="O148" s="34"/>
      <c r="P148" s="17" t="str">
        <f t="shared" si="21"/>
        <v/>
      </c>
      <c r="Q148" s="34"/>
      <c r="R148" s="34"/>
      <c r="S148" s="17" t="str">
        <f t="shared" si="22"/>
        <v/>
      </c>
      <c r="T148" s="34"/>
      <c r="U148" s="34"/>
      <c r="V148" s="17" t="str">
        <f t="shared" si="23"/>
        <v/>
      </c>
      <c r="W148" s="34"/>
      <c r="X148" s="14"/>
    </row>
    <row r="149" spans="1:24" ht="15" customHeight="1" x14ac:dyDescent="0.25">
      <c r="A149" s="19">
        <v>146</v>
      </c>
      <c r="B149" s="12">
        <v>46253</v>
      </c>
      <c r="C149" s="14" t="s">
        <v>56</v>
      </c>
      <c r="D149" s="34">
        <v>10.02</v>
      </c>
      <c r="E149" s="34">
        <v>1</v>
      </c>
      <c r="F149" s="34">
        <v>9.89</v>
      </c>
      <c r="G149" s="17">
        <f t="shared" si="18"/>
        <v>1.2974051896207486</v>
      </c>
      <c r="H149" s="34">
        <v>1</v>
      </c>
      <c r="I149" s="34"/>
      <c r="J149" s="17" t="str">
        <f t="shared" si="19"/>
        <v/>
      </c>
      <c r="K149" s="34"/>
      <c r="L149" s="34"/>
      <c r="M149" s="17" t="str">
        <f t="shared" si="20"/>
        <v/>
      </c>
      <c r="N149" s="34"/>
      <c r="O149" s="34"/>
      <c r="P149" s="17" t="str">
        <f t="shared" si="21"/>
        <v/>
      </c>
      <c r="Q149" s="34"/>
      <c r="R149" s="34"/>
      <c r="S149" s="17" t="str">
        <f t="shared" si="22"/>
        <v/>
      </c>
      <c r="T149" s="34"/>
      <c r="U149" s="34"/>
      <c r="V149" s="17" t="str">
        <f t="shared" si="23"/>
        <v/>
      </c>
      <c r="W149" s="34"/>
      <c r="X149" s="14"/>
    </row>
    <row r="150" spans="1:24" ht="15" customHeight="1" x14ac:dyDescent="0.25">
      <c r="A150" s="19">
        <v>147</v>
      </c>
      <c r="B150" s="12">
        <v>46254</v>
      </c>
      <c r="C150" s="14" t="s">
        <v>56</v>
      </c>
      <c r="D150" s="34">
        <v>9.8800000000000008</v>
      </c>
      <c r="E150" s="34">
        <v>9</v>
      </c>
      <c r="F150" s="34">
        <v>9.6</v>
      </c>
      <c r="G150" s="17">
        <f t="shared" si="18"/>
        <v>2.8340080971660031</v>
      </c>
      <c r="H150" s="34">
        <v>9</v>
      </c>
      <c r="I150" s="34"/>
      <c r="J150" s="17" t="str">
        <f t="shared" si="19"/>
        <v/>
      </c>
      <c r="K150" s="34"/>
      <c r="L150" s="34"/>
      <c r="M150" s="17" t="str">
        <f t="shared" si="20"/>
        <v/>
      </c>
      <c r="N150" s="34"/>
      <c r="O150" s="34"/>
      <c r="P150" s="17" t="str">
        <f t="shared" si="21"/>
        <v/>
      </c>
      <c r="Q150" s="34"/>
      <c r="R150" s="34"/>
      <c r="S150" s="17" t="str">
        <f t="shared" si="22"/>
        <v/>
      </c>
      <c r="T150" s="34"/>
      <c r="U150" s="34"/>
      <c r="V150" s="17" t="str">
        <f t="shared" si="23"/>
        <v/>
      </c>
      <c r="W150" s="34"/>
      <c r="X150" s="14"/>
    </row>
    <row r="151" spans="1:24" ht="15" customHeight="1" x14ac:dyDescent="0.25">
      <c r="A151" s="19">
        <v>148</v>
      </c>
      <c r="B151" s="12">
        <v>46254</v>
      </c>
      <c r="C151" s="14" t="s">
        <v>48</v>
      </c>
      <c r="D151" s="34">
        <v>9.8000000000000007</v>
      </c>
      <c r="E151" s="34">
        <v>9</v>
      </c>
      <c r="F151" s="34">
        <v>9.5299999999999994</v>
      </c>
      <c r="G151" s="17">
        <f t="shared" si="18"/>
        <v>2.75510204081634</v>
      </c>
      <c r="H151" s="34">
        <v>9</v>
      </c>
      <c r="I151" s="34"/>
      <c r="J151" s="17" t="str">
        <f t="shared" si="19"/>
        <v/>
      </c>
      <c r="K151" s="34"/>
      <c r="L151" s="34"/>
      <c r="M151" s="17" t="str">
        <f t="shared" si="20"/>
        <v/>
      </c>
      <c r="N151" s="34"/>
      <c r="O151" s="34"/>
      <c r="P151" s="17" t="str">
        <f t="shared" si="21"/>
        <v/>
      </c>
      <c r="Q151" s="34"/>
      <c r="R151" s="34"/>
      <c r="S151" s="17" t="str">
        <f t="shared" si="22"/>
        <v/>
      </c>
      <c r="T151" s="34"/>
      <c r="U151" s="34"/>
      <c r="V151" s="17" t="str">
        <f t="shared" si="23"/>
        <v/>
      </c>
      <c r="W151" s="34"/>
      <c r="X151" s="14"/>
    </row>
    <row r="152" spans="1:24" ht="15" customHeight="1" x14ac:dyDescent="0.25">
      <c r="A152" s="19">
        <v>149</v>
      </c>
      <c r="B152" s="12">
        <v>46254</v>
      </c>
      <c r="C152" s="14" t="s">
        <v>63</v>
      </c>
      <c r="D152" s="34">
        <v>9.91</v>
      </c>
      <c r="E152" s="34">
        <v>18</v>
      </c>
      <c r="F152" s="34">
        <v>9.64</v>
      </c>
      <c r="G152" s="17">
        <f t="shared" si="18"/>
        <v>2.724520686175576</v>
      </c>
      <c r="H152" s="34">
        <v>18</v>
      </c>
      <c r="I152" s="34"/>
      <c r="J152" s="17" t="str">
        <f t="shared" si="19"/>
        <v/>
      </c>
      <c r="K152" s="34"/>
      <c r="L152" s="34"/>
      <c r="M152" s="17" t="str">
        <f t="shared" si="20"/>
        <v/>
      </c>
      <c r="N152" s="34"/>
      <c r="O152" s="34"/>
      <c r="P152" s="17" t="str">
        <f t="shared" si="21"/>
        <v/>
      </c>
      <c r="Q152" s="34"/>
      <c r="R152" s="34"/>
      <c r="S152" s="17" t="str">
        <f t="shared" si="22"/>
        <v/>
      </c>
      <c r="T152" s="34"/>
      <c r="U152" s="34"/>
      <c r="V152" s="17" t="str">
        <f t="shared" si="23"/>
        <v/>
      </c>
      <c r="W152" s="34"/>
      <c r="X152" s="14"/>
    </row>
    <row r="153" spans="1:24" ht="15" customHeight="1" x14ac:dyDescent="0.25">
      <c r="A153" s="19">
        <v>150</v>
      </c>
      <c r="B153" s="12">
        <v>46254</v>
      </c>
      <c r="C153" s="14" t="s">
        <v>43</v>
      </c>
      <c r="D153" s="34">
        <v>9.32</v>
      </c>
      <c r="E153" s="34">
        <v>4</v>
      </c>
      <c r="F153" s="34">
        <v>8.3000000000000007</v>
      </c>
      <c r="G153" s="17">
        <f t="shared" si="18"/>
        <v>10.944206008583686</v>
      </c>
      <c r="H153" s="34">
        <v>4</v>
      </c>
      <c r="I153" s="34"/>
      <c r="J153" s="17" t="str">
        <f t="shared" si="19"/>
        <v/>
      </c>
      <c r="K153" s="34"/>
      <c r="L153" s="34"/>
      <c r="M153" s="17" t="str">
        <f t="shared" si="20"/>
        <v/>
      </c>
      <c r="N153" s="34"/>
      <c r="O153" s="34"/>
      <c r="P153" s="17" t="str">
        <f t="shared" si="21"/>
        <v/>
      </c>
      <c r="Q153" s="34"/>
      <c r="R153" s="34"/>
      <c r="S153" s="17" t="str">
        <f t="shared" si="22"/>
        <v/>
      </c>
      <c r="T153" s="34"/>
      <c r="U153" s="34"/>
      <c r="V153" s="17" t="str">
        <f t="shared" si="23"/>
        <v/>
      </c>
      <c r="W153" s="34"/>
      <c r="X153" s="14"/>
    </row>
    <row r="154" spans="1:24" ht="15" customHeight="1" x14ac:dyDescent="0.25">
      <c r="A154" s="19">
        <v>151</v>
      </c>
      <c r="B154" s="12">
        <v>46254</v>
      </c>
      <c r="C154" s="14" t="s">
        <v>43</v>
      </c>
      <c r="D154" s="34">
        <v>9.01</v>
      </c>
      <c r="E154" s="34">
        <v>8</v>
      </c>
      <c r="F154" s="34">
        <v>7.87</v>
      </c>
      <c r="G154" s="17">
        <f t="shared" si="18"/>
        <v>12.652608213096556</v>
      </c>
      <c r="H154" s="34">
        <v>8</v>
      </c>
      <c r="I154" s="34"/>
      <c r="J154" s="17" t="str">
        <f t="shared" si="19"/>
        <v/>
      </c>
      <c r="K154" s="34"/>
      <c r="L154" s="34"/>
      <c r="M154" s="17" t="str">
        <f t="shared" si="20"/>
        <v/>
      </c>
      <c r="N154" s="34"/>
      <c r="O154" s="34"/>
      <c r="P154" s="17" t="str">
        <f t="shared" si="21"/>
        <v/>
      </c>
      <c r="Q154" s="34"/>
      <c r="R154" s="34"/>
      <c r="S154" s="17" t="str">
        <f t="shared" si="22"/>
        <v/>
      </c>
      <c r="T154" s="34"/>
      <c r="U154" s="34"/>
      <c r="V154" s="17" t="str">
        <f t="shared" si="23"/>
        <v/>
      </c>
      <c r="W154" s="34"/>
      <c r="X154" s="14"/>
    </row>
    <row r="155" spans="1:24" ht="15" customHeight="1" x14ac:dyDescent="0.25">
      <c r="A155" s="19">
        <v>152</v>
      </c>
      <c r="B155" s="12">
        <v>46254</v>
      </c>
      <c r="C155" s="14" t="s">
        <v>41</v>
      </c>
      <c r="D155" s="34">
        <v>9.93</v>
      </c>
      <c r="E155" s="34">
        <v>5</v>
      </c>
      <c r="F155" s="34">
        <v>9.68</v>
      </c>
      <c r="G155" s="17">
        <f t="shared" si="18"/>
        <v>2.5176233635448138</v>
      </c>
      <c r="H155" s="34">
        <v>5</v>
      </c>
      <c r="I155" s="34"/>
      <c r="J155" s="17" t="str">
        <f t="shared" si="19"/>
        <v/>
      </c>
      <c r="K155" s="34"/>
      <c r="L155" s="34"/>
      <c r="M155" s="17" t="str">
        <f t="shared" si="20"/>
        <v/>
      </c>
      <c r="N155" s="34"/>
      <c r="O155" s="34"/>
      <c r="P155" s="17" t="str">
        <f t="shared" si="21"/>
        <v/>
      </c>
      <c r="Q155" s="34"/>
      <c r="R155" s="34"/>
      <c r="S155" s="17" t="str">
        <f t="shared" si="22"/>
        <v/>
      </c>
      <c r="T155" s="34"/>
      <c r="U155" s="34"/>
      <c r="V155" s="17" t="str">
        <f t="shared" si="23"/>
        <v/>
      </c>
      <c r="W155" s="34"/>
      <c r="X155" s="14"/>
    </row>
    <row r="156" spans="1:24" ht="15" customHeight="1" x14ac:dyDescent="0.25">
      <c r="A156" s="19">
        <v>153</v>
      </c>
      <c r="B156" s="12">
        <v>46257</v>
      </c>
      <c r="C156" s="14" t="s">
        <v>79</v>
      </c>
      <c r="D156" s="34">
        <v>7.92</v>
      </c>
      <c r="E156" s="34"/>
      <c r="F156" s="34"/>
      <c r="G156" s="17" t="str">
        <f t="shared" si="18"/>
        <v/>
      </c>
      <c r="H156" s="34"/>
      <c r="I156" s="34"/>
      <c r="J156" s="17" t="str">
        <f t="shared" si="19"/>
        <v/>
      </c>
      <c r="K156" s="34"/>
      <c r="L156" s="34"/>
      <c r="M156" s="17" t="str">
        <f t="shared" si="20"/>
        <v/>
      </c>
      <c r="N156" s="34"/>
      <c r="O156" s="34"/>
      <c r="P156" s="17" t="str">
        <f t="shared" si="21"/>
        <v/>
      </c>
      <c r="Q156" s="34"/>
      <c r="R156" s="34"/>
      <c r="S156" s="17" t="str">
        <f t="shared" si="22"/>
        <v/>
      </c>
      <c r="T156" s="34"/>
      <c r="U156" s="34"/>
      <c r="V156" s="17" t="str">
        <f t="shared" si="23"/>
        <v/>
      </c>
      <c r="W156" s="34"/>
      <c r="X156" s="14"/>
    </row>
    <row r="157" spans="1:24" ht="15" customHeight="1" x14ac:dyDescent="0.25">
      <c r="A157" s="19">
        <v>154</v>
      </c>
      <c r="B157" s="12">
        <v>46257</v>
      </c>
      <c r="C157" s="14" t="s">
        <v>81</v>
      </c>
      <c r="D157" s="34">
        <v>7.98</v>
      </c>
      <c r="E157" s="34"/>
      <c r="F157" s="34"/>
      <c r="G157" s="17" t="str">
        <f t="shared" si="18"/>
        <v/>
      </c>
      <c r="H157" s="34"/>
      <c r="I157" s="34"/>
      <c r="J157" s="17" t="str">
        <f t="shared" si="19"/>
        <v/>
      </c>
      <c r="K157" s="34"/>
      <c r="L157" s="34"/>
      <c r="M157" s="17" t="str">
        <f t="shared" si="20"/>
        <v/>
      </c>
      <c r="N157" s="34"/>
      <c r="O157" s="34"/>
      <c r="P157" s="17" t="str">
        <f t="shared" si="21"/>
        <v/>
      </c>
      <c r="Q157" s="34"/>
      <c r="R157" s="34"/>
      <c r="S157" s="17" t="str">
        <f t="shared" si="22"/>
        <v/>
      </c>
      <c r="T157" s="34"/>
      <c r="U157" s="34"/>
      <c r="V157" s="17" t="str">
        <f t="shared" si="23"/>
        <v/>
      </c>
      <c r="W157" s="34"/>
      <c r="X157" s="14"/>
    </row>
    <row r="158" spans="1:24" ht="15" customHeight="1" x14ac:dyDescent="0.25">
      <c r="A158" s="19">
        <v>155</v>
      </c>
      <c r="B158" s="12">
        <v>46257</v>
      </c>
      <c r="C158" s="14" t="s">
        <v>85</v>
      </c>
      <c r="D158" s="34">
        <v>7.81</v>
      </c>
      <c r="E158" s="34"/>
      <c r="F158" s="34"/>
      <c r="G158" s="17" t="str">
        <f t="shared" si="18"/>
        <v/>
      </c>
      <c r="H158" s="34"/>
      <c r="I158" s="34"/>
      <c r="J158" s="17" t="str">
        <f t="shared" si="19"/>
        <v/>
      </c>
      <c r="K158" s="34"/>
      <c r="L158" s="34"/>
      <c r="M158" s="17" t="str">
        <f t="shared" si="20"/>
        <v/>
      </c>
      <c r="N158" s="34"/>
      <c r="O158" s="34"/>
      <c r="P158" s="17" t="str">
        <f t="shared" si="21"/>
        <v/>
      </c>
      <c r="Q158" s="34"/>
      <c r="R158" s="34"/>
      <c r="S158" s="17" t="str">
        <f t="shared" si="22"/>
        <v/>
      </c>
      <c r="T158" s="34"/>
      <c r="U158" s="34"/>
      <c r="V158" s="17" t="str">
        <f t="shared" si="23"/>
        <v/>
      </c>
      <c r="W158" s="34"/>
      <c r="X158" s="14"/>
    </row>
    <row r="159" spans="1:24" ht="15" customHeight="1" x14ac:dyDescent="0.25">
      <c r="A159" s="19">
        <v>156</v>
      </c>
      <c r="B159" s="12">
        <v>46257</v>
      </c>
      <c r="C159" s="14" t="s">
        <v>1</v>
      </c>
      <c r="D159" s="34">
        <v>7.91</v>
      </c>
      <c r="E159" s="34"/>
      <c r="F159" s="34"/>
      <c r="G159" s="17" t="str">
        <f t="shared" si="18"/>
        <v/>
      </c>
      <c r="H159" s="34"/>
      <c r="I159" s="34"/>
      <c r="J159" s="17" t="str">
        <f t="shared" si="19"/>
        <v/>
      </c>
      <c r="K159" s="34"/>
      <c r="L159" s="34"/>
      <c r="M159" s="17" t="str">
        <f t="shared" si="20"/>
        <v/>
      </c>
      <c r="N159" s="34"/>
      <c r="O159" s="34"/>
      <c r="P159" s="17" t="str">
        <f t="shared" si="21"/>
        <v/>
      </c>
      <c r="Q159" s="34"/>
      <c r="R159" s="34"/>
      <c r="S159" s="17" t="str">
        <f t="shared" si="22"/>
        <v/>
      </c>
      <c r="T159" s="34"/>
      <c r="U159" s="34"/>
      <c r="V159" s="17" t="str">
        <f t="shared" si="23"/>
        <v/>
      </c>
      <c r="W159" s="34"/>
      <c r="X159" s="14"/>
    </row>
    <row r="160" spans="1:24" ht="15" customHeight="1" x14ac:dyDescent="0.25">
      <c r="A160" s="19">
        <v>157</v>
      </c>
      <c r="B160" s="12">
        <v>46257</v>
      </c>
      <c r="C160" s="14" t="s">
        <v>41</v>
      </c>
      <c r="D160" s="34">
        <v>10.1</v>
      </c>
      <c r="E160" s="34"/>
      <c r="F160" s="34"/>
      <c r="G160" s="17" t="str">
        <f t="shared" si="18"/>
        <v/>
      </c>
      <c r="H160" s="34"/>
      <c r="I160" s="34"/>
      <c r="J160" s="17" t="str">
        <f t="shared" si="19"/>
        <v/>
      </c>
      <c r="K160" s="34"/>
      <c r="L160" s="34"/>
      <c r="M160" s="17" t="str">
        <f t="shared" si="20"/>
        <v/>
      </c>
      <c r="N160" s="34"/>
      <c r="O160" s="34"/>
      <c r="P160" s="17" t="str">
        <f t="shared" si="21"/>
        <v/>
      </c>
      <c r="Q160" s="34"/>
      <c r="R160" s="34"/>
      <c r="S160" s="17" t="str">
        <f t="shared" si="22"/>
        <v/>
      </c>
      <c r="T160" s="34"/>
      <c r="U160" s="34"/>
      <c r="V160" s="17" t="str">
        <f t="shared" si="23"/>
        <v/>
      </c>
      <c r="W160" s="34"/>
      <c r="X160" s="14"/>
    </row>
    <row r="161" spans="1:24" ht="15" customHeight="1" x14ac:dyDescent="0.25">
      <c r="A161" s="19">
        <v>158</v>
      </c>
      <c r="B161" s="12">
        <v>46257</v>
      </c>
      <c r="C161" s="14" t="s">
        <v>63</v>
      </c>
      <c r="D161" s="34">
        <v>9.91</v>
      </c>
      <c r="E161" s="34"/>
      <c r="F161" s="34"/>
      <c r="G161" s="17" t="str">
        <f t="shared" si="18"/>
        <v/>
      </c>
      <c r="H161" s="34"/>
      <c r="I161" s="34"/>
      <c r="J161" s="17" t="str">
        <f t="shared" si="19"/>
        <v/>
      </c>
      <c r="K161" s="34"/>
      <c r="L161" s="34"/>
      <c r="M161" s="17" t="str">
        <f t="shared" si="20"/>
        <v/>
      </c>
      <c r="N161" s="34"/>
      <c r="O161" s="34"/>
      <c r="P161" s="17" t="str">
        <f t="shared" si="21"/>
        <v/>
      </c>
      <c r="Q161" s="34"/>
      <c r="R161" s="34"/>
      <c r="S161" s="17" t="str">
        <f t="shared" si="22"/>
        <v/>
      </c>
      <c r="T161" s="34"/>
      <c r="U161" s="34"/>
      <c r="V161" s="17" t="str">
        <f t="shared" si="23"/>
        <v/>
      </c>
      <c r="W161" s="34"/>
      <c r="X161" s="14"/>
    </row>
    <row r="162" spans="1:24" ht="15" customHeight="1" x14ac:dyDescent="0.25">
      <c r="A162" s="19">
        <v>159</v>
      </c>
      <c r="B162" s="12">
        <v>46257</v>
      </c>
      <c r="C162" s="14" t="s">
        <v>70</v>
      </c>
      <c r="D162" s="34">
        <v>9.98</v>
      </c>
      <c r="E162" s="34"/>
      <c r="F162" s="34"/>
      <c r="G162" s="17" t="str">
        <f t="shared" si="18"/>
        <v/>
      </c>
      <c r="H162" s="34"/>
      <c r="I162" s="34"/>
      <c r="J162" s="17" t="str">
        <f t="shared" si="19"/>
        <v/>
      </c>
      <c r="K162" s="34"/>
      <c r="L162" s="34"/>
      <c r="M162" s="17" t="str">
        <f t="shared" si="20"/>
        <v/>
      </c>
      <c r="N162" s="34"/>
      <c r="O162" s="34"/>
      <c r="P162" s="17" t="str">
        <f t="shared" si="21"/>
        <v/>
      </c>
      <c r="Q162" s="34"/>
      <c r="R162" s="34"/>
      <c r="S162" s="17" t="str">
        <f t="shared" si="22"/>
        <v/>
      </c>
      <c r="T162" s="34"/>
      <c r="U162" s="34"/>
      <c r="V162" s="17" t="str">
        <f t="shared" si="23"/>
        <v/>
      </c>
      <c r="W162" s="34"/>
      <c r="X162" s="14"/>
    </row>
    <row r="163" spans="1:24" ht="15" customHeight="1" x14ac:dyDescent="0.25">
      <c r="A163" s="19">
        <v>160</v>
      </c>
      <c r="B163" s="12">
        <v>46257</v>
      </c>
      <c r="C163" s="14" t="s">
        <v>56</v>
      </c>
      <c r="D163" s="34">
        <v>9.9600000000000009</v>
      </c>
      <c r="E163" s="34"/>
      <c r="F163" s="34"/>
      <c r="G163" s="17" t="str">
        <f t="shared" si="18"/>
        <v/>
      </c>
      <c r="H163" s="34"/>
      <c r="I163" s="34"/>
      <c r="J163" s="17" t="str">
        <f t="shared" si="19"/>
        <v/>
      </c>
      <c r="K163" s="34"/>
      <c r="L163" s="34"/>
      <c r="M163" s="17" t="str">
        <f t="shared" si="20"/>
        <v/>
      </c>
      <c r="N163" s="34"/>
      <c r="O163" s="34"/>
      <c r="P163" s="17" t="str">
        <f t="shared" si="21"/>
        <v/>
      </c>
      <c r="Q163" s="34"/>
      <c r="R163" s="34"/>
      <c r="S163" s="17" t="str">
        <f t="shared" si="22"/>
        <v/>
      </c>
      <c r="T163" s="34"/>
      <c r="U163" s="34"/>
      <c r="V163" s="17" t="str">
        <f t="shared" si="23"/>
        <v/>
      </c>
      <c r="W163" s="34"/>
      <c r="X163" s="14"/>
    </row>
    <row r="164" spans="1:24" ht="15" customHeight="1" x14ac:dyDescent="0.25">
      <c r="A164" s="19">
        <v>161</v>
      </c>
      <c r="B164" s="12"/>
      <c r="C164" s="14"/>
      <c r="D164" s="34"/>
      <c r="E164" s="34"/>
      <c r="F164" s="34"/>
      <c r="G164" s="17" t="str">
        <f t="shared" si="18"/>
        <v/>
      </c>
      <c r="H164" s="34"/>
      <c r="I164" s="34"/>
      <c r="J164" s="17" t="str">
        <f t="shared" si="19"/>
        <v/>
      </c>
      <c r="K164" s="34"/>
      <c r="L164" s="34"/>
      <c r="M164" s="17" t="str">
        <f t="shared" si="20"/>
        <v/>
      </c>
      <c r="N164" s="34"/>
      <c r="O164" s="34"/>
      <c r="P164" s="17" t="str">
        <f t="shared" si="21"/>
        <v/>
      </c>
      <c r="Q164" s="34"/>
      <c r="R164" s="34"/>
      <c r="S164" s="17" t="str">
        <f t="shared" si="22"/>
        <v/>
      </c>
      <c r="T164" s="34"/>
      <c r="U164" s="34"/>
      <c r="V164" s="17" t="str">
        <f t="shared" si="23"/>
        <v/>
      </c>
      <c r="W164" s="34"/>
      <c r="X164" s="14"/>
    </row>
    <row r="165" spans="1:24" ht="15" customHeight="1" x14ac:dyDescent="0.25">
      <c r="A165" s="19">
        <v>162</v>
      </c>
      <c r="B165" s="12"/>
      <c r="C165" s="14"/>
      <c r="D165" s="34"/>
      <c r="E165" s="34"/>
      <c r="F165" s="34"/>
      <c r="G165" s="17" t="str">
        <f t="shared" si="12"/>
        <v/>
      </c>
      <c r="H165" s="34"/>
      <c r="I165" s="34"/>
      <c r="J165" s="17" t="str">
        <f t="shared" si="13"/>
        <v/>
      </c>
      <c r="K165" s="34"/>
      <c r="L165" s="34"/>
      <c r="M165" s="17" t="str">
        <f t="shared" si="14"/>
        <v/>
      </c>
      <c r="N165" s="34"/>
      <c r="O165" s="34"/>
      <c r="P165" s="17" t="str">
        <f t="shared" si="15"/>
        <v/>
      </c>
      <c r="Q165" s="34"/>
      <c r="R165" s="34"/>
      <c r="S165" s="17" t="str">
        <f t="shared" si="16"/>
        <v/>
      </c>
      <c r="T165" s="34"/>
      <c r="U165" s="34"/>
      <c r="V165" s="17" t="str">
        <f t="shared" si="17"/>
        <v/>
      </c>
      <c r="W165" s="34"/>
      <c r="X165" s="14"/>
    </row>
    <row r="166" spans="1:24" ht="15" customHeight="1" x14ac:dyDescent="0.25">
      <c r="A166" s="19">
        <v>163</v>
      </c>
      <c r="B166" s="12"/>
      <c r="C166" s="14"/>
      <c r="D166" s="34"/>
      <c r="E166" s="34"/>
      <c r="F166" s="34"/>
      <c r="G166" s="17" t="str">
        <f t="shared" si="12"/>
        <v/>
      </c>
      <c r="H166" s="34"/>
      <c r="I166" s="34"/>
      <c r="J166" s="17" t="str">
        <f t="shared" si="13"/>
        <v/>
      </c>
      <c r="K166" s="34"/>
      <c r="L166" s="34"/>
      <c r="M166" s="17" t="str">
        <f t="shared" si="14"/>
        <v/>
      </c>
      <c r="N166" s="34"/>
      <c r="O166" s="34"/>
      <c r="P166" s="17" t="str">
        <f t="shared" si="15"/>
        <v/>
      </c>
      <c r="Q166" s="34"/>
      <c r="R166" s="34"/>
      <c r="S166" s="17" t="str">
        <f t="shared" si="16"/>
        <v/>
      </c>
      <c r="T166" s="34"/>
      <c r="U166" s="34"/>
      <c r="V166" s="17" t="str">
        <f t="shared" si="17"/>
        <v/>
      </c>
      <c r="W166" s="34"/>
      <c r="X166" s="14"/>
    </row>
    <row r="167" spans="1:24" ht="15" customHeight="1" x14ac:dyDescent="0.25">
      <c r="A167" s="19">
        <v>164</v>
      </c>
      <c r="B167" s="12"/>
      <c r="C167" s="14"/>
      <c r="D167" s="34"/>
      <c r="E167" s="34"/>
      <c r="F167" s="34"/>
      <c r="G167" s="17" t="str">
        <f t="shared" si="12"/>
        <v/>
      </c>
      <c r="H167" s="34"/>
      <c r="I167" s="34"/>
      <c r="J167" s="17" t="str">
        <f t="shared" si="13"/>
        <v/>
      </c>
      <c r="K167" s="34"/>
      <c r="L167" s="34"/>
      <c r="M167" s="17" t="str">
        <f t="shared" si="14"/>
        <v/>
      </c>
      <c r="N167" s="34"/>
      <c r="O167" s="34"/>
      <c r="P167" s="17" t="str">
        <f t="shared" si="15"/>
        <v/>
      </c>
      <c r="Q167" s="34"/>
      <c r="R167" s="34"/>
      <c r="S167" s="17" t="str">
        <f t="shared" si="16"/>
        <v/>
      </c>
      <c r="T167" s="34"/>
      <c r="U167" s="34"/>
      <c r="V167" s="17" t="str">
        <f t="shared" si="17"/>
        <v/>
      </c>
      <c r="W167" s="34"/>
      <c r="X167" s="14"/>
    </row>
    <row r="168" spans="1:24" ht="15" customHeight="1" x14ac:dyDescent="0.25">
      <c r="A168" s="19">
        <v>165</v>
      </c>
      <c r="B168" s="12"/>
      <c r="C168" s="14"/>
      <c r="D168" s="34"/>
      <c r="E168" s="34"/>
      <c r="F168" s="34"/>
      <c r="G168" s="17" t="str">
        <f t="shared" si="12"/>
        <v/>
      </c>
      <c r="H168" s="34"/>
      <c r="I168" s="34"/>
      <c r="J168" s="17" t="str">
        <f t="shared" si="13"/>
        <v/>
      </c>
      <c r="K168" s="34"/>
      <c r="L168" s="34"/>
      <c r="M168" s="17" t="str">
        <f t="shared" si="14"/>
        <v/>
      </c>
      <c r="N168" s="34"/>
      <c r="O168" s="34"/>
      <c r="P168" s="17" t="str">
        <f t="shared" si="15"/>
        <v/>
      </c>
      <c r="Q168" s="34"/>
      <c r="R168" s="34"/>
      <c r="S168" s="17" t="str">
        <f t="shared" si="16"/>
        <v/>
      </c>
      <c r="T168" s="34"/>
      <c r="U168" s="34"/>
      <c r="V168" s="17" t="str">
        <f t="shared" si="17"/>
        <v/>
      </c>
      <c r="W168" s="34"/>
      <c r="X168" s="14"/>
    </row>
    <row r="169" spans="1:24" ht="15" customHeight="1" x14ac:dyDescent="0.25">
      <c r="A169" s="19">
        <v>166</v>
      </c>
      <c r="B169" s="12"/>
      <c r="C169" s="14"/>
      <c r="D169" s="34"/>
      <c r="E169" s="34"/>
      <c r="F169" s="34"/>
      <c r="G169" s="17" t="str">
        <f t="shared" si="12"/>
        <v/>
      </c>
      <c r="H169" s="34"/>
      <c r="I169" s="34"/>
      <c r="J169" s="17" t="str">
        <f t="shared" si="13"/>
        <v/>
      </c>
      <c r="K169" s="34"/>
      <c r="L169" s="34"/>
      <c r="M169" s="17" t="str">
        <f t="shared" si="14"/>
        <v/>
      </c>
      <c r="N169" s="34"/>
      <c r="O169" s="34"/>
      <c r="P169" s="17" t="str">
        <f t="shared" si="15"/>
        <v/>
      </c>
      <c r="Q169" s="34"/>
      <c r="R169" s="34"/>
      <c r="S169" s="17" t="str">
        <f t="shared" si="16"/>
        <v/>
      </c>
      <c r="T169" s="34"/>
      <c r="U169" s="34"/>
      <c r="V169" s="17" t="str">
        <f t="shared" si="17"/>
        <v/>
      </c>
      <c r="W169" s="34"/>
      <c r="X169" s="14"/>
    </row>
    <row r="170" spans="1:24" ht="15" customHeight="1" x14ac:dyDescent="0.25">
      <c r="A170" s="19">
        <v>167</v>
      </c>
      <c r="B170" s="12"/>
      <c r="C170" s="14"/>
      <c r="D170" s="34"/>
      <c r="E170" s="34"/>
      <c r="F170" s="34"/>
      <c r="G170" s="17" t="str">
        <f t="shared" si="12"/>
        <v/>
      </c>
      <c r="H170" s="34"/>
      <c r="I170" s="34"/>
      <c r="J170" s="17" t="str">
        <f t="shared" si="13"/>
        <v/>
      </c>
      <c r="K170" s="34"/>
      <c r="L170" s="34"/>
      <c r="M170" s="17" t="str">
        <f t="shared" si="14"/>
        <v/>
      </c>
      <c r="N170" s="34"/>
      <c r="O170" s="34"/>
      <c r="P170" s="17" t="str">
        <f t="shared" si="15"/>
        <v/>
      </c>
      <c r="Q170" s="34"/>
      <c r="R170" s="34"/>
      <c r="S170" s="17" t="str">
        <f t="shared" si="16"/>
        <v/>
      </c>
      <c r="T170" s="34"/>
      <c r="U170" s="34"/>
      <c r="V170" s="17" t="str">
        <f t="shared" si="17"/>
        <v/>
      </c>
      <c r="W170" s="34"/>
      <c r="X170" s="14"/>
    </row>
    <row r="171" spans="1:24" ht="15" customHeight="1" x14ac:dyDescent="0.25">
      <c r="A171" s="19">
        <v>168</v>
      </c>
      <c r="B171" s="12"/>
      <c r="C171" s="14"/>
      <c r="D171" s="34"/>
      <c r="E171" s="34"/>
      <c r="F171" s="34"/>
      <c r="G171" s="17" t="str">
        <f t="shared" si="12"/>
        <v/>
      </c>
      <c r="H171" s="34"/>
      <c r="I171" s="34"/>
      <c r="J171" s="17" t="str">
        <f t="shared" si="13"/>
        <v/>
      </c>
      <c r="K171" s="34"/>
      <c r="L171" s="34"/>
      <c r="M171" s="17" t="str">
        <f t="shared" si="14"/>
        <v/>
      </c>
      <c r="N171" s="34"/>
      <c r="O171" s="34"/>
      <c r="P171" s="17" t="str">
        <f t="shared" si="15"/>
        <v/>
      </c>
      <c r="Q171" s="34"/>
      <c r="R171" s="34"/>
      <c r="S171" s="17" t="str">
        <f t="shared" si="16"/>
        <v/>
      </c>
      <c r="T171" s="34"/>
      <c r="U171" s="34"/>
      <c r="V171" s="17" t="str">
        <f t="shared" si="17"/>
        <v/>
      </c>
      <c r="W171" s="34"/>
      <c r="X171" s="14"/>
    </row>
    <row r="172" spans="1:24" ht="15" customHeight="1" x14ac:dyDescent="0.25">
      <c r="A172" s="19">
        <v>169</v>
      </c>
      <c r="B172" s="12"/>
      <c r="C172" s="14"/>
      <c r="D172" s="34"/>
      <c r="E172" s="34"/>
      <c r="F172" s="34"/>
      <c r="G172" s="17" t="str">
        <f t="shared" si="12"/>
        <v/>
      </c>
      <c r="H172" s="34"/>
      <c r="I172" s="34"/>
      <c r="J172" s="17" t="str">
        <f t="shared" si="13"/>
        <v/>
      </c>
      <c r="K172" s="34"/>
      <c r="L172" s="34"/>
      <c r="M172" s="17" t="str">
        <f t="shared" si="14"/>
        <v/>
      </c>
      <c r="N172" s="34"/>
      <c r="O172" s="34"/>
      <c r="P172" s="17" t="str">
        <f t="shared" si="15"/>
        <v/>
      </c>
      <c r="Q172" s="34"/>
      <c r="R172" s="34"/>
      <c r="S172" s="17" t="str">
        <f t="shared" si="16"/>
        <v/>
      </c>
      <c r="T172" s="34"/>
      <c r="U172" s="34"/>
      <c r="V172" s="17" t="str">
        <f t="shared" si="17"/>
        <v/>
      </c>
      <c r="W172" s="34"/>
      <c r="X172" s="14"/>
    </row>
    <row r="173" spans="1:24" ht="15" customHeight="1" x14ac:dyDescent="0.25">
      <c r="A173" s="19">
        <v>170</v>
      </c>
      <c r="B173" s="12"/>
      <c r="C173" s="14"/>
      <c r="D173" s="34"/>
      <c r="E173" s="34"/>
      <c r="F173" s="34"/>
      <c r="G173" s="17" t="str">
        <f t="shared" si="12"/>
        <v/>
      </c>
      <c r="H173" s="34"/>
      <c r="I173" s="34"/>
      <c r="J173" s="17" t="str">
        <f t="shared" si="13"/>
        <v/>
      </c>
      <c r="K173" s="34"/>
      <c r="L173" s="34"/>
      <c r="M173" s="17" t="str">
        <f t="shared" si="14"/>
        <v/>
      </c>
      <c r="N173" s="34"/>
      <c r="O173" s="34"/>
      <c r="P173" s="17" t="str">
        <f t="shared" si="15"/>
        <v/>
      </c>
      <c r="Q173" s="34"/>
      <c r="R173" s="34"/>
      <c r="S173" s="17" t="str">
        <f t="shared" si="16"/>
        <v/>
      </c>
      <c r="T173" s="34"/>
      <c r="U173" s="34"/>
      <c r="V173" s="17" t="str">
        <f t="shared" si="17"/>
        <v/>
      </c>
      <c r="W173" s="34"/>
      <c r="X173" s="14"/>
    </row>
    <row r="174" spans="1:24" ht="15" customHeight="1" x14ac:dyDescent="0.25">
      <c r="A174" s="19">
        <v>171</v>
      </c>
      <c r="B174" s="12"/>
      <c r="C174" s="14"/>
      <c r="D174" s="34"/>
      <c r="E174" s="34"/>
      <c r="F174" s="34"/>
      <c r="G174" s="17" t="str">
        <f t="shared" si="12"/>
        <v/>
      </c>
      <c r="H174" s="34"/>
      <c r="I174" s="34"/>
      <c r="J174" s="17" t="str">
        <f t="shared" si="13"/>
        <v/>
      </c>
      <c r="K174" s="34"/>
      <c r="L174" s="34"/>
      <c r="M174" s="17" t="str">
        <f t="shared" si="14"/>
        <v/>
      </c>
      <c r="N174" s="34"/>
      <c r="O174" s="34"/>
      <c r="P174" s="17" t="str">
        <f t="shared" si="15"/>
        <v/>
      </c>
      <c r="Q174" s="34"/>
      <c r="R174" s="34"/>
      <c r="S174" s="17" t="str">
        <f t="shared" si="16"/>
        <v/>
      </c>
      <c r="T174" s="34"/>
      <c r="U174" s="34"/>
      <c r="V174" s="17" t="str">
        <f t="shared" si="17"/>
        <v/>
      </c>
      <c r="W174" s="34"/>
      <c r="X174" s="14"/>
    </row>
    <row r="175" spans="1:24" ht="15" customHeight="1" x14ac:dyDescent="0.25">
      <c r="A175" s="19">
        <v>172</v>
      </c>
      <c r="B175" s="12"/>
      <c r="C175" s="14"/>
      <c r="D175" s="34"/>
      <c r="E175" s="34"/>
      <c r="F175" s="34"/>
      <c r="G175" s="17" t="str">
        <f t="shared" si="12"/>
        <v/>
      </c>
      <c r="H175" s="34"/>
      <c r="I175" s="34"/>
      <c r="J175" s="17" t="str">
        <f t="shared" si="13"/>
        <v/>
      </c>
      <c r="K175" s="34"/>
      <c r="L175" s="34"/>
      <c r="M175" s="17" t="str">
        <f t="shared" si="14"/>
        <v/>
      </c>
      <c r="N175" s="34"/>
      <c r="O175" s="34"/>
      <c r="P175" s="17" t="str">
        <f t="shared" si="15"/>
        <v/>
      </c>
      <c r="Q175" s="34"/>
      <c r="R175" s="34"/>
      <c r="S175" s="17" t="str">
        <f t="shared" si="16"/>
        <v/>
      </c>
      <c r="T175" s="34"/>
      <c r="U175" s="34"/>
      <c r="V175" s="17" t="str">
        <f t="shared" si="17"/>
        <v/>
      </c>
      <c r="W175" s="34"/>
      <c r="X175" s="14"/>
    </row>
    <row r="176" spans="1:24" ht="15" customHeight="1" x14ac:dyDescent="0.25">
      <c r="A176" s="19">
        <v>173</v>
      </c>
      <c r="B176" s="12"/>
      <c r="C176" s="14"/>
      <c r="D176" s="34"/>
      <c r="E176" s="34"/>
      <c r="F176" s="34"/>
      <c r="G176" s="17" t="str">
        <f t="shared" si="12"/>
        <v/>
      </c>
      <c r="H176" s="34"/>
      <c r="I176" s="34"/>
      <c r="J176" s="17" t="str">
        <f t="shared" si="13"/>
        <v/>
      </c>
      <c r="K176" s="34"/>
      <c r="L176" s="34"/>
      <c r="M176" s="17" t="str">
        <f t="shared" si="14"/>
        <v/>
      </c>
      <c r="N176" s="34"/>
      <c r="O176" s="34"/>
      <c r="P176" s="17" t="str">
        <f t="shared" si="15"/>
        <v/>
      </c>
      <c r="Q176" s="34"/>
      <c r="R176" s="34"/>
      <c r="S176" s="17" t="str">
        <f t="shared" si="16"/>
        <v/>
      </c>
      <c r="T176" s="34"/>
      <c r="U176" s="34"/>
      <c r="V176" s="17" t="str">
        <f t="shared" si="17"/>
        <v/>
      </c>
      <c r="W176" s="34"/>
      <c r="X176" s="14"/>
    </row>
    <row r="177" spans="1:24" ht="15" customHeight="1" x14ac:dyDescent="0.25">
      <c r="A177" s="19">
        <v>174</v>
      </c>
      <c r="B177" s="12"/>
      <c r="C177" s="14"/>
      <c r="D177" s="34"/>
      <c r="E177" s="34"/>
      <c r="F177" s="34"/>
      <c r="G177" s="17" t="str">
        <f t="shared" si="12"/>
        <v/>
      </c>
      <c r="H177" s="34"/>
      <c r="I177" s="34"/>
      <c r="J177" s="17" t="str">
        <f t="shared" si="13"/>
        <v/>
      </c>
      <c r="K177" s="34"/>
      <c r="L177" s="34"/>
      <c r="M177" s="17" t="str">
        <f t="shared" si="14"/>
        <v/>
      </c>
      <c r="N177" s="34"/>
      <c r="O177" s="34"/>
      <c r="P177" s="17" t="str">
        <f t="shared" si="15"/>
        <v/>
      </c>
      <c r="Q177" s="34"/>
      <c r="R177" s="34"/>
      <c r="S177" s="17" t="str">
        <f t="shared" si="16"/>
        <v/>
      </c>
      <c r="T177" s="34"/>
      <c r="U177" s="34"/>
      <c r="V177" s="17" t="str">
        <f t="shared" si="17"/>
        <v/>
      </c>
      <c r="W177" s="34"/>
      <c r="X177" s="14"/>
    </row>
    <row r="178" spans="1:24" ht="15" customHeight="1" x14ac:dyDescent="0.25">
      <c r="A178" s="19">
        <v>175</v>
      </c>
      <c r="B178" s="12"/>
      <c r="C178" s="14"/>
      <c r="D178" s="34"/>
      <c r="E178" s="34"/>
      <c r="F178" s="34"/>
      <c r="G178" s="17" t="str">
        <f t="shared" si="12"/>
        <v/>
      </c>
      <c r="H178" s="34"/>
      <c r="I178" s="34"/>
      <c r="J178" s="17" t="str">
        <f t="shared" si="13"/>
        <v/>
      </c>
      <c r="K178" s="34"/>
      <c r="L178" s="34"/>
      <c r="M178" s="17" t="str">
        <f t="shared" si="14"/>
        <v/>
      </c>
      <c r="N178" s="34"/>
      <c r="O178" s="34"/>
      <c r="P178" s="17" t="str">
        <f t="shared" si="15"/>
        <v/>
      </c>
      <c r="Q178" s="34"/>
      <c r="R178" s="34"/>
      <c r="S178" s="17" t="str">
        <f t="shared" si="16"/>
        <v/>
      </c>
      <c r="T178" s="34"/>
      <c r="U178" s="34"/>
      <c r="V178" s="17" t="str">
        <f t="shared" si="17"/>
        <v/>
      </c>
      <c r="W178" s="34"/>
      <c r="X178" s="14"/>
    </row>
    <row r="179" spans="1:24" ht="15" customHeight="1" x14ac:dyDescent="0.25">
      <c r="A179" s="19">
        <v>176</v>
      </c>
      <c r="B179" s="12"/>
      <c r="C179" s="14"/>
      <c r="D179" s="34"/>
      <c r="E179" s="34"/>
      <c r="F179" s="34"/>
      <c r="G179" s="17" t="str">
        <f t="shared" si="12"/>
        <v/>
      </c>
      <c r="H179" s="34"/>
      <c r="I179" s="34"/>
      <c r="J179" s="17" t="str">
        <f t="shared" si="13"/>
        <v/>
      </c>
      <c r="K179" s="34"/>
      <c r="L179" s="34"/>
      <c r="M179" s="17" t="str">
        <f t="shared" si="14"/>
        <v/>
      </c>
      <c r="N179" s="34"/>
      <c r="O179" s="34"/>
      <c r="P179" s="17" t="str">
        <f t="shared" si="15"/>
        <v/>
      </c>
      <c r="Q179" s="34"/>
      <c r="R179" s="34"/>
      <c r="S179" s="17" t="str">
        <f t="shared" si="16"/>
        <v/>
      </c>
      <c r="T179" s="34"/>
      <c r="U179" s="34"/>
      <c r="V179" s="17" t="str">
        <f t="shared" si="17"/>
        <v/>
      </c>
      <c r="W179" s="34"/>
      <c r="X179" s="14"/>
    </row>
    <row r="180" spans="1:24" ht="15" customHeight="1" x14ac:dyDescent="0.25">
      <c r="A180" s="19">
        <v>177</v>
      </c>
      <c r="B180" s="12"/>
      <c r="C180" s="14"/>
      <c r="D180" s="34"/>
      <c r="E180" s="34"/>
      <c r="F180" s="34"/>
      <c r="G180" s="17" t="str">
        <f t="shared" si="12"/>
        <v/>
      </c>
      <c r="H180" s="34"/>
      <c r="I180" s="34"/>
      <c r="J180" s="17" t="str">
        <f t="shared" si="13"/>
        <v/>
      </c>
      <c r="K180" s="34"/>
      <c r="L180" s="34"/>
      <c r="M180" s="17" t="str">
        <f t="shared" si="14"/>
        <v/>
      </c>
      <c r="N180" s="34"/>
      <c r="O180" s="34"/>
      <c r="P180" s="17" t="str">
        <f t="shared" si="15"/>
        <v/>
      </c>
      <c r="Q180" s="34"/>
      <c r="R180" s="34"/>
      <c r="S180" s="17" t="str">
        <f t="shared" si="16"/>
        <v/>
      </c>
      <c r="T180" s="34"/>
      <c r="U180" s="34"/>
      <c r="V180" s="17" t="str">
        <f t="shared" si="17"/>
        <v/>
      </c>
      <c r="W180" s="34"/>
      <c r="X180" s="14"/>
    </row>
    <row r="181" spans="1:24" ht="15" customHeight="1" x14ac:dyDescent="0.25">
      <c r="A181" s="19">
        <v>178</v>
      </c>
      <c r="B181" s="12"/>
      <c r="C181" s="14"/>
      <c r="D181" s="34"/>
      <c r="E181" s="34"/>
      <c r="F181" s="34"/>
      <c r="G181" s="17" t="str">
        <f t="shared" si="12"/>
        <v/>
      </c>
      <c r="H181" s="34"/>
      <c r="I181" s="34"/>
      <c r="J181" s="17" t="str">
        <f t="shared" si="13"/>
        <v/>
      </c>
      <c r="K181" s="34"/>
      <c r="L181" s="34"/>
      <c r="M181" s="17" t="str">
        <f t="shared" si="14"/>
        <v/>
      </c>
      <c r="N181" s="34"/>
      <c r="O181" s="34"/>
      <c r="P181" s="17" t="str">
        <f t="shared" si="15"/>
        <v/>
      </c>
      <c r="Q181" s="34"/>
      <c r="R181" s="34"/>
      <c r="S181" s="17" t="str">
        <f t="shared" si="16"/>
        <v/>
      </c>
      <c r="T181" s="34"/>
      <c r="U181" s="34"/>
      <c r="V181" s="17" t="str">
        <f t="shared" si="17"/>
        <v/>
      </c>
      <c r="W181" s="34"/>
      <c r="X181" s="14"/>
    </row>
    <row r="182" spans="1:24" ht="15" customHeight="1" x14ac:dyDescent="0.25">
      <c r="A182" s="19">
        <v>179</v>
      </c>
      <c r="B182" s="12"/>
      <c r="C182" s="14"/>
      <c r="D182" s="34"/>
      <c r="E182" s="34"/>
      <c r="F182" s="34"/>
      <c r="G182" s="17" t="str">
        <f t="shared" si="12"/>
        <v/>
      </c>
      <c r="H182" s="34"/>
      <c r="I182" s="34"/>
      <c r="J182" s="17" t="str">
        <f t="shared" si="13"/>
        <v/>
      </c>
      <c r="K182" s="34"/>
      <c r="L182" s="34"/>
      <c r="M182" s="17" t="str">
        <f t="shared" si="14"/>
        <v/>
      </c>
      <c r="N182" s="34"/>
      <c r="O182" s="34"/>
      <c r="P182" s="17" t="str">
        <f t="shared" si="15"/>
        <v/>
      </c>
      <c r="Q182" s="34"/>
      <c r="R182" s="34"/>
      <c r="S182" s="17" t="str">
        <f t="shared" si="16"/>
        <v/>
      </c>
      <c r="T182" s="34"/>
      <c r="U182" s="34"/>
      <c r="V182" s="17" t="str">
        <f t="shared" si="17"/>
        <v/>
      </c>
      <c r="W182" s="34"/>
      <c r="X182" s="14"/>
    </row>
    <row r="183" spans="1:24" ht="15" customHeight="1" x14ac:dyDescent="0.25">
      <c r="A183" s="19">
        <v>180</v>
      </c>
      <c r="B183" s="12"/>
      <c r="C183" s="14"/>
      <c r="D183" s="34"/>
      <c r="E183" s="34"/>
      <c r="F183" s="34"/>
      <c r="G183" s="17" t="str">
        <f t="shared" si="12"/>
        <v/>
      </c>
      <c r="H183" s="34"/>
      <c r="I183" s="34"/>
      <c r="J183" s="17" t="str">
        <f t="shared" si="13"/>
        <v/>
      </c>
      <c r="K183" s="34"/>
      <c r="L183" s="34"/>
      <c r="M183" s="17" t="str">
        <f t="shared" si="14"/>
        <v/>
      </c>
      <c r="N183" s="34"/>
      <c r="O183" s="34"/>
      <c r="P183" s="17" t="str">
        <f t="shared" si="15"/>
        <v/>
      </c>
      <c r="Q183" s="34"/>
      <c r="R183" s="34"/>
      <c r="S183" s="17" t="str">
        <f t="shared" si="16"/>
        <v/>
      </c>
      <c r="T183" s="34"/>
      <c r="U183" s="34"/>
      <c r="V183" s="17" t="str">
        <f t="shared" si="17"/>
        <v/>
      </c>
      <c r="W183" s="34"/>
      <c r="X183" s="14"/>
    </row>
    <row r="184" spans="1:24" ht="15" customHeight="1" x14ac:dyDescent="0.25">
      <c r="A184" s="19">
        <v>181</v>
      </c>
      <c r="B184" s="12"/>
      <c r="C184" s="14"/>
      <c r="D184" s="34"/>
      <c r="E184" s="34"/>
      <c r="F184" s="34"/>
      <c r="G184" s="17" t="str">
        <f t="shared" si="12"/>
        <v/>
      </c>
      <c r="H184" s="34"/>
      <c r="I184" s="34"/>
      <c r="J184" s="17" t="str">
        <f t="shared" si="13"/>
        <v/>
      </c>
      <c r="K184" s="34"/>
      <c r="L184" s="34"/>
      <c r="M184" s="17" t="str">
        <f t="shared" si="14"/>
        <v/>
      </c>
      <c r="N184" s="34"/>
      <c r="O184" s="34"/>
      <c r="P184" s="17" t="str">
        <f t="shared" si="15"/>
        <v/>
      </c>
      <c r="Q184" s="34"/>
      <c r="R184" s="34"/>
      <c r="S184" s="17" t="str">
        <f t="shared" si="16"/>
        <v/>
      </c>
      <c r="T184" s="34"/>
      <c r="U184" s="34"/>
      <c r="V184" s="17" t="str">
        <f t="shared" si="17"/>
        <v/>
      </c>
      <c r="W184" s="34"/>
      <c r="X184" s="14"/>
    </row>
    <row r="185" spans="1:24" ht="15" customHeight="1" x14ac:dyDescent="0.25">
      <c r="A185" s="19">
        <v>182</v>
      </c>
      <c r="B185" s="12"/>
      <c r="C185" s="14"/>
      <c r="D185" s="34"/>
      <c r="E185" s="34"/>
      <c r="F185" s="34"/>
      <c r="G185" s="17" t="str">
        <f t="shared" si="12"/>
        <v/>
      </c>
      <c r="H185" s="34"/>
      <c r="I185" s="34"/>
      <c r="J185" s="17" t="str">
        <f t="shared" si="13"/>
        <v/>
      </c>
      <c r="K185" s="34"/>
      <c r="L185" s="34"/>
      <c r="M185" s="17" t="str">
        <f t="shared" si="14"/>
        <v/>
      </c>
      <c r="N185" s="34"/>
      <c r="O185" s="34"/>
      <c r="P185" s="17" t="str">
        <f t="shared" si="15"/>
        <v/>
      </c>
      <c r="Q185" s="34"/>
      <c r="R185" s="34"/>
      <c r="S185" s="17" t="str">
        <f t="shared" si="16"/>
        <v/>
      </c>
      <c r="T185" s="34"/>
      <c r="U185" s="34"/>
      <c r="V185" s="17" t="str">
        <f t="shared" si="17"/>
        <v/>
      </c>
      <c r="W185" s="34"/>
      <c r="X185" s="14"/>
    </row>
    <row r="186" spans="1:24" ht="15" customHeight="1" x14ac:dyDescent="0.25">
      <c r="A186" s="19">
        <v>183</v>
      </c>
      <c r="B186" s="12"/>
      <c r="C186" s="14"/>
      <c r="D186" s="34"/>
      <c r="E186" s="34"/>
      <c r="F186" s="34"/>
      <c r="G186" s="17" t="str">
        <f t="shared" si="12"/>
        <v/>
      </c>
      <c r="H186" s="34"/>
      <c r="I186" s="34"/>
      <c r="J186" s="17" t="str">
        <f t="shared" si="13"/>
        <v/>
      </c>
      <c r="K186" s="34"/>
      <c r="L186" s="34"/>
      <c r="M186" s="17" t="str">
        <f t="shared" si="14"/>
        <v/>
      </c>
      <c r="N186" s="34"/>
      <c r="O186" s="34"/>
      <c r="P186" s="17" t="str">
        <f t="shared" si="15"/>
        <v/>
      </c>
      <c r="Q186" s="34"/>
      <c r="R186" s="34"/>
      <c r="S186" s="17" t="str">
        <f t="shared" si="16"/>
        <v/>
      </c>
      <c r="T186" s="34"/>
      <c r="U186" s="34"/>
      <c r="V186" s="17" t="str">
        <f t="shared" si="17"/>
        <v/>
      </c>
      <c r="W186" s="34"/>
      <c r="X186" s="14"/>
    </row>
    <row r="187" spans="1:24" ht="15" customHeight="1" x14ac:dyDescent="0.25">
      <c r="A187" s="19">
        <v>184</v>
      </c>
      <c r="B187" s="12"/>
      <c r="C187" s="14"/>
      <c r="D187" s="34"/>
      <c r="E187" s="34"/>
      <c r="F187" s="34"/>
      <c r="G187" s="17" t="str">
        <f t="shared" si="12"/>
        <v/>
      </c>
      <c r="H187" s="34"/>
      <c r="I187" s="34"/>
      <c r="J187" s="17" t="str">
        <f t="shared" si="13"/>
        <v/>
      </c>
      <c r="K187" s="34"/>
      <c r="L187" s="34"/>
      <c r="M187" s="17" t="str">
        <f t="shared" si="14"/>
        <v/>
      </c>
      <c r="N187" s="34"/>
      <c r="O187" s="34"/>
      <c r="P187" s="17" t="str">
        <f t="shared" si="15"/>
        <v/>
      </c>
      <c r="Q187" s="34"/>
      <c r="R187" s="34"/>
      <c r="S187" s="17" t="str">
        <f t="shared" si="16"/>
        <v/>
      </c>
      <c r="T187" s="34"/>
      <c r="U187" s="34"/>
      <c r="V187" s="17" t="str">
        <f t="shared" si="17"/>
        <v/>
      </c>
      <c r="W187" s="34"/>
      <c r="X187" s="14"/>
    </row>
    <row r="188" spans="1:24" ht="15" customHeight="1" x14ac:dyDescent="0.25">
      <c r="A188" s="19">
        <v>185</v>
      </c>
      <c r="B188" s="12"/>
      <c r="C188" s="14"/>
      <c r="D188" s="34"/>
      <c r="E188" s="34"/>
      <c r="F188" s="34"/>
      <c r="G188" s="17" t="str">
        <f t="shared" si="12"/>
        <v/>
      </c>
      <c r="H188" s="34"/>
      <c r="I188" s="34"/>
      <c r="J188" s="17" t="str">
        <f t="shared" si="13"/>
        <v/>
      </c>
      <c r="K188" s="34"/>
      <c r="L188" s="34"/>
      <c r="M188" s="17" t="str">
        <f t="shared" si="14"/>
        <v/>
      </c>
      <c r="N188" s="34"/>
      <c r="O188" s="34"/>
      <c r="P188" s="17" t="str">
        <f t="shared" si="15"/>
        <v/>
      </c>
      <c r="Q188" s="34"/>
      <c r="R188" s="34"/>
      <c r="S188" s="17" t="str">
        <f t="shared" si="16"/>
        <v/>
      </c>
      <c r="T188" s="34"/>
      <c r="U188" s="34"/>
      <c r="V188" s="17" t="str">
        <f t="shared" si="17"/>
        <v/>
      </c>
      <c r="W188" s="34"/>
      <c r="X188" s="14"/>
    </row>
    <row r="189" spans="1:24" ht="15" customHeight="1" x14ac:dyDescent="0.25">
      <c r="A189" s="19">
        <v>186</v>
      </c>
      <c r="B189" s="12"/>
      <c r="C189" s="14"/>
      <c r="D189" s="34"/>
      <c r="E189" s="34"/>
      <c r="F189" s="34"/>
      <c r="G189" s="17" t="str">
        <f t="shared" si="12"/>
        <v/>
      </c>
      <c r="H189" s="34"/>
      <c r="I189" s="34"/>
      <c r="J189" s="17" t="str">
        <f t="shared" si="13"/>
        <v/>
      </c>
      <c r="K189" s="34"/>
      <c r="L189" s="34"/>
      <c r="M189" s="17" t="str">
        <f t="shared" si="14"/>
        <v/>
      </c>
      <c r="N189" s="34"/>
      <c r="O189" s="34"/>
      <c r="P189" s="17" t="str">
        <f t="shared" si="15"/>
        <v/>
      </c>
      <c r="Q189" s="34"/>
      <c r="R189" s="34"/>
      <c r="S189" s="17" t="str">
        <f t="shared" si="16"/>
        <v/>
      </c>
      <c r="T189" s="34"/>
      <c r="U189" s="34"/>
      <c r="V189" s="17" t="str">
        <f t="shared" si="17"/>
        <v/>
      </c>
      <c r="W189" s="34"/>
      <c r="X189" s="14"/>
    </row>
    <row r="190" spans="1:24" ht="15" customHeight="1" x14ac:dyDescent="0.25">
      <c r="A190" s="19">
        <v>187</v>
      </c>
      <c r="B190" s="12"/>
      <c r="C190" s="14"/>
      <c r="D190" s="34"/>
      <c r="E190" s="34"/>
      <c r="F190" s="34"/>
      <c r="G190" s="17" t="str">
        <f t="shared" si="12"/>
        <v/>
      </c>
      <c r="H190" s="34"/>
      <c r="I190" s="34"/>
      <c r="J190" s="17" t="str">
        <f t="shared" si="13"/>
        <v/>
      </c>
      <c r="K190" s="34"/>
      <c r="L190" s="34"/>
      <c r="M190" s="17" t="str">
        <f t="shared" si="14"/>
        <v/>
      </c>
      <c r="N190" s="34"/>
      <c r="O190" s="34"/>
      <c r="P190" s="17" t="str">
        <f t="shared" si="15"/>
        <v/>
      </c>
      <c r="Q190" s="34"/>
      <c r="R190" s="34"/>
      <c r="S190" s="17" t="str">
        <f t="shared" si="16"/>
        <v/>
      </c>
      <c r="T190" s="34"/>
      <c r="U190" s="34"/>
      <c r="V190" s="17" t="str">
        <f t="shared" si="17"/>
        <v/>
      </c>
      <c r="W190" s="34"/>
      <c r="X190" s="14"/>
    </row>
    <row r="191" spans="1:24" ht="15" customHeight="1" x14ac:dyDescent="0.25">
      <c r="A191" s="19">
        <v>188</v>
      </c>
      <c r="B191" s="12"/>
      <c r="C191" s="14"/>
      <c r="D191" s="34"/>
      <c r="E191" s="34"/>
      <c r="F191" s="34"/>
      <c r="G191" s="17" t="str">
        <f t="shared" si="12"/>
        <v/>
      </c>
      <c r="H191" s="34"/>
      <c r="I191" s="34"/>
      <c r="J191" s="17" t="str">
        <f t="shared" si="13"/>
        <v/>
      </c>
      <c r="K191" s="34"/>
      <c r="L191" s="34"/>
      <c r="M191" s="17" t="str">
        <f t="shared" si="14"/>
        <v/>
      </c>
      <c r="N191" s="34"/>
      <c r="O191" s="34"/>
      <c r="P191" s="17" t="str">
        <f t="shared" si="15"/>
        <v/>
      </c>
      <c r="Q191" s="34"/>
      <c r="R191" s="34"/>
      <c r="S191" s="17" t="str">
        <f t="shared" si="16"/>
        <v/>
      </c>
      <c r="T191" s="34"/>
      <c r="U191" s="34"/>
      <c r="V191" s="17" t="str">
        <f t="shared" si="17"/>
        <v/>
      </c>
      <c r="W191" s="34"/>
      <c r="X191" s="14"/>
    </row>
    <row r="192" spans="1:24" ht="15" customHeight="1" x14ac:dyDescent="0.25">
      <c r="A192" s="19">
        <v>189</v>
      </c>
      <c r="B192" s="12"/>
      <c r="C192" s="14"/>
      <c r="D192" s="34"/>
      <c r="E192" s="34"/>
      <c r="F192" s="34"/>
      <c r="G192" s="17" t="str">
        <f t="shared" si="12"/>
        <v/>
      </c>
      <c r="H192" s="34"/>
      <c r="I192" s="34"/>
      <c r="J192" s="17" t="str">
        <f t="shared" si="13"/>
        <v/>
      </c>
      <c r="K192" s="34"/>
      <c r="L192" s="34"/>
      <c r="M192" s="17" t="str">
        <f t="shared" si="14"/>
        <v/>
      </c>
      <c r="N192" s="34"/>
      <c r="O192" s="34"/>
      <c r="P192" s="17" t="str">
        <f t="shared" si="15"/>
        <v/>
      </c>
      <c r="Q192" s="34"/>
      <c r="R192" s="34"/>
      <c r="S192" s="17" t="str">
        <f t="shared" si="16"/>
        <v/>
      </c>
      <c r="T192" s="34"/>
      <c r="U192" s="34"/>
      <c r="V192" s="17" t="str">
        <f t="shared" si="17"/>
        <v/>
      </c>
      <c r="W192" s="34"/>
      <c r="X192" s="14"/>
    </row>
    <row r="193" spans="1:24" ht="15" customHeight="1" x14ac:dyDescent="0.25">
      <c r="A193" s="19">
        <v>190</v>
      </c>
      <c r="B193" s="12"/>
      <c r="C193" s="14"/>
      <c r="D193" s="34"/>
      <c r="E193" s="34"/>
      <c r="F193" s="34"/>
      <c r="G193" s="17" t="str">
        <f t="shared" si="12"/>
        <v/>
      </c>
      <c r="H193" s="34"/>
      <c r="I193" s="34"/>
      <c r="J193" s="17" t="str">
        <f t="shared" si="13"/>
        <v/>
      </c>
      <c r="K193" s="34"/>
      <c r="L193" s="34"/>
      <c r="M193" s="17" t="str">
        <f t="shared" si="14"/>
        <v/>
      </c>
      <c r="N193" s="34"/>
      <c r="O193" s="34"/>
      <c r="P193" s="17" t="str">
        <f t="shared" si="15"/>
        <v/>
      </c>
      <c r="Q193" s="34"/>
      <c r="R193" s="34"/>
      <c r="S193" s="17" t="str">
        <f t="shared" si="16"/>
        <v/>
      </c>
      <c r="T193" s="34"/>
      <c r="U193" s="34"/>
      <c r="V193" s="17" t="str">
        <f t="shared" si="17"/>
        <v/>
      </c>
      <c r="W193" s="34"/>
      <c r="X193" s="14"/>
    </row>
    <row r="194" spans="1:24" ht="15" customHeight="1" x14ac:dyDescent="0.25">
      <c r="A194" s="19">
        <v>191</v>
      </c>
      <c r="B194" s="12"/>
      <c r="C194" s="14"/>
      <c r="D194" s="34"/>
      <c r="E194" s="34"/>
      <c r="F194" s="34"/>
      <c r="G194" s="17" t="str">
        <f t="shared" si="12"/>
        <v/>
      </c>
      <c r="H194" s="34"/>
      <c r="I194" s="34"/>
      <c r="J194" s="17" t="str">
        <f t="shared" si="13"/>
        <v/>
      </c>
      <c r="K194" s="34"/>
      <c r="L194" s="34"/>
      <c r="M194" s="17" t="str">
        <f t="shared" si="14"/>
        <v/>
      </c>
      <c r="N194" s="34"/>
      <c r="O194" s="34"/>
      <c r="P194" s="17" t="str">
        <f t="shared" si="15"/>
        <v/>
      </c>
      <c r="Q194" s="34"/>
      <c r="R194" s="34"/>
      <c r="S194" s="17" t="str">
        <f t="shared" si="16"/>
        <v/>
      </c>
      <c r="T194" s="34"/>
      <c r="U194" s="34"/>
      <c r="V194" s="17" t="str">
        <f t="shared" si="17"/>
        <v/>
      </c>
      <c r="W194" s="34"/>
      <c r="X194" s="14"/>
    </row>
    <row r="195" spans="1:24" ht="15" customHeight="1" x14ac:dyDescent="0.25">
      <c r="A195" s="19">
        <v>192</v>
      </c>
      <c r="B195" s="12"/>
      <c r="C195" s="14"/>
      <c r="D195" s="34"/>
      <c r="E195" s="34"/>
      <c r="F195" s="34"/>
      <c r="G195" s="17" t="str">
        <f t="shared" si="12"/>
        <v/>
      </c>
      <c r="H195" s="34"/>
      <c r="I195" s="34"/>
      <c r="J195" s="17" t="str">
        <f t="shared" si="13"/>
        <v/>
      </c>
      <c r="K195" s="34"/>
      <c r="L195" s="34"/>
      <c r="M195" s="17" t="str">
        <f t="shared" si="14"/>
        <v/>
      </c>
      <c r="N195" s="34"/>
      <c r="O195" s="34"/>
      <c r="P195" s="17" t="str">
        <f t="shared" si="15"/>
        <v/>
      </c>
      <c r="Q195" s="34"/>
      <c r="R195" s="34"/>
      <c r="S195" s="17" t="str">
        <f t="shared" si="16"/>
        <v/>
      </c>
      <c r="T195" s="34"/>
      <c r="U195" s="34"/>
      <c r="V195" s="17" t="str">
        <f t="shared" si="17"/>
        <v/>
      </c>
      <c r="W195" s="34"/>
      <c r="X195" s="14"/>
    </row>
    <row r="196" spans="1:24" ht="15" customHeight="1" x14ac:dyDescent="0.25">
      <c r="A196" s="19">
        <v>193</v>
      </c>
      <c r="B196" s="12"/>
      <c r="C196" s="14"/>
      <c r="D196" s="34"/>
      <c r="E196" s="34"/>
      <c r="F196" s="34"/>
      <c r="G196" s="17" t="str">
        <f t="shared" ref="G196:G259" si="24">_xlfn.LET(_xlpm.d,IFERROR(VALUE(SUBSTITUTE(D196&amp;"",".",",")),""),_xlpm.x,IFERROR(VALUE(SUBSTITUTE(F196&amp;"",".",",")),""),IF(OR(_xlpm.d="",_xlpm.d=0,_xlpm.x=""),"",(_xlpm.d-_xlpm.x)/_xlpm.d*100))</f>
        <v/>
      </c>
      <c r="H196" s="34"/>
      <c r="I196" s="34"/>
      <c r="J196" s="17" t="str">
        <f t="shared" ref="J196:J259" si="25">_xlfn.LET(_xlpm.d,IFERROR(VALUE(SUBSTITUTE(D196&amp;"",".",",")),""),_xlpm.x,IFERROR(VALUE(SUBSTITUTE(I196&amp;"",".",",")),""),IF(OR(_xlpm.d="",_xlpm.d=0,_xlpm.x=""),"",(_xlpm.d-_xlpm.x)/_xlpm.d*100))</f>
        <v/>
      </c>
      <c r="K196" s="34"/>
      <c r="L196" s="34"/>
      <c r="M196" s="17" t="str">
        <f t="shared" ref="M196:M259" si="26">_xlfn.LET(_xlpm.d,IFERROR(VALUE(SUBSTITUTE(D196&amp;"",".",",")),""),_xlpm.x,IFERROR(VALUE(SUBSTITUTE(L196&amp;"",".",",")),""),IF(OR(_xlpm.d="",_xlpm.d=0,_xlpm.x=""),"",(_xlpm.d-_xlpm.x)/_xlpm.d*100))</f>
        <v/>
      </c>
      <c r="N196" s="34"/>
      <c r="O196" s="34"/>
      <c r="P196" s="17" t="str">
        <f t="shared" ref="P196:P259" si="27">_xlfn.LET(_xlpm.d,IFERROR(VALUE(SUBSTITUTE(D196&amp;"",".",",")),""),_xlpm.x,IFERROR(VALUE(SUBSTITUTE(O196&amp;"",".",",")),""),IF(OR(_xlpm.d="",_xlpm.d=0,_xlpm.x=""),"",(_xlpm.d-_xlpm.x)/_xlpm.d*100))</f>
        <v/>
      </c>
      <c r="Q196" s="34"/>
      <c r="R196" s="34"/>
      <c r="S196" s="17" t="str">
        <f t="shared" ref="S196:S259" si="28">_xlfn.LET(_xlpm.d,IFERROR(VALUE(SUBSTITUTE(D196&amp;"",".",",")),""),_xlpm.x,IFERROR(VALUE(SUBSTITUTE(R196&amp;"",".",",")),""),IF(OR(_xlpm.d="",_xlpm.d=0,_xlpm.x=""),"",(_xlpm.d-_xlpm.x)/_xlpm.d*100))</f>
        <v/>
      </c>
      <c r="T196" s="34"/>
      <c r="U196" s="34"/>
      <c r="V196" s="17" t="str">
        <f t="shared" ref="V196:V259" si="29">_xlfn.LET(_xlpm.d,IFERROR(VALUE(SUBSTITUTE(D196&amp;"",".",",")),""),_xlpm.x,IFERROR(VALUE(SUBSTITUTE(U196&amp;"",".",",")),""),IF(OR(_xlpm.d="",_xlpm.d=0,_xlpm.x=""),"",_xlpm.x/(_xlpm.d*1000/150)*100))</f>
        <v/>
      </c>
      <c r="W196" s="34"/>
      <c r="X196" s="14"/>
    </row>
    <row r="197" spans="1:24" ht="15" customHeight="1" x14ac:dyDescent="0.25">
      <c r="A197" s="19">
        <v>194</v>
      </c>
      <c r="B197" s="12"/>
      <c r="C197" s="14"/>
      <c r="D197" s="34"/>
      <c r="E197" s="34"/>
      <c r="F197" s="34"/>
      <c r="G197" s="17" t="str">
        <f t="shared" si="24"/>
        <v/>
      </c>
      <c r="H197" s="34"/>
      <c r="I197" s="34"/>
      <c r="J197" s="17" t="str">
        <f t="shared" si="25"/>
        <v/>
      </c>
      <c r="K197" s="34"/>
      <c r="L197" s="34"/>
      <c r="M197" s="17" t="str">
        <f t="shared" si="26"/>
        <v/>
      </c>
      <c r="N197" s="34"/>
      <c r="O197" s="34"/>
      <c r="P197" s="17" t="str">
        <f t="shared" si="27"/>
        <v/>
      </c>
      <c r="Q197" s="34"/>
      <c r="R197" s="34"/>
      <c r="S197" s="17" t="str">
        <f t="shared" si="28"/>
        <v/>
      </c>
      <c r="T197" s="34"/>
      <c r="U197" s="34"/>
      <c r="V197" s="17" t="str">
        <f t="shared" si="29"/>
        <v/>
      </c>
      <c r="W197" s="34"/>
      <c r="X197" s="14"/>
    </row>
    <row r="198" spans="1:24" ht="15" customHeight="1" x14ac:dyDescent="0.25">
      <c r="A198" s="19">
        <v>195</v>
      </c>
      <c r="B198" s="12"/>
      <c r="C198" s="14"/>
      <c r="D198" s="34"/>
      <c r="E198" s="34"/>
      <c r="F198" s="34"/>
      <c r="G198" s="17" t="str">
        <f t="shared" si="24"/>
        <v/>
      </c>
      <c r="H198" s="34"/>
      <c r="I198" s="34"/>
      <c r="J198" s="17" t="str">
        <f t="shared" si="25"/>
        <v/>
      </c>
      <c r="K198" s="34"/>
      <c r="L198" s="34"/>
      <c r="M198" s="17" t="str">
        <f t="shared" si="26"/>
        <v/>
      </c>
      <c r="N198" s="34"/>
      <c r="O198" s="34"/>
      <c r="P198" s="17" t="str">
        <f t="shared" si="27"/>
        <v/>
      </c>
      <c r="Q198" s="34"/>
      <c r="R198" s="34"/>
      <c r="S198" s="17" t="str">
        <f t="shared" si="28"/>
        <v/>
      </c>
      <c r="T198" s="34"/>
      <c r="U198" s="34"/>
      <c r="V198" s="17" t="str">
        <f t="shared" si="29"/>
        <v/>
      </c>
      <c r="W198" s="34"/>
      <c r="X198" s="14"/>
    </row>
    <row r="199" spans="1:24" ht="15" customHeight="1" x14ac:dyDescent="0.25">
      <c r="A199" s="19">
        <v>196</v>
      </c>
      <c r="B199" s="12"/>
      <c r="C199" s="14"/>
      <c r="D199" s="34"/>
      <c r="E199" s="34"/>
      <c r="F199" s="34"/>
      <c r="G199" s="17" t="str">
        <f t="shared" si="24"/>
        <v/>
      </c>
      <c r="H199" s="34"/>
      <c r="I199" s="34"/>
      <c r="J199" s="17" t="str">
        <f t="shared" si="25"/>
        <v/>
      </c>
      <c r="K199" s="34"/>
      <c r="L199" s="34"/>
      <c r="M199" s="17" t="str">
        <f t="shared" si="26"/>
        <v/>
      </c>
      <c r="N199" s="34"/>
      <c r="O199" s="34"/>
      <c r="P199" s="17" t="str">
        <f t="shared" si="27"/>
        <v/>
      </c>
      <c r="Q199" s="34"/>
      <c r="R199" s="34"/>
      <c r="S199" s="17" t="str">
        <f t="shared" si="28"/>
        <v/>
      </c>
      <c r="T199" s="34"/>
      <c r="U199" s="34"/>
      <c r="V199" s="17" t="str">
        <f t="shared" si="29"/>
        <v/>
      </c>
      <c r="W199" s="34"/>
      <c r="X199" s="14"/>
    </row>
    <row r="200" spans="1:24" ht="15" customHeight="1" x14ac:dyDescent="0.25">
      <c r="A200" s="19">
        <v>197</v>
      </c>
      <c r="B200" s="12"/>
      <c r="C200" s="14"/>
      <c r="D200" s="34"/>
      <c r="E200" s="34"/>
      <c r="F200" s="34"/>
      <c r="G200" s="17" t="str">
        <f t="shared" si="24"/>
        <v/>
      </c>
      <c r="H200" s="34"/>
      <c r="I200" s="34"/>
      <c r="J200" s="17" t="str">
        <f t="shared" si="25"/>
        <v/>
      </c>
      <c r="K200" s="34"/>
      <c r="L200" s="34"/>
      <c r="M200" s="17" t="str">
        <f t="shared" si="26"/>
        <v/>
      </c>
      <c r="N200" s="34"/>
      <c r="O200" s="34"/>
      <c r="P200" s="17" t="str">
        <f t="shared" si="27"/>
        <v/>
      </c>
      <c r="Q200" s="34"/>
      <c r="R200" s="34"/>
      <c r="S200" s="17" t="str">
        <f t="shared" si="28"/>
        <v/>
      </c>
      <c r="T200" s="34"/>
      <c r="U200" s="34"/>
      <c r="V200" s="17" t="str">
        <f t="shared" si="29"/>
        <v/>
      </c>
      <c r="W200" s="34"/>
      <c r="X200" s="14"/>
    </row>
    <row r="201" spans="1:24" ht="15" customHeight="1" x14ac:dyDescent="0.25">
      <c r="A201" s="19">
        <v>198</v>
      </c>
      <c r="B201" s="12"/>
      <c r="C201" s="14"/>
      <c r="D201" s="34"/>
      <c r="E201" s="34"/>
      <c r="F201" s="34"/>
      <c r="G201" s="17" t="str">
        <f t="shared" si="24"/>
        <v/>
      </c>
      <c r="H201" s="34"/>
      <c r="I201" s="34"/>
      <c r="J201" s="17" t="str">
        <f t="shared" si="25"/>
        <v/>
      </c>
      <c r="K201" s="34"/>
      <c r="L201" s="34"/>
      <c r="M201" s="17" t="str">
        <f t="shared" si="26"/>
        <v/>
      </c>
      <c r="N201" s="34"/>
      <c r="O201" s="34"/>
      <c r="P201" s="17" t="str">
        <f t="shared" si="27"/>
        <v/>
      </c>
      <c r="Q201" s="34"/>
      <c r="R201" s="34"/>
      <c r="S201" s="17" t="str">
        <f t="shared" si="28"/>
        <v/>
      </c>
      <c r="T201" s="34"/>
      <c r="U201" s="34"/>
      <c r="V201" s="17" t="str">
        <f t="shared" si="29"/>
        <v/>
      </c>
      <c r="W201" s="34"/>
      <c r="X201" s="14"/>
    </row>
    <row r="202" spans="1:24" ht="15" customHeight="1" x14ac:dyDescent="0.25">
      <c r="A202" s="19">
        <v>199</v>
      </c>
      <c r="B202" s="12"/>
      <c r="C202" s="14"/>
      <c r="D202" s="34"/>
      <c r="E202" s="34"/>
      <c r="F202" s="34"/>
      <c r="G202" s="17" t="str">
        <f t="shared" si="24"/>
        <v/>
      </c>
      <c r="H202" s="34"/>
      <c r="I202" s="34"/>
      <c r="J202" s="17" t="str">
        <f t="shared" si="25"/>
        <v/>
      </c>
      <c r="K202" s="34"/>
      <c r="L202" s="34"/>
      <c r="M202" s="17" t="str">
        <f t="shared" si="26"/>
        <v/>
      </c>
      <c r="N202" s="34"/>
      <c r="O202" s="34"/>
      <c r="P202" s="17" t="str">
        <f t="shared" si="27"/>
        <v/>
      </c>
      <c r="Q202" s="34"/>
      <c r="R202" s="34"/>
      <c r="S202" s="17" t="str">
        <f t="shared" si="28"/>
        <v/>
      </c>
      <c r="T202" s="34"/>
      <c r="U202" s="34"/>
      <c r="V202" s="17" t="str">
        <f t="shared" si="29"/>
        <v/>
      </c>
      <c r="W202" s="34"/>
      <c r="X202" s="14"/>
    </row>
    <row r="203" spans="1:24" ht="15" customHeight="1" x14ac:dyDescent="0.25">
      <c r="A203" s="19">
        <v>200</v>
      </c>
      <c r="B203" s="12"/>
      <c r="C203" s="14"/>
      <c r="D203" s="34"/>
      <c r="E203" s="34"/>
      <c r="F203" s="34"/>
      <c r="G203" s="17" t="str">
        <f t="shared" si="24"/>
        <v/>
      </c>
      <c r="H203" s="34"/>
      <c r="I203" s="34"/>
      <c r="J203" s="17" t="str">
        <f t="shared" si="25"/>
        <v/>
      </c>
      <c r="K203" s="34"/>
      <c r="L203" s="34"/>
      <c r="M203" s="17" t="str">
        <f t="shared" si="26"/>
        <v/>
      </c>
      <c r="N203" s="34"/>
      <c r="O203" s="34"/>
      <c r="P203" s="17" t="str">
        <f t="shared" si="27"/>
        <v/>
      </c>
      <c r="Q203" s="34"/>
      <c r="R203" s="34"/>
      <c r="S203" s="17" t="str">
        <f t="shared" si="28"/>
        <v/>
      </c>
      <c r="T203" s="34"/>
      <c r="U203" s="34"/>
      <c r="V203" s="17" t="str">
        <f t="shared" si="29"/>
        <v/>
      </c>
      <c r="W203" s="34"/>
      <c r="X203" s="14"/>
    </row>
    <row r="204" spans="1:24" ht="15" customHeight="1" x14ac:dyDescent="0.25">
      <c r="A204" s="19">
        <v>201</v>
      </c>
      <c r="B204" s="12"/>
      <c r="C204" s="14"/>
      <c r="D204" s="34"/>
      <c r="E204" s="34"/>
      <c r="F204" s="34"/>
      <c r="G204" s="17" t="str">
        <f t="shared" si="24"/>
        <v/>
      </c>
      <c r="H204" s="34"/>
      <c r="I204" s="34"/>
      <c r="J204" s="17" t="str">
        <f t="shared" si="25"/>
        <v/>
      </c>
      <c r="K204" s="34"/>
      <c r="L204" s="34"/>
      <c r="M204" s="17" t="str">
        <f t="shared" si="26"/>
        <v/>
      </c>
      <c r="N204" s="34"/>
      <c r="O204" s="34"/>
      <c r="P204" s="17" t="str">
        <f t="shared" si="27"/>
        <v/>
      </c>
      <c r="Q204" s="34"/>
      <c r="R204" s="34"/>
      <c r="S204" s="17" t="str">
        <f t="shared" si="28"/>
        <v/>
      </c>
      <c r="T204" s="34"/>
      <c r="U204" s="34"/>
      <c r="V204" s="17" t="str">
        <f t="shared" si="29"/>
        <v/>
      </c>
      <c r="W204" s="34"/>
      <c r="X204" s="14"/>
    </row>
    <row r="205" spans="1:24" ht="15" customHeight="1" x14ac:dyDescent="0.25">
      <c r="A205" s="19">
        <v>202</v>
      </c>
      <c r="B205" s="12"/>
      <c r="C205" s="14"/>
      <c r="D205" s="34"/>
      <c r="E205" s="34"/>
      <c r="F205" s="34"/>
      <c r="G205" s="17" t="str">
        <f t="shared" si="24"/>
        <v/>
      </c>
      <c r="H205" s="34"/>
      <c r="I205" s="34"/>
      <c r="J205" s="17" t="str">
        <f t="shared" si="25"/>
        <v/>
      </c>
      <c r="K205" s="34"/>
      <c r="L205" s="34"/>
      <c r="M205" s="17" t="str">
        <f t="shared" si="26"/>
        <v/>
      </c>
      <c r="N205" s="34"/>
      <c r="O205" s="34"/>
      <c r="P205" s="17" t="str">
        <f t="shared" si="27"/>
        <v/>
      </c>
      <c r="Q205" s="34"/>
      <c r="R205" s="34"/>
      <c r="S205" s="17" t="str">
        <f t="shared" si="28"/>
        <v/>
      </c>
      <c r="T205" s="34"/>
      <c r="U205" s="34"/>
      <c r="V205" s="17" t="str">
        <f t="shared" si="29"/>
        <v/>
      </c>
      <c r="W205" s="34"/>
      <c r="X205" s="14"/>
    </row>
    <row r="206" spans="1:24" ht="15" customHeight="1" x14ac:dyDescent="0.25">
      <c r="A206" s="19">
        <v>203</v>
      </c>
      <c r="B206" s="12"/>
      <c r="C206" s="14"/>
      <c r="D206" s="34"/>
      <c r="E206" s="34"/>
      <c r="F206" s="34"/>
      <c r="G206" s="17" t="str">
        <f t="shared" si="24"/>
        <v/>
      </c>
      <c r="H206" s="34"/>
      <c r="I206" s="34"/>
      <c r="J206" s="17" t="str">
        <f t="shared" si="25"/>
        <v/>
      </c>
      <c r="K206" s="34"/>
      <c r="L206" s="34"/>
      <c r="M206" s="17" t="str">
        <f t="shared" si="26"/>
        <v/>
      </c>
      <c r="N206" s="34"/>
      <c r="O206" s="34"/>
      <c r="P206" s="17" t="str">
        <f t="shared" si="27"/>
        <v/>
      </c>
      <c r="Q206" s="34"/>
      <c r="R206" s="34"/>
      <c r="S206" s="17" t="str">
        <f t="shared" si="28"/>
        <v/>
      </c>
      <c r="T206" s="34"/>
      <c r="U206" s="34"/>
      <c r="V206" s="17" t="str">
        <f t="shared" si="29"/>
        <v/>
      </c>
      <c r="W206" s="34"/>
      <c r="X206" s="14"/>
    </row>
    <row r="207" spans="1:24" ht="15" customHeight="1" x14ac:dyDescent="0.25">
      <c r="A207" s="19">
        <v>204</v>
      </c>
      <c r="B207" s="12"/>
      <c r="C207" s="14"/>
      <c r="D207" s="34"/>
      <c r="E207" s="34"/>
      <c r="F207" s="34"/>
      <c r="G207" s="17" t="str">
        <f t="shared" si="24"/>
        <v/>
      </c>
      <c r="H207" s="34"/>
      <c r="I207" s="34"/>
      <c r="J207" s="17" t="str">
        <f t="shared" si="25"/>
        <v/>
      </c>
      <c r="K207" s="34"/>
      <c r="L207" s="34"/>
      <c r="M207" s="17" t="str">
        <f t="shared" si="26"/>
        <v/>
      </c>
      <c r="N207" s="34"/>
      <c r="O207" s="34"/>
      <c r="P207" s="17" t="str">
        <f t="shared" si="27"/>
        <v/>
      </c>
      <c r="Q207" s="34"/>
      <c r="R207" s="34"/>
      <c r="S207" s="17" t="str">
        <f t="shared" si="28"/>
        <v/>
      </c>
      <c r="T207" s="34"/>
      <c r="U207" s="34"/>
      <c r="V207" s="17" t="str">
        <f t="shared" si="29"/>
        <v/>
      </c>
      <c r="W207" s="34"/>
      <c r="X207" s="14"/>
    </row>
    <row r="208" spans="1:24" ht="15" customHeight="1" x14ac:dyDescent="0.25">
      <c r="A208" s="19">
        <v>205</v>
      </c>
      <c r="B208" s="12"/>
      <c r="C208" s="14"/>
      <c r="D208" s="34"/>
      <c r="E208" s="34"/>
      <c r="F208" s="34"/>
      <c r="G208" s="17" t="str">
        <f t="shared" si="24"/>
        <v/>
      </c>
      <c r="H208" s="34"/>
      <c r="I208" s="34"/>
      <c r="J208" s="17" t="str">
        <f t="shared" si="25"/>
        <v/>
      </c>
      <c r="K208" s="34"/>
      <c r="L208" s="34"/>
      <c r="M208" s="17" t="str">
        <f t="shared" si="26"/>
        <v/>
      </c>
      <c r="N208" s="34"/>
      <c r="O208" s="34"/>
      <c r="P208" s="17" t="str">
        <f t="shared" si="27"/>
        <v/>
      </c>
      <c r="Q208" s="34"/>
      <c r="R208" s="34"/>
      <c r="S208" s="17" t="str">
        <f t="shared" si="28"/>
        <v/>
      </c>
      <c r="T208" s="34"/>
      <c r="U208" s="34"/>
      <c r="V208" s="17" t="str">
        <f t="shared" si="29"/>
        <v/>
      </c>
      <c r="W208" s="34"/>
      <c r="X208" s="14"/>
    </row>
    <row r="209" spans="1:24" ht="15" customHeight="1" x14ac:dyDescent="0.25">
      <c r="A209" s="19">
        <v>206</v>
      </c>
      <c r="B209" s="12"/>
      <c r="C209" s="14"/>
      <c r="D209" s="34"/>
      <c r="E209" s="34"/>
      <c r="F209" s="34"/>
      <c r="G209" s="17" t="str">
        <f t="shared" si="24"/>
        <v/>
      </c>
      <c r="H209" s="34"/>
      <c r="I209" s="34"/>
      <c r="J209" s="17" t="str">
        <f t="shared" si="25"/>
        <v/>
      </c>
      <c r="K209" s="34"/>
      <c r="L209" s="34"/>
      <c r="M209" s="17" t="str">
        <f t="shared" si="26"/>
        <v/>
      </c>
      <c r="N209" s="34"/>
      <c r="O209" s="34"/>
      <c r="P209" s="17" t="str">
        <f t="shared" si="27"/>
        <v/>
      </c>
      <c r="Q209" s="34"/>
      <c r="R209" s="34"/>
      <c r="S209" s="17" t="str">
        <f t="shared" si="28"/>
        <v/>
      </c>
      <c r="T209" s="34"/>
      <c r="U209" s="34"/>
      <c r="V209" s="17" t="str">
        <f t="shared" si="29"/>
        <v/>
      </c>
      <c r="W209" s="34"/>
      <c r="X209" s="14"/>
    </row>
    <row r="210" spans="1:24" ht="15" customHeight="1" x14ac:dyDescent="0.25">
      <c r="A210" s="19">
        <v>207</v>
      </c>
      <c r="B210" s="12"/>
      <c r="C210" s="14"/>
      <c r="D210" s="34"/>
      <c r="E210" s="34"/>
      <c r="F210" s="34"/>
      <c r="G210" s="17" t="str">
        <f t="shared" si="24"/>
        <v/>
      </c>
      <c r="H210" s="34"/>
      <c r="I210" s="34"/>
      <c r="J210" s="17" t="str">
        <f t="shared" si="25"/>
        <v/>
      </c>
      <c r="K210" s="34"/>
      <c r="L210" s="34"/>
      <c r="M210" s="17" t="str">
        <f t="shared" si="26"/>
        <v/>
      </c>
      <c r="N210" s="34"/>
      <c r="O210" s="34"/>
      <c r="P210" s="17" t="str">
        <f t="shared" si="27"/>
        <v/>
      </c>
      <c r="Q210" s="34"/>
      <c r="R210" s="34"/>
      <c r="S210" s="17" t="str">
        <f t="shared" si="28"/>
        <v/>
      </c>
      <c r="T210" s="34"/>
      <c r="U210" s="34"/>
      <c r="V210" s="17" t="str">
        <f t="shared" si="29"/>
        <v/>
      </c>
      <c r="W210" s="34"/>
      <c r="X210" s="14"/>
    </row>
    <row r="211" spans="1:24" ht="15" customHeight="1" x14ac:dyDescent="0.25">
      <c r="A211" s="19">
        <v>208</v>
      </c>
      <c r="B211" s="12"/>
      <c r="C211" s="14"/>
      <c r="D211" s="34"/>
      <c r="E211" s="34"/>
      <c r="F211" s="34"/>
      <c r="G211" s="17" t="str">
        <f t="shared" si="24"/>
        <v/>
      </c>
      <c r="H211" s="34"/>
      <c r="I211" s="34"/>
      <c r="J211" s="17" t="str">
        <f t="shared" si="25"/>
        <v/>
      </c>
      <c r="K211" s="34"/>
      <c r="L211" s="34"/>
      <c r="M211" s="17" t="str">
        <f t="shared" si="26"/>
        <v/>
      </c>
      <c r="N211" s="34"/>
      <c r="O211" s="34"/>
      <c r="P211" s="17" t="str">
        <f t="shared" si="27"/>
        <v/>
      </c>
      <c r="Q211" s="34"/>
      <c r="R211" s="34"/>
      <c r="S211" s="17" t="str">
        <f t="shared" si="28"/>
        <v/>
      </c>
      <c r="T211" s="34"/>
      <c r="U211" s="34"/>
      <c r="V211" s="17" t="str">
        <f t="shared" si="29"/>
        <v/>
      </c>
      <c r="W211" s="34"/>
      <c r="X211" s="14"/>
    </row>
    <row r="212" spans="1:24" ht="15" customHeight="1" x14ac:dyDescent="0.25">
      <c r="A212" s="19">
        <v>209</v>
      </c>
      <c r="B212" s="12"/>
      <c r="C212" s="14"/>
      <c r="D212" s="34"/>
      <c r="E212" s="34"/>
      <c r="F212" s="34"/>
      <c r="G212" s="17" t="str">
        <f t="shared" si="24"/>
        <v/>
      </c>
      <c r="H212" s="34"/>
      <c r="I212" s="34"/>
      <c r="J212" s="17" t="str">
        <f t="shared" si="25"/>
        <v/>
      </c>
      <c r="K212" s="34"/>
      <c r="L212" s="34"/>
      <c r="M212" s="17" t="str">
        <f t="shared" si="26"/>
        <v/>
      </c>
      <c r="N212" s="34"/>
      <c r="O212" s="34"/>
      <c r="P212" s="17" t="str">
        <f t="shared" si="27"/>
        <v/>
      </c>
      <c r="Q212" s="34"/>
      <c r="R212" s="34"/>
      <c r="S212" s="17" t="str">
        <f t="shared" si="28"/>
        <v/>
      </c>
      <c r="T212" s="34"/>
      <c r="U212" s="34"/>
      <c r="V212" s="17" t="str">
        <f t="shared" si="29"/>
        <v/>
      </c>
      <c r="W212" s="34"/>
      <c r="X212" s="14"/>
    </row>
    <row r="213" spans="1:24" ht="15" customHeight="1" x14ac:dyDescent="0.25">
      <c r="A213" s="19">
        <v>210</v>
      </c>
      <c r="B213" s="12"/>
      <c r="C213" s="14"/>
      <c r="D213" s="34"/>
      <c r="E213" s="34"/>
      <c r="F213" s="34"/>
      <c r="G213" s="17" t="str">
        <f t="shared" si="24"/>
        <v/>
      </c>
      <c r="H213" s="34"/>
      <c r="I213" s="34"/>
      <c r="J213" s="17" t="str">
        <f t="shared" si="25"/>
        <v/>
      </c>
      <c r="K213" s="34"/>
      <c r="L213" s="34"/>
      <c r="M213" s="17" t="str">
        <f t="shared" si="26"/>
        <v/>
      </c>
      <c r="N213" s="34"/>
      <c r="O213" s="34"/>
      <c r="P213" s="17" t="str">
        <f t="shared" si="27"/>
        <v/>
      </c>
      <c r="Q213" s="34"/>
      <c r="R213" s="34"/>
      <c r="S213" s="17" t="str">
        <f t="shared" si="28"/>
        <v/>
      </c>
      <c r="T213" s="34"/>
      <c r="U213" s="34"/>
      <c r="V213" s="17" t="str">
        <f t="shared" si="29"/>
        <v/>
      </c>
      <c r="W213" s="34"/>
      <c r="X213" s="14"/>
    </row>
    <row r="214" spans="1:24" ht="15" customHeight="1" x14ac:dyDescent="0.25">
      <c r="A214" s="19">
        <v>211</v>
      </c>
      <c r="B214" s="12"/>
      <c r="C214" s="14"/>
      <c r="D214" s="34"/>
      <c r="E214" s="34"/>
      <c r="F214" s="34"/>
      <c r="G214" s="17" t="str">
        <f t="shared" si="24"/>
        <v/>
      </c>
      <c r="H214" s="34"/>
      <c r="I214" s="34"/>
      <c r="J214" s="17" t="str">
        <f t="shared" si="25"/>
        <v/>
      </c>
      <c r="K214" s="34"/>
      <c r="L214" s="34"/>
      <c r="M214" s="17" t="str">
        <f t="shared" si="26"/>
        <v/>
      </c>
      <c r="N214" s="34"/>
      <c r="O214" s="34"/>
      <c r="P214" s="17" t="str">
        <f t="shared" si="27"/>
        <v/>
      </c>
      <c r="Q214" s="34"/>
      <c r="R214" s="34"/>
      <c r="S214" s="17" t="str">
        <f t="shared" si="28"/>
        <v/>
      </c>
      <c r="T214" s="34"/>
      <c r="U214" s="34"/>
      <c r="V214" s="17" t="str">
        <f t="shared" si="29"/>
        <v/>
      </c>
      <c r="W214" s="34"/>
      <c r="X214" s="14"/>
    </row>
    <row r="215" spans="1:24" ht="15" customHeight="1" x14ac:dyDescent="0.25">
      <c r="A215" s="19">
        <v>212</v>
      </c>
      <c r="B215" s="12"/>
      <c r="C215" s="14"/>
      <c r="D215" s="34"/>
      <c r="E215" s="34"/>
      <c r="F215" s="34"/>
      <c r="G215" s="17" t="str">
        <f t="shared" si="24"/>
        <v/>
      </c>
      <c r="H215" s="34"/>
      <c r="I215" s="34"/>
      <c r="J215" s="17" t="str">
        <f t="shared" si="25"/>
        <v/>
      </c>
      <c r="K215" s="34"/>
      <c r="L215" s="34"/>
      <c r="M215" s="17" t="str">
        <f t="shared" si="26"/>
        <v/>
      </c>
      <c r="N215" s="34"/>
      <c r="O215" s="34"/>
      <c r="P215" s="17" t="str">
        <f t="shared" si="27"/>
        <v/>
      </c>
      <c r="Q215" s="34"/>
      <c r="R215" s="34"/>
      <c r="S215" s="17" t="str">
        <f t="shared" si="28"/>
        <v/>
      </c>
      <c r="T215" s="34"/>
      <c r="U215" s="34"/>
      <c r="V215" s="17" t="str">
        <f t="shared" si="29"/>
        <v/>
      </c>
      <c r="W215" s="34"/>
      <c r="X215" s="14"/>
    </row>
    <row r="216" spans="1:24" ht="15" customHeight="1" x14ac:dyDescent="0.25">
      <c r="A216" s="19">
        <v>213</v>
      </c>
      <c r="B216" s="12"/>
      <c r="C216" s="14"/>
      <c r="D216" s="34"/>
      <c r="E216" s="34"/>
      <c r="F216" s="34"/>
      <c r="G216" s="17" t="str">
        <f t="shared" si="24"/>
        <v/>
      </c>
      <c r="H216" s="34"/>
      <c r="I216" s="34"/>
      <c r="J216" s="17" t="str">
        <f t="shared" si="25"/>
        <v/>
      </c>
      <c r="K216" s="34"/>
      <c r="L216" s="34"/>
      <c r="M216" s="17" t="str">
        <f t="shared" si="26"/>
        <v/>
      </c>
      <c r="N216" s="34"/>
      <c r="O216" s="34"/>
      <c r="P216" s="17" t="str">
        <f t="shared" si="27"/>
        <v/>
      </c>
      <c r="Q216" s="34"/>
      <c r="R216" s="34"/>
      <c r="S216" s="17" t="str">
        <f t="shared" si="28"/>
        <v/>
      </c>
      <c r="T216" s="34"/>
      <c r="U216" s="34"/>
      <c r="V216" s="17" t="str">
        <f t="shared" si="29"/>
        <v/>
      </c>
      <c r="W216" s="34"/>
      <c r="X216" s="14"/>
    </row>
    <row r="217" spans="1:24" ht="15" customHeight="1" x14ac:dyDescent="0.25">
      <c r="A217" s="19">
        <v>214</v>
      </c>
      <c r="B217" s="12"/>
      <c r="C217" s="14"/>
      <c r="D217" s="34"/>
      <c r="E217" s="34"/>
      <c r="F217" s="34"/>
      <c r="G217" s="17" t="str">
        <f t="shared" si="24"/>
        <v/>
      </c>
      <c r="H217" s="34"/>
      <c r="I217" s="34"/>
      <c r="J217" s="17" t="str">
        <f t="shared" si="25"/>
        <v/>
      </c>
      <c r="K217" s="34"/>
      <c r="L217" s="34"/>
      <c r="M217" s="17" t="str">
        <f t="shared" si="26"/>
        <v/>
      </c>
      <c r="N217" s="34"/>
      <c r="O217" s="34"/>
      <c r="P217" s="17" t="str">
        <f t="shared" si="27"/>
        <v/>
      </c>
      <c r="Q217" s="34"/>
      <c r="R217" s="34"/>
      <c r="S217" s="17" t="str">
        <f t="shared" si="28"/>
        <v/>
      </c>
      <c r="T217" s="34"/>
      <c r="U217" s="34"/>
      <c r="V217" s="17" t="str">
        <f t="shared" si="29"/>
        <v/>
      </c>
      <c r="W217" s="34"/>
      <c r="X217" s="14"/>
    </row>
    <row r="218" spans="1:24" ht="15" customHeight="1" x14ac:dyDescent="0.25">
      <c r="A218" s="19">
        <v>215</v>
      </c>
      <c r="B218" s="12"/>
      <c r="C218" s="14"/>
      <c r="D218" s="34"/>
      <c r="E218" s="34"/>
      <c r="F218" s="34"/>
      <c r="G218" s="17" t="str">
        <f t="shared" si="24"/>
        <v/>
      </c>
      <c r="H218" s="34"/>
      <c r="I218" s="34"/>
      <c r="J218" s="17" t="str">
        <f t="shared" si="25"/>
        <v/>
      </c>
      <c r="K218" s="34"/>
      <c r="L218" s="34"/>
      <c r="M218" s="17" t="str">
        <f t="shared" si="26"/>
        <v/>
      </c>
      <c r="N218" s="34"/>
      <c r="O218" s="34"/>
      <c r="P218" s="17" t="str">
        <f t="shared" si="27"/>
        <v/>
      </c>
      <c r="Q218" s="34"/>
      <c r="R218" s="34"/>
      <c r="S218" s="17" t="str">
        <f t="shared" si="28"/>
        <v/>
      </c>
      <c r="T218" s="34"/>
      <c r="U218" s="34"/>
      <c r="V218" s="17" t="str">
        <f t="shared" si="29"/>
        <v/>
      </c>
      <c r="W218" s="34"/>
      <c r="X218" s="14"/>
    </row>
    <row r="219" spans="1:24" ht="15" customHeight="1" x14ac:dyDescent="0.25">
      <c r="A219" s="19">
        <v>216</v>
      </c>
      <c r="B219" s="12"/>
      <c r="C219" s="14"/>
      <c r="D219" s="34"/>
      <c r="E219" s="34"/>
      <c r="F219" s="34"/>
      <c r="G219" s="17" t="str">
        <f t="shared" si="24"/>
        <v/>
      </c>
      <c r="H219" s="34"/>
      <c r="I219" s="34"/>
      <c r="J219" s="17" t="str">
        <f t="shared" si="25"/>
        <v/>
      </c>
      <c r="K219" s="34"/>
      <c r="L219" s="34"/>
      <c r="M219" s="17" t="str">
        <f t="shared" si="26"/>
        <v/>
      </c>
      <c r="N219" s="34"/>
      <c r="O219" s="34"/>
      <c r="P219" s="17" t="str">
        <f t="shared" si="27"/>
        <v/>
      </c>
      <c r="Q219" s="34"/>
      <c r="R219" s="34"/>
      <c r="S219" s="17" t="str">
        <f t="shared" si="28"/>
        <v/>
      </c>
      <c r="T219" s="34"/>
      <c r="U219" s="34"/>
      <c r="V219" s="17" t="str">
        <f t="shared" si="29"/>
        <v/>
      </c>
      <c r="W219" s="34"/>
      <c r="X219" s="14"/>
    </row>
    <row r="220" spans="1:24" ht="15" customHeight="1" x14ac:dyDescent="0.25">
      <c r="A220" s="19">
        <v>217</v>
      </c>
      <c r="B220" s="12"/>
      <c r="C220" s="14"/>
      <c r="D220" s="34"/>
      <c r="E220" s="34"/>
      <c r="F220" s="34"/>
      <c r="G220" s="17" t="str">
        <f t="shared" si="24"/>
        <v/>
      </c>
      <c r="H220" s="34"/>
      <c r="I220" s="34"/>
      <c r="J220" s="17" t="str">
        <f t="shared" si="25"/>
        <v/>
      </c>
      <c r="K220" s="34"/>
      <c r="L220" s="34"/>
      <c r="M220" s="17" t="str">
        <f t="shared" si="26"/>
        <v/>
      </c>
      <c r="N220" s="34"/>
      <c r="O220" s="34"/>
      <c r="P220" s="17" t="str">
        <f t="shared" si="27"/>
        <v/>
      </c>
      <c r="Q220" s="34"/>
      <c r="R220" s="34"/>
      <c r="S220" s="17" t="str">
        <f t="shared" si="28"/>
        <v/>
      </c>
      <c r="T220" s="34"/>
      <c r="U220" s="34"/>
      <c r="V220" s="17" t="str">
        <f t="shared" si="29"/>
        <v/>
      </c>
      <c r="W220" s="34"/>
      <c r="X220" s="14"/>
    </row>
    <row r="221" spans="1:24" ht="15" customHeight="1" x14ac:dyDescent="0.25">
      <c r="A221" s="19">
        <v>218</v>
      </c>
      <c r="B221" s="12"/>
      <c r="C221" s="14"/>
      <c r="D221" s="34"/>
      <c r="E221" s="34"/>
      <c r="F221" s="34"/>
      <c r="G221" s="17" t="str">
        <f t="shared" si="24"/>
        <v/>
      </c>
      <c r="H221" s="34"/>
      <c r="I221" s="34"/>
      <c r="J221" s="17" t="str">
        <f t="shared" si="25"/>
        <v/>
      </c>
      <c r="K221" s="34"/>
      <c r="L221" s="34"/>
      <c r="M221" s="17" t="str">
        <f t="shared" si="26"/>
        <v/>
      </c>
      <c r="N221" s="34"/>
      <c r="O221" s="34"/>
      <c r="P221" s="17" t="str">
        <f t="shared" si="27"/>
        <v/>
      </c>
      <c r="Q221" s="34"/>
      <c r="R221" s="34"/>
      <c r="S221" s="17" t="str">
        <f t="shared" si="28"/>
        <v/>
      </c>
      <c r="T221" s="34"/>
      <c r="U221" s="34"/>
      <c r="V221" s="17" t="str">
        <f t="shared" si="29"/>
        <v/>
      </c>
      <c r="W221" s="34"/>
      <c r="X221" s="14"/>
    </row>
    <row r="222" spans="1:24" ht="15" customHeight="1" x14ac:dyDescent="0.25">
      <c r="A222" s="19">
        <v>219</v>
      </c>
      <c r="B222" s="12"/>
      <c r="C222" s="14"/>
      <c r="D222" s="34"/>
      <c r="E222" s="34"/>
      <c r="F222" s="34"/>
      <c r="G222" s="17" t="str">
        <f t="shared" si="24"/>
        <v/>
      </c>
      <c r="H222" s="34"/>
      <c r="I222" s="34"/>
      <c r="J222" s="17" t="str">
        <f t="shared" si="25"/>
        <v/>
      </c>
      <c r="K222" s="34"/>
      <c r="L222" s="34"/>
      <c r="M222" s="17" t="str">
        <f t="shared" si="26"/>
        <v/>
      </c>
      <c r="N222" s="34"/>
      <c r="O222" s="34"/>
      <c r="P222" s="17" t="str">
        <f t="shared" si="27"/>
        <v/>
      </c>
      <c r="Q222" s="34"/>
      <c r="R222" s="34"/>
      <c r="S222" s="17" t="str">
        <f t="shared" si="28"/>
        <v/>
      </c>
      <c r="T222" s="34"/>
      <c r="U222" s="34"/>
      <c r="V222" s="17" t="str">
        <f t="shared" si="29"/>
        <v/>
      </c>
      <c r="W222" s="34"/>
      <c r="X222" s="14"/>
    </row>
    <row r="223" spans="1:24" ht="15" customHeight="1" x14ac:dyDescent="0.25">
      <c r="A223" s="19">
        <v>220</v>
      </c>
      <c r="B223" s="12"/>
      <c r="C223" s="14"/>
      <c r="D223" s="34"/>
      <c r="E223" s="34"/>
      <c r="F223" s="34"/>
      <c r="G223" s="17" t="str">
        <f t="shared" si="24"/>
        <v/>
      </c>
      <c r="H223" s="34"/>
      <c r="I223" s="34"/>
      <c r="J223" s="17" t="str">
        <f t="shared" si="25"/>
        <v/>
      </c>
      <c r="K223" s="34"/>
      <c r="L223" s="34"/>
      <c r="M223" s="17" t="str">
        <f t="shared" si="26"/>
        <v/>
      </c>
      <c r="N223" s="34"/>
      <c r="O223" s="34"/>
      <c r="P223" s="17" t="str">
        <f t="shared" si="27"/>
        <v/>
      </c>
      <c r="Q223" s="34"/>
      <c r="R223" s="34"/>
      <c r="S223" s="17" t="str">
        <f t="shared" si="28"/>
        <v/>
      </c>
      <c r="T223" s="34"/>
      <c r="U223" s="34"/>
      <c r="V223" s="17" t="str">
        <f t="shared" si="29"/>
        <v/>
      </c>
      <c r="W223" s="34"/>
      <c r="X223" s="14"/>
    </row>
    <row r="224" spans="1:24" ht="15" customHeight="1" x14ac:dyDescent="0.25">
      <c r="A224" s="19">
        <v>221</v>
      </c>
      <c r="B224" s="12"/>
      <c r="C224" s="14"/>
      <c r="D224" s="34"/>
      <c r="E224" s="34"/>
      <c r="F224" s="34"/>
      <c r="G224" s="17" t="str">
        <f t="shared" si="24"/>
        <v/>
      </c>
      <c r="H224" s="34"/>
      <c r="I224" s="34"/>
      <c r="J224" s="17" t="str">
        <f t="shared" si="25"/>
        <v/>
      </c>
      <c r="K224" s="34"/>
      <c r="L224" s="34"/>
      <c r="M224" s="17" t="str">
        <f t="shared" si="26"/>
        <v/>
      </c>
      <c r="N224" s="34"/>
      <c r="O224" s="34"/>
      <c r="P224" s="17" t="str">
        <f t="shared" si="27"/>
        <v/>
      </c>
      <c r="Q224" s="34"/>
      <c r="R224" s="34"/>
      <c r="S224" s="17" t="str">
        <f t="shared" si="28"/>
        <v/>
      </c>
      <c r="T224" s="34"/>
      <c r="U224" s="34"/>
      <c r="V224" s="17" t="str">
        <f t="shared" si="29"/>
        <v/>
      </c>
      <c r="W224" s="34"/>
      <c r="X224" s="14"/>
    </row>
    <row r="225" spans="1:24" ht="15" customHeight="1" x14ac:dyDescent="0.25">
      <c r="A225" s="19">
        <v>222</v>
      </c>
      <c r="B225" s="12"/>
      <c r="C225" s="14"/>
      <c r="D225" s="34"/>
      <c r="E225" s="34"/>
      <c r="F225" s="34"/>
      <c r="G225" s="17" t="str">
        <f t="shared" si="24"/>
        <v/>
      </c>
      <c r="H225" s="34"/>
      <c r="I225" s="34"/>
      <c r="J225" s="17" t="str">
        <f t="shared" si="25"/>
        <v/>
      </c>
      <c r="K225" s="34"/>
      <c r="L225" s="34"/>
      <c r="M225" s="17" t="str">
        <f t="shared" si="26"/>
        <v/>
      </c>
      <c r="N225" s="34"/>
      <c r="O225" s="34"/>
      <c r="P225" s="17" t="str">
        <f t="shared" si="27"/>
        <v/>
      </c>
      <c r="Q225" s="34"/>
      <c r="R225" s="34"/>
      <c r="S225" s="17" t="str">
        <f t="shared" si="28"/>
        <v/>
      </c>
      <c r="T225" s="34"/>
      <c r="U225" s="34"/>
      <c r="V225" s="17" t="str">
        <f t="shared" si="29"/>
        <v/>
      </c>
      <c r="W225" s="34"/>
      <c r="X225" s="14"/>
    </row>
    <row r="226" spans="1:24" ht="15" customHeight="1" x14ac:dyDescent="0.25">
      <c r="A226" s="19">
        <v>223</v>
      </c>
      <c r="B226" s="12"/>
      <c r="C226" s="14"/>
      <c r="D226" s="34"/>
      <c r="E226" s="34"/>
      <c r="F226" s="34"/>
      <c r="G226" s="17" t="str">
        <f t="shared" si="24"/>
        <v/>
      </c>
      <c r="H226" s="34"/>
      <c r="I226" s="34"/>
      <c r="J226" s="17" t="str">
        <f t="shared" si="25"/>
        <v/>
      </c>
      <c r="K226" s="34"/>
      <c r="L226" s="34"/>
      <c r="M226" s="17" t="str">
        <f t="shared" si="26"/>
        <v/>
      </c>
      <c r="N226" s="34"/>
      <c r="O226" s="34"/>
      <c r="P226" s="17" t="str">
        <f t="shared" si="27"/>
        <v/>
      </c>
      <c r="Q226" s="34"/>
      <c r="R226" s="34"/>
      <c r="S226" s="17" t="str">
        <f t="shared" si="28"/>
        <v/>
      </c>
      <c r="T226" s="34"/>
      <c r="U226" s="34"/>
      <c r="V226" s="17" t="str">
        <f t="shared" si="29"/>
        <v/>
      </c>
      <c r="W226" s="34"/>
      <c r="X226" s="14"/>
    </row>
    <row r="227" spans="1:24" ht="15" customHeight="1" x14ac:dyDescent="0.25">
      <c r="A227" s="19">
        <v>224</v>
      </c>
      <c r="B227" s="12"/>
      <c r="C227" s="14"/>
      <c r="D227" s="34"/>
      <c r="E227" s="34"/>
      <c r="F227" s="34"/>
      <c r="G227" s="17" t="str">
        <f t="shared" si="24"/>
        <v/>
      </c>
      <c r="H227" s="34"/>
      <c r="I227" s="34"/>
      <c r="J227" s="17" t="str">
        <f t="shared" si="25"/>
        <v/>
      </c>
      <c r="K227" s="34"/>
      <c r="L227" s="34"/>
      <c r="M227" s="17" t="str">
        <f t="shared" si="26"/>
        <v/>
      </c>
      <c r="N227" s="34"/>
      <c r="O227" s="34"/>
      <c r="P227" s="17" t="str">
        <f t="shared" si="27"/>
        <v/>
      </c>
      <c r="Q227" s="34"/>
      <c r="R227" s="34"/>
      <c r="S227" s="17" t="str">
        <f t="shared" si="28"/>
        <v/>
      </c>
      <c r="T227" s="34"/>
      <c r="U227" s="34"/>
      <c r="V227" s="17" t="str">
        <f t="shared" si="29"/>
        <v/>
      </c>
      <c r="W227" s="34"/>
      <c r="X227" s="14"/>
    </row>
    <row r="228" spans="1:24" ht="15" customHeight="1" x14ac:dyDescent="0.25">
      <c r="A228" s="19">
        <v>225</v>
      </c>
      <c r="B228" s="12"/>
      <c r="C228" s="14"/>
      <c r="D228" s="34"/>
      <c r="E228" s="34"/>
      <c r="F228" s="34"/>
      <c r="G228" s="17" t="str">
        <f t="shared" si="24"/>
        <v/>
      </c>
      <c r="H228" s="34"/>
      <c r="I228" s="34"/>
      <c r="J228" s="17" t="str">
        <f t="shared" si="25"/>
        <v/>
      </c>
      <c r="K228" s="34"/>
      <c r="L228" s="34"/>
      <c r="M228" s="17" t="str">
        <f t="shared" si="26"/>
        <v/>
      </c>
      <c r="N228" s="34"/>
      <c r="O228" s="34"/>
      <c r="P228" s="17" t="str">
        <f t="shared" si="27"/>
        <v/>
      </c>
      <c r="Q228" s="34"/>
      <c r="R228" s="34"/>
      <c r="S228" s="17" t="str">
        <f t="shared" si="28"/>
        <v/>
      </c>
      <c r="T228" s="34"/>
      <c r="U228" s="34"/>
      <c r="V228" s="17" t="str">
        <f t="shared" si="29"/>
        <v/>
      </c>
      <c r="W228" s="34"/>
      <c r="X228" s="14"/>
    </row>
    <row r="229" spans="1:24" ht="15" customHeight="1" x14ac:dyDescent="0.25">
      <c r="A229" s="19">
        <v>226</v>
      </c>
      <c r="B229" s="12"/>
      <c r="C229" s="14"/>
      <c r="D229" s="34"/>
      <c r="E229" s="34"/>
      <c r="F229" s="34"/>
      <c r="G229" s="17" t="str">
        <f t="shared" si="24"/>
        <v/>
      </c>
      <c r="H229" s="34"/>
      <c r="I229" s="34"/>
      <c r="J229" s="17" t="str">
        <f t="shared" si="25"/>
        <v/>
      </c>
      <c r="K229" s="34"/>
      <c r="L229" s="34"/>
      <c r="M229" s="17" t="str">
        <f t="shared" si="26"/>
        <v/>
      </c>
      <c r="N229" s="34"/>
      <c r="O229" s="34"/>
      <c r="P229" s="17" t="str">
        <f t="shared" si="27"/>
        <v/>
      </c>
      <c r="Q229" s="34"/>
      <c r="R229" s="34"/>
      <c r="S229" s="17" t="str">
        <f t="shared" si="28"/>
        <v/>
      </c>
      <c r="T229" s="34"/>
      <c r="U229" s="34"/>
      <c r="V229" s="17" t="str">
        <f t="shared" si="29"/>
        <v/>
      </c>
      <c r="W229" s="34"/>
      <c r="X229" s="14"/>
    </row>
    <row r="230" spans="1:24" ht="15" customHeight="1" x14ac:dyDescent="0.25">
      <c r="A230" s="19">
        <v>227</v>
      </c>
      <c r="B230" s="12"/>
      <c r="C230" s="14"/>
      <c r="D230" s="34"/>
      <c r="E230" s="34"/>
      <c r="F230" s="34"/>
      <c r="G230" s="17" t="str">
        <f t="shared" si="24"/>
        <v/>
      </c>
      <c r="H230" s="34"/>
      <c r="I230" s="34"/>
      <c r="J230" s="17" t="str">
        <f t="shared" si="25"/>
        <v/>
      </c>
      <c r="K230" s="34"/>
      <c r="L230" s="34"/>
      <c r="M230" s="17" t="str">
        <f t="shared" si="26"/>
        <v/>
      </c>
      <c r="N230" s="34"/>
      <c r="O230" s="34"/>
      <c r="P230" s="17" t="str">
        <f t="shared" si="27"/>
        <v/>
      </c>
      <c r="Q230" s="34"/>
      <c r="R230" s="34"/>
      <c r="S230" s="17" t="str">
        <f t="shared" si="28"/>
        <v/>
      </c>
      <c r="T230" s="34"/>
      <c r="U230" s="34"/>
      <c r="V230" s="17" t="str">
        <f t="shared" si="29"/>
        <v/>
      </c>
      <c r="W230" s="34"/>
      <c r="X230" s="14"/>
    </row>
    <row r="231" spans="1:24" ht="15" customHeight="1" x14ac:dyDescent="0.25">
      <c r="A231" s="19">
        <v>228</v>
      </c>
      <c r="B231" s="12"/>
      <c r="C231" s="14"/>
      <c r="D231" s="34"/>
      <c r="E231" s="34"/>
      <c r="F231" s="34"/>
      <c r="G231" s="17" t="str">
        <f t="shared" si="24"/>
        <v/>
      </c>
      <c r="H231" s="34"/>
      <c r="I231" s="34"/>
      <c r="J231" s="17" t="str">
        <f t="shared" si="25"/>
        <v/>
      </c>
      <c r="K231" s="34"/>
      <c r="L231" s="34"/>
      <c r="M231" s="17" t="str">
        <f t="shared" si="26"/>
        <v/>
      </c>
      <c r="N231" s="34"/>
      <c r="O231" s="34"/>
      <c r="P231" s="17" t="str">
        <f t="shared" si="27"/>
        <v/>
      </c>
      <c r="Q231" s="34"/>
      <c r="R231" s="34"/>
      <c r="S231" s="17" t="str">
        <f t="shared" si="28"/>
        <v/>
      </c>
      <c r="T231" s="34"/>
      <c r="U231" s="34"/>
      <c r="V231" s="17" t="str">
        <f t="shared" si="29"/>
        <v/>
      </c>
      <c r="W231" s="34"/>
      <c r="X231" s="14"/>
    </row>
    <row r="232" spans="1:24" ht="15" customHeight="1" x14ac:dyDescent="0.25">
      <c r="A232" s="19">
        <v>229</v>
      </c>
      <c r="B232" s="12"/>
      <c r="C232" s="14"/>
      <c r="D232" s="34"/>
      <c r="E232" s="34"/>
      <c r="F232" s="34"/>
      <c r="G232" s="17" t="str">
        <f t="shared" si="24"/>
        <v/>
      </c>
      <c r="H232" s="34"/>
      <c r="I232" s="34"/>
      <c r="J232" s="17" t="str">
        <f t="shared" si="25"/>
        <v/>
      </c>
      <c r="K232" s="34"/>
      <c r="L232" s="34"/>
      <c r="M232" s="17" t="str">
        <f t="shared" si="26"/>
        <v/>
      </c>
      <c r="N232" s="34"/>
      <c r="O232" s="34"/>
      <c r="P232" s="17" t="str">
        <f t="shared" si="27"/>
        <v/>
      </c>
      <c r="Q232" s="34"/>
      <c r="R232" s="34"/>
      <c r="S232" s="17" t="str">
        <f t="shared" si="28"/>
        <v/>
      </c>
      <c r="T232" s="34"/>
      <c r="U232" s="34"/>
      <c r="V232" s="17" t="str">
        <f t="shared" si="29"/>
        <v/>
      </c>
      <c r="W232" s="34"/>
      <c r="X232" s="14"/>
    </row>
    <row r="233" spans="1:24" ht="15" customHeight="1" x14ac:dyDescent="0.25">
      <c r="A233" s="19">
        <v>230</v>
      </c>
      <c r="B233" s="12"/>
      <c r="C233" s="14"/>
      <c r="D233" s="34"/>
      <c r="E233" s="34"/>
      <c r="F233" s="34"/>
      <c r="G233" s="17" t="str">
        <f t="shared" si="24"/>
        <v/>
      </c>
      <c r="H233" s="34"/>
      <c r="I233" s="34"/>
      <c r="J233" s="17" t="str">
        <f t="shared" si="25"/>
        <v/>
      </c>
      <c r="K233" s="34"/>
      <c r="L233" s="34"/>
      <c r="M233" s="17" t="str">
        <f t="shared" si="26"/>
        <v/>
      </c>
      <c r="N233" s="34"/>
      <c r="O233" s="34"/>
      <c r="P233" s="17" t="str">
        <f t="shared" si="27"/>
        <v/>
      </c>
      <c r="Q233" s="34"/>
      <c r="R233" s="34"/>
      <c r="S233" s="17" t="str">
        <f t="shared" si="28"/>
        <v/>
      </c>
      <c r="T233" s="34"/>
      <c r="U233" s="34"/>
      <c r="V233" s="17" t="str">
        <f t="shared" si="29"/>
        <v/>
      </c>
      <c r="W233" s="34"/>
      <c r="X233" s="14"/>
    </row>
    <row r="234" spans="1:24" ht="15" customHeight="1" x14ac:dyDescent="0.25">
      <c r="A234" s="19">
        <v>231</v>
      </c>
      <c r="B234" s="12"/>
      <c r="C234" s="14"/>
      <c r="D234" s="34"/>
      <c r="E234" s="34"/>
      <c r="F234" s="34"/>
      <c r="G234" s="17" t="str">
        <f t="shared" si="24"/>
        <v/>
      </c>
      <c r="H234" s="34"/>
      <c r="I234" s="34"/>
      <c r="J234" s="17" t="str">
        <f t="shared" si="25"/>
        <v/>
      </c>
      <c r="K234" s="34"/>
      <c r="L234" s="34"/>
      <c r="M234" s="17" t="str">
        <f t="shared" si="26"/>
        <v/>
      </c>
      <c r="N234" s="34"/>
      <c r="O234" s="34"/>
      <c r="P234" s="17" t="str">
        <f t="shared" si="27"/>
        <v/>
      </c>
      <c r="Q234" s="34"/>
      <c r="R234" s="34"/>
      <c r="S234" s="17" t="str">
        <f t="shared" si="28"/>
        <v/>
      </c>
      <c r="T234" s="34"/>
      <c r="U234" s="34"/>
      <c r="V234" s="17" t="str">
        <f t="shared" si="29"/>
        <v/>
      </c>
      <c r="W234" s="34"/>
      <c r="X234" s="14"/>
    </row>
    <row r="235" spans="1:24" ht="15" customHeight="1" x14ac:dyDescent="0.25">
      <c r="A235" s="19">
        <v>232</v>
      </c>
      <c r="B235" s="12"/>
      <c r="C235" s="14"/>
      <c r="D235" s="34"/>
      <c r="E235" s="34"/>
      <c r="F235" s="34"/>
      <c r="G235" s="17" t="str">
        <f t="shared" si="24"/>
        <v/>
      </c>
      <c r="H235" s="34"/>
      <c r="I235" s="34"/>
      <c r="J235" s="17" t="str">
        <f t="shared" si="25"/>
        <v/>
      </c>
      <c r="K235" s="34"/>
      <c r="L235" s="34"/>
      <c r="M235" s="17" t="str">
        <f t="shared" si="26"/>
        <v/>
      </c>
      <c r="N235" s="34"/>
      <c r="O235" s="34"/>
      <c r="P235" s="17" t="str">
        <f t="shared" si="27"/>
        <v/>
      </c>
      <c r="Q235" s="34"/>
      <c r="R235" s="34"/>
      <c r="S235" s="17" t="str">
        <f t="shared" si="28"/>
        <v/>
      </c>
      <c r="T235" s="34"/>
      <c r="U235" s="34"/>
      <c r="V235" s="17" t="str">
        <f t="shared" si="29"/>
        <v/>
      </c>
      <c r="W235" s="34"/>
      <c r="X235" s="14"/>
    </row>
    <row r="236" spans="1:24" ht="15" customHeight="1" x14ac:dyDescent="0.25">
      <c r="A236" s="19">
        <v>233</v>
      </c>
      <c r="B236" s="12"/>
      <c r="C236" s="14"/>
      <c r="D236" s="34"/>
      <c r="E236" s="34"/>
      <c r="F236" s="34"/>
      <c r="G236" s="17" t="str">
        <f t="shared" si="24"/>
        <v/>
      </c>
      <c r="H236" s="34"/>
      <c r="I236" s="34"/>
      <c r="J236" s="17" t="str">
        <f t="shared" si="25"/>
        <v/>
      </c>
      <c r="K236" s="34"/>
      <c r="L236" s="34"/>
      <c r="M236" s="17" t="str">
        <f t="shared" si="26"/>
        <v/>
      </c>
      <c r="N236" s="34"/>
      <c r="O236" s="34"/>
      <c r="P236" s="17" t="str">
        <f t="shared" si="27"/>
        <v/>
      </c>
      <c r="Q236" s="34"/>
      <c r="R236" s="34"/>
      <c r="S236" s="17" t="str">
        <f t="shared" si="28"/>
        <v/>
      </c>
      <c r="T236" s="34"/>
      <c r="U236" s="34"/>
      <c r="V236" s="17" t="str">
        <f t="shared" si="29"/>
        <v/>
      </c>
      <c r="W236" s="34"/>
      <c r="X236" s="14"/>
    </row>
    <row r="237" spans="1:24" ht="15" customHeight="1" x14ac:dyDescent="0.25">
      <c r="A237" s="19">
        <v>234</v>
      </c>
      <c r="B237" s="12"/>
      <c r="C237" s="14"/>
      <c r="D237" s="34"/>
      <c r="E237" s="34"/>
      <c r="F237" s="34"/>
      <c r="G237" s="17" t="str">
        <f t="shared" si="24"/>
        <v/>
      </c>
      <c r="H237" s="34"/>
      <c r="I237" s="34"/>
      <c r="J237" s="17" t="str">
        <f t="shared" si="25"/>
        <v/>
      </c>
      <c r="K237" s="34"/>
      <c r="L237" s="34"/>
      <c r="M237" s="17" t="str">
        <f t="shared" si="26"/>
        <v/>
      </c>
      <c r="N237" s="34"/>
      <c r="O237" s="34"/>
      <c r="P237" s="17" t="str">
        <f t="shared" si="27"/>
        <v/>
      </c>
      <c r="Q237" s="34"/>
      <c r="R237" s="34"/>
      <c r="S237" s="17" t="str">
        <f t="shared" si="28"/>
        <v/>
      </c>
      <c r="T237" s="34"/>
      <c r="U237" s="34"/>
      <c r="V237" s="17" t="str">
        <f t="shared" si="29"/>
        <v/>
      </c>
      <c r="W237" s="34"/>
      <c r="X237" s="14"/>
    </row>
    <row r="238" spans="1:24" ht="15" customHeight="1" x14ac:dyDescent="0.25">
      <c r="A238" s="19">
        <v>235</v>
      </c>
      <c r="B238" s="12"/>
      <c r="C238" s="14"/>
      <c r="D238" s="34"/>
      <c r="E238" s="34"/>
      <c r="F238" s="34"/>
      <c r="G238" s="17" t="str">
        <f t="shared" si="24"/>
        <v/>
      </c>
      <c r="H238" s="34"/>
      <c r="I238" s="34"/>
      <c r="J238" s="17" t="str">
        <f t="shared" si="25"/>
        <v/>
      </c>
      <c r="K238" s="34"/>
      <c r="L238" s="34"/>
      <c r="M238" s="17" t="str">
        <f t="shared" si="26"/>
        <v/>
      </c>
      <c r="N238" s="34"/>
      <c r="O238" s="34"/>
      <c r="P238" s="17" t="str">
        <f t="shared" si="27"/>
        <v/>
      </c>
      <c r="Q238" s="34"/>
      <c r="R238" s="34"/>
      <c r="S238" s="17" t="str">
        <f t="shared" si="28"/>
        <v/>
      </c>
      <c r="T238" s="34"/>
      <c r="U238" s="34"/>
      <c r="V238" s="17" t="str">
        <f t="shared" si="29"/>
        <v/>
      </c>
      <c r="W238" s="34"/>
      <c r="X238" s="14"/>
    </row>
    <row r="239" spans="1:24" ht="15" customHeight="1" x14ac:dyDescent="0.25">
      <c r="A239" s="19">
        <v>236</v>
      </c>
      <c r="B239" s="12"/>
      <c r="C239" s="14"/>
      <c r="D239" s="34"/>
      <c r="E239" s="34"/>
      <c r="F239" s="34"/>
      <c r="G239" s="17" t="str">
        <f t="shared" si="24"/>
        <v/>
      </c>
      <c r="H239" s="34"/>
      <c r="I239" s="34"/>
      <c r="J239" s="17" t="str">
        <f t="shared" si="25"/>
        <v/>
      </c>
      <c r="K239" s="34"/>
      <c r="L239" s="34"/>
      <c r="M239" s="17" t="str">
        <f t="shared" si="26"/>
        <v/>
      </c>
      <c r="N239" s="34"/>
      <c r="O239" s="34"/>
      <c r="P239" s="17" t="str">
        <f t="shared" si="27"/>
        <v/>
      </c>
      <c r="Q239" s="34"/>
      <c r="R239" s="34"/>
      <c r="S239" s="17" t="str">
        <f t="shared" si="28"/>
        <v/>
      </c>
      <c r="T239" s="34"/>
      <c r="U239" s="34"/>
      <c r="V239" s="17" t="str">
        <f t="shared" si="29"/>
        <v/>
      </c>
      <c r="W239" s="34"/>
      <c r="X239" s="14"/>
    </row>
    <row r="240" spans="1:24" ht="15" customHeight="1" x14ac:dyDescent="0.25">
      <c r="A240" s="19">
        <v>237</v>
      </c>
      <c r="B240" s="12"/>
      <c r="C240" s="14"/>
      <c r="D240" s="34"/>
      <c r="E240" s="34"/>
      <c r="F240" s="34"/>
      <c r="G240" s="17" t="str">
        <f t="shared" si="24"/>
        <v/>
      </c>
      <c r="H240" s="34"/>
      <c r="I240" s="34"/>
      <c r="J240" s="17" t="str">
        <f t="shared" si="25"/>
        <v/>
      </c>
      <c r="K240" s="34"/>
      <c r="L240" s="34"/>
      <c r="M240" s="17" t="str">
        <f t="shared" si="26"/>
        <v/>
      </c>
      <c r="N240" s="34"/>
      <c r="O240" s="34"/>
      <c r="P240" s="17" t="str">
        <f t="shared" si="27"/>
        <v/>
      </c>
      <c r="Q240" s="34"/>
      <c r="R240" s="34"/>
      <c r="S240" s="17" t="str">
        <f t="shared" si="28"/>
        <v/>
      </c>
      <c r="T240" s="34"/>
      <c r="U240" s="34"/>
      <c r="V240" s="17" t="str">
        <f t="shared" si="29"/>
        <v/>
      </c>
      <c r="W240" s="34"/>
      <c r="X240" s="14"/>
    </row>
    <row r="241" spans="1:24" ht="15" customHeight="1" x14ac:dyDescent="0.25">
      <c r="A241" s="19">
        <v>238</v>
      </c>
      <c r="B241" s="12"/>
      <c r="C241" s="14"/>
      <c r="D241" s="34"/>
      <c r="E241" s="34"/>
      <c r="F241" s="34"/>
      <c r="G241" s="17" t="str">
        <f t="shared" si="24"/>
        <v/>
      </c>
      <c r="H241" s="34"/>
      <c r="I241" s="34"/>
      <c r="J241" s="17" t="str">
        <f t="shared" si="25"/>
        <v/>
      </c>
      <c r="K241" s="34"/>
      <c r="L241" s="34"/>
      <c r="M241" s="17" t="str">
        <f t="shared" si="26"/>
        <v/>
      </c>
      <c r="N241" s="34"/>
      <c r="O241" s="34"/>
      <c r="P241" s="17" t="str">
        <f t="shared" si="27"/>
        <v/>
      </c>
      <c r="Q241" s="34"/>
      <c r="R241" s="34"/>
      <c r="S241" s="17" t="str">
        <f t="shared" si="28"/>
        <v/>
      </c>
      <c r="T241" s="34"/>
      <c r="U241" s="34"/>
      <c r="V241" s="17" t="str">
        <f t="shared" si="29"/>
        <v/>
      </c>
      <c r="W241" s="34"/>
      <c r="X241" s="14"/>
    </row>
    <row r="242" spans="1:24" ht="15" customHeight="1" x14ac:dyDescent="0.25">
      <c r="A242" s="19">
        <v>239</v>
      </c>
      <c r="B242" s="12"/>
      <c r="C242" s="14"/>
      <c r="D242" s="34"/>
      <c r="E242" s="34"/>
      <c r="F242" s="34"/>
      <c r="G242" s="17" t="str">
        <f t="shared" si="24"/>
        <v/>
      </c>
      <c r="H242" s="34"/>
      <c r="I242" s="34"/>
      <c r="J242" s="17" t="str">
        <f t="shared" si="25"/>
        <v/>
      </c>
      <c r="K242" s="34"/>
      <c r="L242" s="34"/>
      <c r="M242" s="17" t="str">
        <f t="shared" si="26"/>
        <v/>
      </c>
      <c r="N242" s="34"/>
      <c r="O242" s="34"/>
      <c r="P242" s="17" t="str">
        <f t="shared" si="27"/>
        <v/>
      </c>
      <c r="Q242" s="34"/>
      <c r="R242" s="34"/>
      <c r="S242" s="17" t="str">
        <f t="shared" si="28"/>
        <v/>
      </c>
      <c r="T242" s="34"/>
      <c r="U242" s="34"/>
      <c r="V242" s="17" t="str">
        <f t="shared" si="29"/>
        <v/>
      </c>
      <c r="W242" s="34"/>
      <c r="X242" s="14"/>
    </row>
    <row r="243" spans="1:24" ht="15" customHeight="1" x14ac:dyDescent="0.25">
      <c r="A243" s="19">
        <v>240</v>
      </c>
      <c r="B243" s="12"/>
      <c r="C243" s="14"/>
      <c r="D243" s="34"/>
      <c r="E243" s="34"/>
      <c r="F243" s="34"/>
      <c r="G243" s="17" t="str">
        <f t="shared" si="24"/>
        <v/>
      </c>
      <c r="H243" s="34"/>
      <c r="I243" s="34"/>
      <c r="J243" s="17" t="str">
        <f t="shared" si="25"/>
        <v/>
      </c>
      <c r="K243" s="34"/>
      <c r="L243" s="34"/>
      <c r="M243" s="17" t="str">
        <f t="shared" si="26"/>
        <v/>
      </c>
      <c r="N243" s="34"/>
      <c r="O243" s="34"/>
      <c r="P243" s="17" t="str">
        <f t="shared" si="27"/>
        <v/>
      </c>
      <c r="Q243" s="34"/>
      <c r="R243" s="34"/>
      <c r="S243" s="17" t="str">
        <f t="shared" si="28"/>
        <v/>
      </c>
      <c r="T243" s="34"/>
      <c r="U243" s="34"/>
      <c r="V243" s="17" t="str">
        <f t="shared" si="29"/>
        <v/>
      </c>
      <c r="W243" s="34"/>
      <c r="X243" s="14"/>
    </row>
    <row r="244" spans="1:24" ht="15" customHeight="1" x14ac:dyDescent="0.25">
      <c r="A244" s="19">
        <v>241</v>
      </c>
      <c r="B244" s="12"/>
      <c r="C244" s="14"/>
      <c r="D244" s="34"/>
      <c r="E244" s="34"/>
      <c r="F244" s="34"/>
      <c r="G244" s="17" t="str">
        <f t="shared" si="24"/>
        <v/>
      </c>
      <c r="H244" s="34"/>
      <c r="I244" s="34"/>
      <c r="J244" s="17" t="str">
        <f t="shared" si="25"/>
        <v/>
      </c>
      <c r="K244" s="34"/>
      <c r="L244" s="34"/>
      <c r="M244" s="17" t="str">
        <f t="shared" si="26"/>
        <v/>
      </c>
      <c r="N244" s="34"/>
      <c r="O244" s="34"/>
      <c r="P244" s="17" t="str">
        <f t="shared" si="27"/>
        <v/>
      </c>
      <c r="Q244" s="34"/>
      <c r="R244" s="34"/>
      <c r="S244" s="17" t="str">
        <f t="shared" si="28"/>
        <v/>
      </c>
      <c r="T244" s="34"/>
      <c r="U244" s="34"/>
      <c r="V244" s="17" t="str">
        <f t="shared" si="29"/>
        <v/>
      </c>
      <c r="W244" s="34"/>
      <c r="X244" s="14"/>
    </row>
    <row r="245" spans="1:24" ht="15" customHeight="1" x14ac:dyDescent="0.25">
      <c r="A245" s="19">
        <v>242</v>
      </c>
      <c r="B245" s="12"/>
      <c r="C245" s="14"/>
      <c r="D245" s="34"/>
      <c r="E245" s="34"/>
      <c r="F245" s="34"/>
      <c r="G245" s="17" t="str">
        <f t="shared" si="24"/>
        <v/>
      </c>
      <c r="H245" s="34"/>
      <c r="I245" s="34"/>
      <c r="J245" s="17" t="str">
        <f t="shared" si="25"/>
        <v/>
      </c>
      <c r="K245" s="34"/>
      <c r="L245" s="34"/>
      <c r="M245" s="17" t="str">
        <f t="shared" si="26"/>
        <v/>
      </c>
      <c r="N245" s="34"/>
      <c r="O245" s="34"/>
      <c r="P245" s="17" t="str">
        <f t="shared" si="27"/>
        <v/>
      </c>
      <c r="Q245" s="34"/>
      <c r="R245" s="34"/>
      <c r="S245" s="17" t="str">
        <f t="shared" si="28"/>
        <v/>
      </c>
      <c r="T245" s="34"/>
      <c r="U245" s="34"/>
      <c r="V245" s="17" t="str">
        <f t="shared" si="29"/>
        <v/>
      </c>
      <c r="W245" s="34"/>
      <c r="X245" s="14"/>
    </row>
    <row r="246" spans="1:24" ht="15" customHeight="1" x14ac:dyDescent="0.25">
      <c r="A246" s="19">
        <v>243</v>
      </c>
      <c r="B246" s="12"/>
      <c r="C246" s="14"/>
      <c r="D246" s="34"/>
      <c r="E246" s="34"/>
      <c r="F246" s="34"/>
      <c r="G246" s="17" t="str">
        <f t="shared" si="24"/>
        <v/>
      </c>
      <c r="H246" s="34"/>
      <c r="I246" s="34"/>
      <c r="J246" s="17" t="str">
        <f t="shared" si="25"/>
        <v/>
      </c>
      <c r="K246" s="34"/>
      <c r="L246" s="34"/>
      <c r="M246" s="17" t="str">
        <f t="shared" si="26"/>
        <v/>
      </c>
      <c r="N246" s="34"/>
      <c r="O246" s="34"/>
      <c r="P246" s="17" t="str">
        <f t="shared" si="27"/>
        <v/>
      </c>
      <c r="Q246" s="34"/>
      <c r="R246" s="34"/>
      <c r="S246" s="17" t="str">
        <f t="shared" si="28"/>
        <v/>
      </c>
      <c r="T246" s="34"/>
      <c r="U246" s="34"/>
      <c r="V246" s="17" t="str">
        <f t="shared" si="29"/>
        <v/>
      </c>
      <c r="W246" s="34"/>
      <c r="X246" s="14"/>
    </row>
    <row r="247" spans="1:24" ht="15" customHeight="1" x14ac:dyDescent="0.25">
      <c r="A247" s="19">
        <v>244</v>
      </c>
      <c r="B247" s="12"/>
      <c r="C247" s="14"/>
      <c r="D247" s="34"/>
      <c r="E247" s="34"/>
      <c r="F247" s="34"/>
      <c r="G247" s="17" t="str">
        <f t="shared" si="24"/>
        <v/>
      </c>
      <c r="H247" s="34"/>
      <c r="I247" s="34"/>
      <c r="J247" s="17" t="str">
        <f t="shared" si="25"/>
        <v/>
      </c>
      <c r="K247" s="34"/>
      <c r="L247" s="34"/>
      <c r="M247" s="17" t="str">
        <f t="shared" si="26"/>
        <v/>
      </c>
      <c r="N247" s="34"/>
      <c r="O247" s="34"/>
      <c r="P247" s="17" t="str">
        <f t="shared" si="27"/>
        <v/>
      </c>
      <c r="Q247" s="34"/>
      <c r="R247" s="34"/>
      <c r="S247" s="17" t="str">
        <f t="shared" si="28"/>
        <v/>
      </c>
      <c r="T247" s="34"/>
      <c r="U247" s="34"/>
      <c r="V247" s="17" t="str">
        <f t="shared" si="29"/>
        <v/>
      </c>
      <c r="W247" s="34"/>
      <c r="X247" s="14"/>
    </row>
    <row r="248" spans="1:24" ht="15" customHeight="1" x14ac:dyDescent="0.25">
      <c r="A248" s="19">
        <v>245</v>
      </c>
      <c r="B248" s="12"/>
      <c r="C248" s="14"/>
      <c r="D248" s="34"/>
      <c r="E248" s="34"/>
      <c r="F248" s="34"/>
      <c r="G248" s="17" t="str">
        <f t="shared" si="24"/>
        <v/>
      </c>
      <c r="H248" s="34"/>
      <c r="I248" s="34"/>
      <c r="J248" s="17" t="str">
        <f t="shared" si="25"/>
        <v/>
      </c>
      <c r="K248" s="34"/>
      <c r="L248" s="34"/>
      <c r="M248" s="17" t="str">
        <f t="shared" si="26"/>
        <v/>
      </c>
      <c r="N248" s="34"/>
      <c r="O248" s="34"/>
      <c r="P248" s="17" t="str">
        <f t="shared" si="27"/>
        <v/>
      </c>
      <c r="Q248" s="34"/>
      <c r="R248" s="34"/>
      <c r="S248" s="17" t="str">
        <f t="shared" si="28"/>
        <v/>
      </c>
      <c r="T248" s="34"/>
      <c r="U248" s="34"/>
      <c r="V248" s="17" t="str">
        <f t="shared" si="29"/>
        <v/>
      </c>
      <c r="W248" s="34"/>
      <c r="X248" s="14"/>
    </row>
    <row r="249" spans="1:24" ht="15" customHeight="1" x14ac:dyDescent="0.25">
      <c r="A249" s="19">
        <v>246</v>
      </c>
      <c r="B249" s="12"/>
      <c r="C249" s="14"/>
      <c r="D249" s="34"/>
      <c r="E249" s="34"/>
      <c r="F249" s="34"/>
      <c r="G249" s="17" t="str">
        <f t="shared" si="24"/>
        <v/>
      </c>
      <c r="H249" s="34"/>
      <c r="I249" s="34"/>
      <c r="J249" s="17" t="str">
        <f t="shared" si="25"/>
        <v/>
      </c>
      <c r="K249" s="34"/>
      <c r="L249" s="34"/>
      <c r="M249" s="17" t="str">
        <f t="shared" si="26"/>
        <v/>
      </c>
      <c r="N249" s="34"/>
      <c r="O249" s="34"/>
      <c r="P249" s="17" t="str">
        <f t="shared" si="27"/>
        <v/>
      </c>
      <c r="Q249" s="34"/>
      <c r="R249" s="34"/>
      <c r="S249" s="17" t="str">
        <f t="shared" si="28"/>
        <v/>
      </c>
      <c r="T249" s="34"/>
      <c r="U249" s="34"/>
      <c r="V249" s="17" t="str">
        <f t="shared" si="29"/>
        <v/>
      </c>
      <c r="W249" s="34"/>
      <c r="X249" s="14"/>
    </row>
    <row r="250" spans="1:24" ht="15" customHeight="1" x14ac:dyDescent="0.25">
      <c r="A250" s="19">
        <v>247</v>
      </c>
      <c r="B250" s="12"/>
      <c r="C250" s="14"/>
      <c r="D250" s="34"/>
      <c r="E250" s="34"/>
      <c r="F250" s="34"/>
      <c r="G250" s="17" t="str">
        <f t="shared" si="24"/>
        <v/>
      </c>
      <c r="H250" s="34"/>
      <c r="I250" s="34"/>
      <c r="J250" s="17" t="str">
        <f t="shared" si="25"/>
        <v/>
      </c>
      <c r="K250" s="34"/>
      <c r="L250" s="34"/>
      <c r="M250" s="17" t="str">
        <f t="shared" si="26"/>
        <v/>
      </c>
      <c r="N250" s="34"/>
      <c r="O250" s="34"/>
      <c r="P250" s="17" t="str">
        <f t="shared" si="27"/>
        <v/>
      </c>
      <c r="Q250" s="34"/>
      <c r="R250" s="34"/>
      <c r="S250" s="17" t="str">
        <f t="shared" si="28"/>
        <v/>
      </c>
      <c r="T250" s="34"/>
      <c r="U250" s="34"/>
      <c r="V250" s="17" t="str">
        <f t="shared" si="29"/>
        <v/>
      </c>
      <c r="W250" s="34"/>
      <c r="X250" s="14"/>
    </row>
    <row r="251" spans="1:24" ht="15" customHeight="1" x14ac:dyDescent="0.25">
      <c r="A251" s="19">
        <v>248</v>
      </c>
      <c r="B251" s="12"/>
      <c r="C251" s="14"/>
      <c r="D251" s="34"/>
      <c r="E251" s="34"/>
      <c r="F251" s="34"/>
      <c r="G251" s="17" t="str">
        <f t="shared" si="24"/>
        <v/>
      </c>
      <c r="H251" s="34"/>
      <c r="I251" s="34"/>
      <c r="J251" s="17" t="str">
        <f t="shared" si="25"/>
        <v/>
      </c>
      <c r="K251" s="34"/>
      <c r="L251" s="34"/>
      <c r="M251" s="17" t="str">
        <f t="shared" si="26"/>
        <v/>
      </c>
      <c r="N251" s="34"/>
      <c r="O251" s="34"/>
      <c r="P251" s="17" t="str">
        <f t="shared" si="27"/>
        <v/>
      </c>
      <c r="Q251" s="34"/>
      <c r="R251" s="34"/>
      <c r="S251" s="17" t="str">
        <f t="shared" si="28"/>
        <v/>
      </c>
      <c r="T251" s="34"/>
      <c r="U251" s="34"/>
      <c r="V251" s="17" t="str">
        <f t="shared" si="29"/>
        <v/>
      </c>
      <c r="W251" s="34"/>
      <c r="X251" s="14"/>
    </row>
    <row r="252" spans="1:24" ht="15" customHeight="1" x14ac:dyDescent="0.25">
      <c r="A252" s="19">
        <v>249</v>
      </c>
      <c r="B252" s="12"/>
      <c r="C252" s="14"/>
      <c r="D252" s="34"/>
      <c r="E252" s="34"/>
      <c r="F252" s="34"/>
      <c r="G252" s="17" t="str">
        <f t="shared" si="24"/>
        <v/>
      </c>
      <c r="H252" s="34"/>
      <c r="I252" s="34"/>
      <c r="J252" s="17" t="str">
        <f t="shared" si="25"/>
        <v/>
      </c>
      <c r="K252" s="34"/>
      <c r="L252" s="34"/>
      <c r="M252" s="17" t="str">
        <f t="shared" si="26"/>
        <v/>
      </c>
      <c r="N252" s="34"/>
      <c r="O252" s="34"/>
      <c r="P252" s="17" t="str">
        <f t="shared" si="27"/>
        <v/>
      </c>
      <c r="Q252" s="34"/>
      <c r="R252" s="34"/>
      <c r="S252" s="17" t="str">
        <f t="shared" si="28"/>
        <v/>
      </c>
      <c r="T252" s="34"/>
      <c r="U252" s="34"/>
      <c r="V252" s="17" t="str">
        <f t="shared" si="29"/>
        <v/>
      </c>
      <c r="W252" s="34"/>
      <c r="X252" s="14"/>
    </row>
    <row r="253" spans="1:24" ht="15" customHeight="1" x14ac:dyDescent="0.25">
      <c r="A253" s="19">
        <v>250</v>
      </c>
      <c r="B253" s="12"/>
      <c r="C253" s="14"/>
      <c r="D253" s="34"/>
      <c r="E253" s="34"/>
      <c r="F253" s="34"/>
      <c r="G253" s="17" t="str">
        <f t="shared" si="24"/>
        <v/>
      </c>
      <c r="H253" s="34"/>
      <c r="I253" s="34"/>
      <c r="J253" s="17" t="str">
        <f t="shared" si="25"/>
        <v/>
      </c>
      <c r="K253" s="34"/>
      <c r="L253" s="34"/>
      <c r="M253" s="17" t="str">
        <f t="shared" si="26"/>
        <v/>
      </c>
      <c r="N253" s="34"/>
      <c r="O253" s="34"/>
      <c r="P253" s="17" t="str">
        <f t="shared" si="27"/>
        <v/>
      </c>
      <c r="Q253" s="34"/>
      <c r="R253" s="34"/>
      <c r="S253" s="17" t="str">
        <f t="shared" si="28"/>
        <v/>
      </c>
      <c r="T253" s="34"/>
      <c r="U253" s="34"/>
      <c r="V253" s="17" t="str">
        <f t="shared" si="29"/>
        <v/>
      </c>
      <c r="W253" s="34"/>
      <c r="X253" s="14"/>
    </row>
    <row r="254" spans="1:24" ht="15" customHeight="1" x14ac:dyDescent="0.25">
      <c r="A254" s="19">
        <v>251</v>
      </c>
      <c r="B254" s="12"/>
      <c r="C254" s="14"/>
      <c r="D254" s="34"/>
      <c r="E254" s="34"/>
      <c r="F254" s="34"/>
      <c r="G254" s="17" t="str">
        <f t="shared" si="24"/>
        <v/>
      </c>
      <c r="H254" s="34"/>
      <c r="I254" s="34"/>
      <c r="J254" s="17" t="str">
        <f t="shared" si="25"/>
        <v/>
      </c>
      <c r="K254" s="34"/>
      <c r="L254" s="34"/>
      <c r="M254" s="17" t="str">
        <f t="shared" si="26"/>
        <v/>
      </c>
      <c r="N254" s="34"/>
      <c r="O254" s="34"/>
      <c r="P254" s="17" t="str">
        <f t="shared" si="27"/>
        <v/>
      </c>
      <c r="Q254" s="34"/>
      <c r="R254" s="34"/>
      <c r="S254" s="17" t="str">
        <f t="shared" si="28"/>
        <v/>
      </c>
      <c r="T254" s="34"/>
      <c r="U254" s="34"/>
      <c r="V254" s="17" t="str">
        <f t="shared" si="29"/>
        <v/>
      </c>
      <c r="W254" s="34"/>
      <c r="X254" s="14"/>
    </row>
    <row r="255" spans="1:24" ht="15" customHeight="1" x14ac:dyDescent="0.25">
      <c r="A255" s="19">
        <v>252</v>
      </c>
      <c r="B255" s="12"/>
      <c r="C255" s="14"/>
      <c r="D255" s="34"/>
      <c r="E255" s="34"/>
      <c r="F255" s="34"/>
      <c r="G255" s="17" t="str">
        <f t="shared" si="24"/>
        <v/>
      </c>
      <c r="H255" s="34"/>
      <c r="I255" s="34"/>
      <c r="J255" s="17" t="str">
        <f t="shared" si="25"/>
        <v/>
      </c>
      <c r="K255" s="34"/>
      <c r="L255" s="34"/>
      <c r="M255" s="17" t="str">
        <f t="shared" si="26"/>
        <v/>
      </c>
      <c r="N255" s="34"/>
      <c r="O255" s="34"/>
      <c r="P255" s="17" t="str">
        <f t="shared" si="27"/>
        <v/>
      </c>
      <c r="Q255" s="34"/>
      <c r="R255" s="34"/>
      <c r="S255" s="17" t="str">
        <f t="shared" si="28"/>
        <v/>
      </c>
      <c r="T255" s="34"/>
      <c r="U255" s="34"/>
      <c r="V255" s="17" t="str">
        <f t="shared" si="29"/>
        <v/>
      </c>
      <c r="W255" s="34"/>
      <c r="X255" s="14"/>
    </row>
    <row r="256" spans="1:24" ht="15" customHeight="1" x14ac:dyDescent="0.25">
      <c r="A256" s="19">
        <v>253</v>
      </c>
      <c r="B256" s="12"/>
      <c r="C256" s="14"/>
      <c r="D256" s="34"/>
      <c r="E256" s="34"/>
      <c r="F256" s="34"/>
      <c r="G256" s="17" t="str">
        <f t="shared" si="24"/>
        <v/>
      </c>
      <c r="H256" s="34"/>
      <c r="I256" s="34"/>
      <c r="J256" s="17" t="str">
        <f t="shared" si="25"/>
        <v/>
      </c>
      <c r="K256" s="34"/>
      <c r="L256" s="34"/>
      <c r="M256" s="17" t="str">
        <f t="shared" si="26"/>
        <v/>
      </c>
      <c r="N256" s="34"/>
      <c r="O256" s="34"/>
      <c r="P256" s="17" t="str">
        <f t="shared" si="27"/>
        <v/>
      </c>
      <c r="Q256" s="34"/>
      <c r="R256" s="34"/>
      <c r="S256" s="17" t="str">
        <f t="shared" si="28"/>
        <v/>
      </c>
      <c r="T256" s="34"/>
      <c r="U256" s="34"/>
      <c r="V256" s="17" t="str">
        <f t="shared" si="29"/>
        <v/>
      </c>
      <c r="W256" s="34"/>
      <c r="X256" s="14"/>
    </row>
    <row r="257" spans="1:24" ht="15" customHeight="1" x14ac:dyDescent="0.25">
      <c r="A257" s="19">
        <v>254</v>
      </c>
      <c r="B257" s="12"/>
      <c r="C257" s="14"/>
      <c r="D257" s="34"/>
      <c r="E257" s="34"/>
      <c r="F257" s="34"/>
      <c r="G257" s="17" t="str">
        <f t="shared" si="24"/>
        <v/>
      </c>
      <c r="H257" s="34"/>
      <c r="I257" s="34"/>
      <c r="J257" s="17" t="str">
        <f t="shared" si="25"/>
        <v/>
      </c>
      <c r="K257" s="34"/>
      <c r="L257" s="34"/>
      <c r="M257" s="17" t="str">
        <f t="shared" si="26"/>
        <v/>
      </c>
      <c r="N257" s="34"/>
      <c r="O257" s="34"/>
      <c r="P257" s="17" t="str">
        <f t="shared" si="27"/>
        <v/>
      </c>
      <c r="Q257" s="34"/>
      <c r="R257" s="34"/>
      <c r="S257" s="17" t="str">
        <f t="shared" si="28"/>
        <v/>
      </c>
      <c r="T257" s="34"/>
      <c r="U257" s="34"/>
      <c r="V257" s="17" t="str">
        <f t="shared" si="29"/>
        <v/>
      </c>
      <c r="W257" s="34"/>
      <c r="X257" s="14"/>
    </row>
    <row r="258" spans="1:24" ht="15" customHeight="1" x14ac:dyDescent="0.25">
      <c r="A258" s="19">
        <v>255</v>
      </c>
      <c r="B258" s="12"/>
      <c r="C258" s="14"/>
      <c r="D258" s="34"/>
      <c r="E258" s="34"/>
      <c r="F258" s="34"/>
      <c r="G258" s="17" t="str">
        <f t="shared" si="24"/>
        <v/>
      </c>
      <c r="H258" s="34"/>
      <c r="I258" s="34"/>
      <c r="J258" s="17" t="str">
        <f t="shared" si="25"/>
        <v/>
      </c>
      <c r="K258" s="34"/>
      <c r="L258" s="34"/>
      <c r="M258" s="17" t="str">
        <f t="shared" si="26"/>
        <v/>
      </c>
      <c r="N258" s="34"/>
      <c r="O258" s="34"/>
      <c r="P258" s="17" t="str">
        <f t="shared" si="27"/>
        <v/>
      </c>
      <c r="Q258" s="34"/>
      <c r="R258" s="34"/>
      <c r="S258" s="17" t="str">
        <f t="shared" si="28"/>
        <v/>
      </c>
      <c r="T258" s="34"/>
      <c r="U258" s="34"/>
      <c r="V258" s="17" t="str">
        <f t="shared" si="29"/>
        <v/>
      </c>
      <c r="W258" s="34"/>
      <c r="X258" s="14"/>
    </row>
    <row r="259" spans="1:24" ht="15" customHeight="1" x14ac:dyDescent="0.25">
      <c r="A259" s="19">
        <v>256</v>
      </c>
      <c r="B259" s="12"/>
      <c r="C259" s="14"/>
      <c r="D259" s="34"/>
      <c r="E259" s="34"/>
      <c r="F259" s="34"/>
      <c r="G259" s="17" t="str">
        <f t="shared" si="24"/>
        <v/>
      </c>
      <c r="H259" s="34"/>
      <c r="I259" s="34"/>
      <c r="J259" s="17" t="str">
        <f t="shared" si="25"/>
        <v/>
      </c>
      <c r="K259" s="34"/>
      <c r="L259" s="34"/>
      <c r="M259" s="17" t="str">
        <f t="shared" si="26"/>
        <v/>
      </c>
      <c r="N259" s="34"/>
      <c r="O259" s="34"/>
      <c r="P259" s="17" t="str">
        <f t="shared" si="27"/>
        <v/>
      </c>
      <c r="Q259" s="34"/>
      <c r="R259" s="34"/>
      <c r="S259" s="17" t="str">
        <f t="shared" si="28"/>
        <v/>
      </c>
      <c r="T259" s="34"/>
      <c r="U259" s="34"/>
      <c r="V259" s="17" t="str">
        <f t="shared" si="29"/>
        <v/>
      </c>
      <c r="W259" s="34"/>
      <c r="X259" s="14"/>
    </row>
    <row r="260" spans="1:24" ht="15" customHeight="1" x14ac:dyDescent="0.25">
      <c r="A260" s="19">
        <v>257</v>
      </c>
      <c r="B260" s="12"/>
      <c r="C260" s="14"/>
      <c r="D260" s="34"/>
      <c r="E260" s="34"/>
      <c r="F260" s="34"/>
      <c r="G260" s="17" t="str">
        <f t="shared" ref="G260:G323" si="30">_xlfn.LET(_xlpm.d,IFERROR(VALUE(SUBSTITUTE(D260&amp;"",".",",")),""),_xlpm.x,IFERROR(VALUE(SUBSTITUTE(F260&amp;"",".",",")),""),IF(OR(_xlpm.d="",_xlpm.d=0,_xlpm.x=""),"",(_xlpm.d-_xlpm.x)/_xlpm.d*100))</f>
        <v/>
      </c>
      <c r="H260" s="34"/>
      <c r="I260" s="34"/>
      <c r="J260" s="17" t="str">
        <f t="shared" ref="J260:J323" si="31">_xlfn.LET(_xlpm.d,IFERROR(VALUE(SUBSTITUTE(D260&amp;"",".",",")),""),_xlpm.x,IFERROR(VALUE(SUBSTITUTE(I260&amp;"",".",",")),""),IF(OR(_xlpm.d="",_xlpm.d=0,_xlpm.x=""),"",(_xlpm.d-_xlpm.x)/_xlpm.d*100))</f>
        <v/>
      </c>
      <c r="K260" s="34"/>
      <c r="L260" s="34"/>
      <c r="M260" s="17" t="str">
        <f t="shared" ref="M260:M323" si="32">_xlfn.LET(_xlpm.d,IFERROR(VALUE(SUBSTITUTE(D260&amp;"",".",",")),""),_xlpm.x,IFERROR(VALUE(SUBSTITUTE(L260&amp;"",".",",")),""),IF(OR(_xlpm.d="",_xlpm.d=0,_xlpm.x=""),"",(_xlpm.d-_xlpm.x)/_xlpm.d*100))</f>
        <v/>
      </c>
      <c r="N260" s="34"/>
      <c r="O260" s="34"/>
      <c r="P260" s="17" t="str">
        <f t="shared" ref="P260:P323" si="33">_xlfn.LET(_xlpm.d,IFERROR(VALUE(SUBSTITUTE(D260&amp;"",".",",")),""),_xlpm.x,IFERROR(VALUE(SUBSTITUTE(O260&amp;"",".",",")),""),IF(OR(_xlpm.d="",_xlpm.d=0,_xlpm.x=""),"",(_xlpm.d-_xlpm.x)/_xlpm.d*100))</f>
        <v/>
      </c>
      <c r="Q260" s="34"/>
      <c r="R260" s="34"/>
      <c r="S260" s="17" t="str">
        <f t="shared" ref="S260:S323" si="34">_xlfn.LET(_xlpm.d,IFERROR(VALUE(SUBSTITUTE(D260&amp;"",".",",")),""),_xlpm.x,IFERROR(VALUE(SUBSTITUTE(R260&amp;"",".",",")),""),IF(OR(_xlpm.d="",_xlpm.d=0,_xlpm.x=""),"",(_xlpm.d-_xlpm.x)/_xlpm.d*100))</f>
        <v/>
      </c>
      <c r="T260" s="34"/>
      <c r="U260" s="34"/>
      <c r="V260" s="17" t="str">
        <f t="shared" ref="V260:V323" si="35">_xlfn.LET(_xlpm.d,IFERROR(VALUE(SUBSTITUTE(D260&amp;"",".",",")),""),_xlpm.x,IFERROR(VALUE(SUBSTITUTE(U260&amp;"",".",",")),""),IF(OR(_xlpm.d="",_xlpm.d=0,_xlpm.x=""),"",_xlpm.x/(_xlpm.d*1000/150)*100))</f>
        <v/>
      </c>
      <c r="W260" s="34"/>
      <c r="X260" s="14"/>
    </row>
    <row r="261" spans="1:24" ht="15" customHeight="1" x14ac:dyDescent="0.25">
      <c r="A261" s="19">
        <v>258</v>
      </c>
      <c r="B261" s="12"/>
      <c r="C261" s="14"/>
      <c r="D261" s="34"/>
      <c r="E261" s="34"/>
      <c r="F261" s="34"/>
      <c r="G261" s="17" t="str">
        <f t="shared" si="30"/>
        <v/>
      </c>
      <c r="H261" s="34"/>
      <c r="I261" s="34"/>
      <c r="J261" s="17" t="str">
        <f t="shared" si="31"/>
        <v/>
      </c>
      <c r="K261" s="34"/>
      <c r="L261" s="34"/>
      <c r="M261" s="17" t="str">
        <f t="shared" si="32"/>
        <v/>
      </c>
      <c r="N261" s="34"/>
      <c r="O261" s="34"/>
      <c r="P261" s="17" t="str">
        <f t="shared" si="33"/>
        <v/>
      </c>
      <c r="Q261" s="34"/>
      <c r="R261" s="34"/>
      <c r="S261" s="17" t="str">
        <f t="shared" si="34"/>
        <v/>
      </c>
      <c r="T261" s="34"/>
      <c r="U261" s="34"/>
      <c r="V261" s="17" t="str">
        <f t="shared" si="35"/>
        <v/>
      </c>
      <c r="W261" s="34"/>
      <c r="X261" s="14"/>
    </row>
    <row r="262" spans="1:24" ht="15" customHeight="1" x14ac:dyDescent="0.25">
      <c r="A262" s="19">
        <v>259</v>
      </c>
      <c r="B262" s="12"/>
      <c r="C262" s="14"/>
      <c r="D262" s="34"/>
      <c r="E262" s="34"/>
      <c r="F262" s="34"/>
      <c r="G262" s="17" t="str">
        <f t="shared" si="30"/>
        <v/>
      </c>
      <c r="H262" s="34"/>
      <c r="I262" s="34"/>
      <c r="J262" s="17" t="str">
        <f t="shared" si="31"/>
        <v/>
      </c>
      <c r="K262" s="34"/>
      <c r="L262" s="34"/>
      <c r="M262" s="17" t="str">
        <f t="shared" si="32"/>
        <v/>
      </c>
      <c r="N262" s="34"/>
      <c r="O262" s="34"/>
      <c r="P262" s="17" t="str">
        <f t="shared" si="33"/>
        <v/>
      </c>
      <c r="Q262" s="34"/>
      <c r="R262" s="34"/>
      <c r="S262" s="17" t="str">
        <f t="shared" si="34"/>
        <v/>
      </c>
      <c r="T262" s="34"/>
      <c r="U262" s="34"/>
      <c r="V262" s="17" t="str">
        <f t="shared" si="35"/>
        <v/>
      </c>
      <c r="W262" s="34"/>
      <c r="X262" s="14"/>
    </row>
    <row r="263" spans="1:24" ht="15" customHeight="1" x14ac:dyDescent="0.25">
      <c r="A263" s="19">
        <v>260</v>
      </c>
      <c r="B263" s="12"/>
      <c r="C263" s="14"/>
      <c r="D263" s="34"/>
      <c r="E263" s="34"/>
      <c r="F263" s="34"/>
      <c r="G263" s="17" t="str">
        <f t="shared" si="30"/>
        <v/>
      </c>
      <c r="H263" s="34"/>
      <c r="I263" s="34"/>
      <c r="J263" s="17" t="str">
        <f t="shared" si="31"/>
        <v/>
      </c>
      <c r="K263" s="34"/>
      <c r="L263" s="34"/>
      <c r="M263" s="17" t="str">
        <f t="shared" si="32"/>
        <v/>
      </c>
      <c r="N263" s="34"/>
      <c r="O263" s="34"/>
      <c r="P263" s="17" t="str">
        <f t="shared" si="33"/>
        <v/>
      </c>
      <c r="Q263" s="34"/>
      <c r="R263" s="34"/>
      <c r="S263" s="17" t="str">
        <f t="shared" si="34"/>
        <v/>
      </c>
      <c r="T263" s="34"/>
      <c r="U263" s="34"/>
      <c r="V263" s="17" t="str">
        <f t="shared" si="35"/>
        <v/>
      </c>
      <c r="W263" s="34"/>
      <c r="X263" s="14"/>
    </row>
    <row r="264" spans="1:24" ht="15" customHeight="1" x14ac:dyDescent="0.25">
      <c r="A264" s="19">
        <v>261</v>
      </c>
      <c r="B264" s="12"/>
      <c r="C264" s="14"/>
      <c r="D264" s="34"/>
      <c r="E264" s="34"/>
      <c r="F264" s="34"/>
      <c r="G264" s="17" t="str">
        <f t="shared" si="30"/>
        <v/>
      </c>
      <c r="H264" s="34"/>
      <c r="I264" s="34"/>
      <c r="J264" s="17" t="str">
        <f t="shared" si="31"/>
        <v/>
      </c>
      <c r="K264" s="34"/>
      <c r="L264" s="34"/>
      <c r="M264" s="17" t="str">
        <f t="shared" si="32"/>
        <v/>
      </c>
      <c r="N264" s="34"/>
      <c r="O264" s="34"/>
      <c r="P264" s="17" t="str">
        <f t="shared" si="33"/>
        <v/>
      </c>
      <c r="Q264" s="34"/>
      <c r="R264" s="34"/>
      <c r="S264" s="17" t="str">
        <f t="shared" si="34"/>
        <v/>
      </c>
      <c r="T264" s="34"/>
      <c r="U264" s="34"/>
      <c r="V264" s="17" t="str">
        <f t="shared" si="35"/>
        <v/>
      </c>
      <c r="W264" s="34"/>
      <c r="X264" s="14"/>
    </row>
    <row r="265" spans="1:24" ht="15" customHeight="1" x14ac:dyDescent="0.25">
      <c r="A265" s="19">
        <v>262</v>
      </c>
      <c r="B265" s="12"/>
      <c r="C265" s="14"/>
      <c r="D265" s="34"/>
      <c r="E265" s="34"/>
      <c r="F265" s="34"/>
      <c r="G265" s="17" t="str">
        <f t="shared" si="30"/>
        <v/>
      </c>
      <c r="H265" s="34"/>
      <c r="I265" s="34"/>
      <c r="J265" s="17" t="str">
        <f t="shared" si="31"/>
        <v/>
      </c>
      <c r="K265" s="34"/>
      <c r="L265" s="34"/>
      <c r="M265" s="17" t="str">
        <f t="shared" si="32"/>
        <v/>
      </c>
      <c r="N265" s="34"/>
      <c r="O265" s="34"/>
      <c r="P265" s="17" t="str">
        <f t="shared" si="33"/>
        <v/>
      </c>
      <c r="Q265" s="34"/>
      <c r="R265" s="34"/>
      <c r="S265" s="17" t="str">
        <f t="shared" si="34"/>
        <v/>
      </c>
      <c r="T265" s="34"/>
      <c r="U265" s="34"/>
      <c r="V265" s="17" t="str">
        <f t="shared" si="35"/>
        <v/>
      </c>
      <c r="W265" s="34"/>
      <c r="X265" s="14"/>
    </row>
    <row r="266" spans="1:24" ht="15" customHeight="1" x14ac:dyDescent="0.25">
      <c r="A266" s="19">
        <v>263</v>
      </c>
      <c r="B266" s="12"/>
      <c r="C266" s="14"/>
      <c r="D266" s="34"/>
      <c r="E266" s="34"/>
      <c r="F266" s="34"/>
      <c r="G266" s="17" t="str">
        <f t="shared" si="30"/>
        <v/>
      </c>
      <c r="H266" s="34"/>
      <c r="I266" s="34"/>
      <c r="J266" s="17" t="str">
        <f t="shared" si="31"/>
        <v/>
      </c>
      <c r="K266" s="34"/>
      <c r="L266" s="34"/>
      <c r="M266" s="17" t="str">
        <f t="shared" si="32"/>
        <v/>
      </c>
      <c r="N266" s="34"/>
      <c r="O266" s="34"/>
      <c r="P266" s="17" t="str">
        <f t="shared" si="33"/>
        <v/>
      </c>
      <c r="Q266" s="34"/>
      <c r="R266" s="34"/>
      <c r="S266" s="17" t="str">
        <f t="shared" si="34"/>
        <v/>
      </c>
      <c r="T266" s="34"/>
      <c r="U266" s="34"/>
      <c r="V266" s="17" t="str">
        <f t="shared" si="35"/>
        <v/>
      </c>
      <c r="W266" s="34"/>
      <c r="X266" s="14"/>
    </row>
    <row r="267" spans="1:24" ht="15" customHeight="1" x14ac:dyDescent="0.25">
      <c r="A267" s="19">
        <v>264</v>
      </c>
      <c r="B267" s="12"/>
      <c r="C267" s="14"/>
      <c r="D267" s="34"/>
      <c r="E267" s="34"/>
      <c r="F267" s="34"/>
      <c r="G267" s="17" t="str">
        <f t="shared" si="30"/>
        <v/>
      </c>
      <c r="H267" s="34"/>
      <c r="I267" s="34"/>
      <c r="J267" s="17" t="str">
        <f t="shared" si="31"/>
        <v/>
      </c>
      <c r="K267" s="34"/>
      <c r="L267" s="34"/>
      <c r="M267" s="17" t="str">
        <f t="shared" si="32"/>
        <v/>
      </c>
      <c r="N267" s="34"/>
      <c r="O267" s="34"/>
      <c r="P267" s="17" t="str">
        <f t="shared" si="33"/>
        <v/>
      </c>
      <c r="Q267" s="34"/>
      <c r="R267" s="34"/>
      <c r="S267" s="17" t="str">
        <f t="shared" si="34"/>
        <v/>
      </c>
      <c r="T267" s="34"/>
      <c r="U267" s="34"/>
      <c r="V267" s="17" t="str">
        <f t="shared" si="35"/>
        <v/>
      </c>
      <c r="W267" s="34"/>
      <c r="X267" s="14"/>
    </row>
    <row r="268" spans="1:24" ht="15" customHeight="1" x14ac:dyDescent="0.25">
      <c r="A268" s="19">
        <v>265</v>
      </c>
      <c r="B268" s="12"/>
      <c r="C268" s="14"/>
      <c r="D268" s="34"/>
      <c r="E268" s="34"/>
      <c r="F268" s="34"/>
      <c r="G268" s="17" t="str">
        <f t="shared" si="30"/>
        <v/>
      </c>
      <c r="H268" s="34"/>
      <c r="I268" s="34"/>
      <c r="J268" s="17" t="str">
        <f t="shared" si="31"/>
        <v/>
      </c>
      <c r="K268" s="34"/>
      <c r="L268" s="34"/>
      <c r="M268" s="17" t="str">
        <f t="shared" si="32"/>
        <v/>
      </c>
      <c r="N268" s="34"/>
      <c r="O268" s="34"/>
      <c r="P268" s="17" t="str">
        <f t="shared" si="33"/>
        <v/>
      </c>
      <c r="Q268" s="34"/>
      <c r="R268" s="34"/>
      <c r="S268" s="17" t="str">
        <f t="shared" si="34"/>
        <v/>
      </c>
      <c r="T268" s="34"/>
      <c r="U268" s="34"/>
      <c r="V268" s="17" t="str">
        <f t="shared" si="35"/>
        <v/>
      </c>
      <c r="W268" s="34"/>
      <c r="X268" s="14"/>
    </row>
    <row r="269" spans="1:24" ht="15" customHeight="1" x14ac:dyDescent="0.25">
      <c r="A269" s="19">
        <v>266</v>
      </c>
      <c r="B269" s="12"/>
      <c r="C269" s="14"/>
      <c r="D269" s="34"/>
      <c r="E269" s="34"/>
      <c r="F269" s="34"/>
      <c r="G269" s="17" t="str">
        <f t="shared" si="30"/>
        <v/>
      </c>
      <c r="H269" s="34"/>
      <c r="I269" s="34"/>
      <c r="J269" s="17" t="str">
        <f t="shared" si="31"/>
        <v/>
      </c>
      <c r="K269" s="34"/>
      <c r="L269" s="34"/>
      <c r="M269" s="17" t="str">
        <f t="shared" si="32"/>
        <v/>
      </c>
      <c r="N269" s="34"/>
      <c r="O269" s="34"/>
      <c r="P269" s="17" t="str">
        <f t="shared" si="33"/>
        <v/>
      </c>
      <c r="Q269" s="34"/>
      <c r="R269" s="34"/>
      <c r="S269" s="17" t="str">
        <f t="shared" si="34"/>
        <v/>
      </c>
      <c r="T269" s="34"/>
      <c r="U269" s="34"/>
      <c r="V269" s="17" t="str">
        <f t="shared" si="35"/>
        <v/>
      </c>
      <c r="W269" s="34"/>
      <c r="X269" s="14"/>
    </row>
    <row r="270" spans="1:24" ht="15" customHeight="1" x14ac:dyDescent="0.25">
      <c r="A270" s="19">
        <v>267</v>
      </c>
      <c r="B270" s="12"/>
      <c r="C270" s="14"/>
      <c r="D270" s="34"/>
      <c r="E270" s="34"/>
      <c r="F270" s="34"/>
      <c r="G270" s="17" t="str">
        <f t="shared" si="30"/>
        <v/>
      </c>
      <c r="H270" s="34"/>
      <c r="I270" s="34"/>
      <c r="J270" s="17" t="str">
        <f t="shared" si="31"/>
        <v/>
      </c>
      <c r="K270" s="34"/>
      <c r="L270" s="34"/>
      <c r="M270" s="17" t="str">
        <f t="shared" si="32"/>
        <v/>
      </c>
      <c r="N270" s="34"/>
      <c r="O270" s="34"/>
      <c r="P270" s="17" t="str">
        <f t="shared" si="33"/>
        <v/>
      </c>
      <c r="Q270" s="34"/>
      <c r="R270" s="34"/>
      <c r="S270" s="17" t="str">
        <f t="shared" si="34"/>
        <v/>
      </c>
      <c r="T270" s="34"/>
      <c r="U270" s="34"/>
      <c r="V270" s="17" t="str">
        <f t="shared" si="35"/>
        <v/>
      </c>
      <c r="W270" s="34"/>
      <c r="X270" s="14"/>
    </row>
    <row r="271" spans="1:24" ht="15" customHeight="1" x14ac:dyDescent="0.25">
      <c r="A271" s="19">
        <v>268</v>
      </c>
      <c r="B271" s="12"/>
      <c r="C271" s="14"/>
      <c r="D271" s="34"/>
      <c r="E271" s="34"/>
      <c r="F271" s="34"/>
      <c r="G271" s="17" t="str">
        <f t="shared" si="30"/>
        <v/>
      </c>
      <c r="H271" s="34"/>
      <c r="I271" s="34"/>
      <c r="J271" s="17" t="str">
        <f t="shared" si="31"/>
        <v/>
      </c>
      <c r="K271" s="34"/>
      <c r="L271" s="34"/>
      <c r="M271" s="17" t="str">
        <f t="shared" si="32"/>
        <v/>
      </c>
      <c r="N271" s="34"/>
      <c r="O271" s="34"/>
      <c r="P271" s="17" t="str">
        <f t="shared" si="33"/>
        <v/>
      </c>
      <c r="Q271" s="34"/>
      <c r="R271" s="34"/>
      <c r="S271" s="17" t="str">
        <f t="shared" si="34"/>
        <v/>
      </c>
      <c r="T271" s="34"/>
      <c r="U271" s="34"/>
      <c r="V271" s="17" t="str">
        <f t="shared" si="35"/>
        <v/>
      </c>
      <c r="W271" s="34"/>
      <c r="X271" s="14"/>
    </row>
    <row r="272" spans="1:24" ht="15" customHeight="1" x14ac:dyDescent="0.25">
      <c r="A272" s="19">
        <v>269</v>
      </c>
      <c r="B272" s="12"/>
      <c r="C272" s="14"/>
      <c r="D272" s="34"/>
      <c r="E272" s="34"/>
      <c r="F272" s="34"/>
      <c r="G272" s="17" t="str">
        <f t="shared" si="30"/>
        <v/>
      </c>
      <c r="H272" s="34"/>
      <c r="I272" s="34"/>
      <c r="J272" s="17" t="str">
        <f t="shared" si="31"/>
        <v/>
      </c>
      <c r="K272" s="34"/>
      <c r="L272" s="34"/>
      <c r="M272" s="17" t="str">
        <f t="shared" si="32"/>
        <v/>
      </c>
      <c r="N272" s="34"/>
      <c r="O272" s="34"/>
      <c r="P272" s="17" t="str">
        <f t="shared" si="33"/>
        <v/>
      </c>
      <c r="Q272" s="34"/>
      <c r="R272" s="34"/>
      <c r="S272" s="17" t="str">
        <f t="shared" si="34"/>
        <v/>
      </c>
      <c r="T272" s="34"/>
      <c r="U272" s="34"/>
      <c r="V272" s="17" t="str">
        <f t="shared" si="35"/>
        <v/>
      </c>
      <c r="W272" s="34"/>
      <c r="X272" s="14"/>
    </row>
    <row r="273" spans="1:24" ht="15" customHeight="1" x14ac:dyDescent="0.25">
      <c r="A273" s="19">
        <v>270</v>
      </c>
      <c r="B273" s="12"/>
      <c r="C273" s="14"/>
      <c r="D273" s="34"/>
      <c r="E273" s="34"/>
      <c r="F273" s="34"/>
      <c r="G273" s="17" t="str">
        <f t="shared" si="30"/>
        <v/>
      </c>
      <c r="H273" s="34"/>
      <c r="I273" s="34"/>
      <c r="J273" s="17" t="str">
        <f t="shared" si="31"/>
        <v/>
      </c>
      <c r="K273" s="34"/>
      <c r="L273" s="34"/>
      <c r="M273" s="17" t="str">
        <f t="shared" si="32"/>
        <v/>
      </c>
      <c r="N273" s="34"/>
      <c r="O273" s="34"/>
      <c r="P273" s="17" t="str">
        <f t="shared" si="33"/>
        <v/>
      </c>
      <c r="Q273" s="34"/>
      <c r="R273" s="34"/>
      <c r="S273" s="17" t="str">
        <f t="shared" si="34"/>
        <v/>
      </c>
      <c r="T273" s="34"/>
      <c r="U273" s="34"/>
      <c r="V273" s="17" t="str">
        <f t="shared" si="35"/>
        <v/>
      </c>
      <c r="W273" s="34"/>
      <c r="X273" s="14"/>
    </row>
    <row r="274" spans="1:24" ht="15" customHeight="1" x14ac:dyDescent="0.25">
      <c r="A274" s="19">
        <v>271</v>
      </c>
      <c r="B274" s="12"/>
      <c r="C274" s="14"/>
      <c r="D274" s="34"/>
      <c r="E274" s="34"/>
      <c r="F274" s="34"/>
      <c r="G274" s="17" t="str">
        <f t="shared" si="30"/>
        <v/>
      </c>
      <c r="H274" s="34"/>
      <c r="I274" s="34"/>
      <c r="J274" s="17" t="str">
        <f t="shared" si="31"/>
        <v/>
      </c>
      <c r="K274" s="34"/>
      <c r="L274" s="34"/>
      <c r="M274" s="17" t="str">
        <f t="shared" si="32"/>
        <v/>
      </c>
      <c r="N274" s="34"/>
      <c r="O274" s="34"/>
      <c r="P274" s="17" t="str">
        <f t="shared" si="33"/>
        <v/>
      </c>
      <c r="Q274" s="34"/>
      <c r="R274" s="34"/>
      <c r="S274" s="17" t="str">
        <f t="shared" si="34"/>
        <v/>
      </c>
      <c r="T274" s="34"/>
      <c r="U274" s="34"/>
      <c r="V274" s="17" t="str">
        <f t="shared" si="35"/>
        <v/>
      </c>
      <c r="W274" s="34"/>
      <c r="X274" s="14"/>
    </row>
    <row r="275" spans="1:24" ht="15" customHeight="1" x14ac:dyDescent="0.25">
      <c r="A275" s="19">
        <v>272</v>
      </c>
      <c r="B275" s="12"/>
      <c r="C275" s="14"/>
      <c r="D275" s="34"/>
      <c r="E275" s="34"/>
      <c r="F275" s="34"/>
      <c r="G275" s="17" t="str">
        <f t="shared" si="30"/>
        <v/>
      </c>
      <c r="H275" s="34"/>
      <c r="I275" s="34"/>
      <c r="J275" s="17" t="str">
        <f t="shared" si="31"/>
        <v/>
      </c>
      <c r="K275" s="34"/>
      <c r="L275" s="34"/>
      <c r="M275" s="17" t="str">
        <f t="shared" si="32"/>
        <v/>
      </c>
      <c r="N275" s="34"/>
      <c r="O275" s="34"/>
      <c r="P275" s="17" t="str">
        <f t="shared" si="33"/>
        <v/>
      </c>
      <c r="Q275" s="34"/>
      <c r="R275" s="34"/>
      <c r="S275" s="17" t="str">
        <f t="shared" si="34"/>
        <v/>
      </c>
      <c r="T275" s="34"/>
      <c r="U275" s="34"/>
      <c r="V275" s="17" t="str">
        <f t="shared" si="35"/>
        <v/>
      </c>
      <c r="W275" s="34"/>
      <c r="X275" s="14"/>
    </row>
    <row r="276" spans="1:24" ht="15" customHeight="1" x14ac:dyDescent="0.25">
      <c r="A276" s="19">
        <v>273</v>
      </c>
      <c r="B276" s="12"/>
      <c r="C276" s="14"/>
      <c r="D276" s="34"/>
      <c r="E276" s="34"/>
      <c r="F276" s="34"/>
      <c r="G276" s="17" t="str">
        <f t="shared" si="30"/>
        <v/>
      </c>
      <c r="H276" s="34"/>
      <c r="I276" s="34"/>
      <c r="J276" s="17" t="str">
        <f t="shared" si="31"/>
        <v/>
      </c>
      <c r="K276" s="34"/>
      <c r="L276" s="34"/>
      <c r="M276" s="17" t="str">
        <f t="shared" si="32"/>
        <v/>
      </c>
      <c r="N276" s="34"/>
      <c r="O276" s="34"/>
      <c r="P276" s="17" t="str">
        <f t="shared" si="33"/>
        <v/>
      </c>
      <c r="Q276" s="34"/>
      <c r="R276" s="34"/>
      <c r="S276" s="17" t="str">
        <f t="shared" si="34"/>
        <v/>
      </c>
      <c r="T276" s="34"/>
      <c r="U276" s="34"/>
      <c r="V276" s="17" t="str">
        <f t="shared" si="35"/>
        <v/>
      </c>
      <c r="W276" s="34"/>
      <c r="X276" s="14"/>
    </row>
    <row r="277" spans="1:24" ht="15" customHeight="1" x14ac:dyDescent="0.25">
      <c r="A277" s="19">
        <v>274</v>
      </c>
      <c r="B277" s="12"/>
      <c r="C277" s="14"/>
      <c r="D277" s="34"/>
      <c r="E277" s="34"/>
      <c r="F277" s="34"/>
      <c r="G277" s="17" t="str">
        <f t="shared" si="30"/>
        <v/>
      </c>
      <c r="H277" s="34"/>
      <c r="I277" s="34"/>
      <c r="J277" s="17" t="str">
        <f t="shared" si="31"/>
        <v/>
      </c>
      <c r="K277" s="34"/>
      <c r="L277" s="34"/>
      <c r="M277" s="17" t="str">
        <f t="shared" si="32"/>
        <v/>
      </c>
      <c r="N277" s="34"/>
      <c r="O277" s="34"/>
      <c r="P277" s="17" t="str">
        <f t="shared" si="33"/>
        <v/>
      </c>
      <c r="Q277" s="34"/>
      <c r="R277" s="34"/>
      <c r="S277" s="17" t="str">
        <f t="shared" si="34"/>
        <v/>
      </c>
      <c r="T277" s="34"/>
      <c r="U277" s="34"/>
      <c r="V277" s="17" t="str">
        <f t="shared" si="35"/>
        <v/>
      </c>
      <c r="W277" s="34"/>
      <c r="X277" s="14"/>
    </row>
    <row r="278" spans="1:24" ht="15" customHeight="1" x14ac:dyDescent="0.25">
      <c r="A278" s="19">
        <v>275</v>
      </c>
      <c r="B278" s="12"/>
      <c r="C278" s="14"/>
      <c r="D278" s="34"/>
      <c r="E278" s="34"/>
      <c r="F278" s="34"/>
      <c r="G278" s="17" t="str">
        <f t="shared" si="30"/>
        <v/>
      </c>
      <c r="H278" s="34"/>
      <c r="I278" s="34"/>
      <c r="J278" s="17" t="str">
        <f t="shared" si="31"/>
        <v/>
      </c>
      <c r="K278" s="34"/>
      <c r="L278" s="34"/>
      <c r="M278" s="17" t="str">
        <f t="shared" si="32"/>
        <v/>
      </c>
      <c r="N278" s="34"/>
      <c r="O278" s="34"/>
      <c r="P278" s="17" t="str">
        <f t="shared" si="33"/>
        <v/>
      </c>
      <c r="Q278" s="34"/>
      <c r="R278" s="34"/>
      <c r="S278" s="17" t="str">
        <f t="shared" si="34"/>
        <v/>
      </c>
      <c r="T278" s="34"/>
      <c r="U278" s="34"/>
      <c r="V278" s="17" t="str">
        <f t="shared" si="35"/>
        <v/>
      </c>
      <c r="W278" s="34"/>
      <c r="X278" s="14"/>
    </row>
    <row r="279" spans="1:24" ht="15" customHeight="1" x14ac:dyDescent="0.25">
      <c r="A279" s="19">
        <v>276</v>
      </c>
      <c r="B279" s="12"/>
      <c r="C279" s="14"/>
      <c r="D279" s="34"/>
      <c r="E279" s="34"/>
      <c r="F279" s="34"/>
      <c r="G279" s="17" t="str">
        <f t="shared" si="30"/>
        <v/>
      </c>
      <c r="H279" s="34"/>
      <c r="I279" s="34"/>
      <c r="J279" s="17" t="str">
        <f t="shared" si="31"/>
        <v/>
      </c>
      <c r="K279" s="34"/>
      <c r="L279" s="34"/>
      <c r="M279" s="17" t="str">
        <f t="shared" si="32"/>
        <v/>
      </c>
      <c r="N279" s="34"/>
      <c r="O279" s="34"/>
      <c r="P279" s="17" t="str">
        <f t="shared" si="33"/>
        <v/>
      </c>
      <c r="Q279" s="34"/>
      <c r="R279" s="34"/>
      <c r="S279" s="17" t="str">
        <f t="shared" si="34"/>
        <v/>
      </c>
      <c r="T279" s="34"/>
      <c r="U279" s="34"/>
      <c r="V279" s="17" t="str">
        <f t="shared" si="35"/>
        <v/>
      </c>
      <c r="W279" s="34"/>
      <c r="X279" s="14"/>
    </row>
    <row r="280" spans="1:24" ht="15" customHeight="1" x14ac:dyDescent="0.25">
      <c r="A280" s="19">
        <v>277</v>
      </c>
      <c r="B280" s="12"/>
      <c r="C280" s="14"/>
      <c r="D280" s="34"/>
      <c r="E280" s="34"/>
      <c r="F280" s="34"/>
      <c r="G280" s="17" t="str">
        <f t="shared" si="30"/>
        <v/>
      </c>
      <c r="H280" s="34"/>
      <c r="I280" s="34"/>
      <c r="J280" s="17" t="str">
        <f t="shared" si="31"/>
        <v/>
      </c>
      <c r="K280" s="34"/>
      <c r="L280" s="34"/>
      <c r="M280" s="17" t="str">
        <f t="shared" si="32"/>
        <v/>
      </c>
      <c r="N280" s="34"/>
      <c r="O280" s="34"/>
      <c r="P280" s="17" t="str">
        <f t="shared" si="33"/>
        <v/>
      </c>
      <c r="Q280" s="34"/>
      <c r="R280" s="34"/>
      <c r="S280" s="17" t="str">
        <f t="shared" si="34"/>
        <v/>
      </c>
      <c r="T280" s="34"/>
      <c r="U280" s="34"/>
      <c r="V280" s="17" t="str">
        <f t="shared" si="35"/>
        <v/>
      </c>
      <c r="W280" s="34"/>
      <c r="X280" s="14"/>
    </row>
    <row r="281" spans="1:24" ht="15" customHeight="1" x14ac:dyDescent="0.25">
      <c r="A281" s="19">
        <v>278</v>
      </c>
      <c r="B281" s="12"/>
      <c r="C281" s="14"/>
      <c r="D281" s="34"/>
      <c r="E281" s="34"/>
      <c r="F281" s="34"/>
      <c r="G281" s="17" t="str">
        <f t="shared" si="30"/>
        <v/>
      </c>
      <c r="H281" s="34"/>
      <c r="I281" s="34"/>
      <c r="J281" s="17" t="str">
        <f t="shared" si="31"/>
        <v/>
      </c>
      <c r="K281" s="34"/>
      <c r="L281" s="34"/>
      <c r="M281" s="17" t="str">
        <f t="shared" si="32"/>
        <v/>
      </c>
      <c r="N281" s="34"/>
      <c r="O281" s="34"/>
      <c r="P281" s="17" t="str">
        <f t="shared" si="33"/>
        <v/>
      </c>
      <c r="Q281" s="34"/>
      <c r="R281" s="34"/>
      <c r="S281" s="17" t="str">
        <f t="shared" si="34"/>
        <v/>
      </c>
      <c r="T281" s="34"/>
      <c r="U281" s="34"/>
      <c r="V281" s="17" t="str">
        <f t="shared" si="35"/>
        <v/>
      </c>
      <c r="W281" s="34"/>
      <c r="X281" s="14"/>
    </row>
    <row r="282" spans="1:24" ht="15" customHeight="1" x14ac:dyDescent="0.25">
      <c r="A282" s="19">
        <v>279</v>
      </c>
      <c r="B282" s="12"/>
      <c r="C282" s="14"/>
      <c r="D282" s="34"/>
      <c r="E282" s="34"/>
      <c r="F282" s="34"/>
      <c r="G282" s="17" t="str">
        <f t="shared" si="30"/>
        <v/>
      </c>
      <c r="H282" s="34"/>
      <c r="I282" s="34"/>
      <c r="J282" s="17" t="str">
        <f t="shared" si="31"/>
        <v/>
      </c>
      <c r="K282" s="34"/>
      <c r="L282" s="34"/>
      <c r="M282" s="17" t="str">
        <f t="shared" si="32"/>
        <v/>
      </c>
      <c r="N282" s="34"/>
      <c r="O282" s="34"/>
      <c r="P282" s="17" t="str">
        <f t="shared" si="33"/>
        <v/>
      </c>
      <c r="Q282" s="34"/>
      <c r="R282" s="34"/>
      <c r="S282" s="17" t="str">
        <f t="shared" si="34"/>
        <v/>
      </c>
      <c r="T282" s="34"/>
      <c r="U282" s="34"/>
      <c r="V282" s="17" t="str">
        <f t="shared" si="35"/>
        <v/>
      </c>
      <c r="W282" s="34"/>
      <c r="X282" s="14"/>
    </row>
    <row r="283" spans="1:24" ht="15" customHeight="1" x14ac:dyDescent="0.25">
      <c r="A283" s="19">
        <v>280</v>
      </c>
      <c r="B283" s="12"/>
      <c r="C283" s="14"/>
      <c r="D283" s="34"/>
      <c r="E283" s="34"/>
      <c r="F283" s="34"/>
      <c r="G283" s="17" t="str">
        <f t="shared" si="30"/>
        <v/>
      </c>
      <c r="H283" s="34"/>
      <c r="I283" s="34"/>
      <c r="J283" s="17" t="str">
        <f t="shared" si="31"/>
        <v/>
      </c>
      <c r="K283" s="34"/>
      <c r="L283" s="34"/>
      <c r="M283" s="17" t="str">
        <f t="shared" si="32"/>
        <v/>
      </c>
      <c r="N283" s="34"/>
      <c r="O283" s="34"/>
      <c r="P283" s="17" t="str">
        <f t="shared" si="33"/>
        <v/>
      </c>
      <c r="Q283" s="34"/>
      <c r="R283" s="34"/>
      <c r="S283" s="17" t="str">
        <f t="shared" si="34"/>
        <v/>
      </c>
      <c r="T283" s="34"/>
      <c r="U283" s="34"/>
      <c r="V283" s="17" t="str">
        <f t="shared" si="35"/>
        <v/>
      </c>
      <c r="W283" s="34"/>
      <c r="X283" s="14"/>
    </row>
    <row r="284" spans="1:24" ht="15" customHeight="1" x14ac:dyDescent="0.25">
      <c r="A284" s="19">
        <v>281</v>
      </c>
      <c r="B284" s="12"/>
      <c r="C284" s="14"/>
      <c r="D284" s="34"/>
      <c r="E284" s="34"/>
      <c r="F284" s="34"/>
      <c r="G284" s="17" t="str">
        <f t="shared" si="30"/>
        <v/>
      </c>
      <c r="H284" s="34"/>
      <c r="I284" s="34"/>
      <c r="J284" s="17" t="str">
        <f t="shared" si="31"/>
        <v/>
      </c>
      <c r="K284" s="34"/>
      <c r="L284" s="34"/>
      <c r="M284" s="17" t="str">
        <f t="shared" si="32"/>
        <v/>
      </c>
      <c r="N284" s="34"/>
      <c r="O284" s="34"/>
      <c r="P284" s="17" t="str">
        <f t="shared" si="33"/>
        <v/>
      </c>
      <c r="Q284" s="34"/>
      <c r="R284" s="34"/>
      <c r="S284" s="17" t="str">
        <f t="shared" si="34"/>
        <v/>
      </c>
      <c r="T284" s="34"/>
      <c r="U284" s="34"/>
      <c r="V284" s="17" t="str">
        <f t="shared" si="35"/>
        <v/>
      </c>
      <c r="W284" s="34"/>
      <c r="X284" s="14"/>
    </row>
    <row r="285" spans="1:24" ht="15" customHeight="1" x14ac:dyDescent="0.25">
      <c r="A285" s="19">
        <v>282</v>
      </c>
      <c r="B285" s="12"/>
      <c r="C285" s="14"/>
      <c r="D285" s="34"/>
      <c r="E285" s="34"/>
      <c r="F285" s="34"/>
      <c r="G285" s="17" t="str">
        <f t="shared" si="30"/>
        <v/>
      </c>
      <c r="H285" s="34"/>
      <c r="I285" s="34"/>
      <c r="J285" s="17" t="str">
        <f t="shared" si="31"/>
        <v/>
      </c>
      <c r="K285" s="34"/>
      <c r="L285" s="34"/>
      <c r="M285" s="17" t="str">
        <f t="shared" si="32"/>
        <v/>
      </c>
      <c r="N285" s="34"/>
      <c r="O285" s="34"/>
      <c r="P285" s="17" t="str">
        <f t="shared" si="33"/>
        <v/>
      </c>
      <c r="Q285" s="34"/>
      <c r="R285" s="34"/>
      <c r="S285" s="17" t="str">
        <f t="shared" si="34"/>
        <v/>
      </c>
      <c r="T285" s="34"/>
      <c r="U285" s="34"/>
      <c r="V285" s="17" t="str">
        <f t="shared" si="35"/>
        <v/>
      </c>
      <c r="W285" s="34"/>
      <c r="X285" s="14"/>
    </row>
    <row r="286" spans="1:24" ht="15" customHeight="1" x14ac:dyDescent="0.25">
      <c r="A286" s="19">
        <v>283</v>
      </c>
      <c r="B286" s="12"/>
      <c r="C286" s="14"/>
      <c r="D286" s="34"/>
      <c r="E286" s="34"/>
      <c r="F286" s="34"/>
      <c r="G286" s="17" t="str">
        <f t="shared" si="30"/>
        <v/>
      </c>
      <c r="H286" s="34"/>
      <c r="I286" s="34"/>
      <c r="J286" s="17" t="str">
        <f t="shared" si="31"/>
        <v/>
      </c>
      <c r="K286" s="34"/>
      <c r="L286" s="34"/>
      <c r="M286" s="17" t="str">
        <f t="shared" si="32"/>
        <v/>
      </c>
      <c r="N286" s="34"/>
      <c r="O286" s="34"/>
      <c r="P286" s="17" t="str">
        <f t="shared" si="33"/>
        <v/>
      </c>
      <c r="Q286" s="34"/>
      <c r="R286" s="34"/>
      <c r="S286" s="17" t="str">
        <f t="shared" si="34"/>
        <v/>
      </c>
      <c r="T286" s="34"/>
      <c r="U286" s="34"/>
      <c r="V286" s="17" t="str">
        <f t="shared" si="35"/>
        <v/>
      </c>
      <c r="W286" s="34"/>
      <c r="X286" s="14"/>
    </row>
    <row r="287" spans="1:24" ht="15" customHeight="1" x14ac:dyDescent="0.25">
      <c r="A287" s="19">
        <v>284</v>
      </c>
      <c r="B287" s="12"/>
      <c r="C287" s="14"/>
      <c r="D287" s="34"/>
      <c r="E287" s="34"/>
      <c r="F287" s="34"/>
      <c r="G287" s="17" t="str">
        <f t="shared" si="30"/>
        <v/>
      </c>
      <c r="H287" s="34"/>
      <c r="I287" s="34"/>
      <c r="J287" s="17" t="str">
        <f t="shared" si="31"/>
        <v/>
      </c>
      <c r="K287" s="34"/>
      <c r="L287" s="34"/>
      <c r="M287" s="17" t="str">
        <f t="shared" si="32"/>
        <v/>
      </c>
      <c r="N287" s="34"/>
      <c r="O287" s="34"/>
      <c r="P287" s="17" t="str">
        <f t="shared" si="33"/>
        <v/>
      </c>
      <c r="Q287" s="34"/>
      <c r="R287" s="34"/>
      <c r="S287" s="17" t="str">
        <f t="shared" si="34"/>
        <v/>
      </c>
      <c r="T287" s="34"/>
      <c r="U287" s="34"/>
      <c r="V287" s="17" t="str">
        <f t="shared" si="35"/>
        <v/>
      </c>
      <c r="W287" s="34"/>
      <c r="X287" s="14"/>
    </row>
    <row r="288" spans="1:24" ht="15" customHeight="1" x14ac:dyDescent="0.25">
      <c r="A288" s="19">
        <v>285</v>
      </c>
      <c r="B288" s="12"/>
      <c r="C288" s="14"/>
      <c r="D288" s="34"/>
      <c r="E288" s="34"/>
      <c r="F288" s="34"/>
      <c r="G288" s="17" t="str">
        <f t="shared" si="30"/>
        <v/>
      </c>
      <c r="H288" s="34"/>
      <c r="I288" s="34"/>
      <c r="J288" s="17" t="str">
        <f t="shared" si="31"/>
        <v/>
      </c>
      <c r="K288" s="34"/>
      <c r="L288" s="34"/>
      <c r="M288" s="17" t="str">
        <f t="shared" si="32"/>
        <v/>
      </c>
      <c r="N288" s="34"/>
      <c r="O288" s="34"/>
      <c r="P288" s="17" t="str">
        <f t="shared" si="33"/>
        <v/>
      </c>
      <c r="Q288" s="34"/>
      <c r="R288" s="34"/>
      <c r="S288" s="17" t="str">
        <f t="shared" si="34"/>
        <v/>
      </c>
      <c r="T288" s="34"/>
      <c r="U288" s="34"/>
      <c r="V288" s="17" t="str">
        <f t="shared" si="35"/>
        <v/>
      </c>
      <c r="W288" s="34"/>
      <c r="X288" s="14"/>
    </row>
    <row r="289" spans="1:24" ht="15" customHeight="1" x14ac:dyDescent="0.25">
      <c r="A289" s="19">
        <v>286</v>
      </c>
      <c r="B289" s="12"/>
      <c r="C289" s="14"/>
      <c r="D289" s="34"/>
      <c r="E289" s="34"/>
      <c r="F289" s="34"/>
      <c r="G289" s="17" t="str">
        <f t="shared" si="30"/>
        <v/>
      </c>
      <c r="H289" s="34"/>
      <c r="I289" s="34"/>
      <c r="J289" s="17" t="str">
        <f t="shared" si="31"/>
        <v/>
      </c>
      <c r="K289" s="34"/>
      <c r="L289" s="34"/>
      <c r="M289" s="17" t="str">
        <f t="shared" si="32"/>
        <v/>
      </c>
      <c r="N289" s="34"/>
      <c r="O289" s="34"/>
      <c r="P289" s="17" t="str">
        <f t="shared" si="33"/>
        <v/>
      </c>
      <c r="Q289" s="34"/>
      <c r="R289" s="34"/>
      <c r="S289" s="17" t="str">
        <f t="shared" si="34"/>
        <v/>
      </c>
      <c r="T289" s="34"/>
      <c r="U289" s="34"/>
      <c r="V289" s="17" t="str">
        <f t="shared" si="35"/>
        <v/>
      </c>
      <c r="W289" s="34"/>
      <c r="X289" s="14"/>
    </row>
    <row r="290" spans="1:24" ht="15" customHeight="1" x14ac:dyDescent="0.25">
      <c r="A290" s="19">
        <v>287</v>
      </c>
      <c r="B290" s="12"/>
      <c r="C290" s="14"/>
      <c r="D290" s="34"/>
      <c r="E290" s="34"/>
      <c r="F290" s="34"/>
      <c r="G290" s="17" t="str">
        <f t="shared" si="30"/>
        <v/>
      </c>
      <c r="H290" s="34"/>
      <c r="I290" s="34"/>
      <c r="J290" s="17" t="str">
        <f t="shared" si="31"/>
        <v/>
      </c>
      <c r="K290" s="34"/>
      <c r="L290" s="34"/>
      <c r="M290" s="17" t="str">
        <f t="shared" si="32"/>
        <v/>
      </c>
      <c r="N290" s="34"/>
      <c r="O290" s="34"/>
      <c r="P290" s="17" t="str">
        <f t="shared" si="33"/>
        <v/>
      </c>
      <c r="Q290" s="34"/>
      <c r="R290" s="34"/>
      <c r="S290" s="17" t="str">
        <f t="shared" si="34"/>
        <v/>
      </c>
      <c r="T290" s="34"/>
      <c r="U290" s="34"/>
      <c r="V290" s="17" t="str">
        <f t="shared" si="35"/>
        <v/>
      </c>
      <c r="W290" s="34"/>
      <c r="X290" s="14"/>
    </row>
    <row r="291" spans="1:24" ht="15" customHeight="1" x14ac:dyDescent="0.25">
      <c r="A291" s="19">
        <v>288</v>
      </c>
      <c r="B291" s="12"/>
      <c r="C291" s="14"/>
      <c r="D291" s="34"/>
      <c r="E291" s="34"/>
      <c r="F291" s="34"/>
      <c r="G291" s="17" t="str">
        <f t="shared" si="30"/>
        <v/>
      </c>
      <c r="H291" s="34"/>
      <c r="I291" s="34"/>
      <c r="J291" s="17" t="str">
        <f t="shared" si="31"/>
        <v/>
      </c>
      <c r="K291" s="34"/>
      <c r="L291" s="34"/>
      <c r="M291" s="17" t="str">
        <f t="shared" si="32"/>
        <v/>
      </c>
      <c r="N291" s="34"/>
      <c r="O291" s="34"/>
      <c r="P291" s="17" t="str">
        <f t="shared" si="33"/>
        <v/>
      </c>
      <c r="Q291" s="34"/>
      <c r="R291" s="34"/>
      <c r="S291" s="17" t="str">
        <f t="shared" si="34"/>
        <v/>
      </c>
      <c r="T291" s="34"/>
      <c r="U291" s="34"/>
      <c r="V291" s="17" t="str">
        <f t="shared" si="35"/>
        <v/>
      </c>
      <c r="W291" s="34"/>
      <c r="X291" s="14"/>
    </row>
    <row r="292" spans="1:24" ht="15" customHeight="1" x14ac:dyDescent="0.25">
      <c r="A292" s="19">
        <v>289</v>
      </c>
      <c r="B292" s="12"/>
      <c r="C292" s="14"/>
      <c r="D292" s="34"/>
      <c r="E292" s="34"/>
      <c r="F292" s="34"/>
      <c r="G292" s="17" t="str">
        <f t="shared" si="30"/>
        <v/>
      </c>
      <c r="H292" s="34"/>
      <c r="I292" s="34"/>
      <c r="J292" s="17" t="str">
        <f t="shared" si="31"/>
        <v/>
      </c>
      <c r="K292" s="34"/>
      <c r="L292" s="34"/>
      <c r="M292" s="17" t="str">
        <f t="shared" si="32"/>
        <v/>
      </c>
      <c r="N292" s="34"/>
      <c r="O292" s="34"/>
      <c r="P292" s="17" t="str">
        <f t="shared" si="33"/>
        <v/>
      </c>
      <c r="Q292" s="34"/>
      <c r="R292" s="34"/>
      <c r="S292" s="17" t="str">
        <f t="shared" si="34"/>
        <v/>
      </c>
      <c r="T292" s="34"/>
      <c r="U292" s="34"/>
      <c r="V292" s="17" t="str">
        <f t="shared" si="35"/>
        <v/>
      </c>
      <c r="W292" s="34"/>
      <c r="X292" s="14"/>
    </row>
    <row r="293" spans="1:24" ht="15" customHeight="1" x14ac:dyDescent="0.25">
      <c r="A293" s="19">
        <v>290</v>
      </c>
      <c r="B293" s="12"/>
      <c r="C293" s="14"/>
      <c r="D293" s="34"/>
      <c r="E293" s="34"/>
      <c r="F293" s="34"/>
      <c r="G293" s="17" t="str">
        <f t="shared" si="30"/>
        <v/>
      </c>
      <c r="H293" s="34"/>
      <c r="I293" s="34"/>
      <c r="J293" s="17" t="str">
        <f t="shared" si="31"/>
        <v/>
      </c>
      <c r="K293" s="34"/>
      <c r="L293" s="34"/>
      <c r="M293" s="17" t="str">
        <f t="shared" si="32"/>
        <v/>
      </c>
      <c r="N293" s="34"/>
      <c r="O293" s="34"/>
      <c r="P293" s="17" t="str">
        <f t="shared" si="33"/>
        <v/>
      </c>
      <c r="Q293" s="34"/>
      <c r="R293" s="34"/>
      <c r="S293" s="17" t="str">
        <f t="shared" si="34"/>
        <v/>
      </c>
      <c r="T293" s="34"/>
      <c r="U293" s="34"/>
      <c r="V293" s="17" t="str">
        <f t="shared" si="35"/>
        <v/>
      </c>
      <c r="W293" s="34"/>
      <c r="X293" s="14"/>
    </row>
    <row r="294" spans="1:24" ht="15" customHeight="1" x14ac:dyDescent="0.25">
      <c r="A294" s="19">
        <v>291</v>
      </c>
      <c r="B294" s="12"/>
      <c r="C294" s="14"/>
      <c r="D294" s="34"/>
      <c r="E294" s="34"/>
      <c r="F294" s="34"/>
      <c r="G294" s="17" t="str">
        <f t="shared" si="30"/>
        <v/>
      </c>
      <c r="H294" s="34"/>
      <c r="I294" s="34"/>
      <c r="J294" s="17" t="str">
        <f t="shared" si="31"/>
        <v/>
      </c>
      <c r="K294" s="34"/>
      <c r="L294" s="34"/>
      <c r="M294" s="17" t="str">
        <f t="shared" si="32"/>
        <v/>
      </c>
      <c r="N294" s="34"/>
      <c r="O294" s="34"/>
      <c r="P294" s="17" t="str">
        <f t="shared" si="33"/>
        <v/>
      </c>
      <c r="Q294" s="34"/>
      <c r="R294" s="34"/>
      <c r="S294" s="17" t="str">
        <f t="shared" si="34"/>
        <v/>
      </c>
      <c r="T294" s="34"/>
      <c r="U294" s="34"/>
      <c r="V294" s="17" t="str">
        <f t="shared" si="35"/>
        <v/>
      </c>
      <c r="W294" s="34"/>
      <c r="X294" s="14"/>
    </row>
    <row r="295" spans="1:24" ht="15" customHeight="1" x14ac:dyDescent="0.25">
      <c r="A295" s="19">
        <v>292</v>
      </c>
      <c r="B295" s="12"/>
      <c r="C295" s="14"/>
      <c r="D295" s="34"/>
      <c r="E295" s="34"/>
      <c r="F295" s="34"/>
      <c r="G295" s="17" t="str">
        <f t="shared" si="30"/>
        <v/>
      </c>
      <c r="H295" s="34"/>
      <c r="I295" s="34"/>
      <c r="J295" s="17" t="str">
        <f t="shared" si="31"/>
        <v/>
      </c>
      <c r="K295" s="34"/>
      <c r="L295" s="34"/>
      <c r="M295" s="17" t="str">
        <f t="shared" si="32"/>
        <v/>
      </c>
      <c r="N295" s="34"/>
      <c r="O295" s="34"/>
      <c r="P295" s="17" t="str">
        <f t="shared" si="33"/>
        <v/>
      </c>
      <c r="Q295" s="34"/>
      <c r="R295" s="34"/>
      <c r="S295" s="17" t="str">
        <f t="shared" si="34"/>
        <v/>
      </c>
      <c r="T295" s="34"/>
      <c r="U295" s="34"/>
      <c r="V295" s="17" t="str">
        <f t="shared" si="35"/>
        <v/>
      </c>
      <c r="W295" s="34"/>
      <c r="X295" s="14"/>
    </row>
    <row r="296" spans="1:24" ht="15" customHeight="1" x14ac:dyDescent="0.25">
      <c r="A296" s="19">
        <v>293</v>
      </c>
      <c r="B296" s="12"/>
      <c r="C296" s="14"/>
      <c r="D296" s="34"/>
      <c r="E296" s="34"/>
      <c r="F296" s="34"/>
      <c r="G296" s="17" t="str">
        <f t="shared" si="30"/>
        <v/>
      </c>
      <c r="H296" s="34"/>
      <c r="I296" s="34"/>
      <c r="J296" s="17" t="str">
        <f t="shared" si="31"/>
        <v/>
      </c>
      <c r="K296" s="34"/>
      <c r="L296" s="34"/>
      <c r="M296" s="17" t="str">
        <f t="shared" si="32"/>
        <v/>
      </c>
      <c r="N296" s="34"/>
      <c r="O296" s="34"/>
      <c r="P296" s="17" t="str">
        <f t="shared" si="33"/>
        <v/>
      </c>
      <c r="Q296" s="34"/>
      <c r="R296" s="34"/>
      <c r="S296" s="17" t="str">
        <f t="shared" si="34"/>
        <v/>
      </c>
      <c r="T296" s="34"/>
      <c r="U296" s="34"/>
      <c r="V296" s="17" t="str">
        <f t="shared" si="35"/>
        <v/>
      </c>
      <c r="W296" s="34"/>
      <c r="X296" s="14"/>
    </row>
    <row r="297" spans="1:24" ht="15" customHeight="1" x14ac:dyDescent="0.25">
      <c r="A297" s="19">
        <v>294</v>
      </c>
      <c r="B297" s="12"/>
      <c r="C297" s="14"/>
      <c r="D297" s="34"/>
      <c r="E297" s="34"/>
      <c r="F297" s="34"/>
      <c r="G297" s="17" t="str">
        <f t="shared" si="30"/>
        <v/>
      </c>
      <c r="H297" s="34"/>
      <c r="I297" s="34"/>
      <c r="J297" s="17" t="str">
        <f t="shared" si="31"/>
        <v/>
      </c>
      <c r="K297" s="34"/>
      <c r="L297" s="34"/>
      <c r="M297" s="17" t="str">
        <f t="shared" si="32"/>
        <v/>
      </c>
      <c r="N297" s="34"/>
      <c r="O297" s="34"/>
      <c r="P297" s="17" t="str">
        <f t="shared" si="33"/>
        <v/>
      </c>
      <c r="Q297" s="34"/>
      <c r="R297" s="34"/>
      <c r="S297" s="17" t="str">
        <f t="shared" si="34"/>
        <v/>
      </c>
      <c r="T297" s="34"/>
      <c r="U297" s="34"/>
      <c r="V297" s="17" t="str">
        <f t="shared" si="35"/>
        <v/>
      </c>
      <c r="W297" s="34"/>
      <c r="X297" s="14"/>
    </row>
    <row r="298" spans="1:24" ht="15" customHeight="1" x14ac:dyDescent="0.25">
      <c r="A298" s="19">
        <v>295</v>
      </c>
      <c r="B298" s="12"/>
      <c r="C298" s="14"/>
      <c r="D298" s="34"/>
      <c r="E298" s="34"/>
      <c r="F298" s="34"/>
      <c r="G298" s="17" t="str">
        <f t="shared" si="30"/>
        <v/>
      </c>
      <c r="H298" s="34"/>
      <c r="I298" s="34"/>
      <c r="J298" s="17" t="str">
        <f t="shared" si="31"/>
        <v/>
      </c>
      <c r="K298" s="34"/>
      <c r="L298" s="34"/>
      <c r="M298" s="17" t="str">
        <f t="shared" si="32"/>
        <v/>
      </c>
      <c r="N298" s="34"/>
      <c r="O298" s="34"/>
      <c r="P298" s="17" t="str">
        <f t="shared" si="33"/>
        <v/>
      </c>
      <c r="Q298" s="34"/>
      <c r="R298" s="34"/>
      <c r="S298" s="17" t="str">
        <f t="shared" si="34"/>
        <v/>
      </c>
      <c r="T298" s="34"/>
      <c r="U298" s="34"/>
      <c r="V298" s="17" t="str">
        <f t="shared" si="35"/>
        <v/>
      </c>
      <c r="W298" s="34"/>
      <c r="X298" s="14"/>
    </row>
    <row r="299" spans="1:24" ht="15" customHeight="1" x14ac:dyDescent="0.25">
      <c r="A299" s="19">
        <v>296</v>
      </c>
      <c r="B299" s="12"/>
      <c r="C299" s="14"/>
      <c r="D299" s="34"/>
      <c r="E299" s="34"/>
      <c r="F299" s="34"/>
      <c r="G299" s="17" t="str">
        <f t="shared" si="30"/>
        <v/>
      </c>
      <c r="H299" s="34"/>
      <c r="I299" s="34"/>
      <c r="J299" s="17" t="str">
        <f t="shared" si="31"/>
        <v/>
      </c>
      <c r="K299" s="34"/>
      <c r="L299" s="34"/>
      <c r="M299" s="17" t="str">
        <f t="shared" si="32"/>
        <v/>
      </c>
      <c r="N299" s="34"/>
      <c r="O299" s="34"/>
      <c r="P299" s="17" t="str">
        <f t="shared" si="33"/>
        <v/>
      </c>
      <c r="Q299" s="34"/>
      <c r="R299" s="34"/>
      <c r="S299" s="17" t="str">
        <f t="shared" si="34"/>
        <v/>
      </c>
      <c r="T299" s="34"/>
      <c r="U299" s="34"/>
      <c r="V299" s="17" t="str">
        <f t="shared" si="35"/>
        <v/>
      </c>
      <c r="W299" s="34"/>
      <c r="X299" s="14"/>
    </row>
    <row r="300" spans="1:24" ht="15" customHeight="1" x14ac:dyDescent="0.25">
      <c r="A300" s="19">
        <v>297</v>
      </c>
      <c r="B300" s="12"/>
      <c r="C300" s="14"/>
      <c r="D300" s="34"/>
      <c r="E300" s="34"/>
      <c r="F300" s="34"/>
      <c r="G300" s="17" t="str">
        <f t="shared" si="30"/>
        <v/>
      </c>
      <c r="H300" s="34"/>
      <c r="I300" s="34"/>
      <c r="J300" s="17" t="str">
        <f t="shared" si="31"/>
        <v/>
      </c>
      <c r="K300" s="34"/>
      <c r="L300" s="34"/>
      <c r="M300" s="17" t="str">
        <f t="shared" si="32"/>
        <v/>
      </c>
      <c r="N300" s="34"/>
      <c r="O300" s="34"/>
      <c r="P300" s="17" t="str">
        <f t="shared" si="33"/>
        <v/>
      </c>
      <c r="Q300" s="34"/>
      <c r="R300" s="34"/>
      <c r="S300" s="17" t="str">
        <f t="shared" si="34"/>
        <v/>
      </c>
      <c r="T300" s="34"/>
      <c r="U300" s="34"/>
      <c r="V300" s="17" t="str">
        <f t="shared" si="35"/>
        <v/>
      </c>
      <c r="W300" s="34"/>
      <c r="X300" s="14"/>
    </row>
    <row r="301" spans="1:24" ht="15" customHeight="1" x14ac:dyDescent="0.25">
      <c r="A301" s="19">
        <v>298</v>
      </c>
      <c r="B301" s="12"/>
      <c r="C301" s="14"/>
      <c r="D301" s="34"/>
      <c r="E301" s="34"/>
      <c r="F301" s="34"/>
      <c r="G301" s="17" t="str">
        <f t="shared" si="30"/>
        <v/>
      </c>
      <c r="H301" s="34"/>
      <c r="I301" s="34"/>
      <c r="J301" s="17" t="str">
        <f t="shared" si="31"/>
        <v/>
      </c>
      <c r="K301" s="34"/>
      <c r="L301" s="34"/>
      <c r="M301" s="17" t="str">
        <f t="shared" si="32"/>
        <v/>
      </c>
      <c r="N301" s="34"/>
      <c r="O301" s="34"/>
      <c r="P301" s="17" t="str">
        <f t="shared" si="33"/>
        <v/>
      </c>
      <c r="Q301" s="34"/>
      <c r="R301" s="34"/>
      <c r="S301" s="17" t="str">
        <f t="shared" si="34"/>
        <v/>
      </c>
      <c r="T301" s="34"/>
      <c r="U301" s="34"/>
      <c r="V301" s="17" t="str">
        <f t="shared" si="35"/>
        <v/>
      </c>
      <c r="W301" s="34"/>
      <c r="X301" s="14"/>
    </row>
    <row r="302" spans="1:24" ht="15" customHeight="1" x14ac:dyDescent="0.25">
      <c r="A302" s="19">
        <v>299</v>
      </c>
      <c r="B302" s="12"/>
      <c r="C302" s="14"/>
      <c r="D302" s="34"/>
      <c r="E302" s="34"/>
      <c r="F302" s="34"/>
      <c r="G302" s="17" t="str">
        <f t="shared" si="30"/>
        <v/>
      </c>
      <c r="H302" s="34"/>
      <c r="I302" s="34"/>
      <c r="J302" s="17" t="str">
        <f t="shared" si="31"/>
        <v/>
      </c>
      <c r="K302" s="34"/>
      <c r="L302" s="34"/>
      <c r="M302" s="17" t="str">
        <f t="shared" si="32"/>
        <v/>
      </c>
      <c r="N302" s="34"/>
      <c r="O302" s="34"/>
      <c r="P302" s="17" t="str">
        <f t="shared" si="33"/>
        <v/>
      </c>
      <c r="Q302" s="34"/>
      <c r="R302" s="34"/>
      <c r="S302" s="17" t="str">
        <f t="shared" si="34"/>
        <v/>
      </c>
      <c r="T302" s="34"/>
      <c r="U302" s="34"/>
      <c r="V302" s="17" t="str">
        <f t="shared" si="35"/>
        <v/>
      </c>
      <c r="W302" s="34"/>
      <c r="X302" s="14"/>
    </row>
    <row r="303" spans="1:24" ht="15" customHeight="1" x14ac:dyDescent="0.25">
      <c r="A303" s="19">
        <v>300</v>
      </c>
      <c r="B303" s="12"/>
      <c r="C303" s="14"/>
      <c r="D303" s="34"/>
      <c r="E303" s="34"/>
      <c r="F303" s="34"/>
      <c r="G303" s="17" t="str">
        <f t="shared" si="30"/>
        <v/>
      </c>
      <c r="H303" s="34"/>
      <c r="I303" s="34"/>
      <c r="J303" s="17" t="str">
        <f t="shared" si="31"/>
        <v/>
      </c>
      <c r="K303" s="34"/>
      <c r="L303" s="34"/>
      <c r="M303" s="17" t="str">
        <f t="shared" si="32"/>
        <v/>
      </c>
      <c r="N303" s="34"/>
      <c r="O303" s="34"/>
      <c r="P303" s="17" t="str">
        <f t="shared" si="33"/>
        <v/>
      </c>
      <c r="Q303" s="34"/>
      <c r="R303" s="34"/>
      <c r="S303" s="17" t="str">
        <f t="shared" si="34"/>
        <v/>
      </c>
      <c r="T303" s="34"/>
      <c r="U303" s="34"/>
      <c r="V303" s="17" t="str">
        <f t="shared" si="35"/>
        <v/>
      </c>
      <c r="W303" s="34"/>
      <c r="X303" s="14"/>
    </row>
    <row r="304" spans="1:24" ht="15" customHeight="1" x14ac:dyDescent="0.25">
      <c r="A304" s="19">
        <v>301</v>
      </c>
      <c r="B304" s="12"/>
      <c r="C304" s="14"/>
      <c r="D304" s="34"/>
      <c r="E304" s="34"/>
      <c r="F304" s="34"/>
      <c r="G304" s="17" t="str">
        <f t="shared" si="30"/>
        <v/>
      </c>
      <c r="H304" s="34"/>
      <c r="I304" s="34"/>
      <c r="J304" s="17" t="str">
        <f t="shared" si="31"/>
        <v/>
      </c>
      <c r="K304" s="34"/>
      <c r="L304" s="34"/>
      <c r="M304" s="17" t="str">
        <f t="shared" si="32"/>
        <v/>
      </c>
      <c r="N304" s="34"/>
      <c r="O304" s="34"/>
      <c r="P304" s="17" t="str">
        <f t="shared" si="33"/>
        <v/>
      </c>
      <c r="Q304" s="34"/>
      <c r="R304" s="34"/>
      <c r="S304" s="17" t="str">
        <f t="shared" si="34"/>
        <v/>
      </c>
      <c r="T304" s="34"/>
      <c r="U304" s="34"/>
      <c r="V304" s="17" t="str">
        <f t="shared" si="35"/>
        <v/>
      </c>
      <c r="W304" s="34"/>
      <c r="X304" s="14"/>
    </row>
    <row r="305" spans="1:24" ht="15" customHeight="1" x14ac:dyDescent="0.25">
      <c r="A305" s="19">
        <v>302</v>
      </c>
      <c r="B305" s="12"/>
      <c r="C305" s="14"/>
      <c r="D305" s="34"/>
      <c r="E305" s="34"/>
      <c r="F305" s="34"/>
      <c r="G305" s="17" t="str">
        <f t="shared" si="30"/>
        <v/>
      </c>
      <c r="H305" s="34"/>
      <c r="I305" s="34"/>
      <c r="J305" s="17" t="str">
        <f t="shared" si="31"/>
        <v/>
      </c>
      <c r="K305" s="34"/>
      <c r="L305" s="34"/>
      <c r="M305" s="17" t="str">
        <f t="shared" si="32"/>
        <v/>
      </c>
      <c r="N305" s="34"/>
      <c r="O305" s="34"/>
      <c r="P305" s="17" t="str">
        <f t="shared" si="33"/>
        <v/>
      </c>
      <c r="Q305" s="34"/>
      <c r="R305" s="34"/>
      <c r="S305" s="17" t="str">
        <f t="shared" si="34"/>
        <v/>
      </c>
      <c r="T305" s="34"/>
      <c r="U305" s="34"/>
      <c r="V305" s="17" t="str">
        <f t="shared" si="35"/>
        <v/>
      </c>
      <c r="W305" s="34"/>
      <c r="X305" s="14"/>
    </row>
    <row r="306" spans="1:24" ht="15" customHeight="1" x14ac:dyDescent="0.25">
      <c r="A306" s="19">
        <v>303</v>
      </c>
      <c r="B306" s="12"/>
      <c r="C306" s="14"/>
      <c r="D306" s="34"/>
      <c r="E306" s="34"/>
      <c r="F306" s="34"/>
      <c r="G306" s="17" t="str">
        <f t="shared" si="30"/>
        <v/>
      </c>
      <c r="H306" s="34"/>
      <c r="I306" s="34"/>
      <c r="J306" s="17" t="str">
        <f t="shared" si="31"/>
        <v/>
      </c>
      <c r="K306" s="34"/>
      <c r="L306" s="34"/>
      <c r="M306" s="17" t="str">
        <f t="shared" si="32"/>
        <v/>
      </c>
      <c r="N306" s="34"/>
      <c r="O306" s="34"/>
      <c r="P306" s="17" t="str">
        <f t="shared" si="33"/>
        <v/>
      </c>
      <c r="Q306" s="34"/>
      <c r="R306" s="34"/>
      <c r="S306" s="17" t="str">
        <f t="shared" si="34"/>
        <v/>
      </c>
      <c r="T306" s="34"/>
      <c r="U306" s="34"/>
      <c r="V306" s="17" t="str">
        <f t="shared" si="35"/>
        <v/>
      </c>
      <c r="W306" s="34"/>
      <c r="X306" s="14"/>
    </row>
    <row r="307" spans="1:24" ht="15" customHeight="1" x14ac:dyDescent="0.25">
      <c r="A307" s="19">
        <v>304</v>
      </c>
      <c r="B307" s="12"/>
      <c r="C307" s="14"/>
      <c r="D307" s="34"/>
      <c r="E307" s="34"/>
      <c r="F307" s="34"/>
      <c r="G307" s="17" t="str">
        <f t="shared" si="30"/>
        <v/>
      </c>
      <c r="H307" s="34"/>
      <c r="I307" s="34"/>
      <c r="J307" s="17" t="str">
        <f t="shared" si="31"/>
        <v/>
      </c>
      <c r="K307" s="34"/>
      <c r="L307" s="34"/>
      <c r="M307" s="17" t="str">
        <f t="shared" si="32"/>
        <v/>
      </c>
      <c r="N307" s="34"/>
      <c r="O307" s="34"/>
      <c r="P307" s="17" t="str">
        <f t="shared" si="33"/>
        <v/>
      </c>
      <c r="Q307" s="34"/>
      <c r="R307" s="34"/>
      <c r="S307" s="17" t="str">
        <f t="shared" si="34"/>
        <v/>
      </c>
      <c r="T307" s="34"/>
      <c r="U307" s="34"/>
      <c r="V307" s="17" t="str">
        <f t="shared" si="35"/>
        <v/>
      </c>
      <c r="W307" s="34"/>
      <c r="X307" s="14"/>
    </row>
    <row r="308" spans="1:24" ht="15" customHeight="1" x14ac:dyDescent="0.25">
      <c r="A308" s="19">
        <v>305</v>
      </c>
      <c r="B308" s="12"/>
      <c r="C308" s="14"/>
      <c r="D308" s="34"/>
      <c r="E308" s="34"/>
      <c r="F308" s="34"/>
      <c r="G308" s="17" t="str">
        <f t="shared" si="30"/>
        <v/>
      </c>
      <c r="H308" s="34"/>
      <c r="I308" s="34"/>
      <c r="J308" s="17" t="str">
        <f t="shared" si="31"/>
        <v/>
      </c>
      <c r="K308" s="34"/>
      <c r="L308" s="34"/>
      <c r="M308" s="17" t="str">
        <f t="shared" si="32"/>
        <v/>
      </c>
      <c r="N308" s="34"/>
      <c r="O308" s="34"/>
      <c r="P308" s="17" t="str">
        <f t="shared" si="33"/>
        <v/>
      </c>
      <c r="Q308" s="34"/>
      <c r="R308" s="34"/>
      <c r="S308" s="17" t="str">
        <f t="shared" si="34"/>
        <v/>
      </c>
      <c r="T308" s="34"/>
      <c r="U308" s="34"/>
      <c r="V308" s="17" t="str">
        <f t="shared" si="35"/>
        <v/>
      </c>
      <c r="W308" s="34"/>
      <c r="X308" s="14"/>
    </row>
    <row r="309" spans="1:24" ht="15" customHeight="1" x14ac:dyDescent="0.25">
      <c r="A309" s="19">
        <v>306</v>
      </c>
      <c r="B309" s="12"/>
      <c r="C309" s="14"/>
      <c r="D309" s="34"/>
      <c r="E309" s="34"/>
      <c r="F309" s="34"/>
      <c r="G309" s="17" t="str">
        <f t="shared" si="30"/>
        <v/>
      </c>
      <c r="H309" s="34"/>
      <c r="I309" s="34"/>
      <c r="J309" s="17" t="str">
        <f t="shared" si="31"/>
        <v/>
      </c>
      <c r="K309" s="34"/>
      <c r="L309" s="34"/>
      <c r="M309" s="17" t="str">
        <f t="shared" si="32"/>
        <v/>
      </c>
      <c r="N309" s="34"/>
      <c r="O309" s="34"/>
      <c r="P309" s="17" t="str">
        <f t="shared" si="33"/>
        <v/>
      </c>
      <c r="Q309" s="34"/>
      <c r="R309" s="34"/>
      <c r="S309" s="17" t="str">
        <f t="shared" si="34"/>
        <v/>
      </c>
      <c r="T309" s="34"/>
      <c r="U309" s="34"/>
      <c r="V309" s="17" t="str">
        <f t="shared" si="35"/>
        <v/>
      </c>
      <c r="W309" s="34"/>
      <c r="X309" s="14"/>
    </row>
    <row r="310" spans="1:24" ht="15" customHeight="1" x14ac:dyDescent="0.25">
      <c r="A310" s="19">
        <v>307</v>
      </c>
      <c r="B310" s="12"/>
      <c r="C310" s="14"/>
      <c r="D310" s="34"/>
      <c r="E310" s="34"/>
      <c r="F310" s="34"/>
      <c r="G310" s="17" t="str">
        <f t="shared" si="30"/>
        <v/>
      </c>
      <c r="H310" s="34"/>
      <c r="I310" s="34"/>
      <c r="J310" s="17" t="str">
        <f t="shared" si="31"/>
        <v/>
      </c>
      <c r="K310" s="34"/>
      <c r="L310" s="34"/>
      <c r="M310" s="17" t="str">
        <f t="shared" si="32"/>
        <v/>
      </c>
      <c r="N310" s="34"/>
      <c r="O310" s="34"/>
      <c r="P310" s="17" t="str">
        <f t="shared" si="33"/>
        <v/>
      </c>
      <c r="Q310" s="34"/>
      <c r="R310" s="34"/>
      <c r="S310" s="17" t="str">
        <f t="shared" si="34"/>
        <v/>
      </c>
      <c r="T310" s="34"/>
      <c r="U310" s="34"/>
      <c r="V310" s="17" t="str">
        <f t="shared" si="35"/>
        <v/>
      </c>
      <c r="W310" s="34"/>
      <c r="X310" s="14"/>
    </row>
    <row r="311" spans="1:24" ht="15" customHeight="1" x14ac:dyDescent="0.25">
      <c r="A311" s="19">
        <v>308</v>
      </c>
      <c r="B311" s="12"/>
      <c r="C311" s="14"/>
      <c r="D311" s="34"/>
      <c r="E311" s="34"/>
      <c r="F311" s="34"/>
      <c r="G311" s="17" t="str">
        <f t="shared" si="30"/>
        <v/>
      </c>
      <c r="H311" s="34"/>
      <c r="I311" s="34"/>
      <c r="J311" s="17" t="str">
        <f t="shared" si="31"/>
        <v/>
      </c>
      <c r="K311" s="34"/>
      <c r="L311" s="34"/>
      <c r="M311" s="17" t="str">
        <f t="shared" si="32"/>
        <v/>
      </c>
      <c r="N311" s="34"/>
      <c r="O311" s="34"/>
      <c r="P311" s="17" t="str">
        <f t="shared" si="33"/>
        <v/>
      </c>
      <c r="Q311" s="34"/>
      <c r="R311" s="34"/>
      <c r="S311" s="17" t="str">
        <f t="shared" si="34"/>
        <v/>
      </c>
      <c r="T311" s="34"/>
      <c r="U311" s="34"/>
      <c r="V311" s="17" t="str">
        <f t="shared" si="35"/>
        <v/>
      </c>
      <c r="W311" s="34"/>
      <c r="X311" s="14"/>
    </row>
    <row r="312" spans="1:24" ht="15" customHeight="1" x14ac:dyDescent="0.25">
      <c r="A312" s="19">
        <v>309</v>
      </c>
      <c r="B312" s="12"/>
      <c r="C312" s="14"/>
      <c r="D312" s="34"/>
      <c r="E312" s="34"/>
      <c r="F312" s="34"/>
      <c r="G312" s="17" t="str">
        <f t="shared" si="30"/>
        <v/>
      </c>
      <c r="H312" s="34"/>
      <c r="I312" s="34"/>
      <c r="J312" s="17" t="str">
        <f t="shared" si="31"/>
        <v/>
      </c>
      <c r="K312" s="34"/>
      <c r="L312" s="34"/>
      <c r="M312" s="17" t="str">
        <f t="shared" si="32"/>
        <v/>
      </c>
      <c r="N312" s="34"/>
      <c r="O312" s="34"/>
      <c r="P312" s="17" t="str">
        <f t="shared" si="33"/>
        <v/>
      </c>
      <c r="Q312" s="34"/>
      <c r="R312" s="34"/>
      <c r="S312" s="17" t="str">
        <f t="shared" si="34"/>
        <v/>
      </c>
      <c r="T312" s="34"/>
      <c r="U312" s="34"/>
      <c r="V312" s="17" t="str">
        <f t="shared" si="35"/>
        <v/>
      </c>
      <c r="W312" s="34"/>
      <c r="X312" s="14"/>
    </row>
    <row r="313" spans="1:24" ht="15" customHeight="1" x14ac:dyDescent="0.25">
      <c r="A313" s="19">
        <v>310</v>
      </c>
      <c r="B313" s="12"/>
      <c r="C313" s="14"/>
      <c r="D313" s="34"/>
      <c r="E313" s="34"/>
      <c r="F313" s="34"/>
      <c r="G313" s="17" t="str">
        <f t="shared" si="30"/>
        <v/>
      </c>
      <c r="H313" s="34"/>
      <c r="I313" s="34"/>
      <c r="J313" s="17" t="str">
        <f t="shared" si="31"/>
        <v/>
      </c>
      <c r="K313" s="34"/>
      <c r="L313" s="34"/>
      <c r="M313" s="17" t="str">
        <f t="shared" si="32"/>
        <v/>
      </c>
      <c r="N313" s="34"/>
      <c r="O313" s="34"/>
      <c r="P313" s="17" t="str">
        <f t="shared" si="33"/>
        <v/>
      </c>
      <c r="Q313" s="34"/>
      <c r="R313" s="34"/>
      <c r="S313" s="17" t="str">
        <f t="shared" si="34"/>
        <v/>
      </c>
      <c r="T313" s="34"/>
      <c r="U313" s="34"/>
      <c r="V313" s="17" t="str">
        <f t="shared" si="35"/>
        <v/>
      </c>
      <c r="W313" s="34"/>
      <c r="X313" s="14"/>
    </row>
    <row r="314" spans="1:24" ht="15" customHeight="1" x14ac:dyDescent="0.25">
      <c r="A314" s="19">
        <v>311</v>
      </c>
      <c r="B314" s="12"/>
      <c r="C314" s="14"/>
      <c r="D314" s="34"/>
      <c r="E314" s="34"/>
      <c r="F314" s="34"/>
      <c r="G314" s="17" t="str">
        <f t="shared" si="30"/>
        <v/>
      </c>
      <c r="H314" s="34"/>
      <c r="I314" s="34"/>
      <c r="J314" s="17" t="str">
        <f t="shared" si="31"/>
        <v/>
      </c>
      <c r="K314" s="34"/>
      <c r="L314" s="34"/>
      <c r="M314" s="17" t="str">
        <f t="shared" si="32"/>
        <v/>
      </c>
      <c r="N314" s="34"/>
      <c r="O314" s="34"/>
      <c r="P314" s="17" t="str">
        <f t="shared" si="33"/>
        <v/>
      </c>
      <c r="Q314" s="34"/>
      <c r="R314" s="34"/>
      <c r="S314" s="17" t="str">
        <f t="shared" si="34"/>
        <v/>
      </c>
      <c r="T314" s="34"/>
      <c r="U314" s="34"/>
      <c r="V314" s="17" t="str">
        <f t="shared" si="35"/>
        <v/>
      </c>
      <c r="W314" s="34"/>
      <c r="X314" s="14"/>
    </row>
    <row r="315" spans="1:24" ht="15" customHeight="1" x14ac:dyDescent="0.25">
      <c r="A315" s="19">
        <v>312</v>
      </c>
      <c r="B315" s="12"/>
      <c r="C315" s="14"/>
      <c r="D315" s="34"/>
      <c r="E315" s="34"/>
      <c r="F315" s="34"/>
      <c r="G315" s="17" t="str">
        <f t="shared" si="30"/>
        <v/>
      </c>
      <c r="H315" s="34"/>
      <c r="I315" s="34"/>
      <c r="J315" s="17" t="str">
        <f t="shared" si="31"/>
        <v/>
      </c>
      <c r="K315" s="34"/>
      <c r="L315" s="34"/>
      <c r="M315" s="17" t="str">
        <f t="shared" si="32"/>
        <v/>
      </c>
      <c r="N315" s="34"/>
      <c r="O315" s="34"/>
      <c r="P315" s="17" t="str">
        <f t="shared" si="33"/>
        <v/>
      </c>
      <c r="Q315" s="34"/>
      <c r="R315" s="34"/>
      <c r="S315" s="17" t="str">
        <f t="shared" si="34"/>
        <v/>
      </c>
      <c r="T315" s="34"/>
      <c r="U315" s="34"/>
      <c r="V315" s="17" t="str">
        <f t="shared" si="35"/>
        <v/>
      </c>
      <c r="W315" s="34"/>
      <c r="X315" s="14"/>
    </row>
    <row r="316" spans="1:24" ht="15" customHeight="1" x14ac:dyDescent="0.25">
      <c r="A316" s="19">
        <v>313</v>
      </c>
      <c r="B316" s="12"/>
      <c r="C316" s="14"/>
      <c r="D316" s="34"/>
      <c r="E316" s="34"/>
      <c r="F316" s="34"/>
      <c r="G316" s="17" t="str">
        <f t="shared" si="30"/>
        <v/>
      </c>
      <c r="H316" s="34"/>
      <c r="I316" s="34"/>
      <c r="J316" s="17" t="str">
        <f t="shared" si="31"/>
        <v/>
      </c>
      <c r="K316" s="34"/>
      <c r="L316" s="34"/>
      <c r="M316" s="17" t="str">
        <f t="shared" si="32"/>
        <v/>
      </c>
      <c r="N316" s="34"/>
      <c r="O316" s="34"/>
      <c r="P316" s="17" t="str">
        <f t="shared" si="33"/>
        <v/>
      </c>
      <c r="Q316" s="34"/>
      <c r="R316" s="34"/>
      <c r="S316" s="17" t="str">
        <f t="shared" si="34"/>
        <v/>
      </c>
      <c r="T316" s="34"/>
      <c r="U316" s="34"/>
      <c r="V316" s="17" t="str">
        <f t="shared" si="35"/>
        <v/>
      </c>
      <c r="W316" s="34"/>
      <c r="X316" s="14"/>
    </row>
    <row r="317" spans="1:24" ht="15" customHeight="1" x14ac:dyDescent="0.25">
      <c r="A317" s="19">
        <v>314</v>
      </c>
      <c r="B317" s="12"/>
      <c r="C317" s="14"/>
      <c r="D317" s="34"/>
      <c r="E317" s="34"/>
      <c r="F317" s="34"/>
      <c r="G317" s="17" t="str">
        <f t="shared" si="30"/>
        <v/>
      </c>
      <c r="H317" s="34"/>
      <c r="I317" s="34"/>
      <c r="J317" s="17" t="str">
        <f t="shared" si="31"/>
        <v/>
      </c>
      <c r="K317" s="34"/>
      <c r="L317" s="34"/>
      <c r="M317" s="17" t="str">
        <f t="shared" si="32"/>
        <v/>
      </c>
      <c r="N317" s="34"/>
      <c r="O317" s="34"/>
      <c r="P317" s="17" t="str">
        <f t="shared" si="33"/>
        <v/>
      </c>
      <c r="Q317" s="34"/>
      <c r="R317" s="34"/>
      <c r="S317" s="17" t="str">
        <f t="shared" si="34"/>
        <v/>
      </c>
      <c r="T317" s="34"/>
      <c r="U317" s="34"/>
      <c r="V317" s="17" t="str">
        <f t="shared" si="35"/>
        <v/>
      </c>
      <c r="W317" s="34"/>
      <c r="X317" s="14"/>
    </row>
    <row r="318" spans="1:24" ht="15" customHeight="1" x14ac:dyDescent="0.25">
      <c r="A318" s="19">
        <v>315</v>
      </c>
      <c r="B318" s="12"/>
      <c r="C318" s="14"/>
      <c r="D318" s="34"/>
      <c r="E318" s="34"/>
      <c r="F318" s="34"/>
      <c r="G318" s="17" t="str">
        <f t="shared" si="30"/>
        <v/>
      </c>
      <c r="H318" s="34"/>
      <c r="I318" s="34"/>
      <c r="J318" s="17" t="str">
        <f t="shared" si="31"/>
        <v/>
      </c>
      <c r="K318" s="34"/>
      <c r="L318" s="34"/>
      <c r="M318" s="17" t="str">
        <f t="shared" si="32"/>
        <v/>
      </c>
      <c r="N318" s="34"/>
      <c r="O318" s="34"/>
      <c r="P318" s="17" t="str">
        <f t="shared" si="33"/>
        <v/>
      </c>
      <c r="Q318" s="34"/>
      <c r="R318" s="34"/>
      <c r="S318" s="17" t="str">
        <f t="shared" si="34"/>
        <v/>
      </c>
      <c r="T318" s="34"/>
      <c r="U318" s="34"/>
      <c r="V318" s="17" t="str">
        <f t="shared" si="35"/>
        <v/>
      </c>
      <c r="W318" s="34"/>
      <c r="X318" s="14"/>
    </row>
    <row r="319" spans="1:24" ht="15" customHeight="1" x14ac:dyDescent="0.25">
      <c r="A319" s="19">
        <v>316</v>
      </c>
      <c r="B319" s="12"/>
      <c r="C319" s="14"/>
      <c r="D319" s="34"/>
      <c r="E319" s="34"/>
      <c r="F319" s="34"/>
      <c r="G319" s="17" t="str">
        <f t="shared" si="30"/>
        <v/>
      </c>
      <c r="H319" s="34"/>
      <c r="I319" s="34"/>
      <c r="J319" s="17" t="str">
        <f t="shared" si="31"/>
        <v/>
      </c>
      <c r="K319" s="34"/>
      <c r="L319" s="34"/>
      <c r="M319" s="17" t="str">
        <f t="shared" si="32"/>
        <v/>
      </c>
      <c r="N319" s="34"/>
      <c r="O319" s="34"/>
      <c r="P319" s="17" t="str">
        <f t="shared" si="33"/>
        <v/>
      </c>
      <c r="Q319" s="34"/>
      <c r="R319" s="34"/>
      <c r="S319" s="17" t="str">
        <f t="shared" si="34"/>
        <v/>
      </c>
      <c r="T319" s="34"/>
      <c r="U319" s="34"/>
      <c r="V319" s="17" t="str">
        <f t="shared" si="35"/>
        <v/>
      </c>
      <c r="W319" s="34"/>
      <c r="X319" s="14"/>
    </row>
    <row r="320" spans="1:24" ht="15" customHeight="1" x14ac:dyDescent="0.25">
      <c r="A320" s="19">
        <v>317</v>
      </c>
      <c r="B320" s="12"/>
      <c r="C320" s="14"/>
      <c r="D320" s="34"/>
      <c r="E320" s="34"/>
      <c r="F320" s="34"/>
      <c r="G320" s="17" t="str">
        <f t="shared" si="30"/>
        <v/>
      </c>
      <c r="H320" s="34"/>
      <c r="I320" s="34"/>
      <c r="J320" s="17" t="str">
        <f t="shared" si="31"/>
        <v/>
      </c>
      <c r="K320" s="34"/>
      <c r="L320" s="34"/>
      <c r="M320" s="17" t="str">
        <f t="shared" si="32"/>
        <v/>
      </c>
      <c r="N320" s="34"/>
      <c r="O320" s="34"/>
      <c r="P320" s="17" t="str">
        <f t="shared" si="33"/>
        <v/>
      </c>
      <c r="Q320" s="34"/>
      <c r="R320" s="34"/>
      <c r="S320" s="17" t="str">
        <f t="shared" si="34"/>
        <v/>
      </c>
      <c r="T320" s="34"/>
      <c r="U320" s="34"/>
      <c r="V320" s="17" t="str">
        <f t="shared" si="35"/>
        <v/>
      </c>
      <c r="W320" s="34"/>
      <c r="X320" s="14"/>
    </row>
    <row r="321" spans="1:24" ht="15" customHeight="1" x14ac:dyDescent="0.25">
      <c r="A321" s="19">
        <v>318</v>
      </c>
      <c r="B321" s="12"/>
      <c r="C321" s="14"/>
      <c r="D321" s="34"/>
      <c r="E321" s="34"/>
      <c r="F321" s="34"/>
      <c r="G321" s="17" t="str">
        <f t="shared" si="30"/>
        <v/>
      </c>
      <c r="H321" s="34"/>
      <c r="I321" s="34"/>
      <c r="J321" s="17" t="str">
        <f t="shared" si="31"/>
        <v/>
      </c>
      <c r="K321" s="34"/>
      <c r="L321" s="34"/>
      <c r="M321" s="17" t="str">
        <f t="shared" si="32"/>
        <v/>
      </c>
      <c r="N321" s="34"/>
      <c r="O321" s="34"/>
      <c r="P321" s="17" t="str">
        <f t="shared" si="33"/>
        <v/>
      </c>
      <c r="Q321" s="34"/>
      <c r="R321" s="34"/>
      <c r="S321" s="17" t="str">
        <f t="shared" si="34"/>
        <v/>
      </c>
      <c r="T321" s="34"/>
      <c r="U321" s="34"/>
      <c r="V321" s="17" t="str">
        <f t="shared" si="35"/>
        <v/>
      </c>
      <c r="W321" s="34"/>
      <c r="X321" s="14"/>
    </row>
    <row r="322" spans="1:24" ht="15" customHeight="1" x14ac:dyDescent="0.25">
      <c r="A322" s="19">
        <v>319</v>
      </c>
      <c r="B322" s="12"/>
      <c r="C322" s="14"/>
      <c r="D322" s="34"/>
      <c r="E322" s="34"/>
      <c r="F322" s="34"/>
      <c r="G322" s="17" t="str">
        <f t="shared" si="30"/>
        <v/>
      </c>
      <c r="H322" s="34"/>
      <c r="I322" s="34"/>
      <c r="J322" s="17" t="str">
        <f t="shared" si="31"/>
        <v/>
      </c>
      <c r="K322" s="34"/>
      <c r="L322" s="34"/>
      <c r="M322" s="17" t="str">
        <f t="shared" si="32"/>
        <v/>
      </c>
      <c r="N322" s="34"/>
      <c r="O322" s="34"/>
      <c r="P322" s="17" t="str">
        <f t="shared" si="33"/>
        <v/>
      </c>
      <c r="Q322" s="34"/>
      <c r="R322" s="34"/>
      <c r="S322" s="17" t="str">
        <f t="shared" si="34"/>
        <v/>
      </c>
      <c r="T322" s="34"/>
      <c r="U322" s="34"/>
      <c r="V322" s="17" t="str">
        <f t="shared" si="35"/>
        <v/>
      </c>
      <c r="W322" s="34"/>
      <c r="X322" s="14"/>
    </row>
    <row r="323" spans="1:24" ht="15" customHeight="1" x14ac:dyDescent="0.25">
      <c r="A323" s="19">
        <v>320</v>
      </c>
      <c r="B323" s="12"/>
      <c r="C323" s="14"/>
      <c r="D323" s="34"/>
      <c r="E323" s="34"/>
      <c r="F323" s="34"/>
      <c r="G323" s="17" t="str">
        <f t="shared" si="30"/>
        <v/>
      </c>
      <c r="H323" s="34"/>
      <c r="I323" s="34"/>
      <c r="J323" s="17" t="str">
        <f t="shared" si="31"/>
        <v/>
      </c>
      <c r="K323" s="34"/>
      <c r="L323" s="34"/>
      <c r="M323" s="17" t="str">
        <f t="shared" si="32"/>
        <v/>
      </c>
      <c r="N323" s="34"/>
      <c r="O323" s="34"/>
      <c r="P323" s="17" t="str">
        <f t="shared" si="33"/>
        <v/>
      </c>
      <c r="Q323" s="34"/>
      <c r="R323" s="34"/>
      <c r="S323" s="17" t="str">
        <f t="shared" si="34"/>
        <v/>
      </c>
      <c r="T323" s="34"/>
      <c r="U323" s="34"/>
      <c r="V323" s="17" t="str">
        <f t="shared" si="35"/>
        <v/>
      </c>
      <c r="W323" s="34"/>
      <c r="X323" s="14"/>
    </row>
    <row r="324" spans="1:24" ht="15" customHeight="1" x14ac:dyDescent="0.25">
      <c r="A324" s="19">
        <v>321</v>
      </c>
      <c r="B324" s="12"/>
      <c r="C324" s="14"/>
      <c r="D324" s="34"/>
      <c r="E324" s="34"/>
      <c r="F324" s="34"/>
      <c r="G324" s="17" t="str">
        <f t="shared" ref="G324:G387" si="36">_xlfn.LET(_xlpm.d,IFERROR(VALUE(SUBSTITUTE(D324&amp;"",".",",")),""),_xlpm.x,IFERROR(VALUE(SUBSTITUTE(F324&amp;"",".",",")),""),IF(OR(_xlpm.d="",_xlpm.d=0,_xlpm.x=""),"",(_xlpm.d-_xlpm.x)/_xlpm.d*100))</f>
        <v/>
      </c>
      <c r="H324" s="34"/>
      <c r="I324" s="34"/>
      <c r="J324" s="17" t="str">
        <f t="shared" ref="J324:J387" si="37">_xlfn.LET(_xlpm.d,IFERROR(VALUE(SUBSTITUTE(D324&amp;"",".",",")),""),_xlpm.x,IFERROR(VALUE(SUBSTITUTE(I324&amp;"",".",",")),""),IF(OR(_xlpm.d="",_xlpm.d=0,_xlpm.x=""),"",(_xlpm.d-_xlpm.x)/_xlpm.d*100))</f>
        <v/>
      </c>
      <c r="K324" s="34"/>
      <c r="L324" s="34"/>
      <c r="M324" s="17" t="str">
        <f t="shared" ref="M324:M387" si="38">_xlfn.LET(_xlpm.d,IFERROR(VALUE(SUBSTITUTE(D324&amp;"",".",",")),""),_xlpm.x,IFERROR(VALUE(SUBSTITUTE(L324&amp;"",".",",")),""),IF(OR(_xlpm.d="",_xlpm.d=0,_xlpm.x=""),"",(_xlpm.d-_xlpm.x)/_xlpm.d*100))</f>
        <v/>
      </c>
      <c r="N324" s="34"/>
      <c r="O324" s="34"/>
      <c r="P324" s="17" t="str">
        <f t="shared" ref="P324:P387" si="39">_xlfn.LET(_xlpm.d,IFERROR(VALUE(SUBSTITUTE(D324&amp;"",".",",")),""),_xlpm.x,IFERROR(VALUE(SUBSTITUTE(O324&amp;"",".",",")),""),IF(OR(_xlpm.d="",_xlpm.d=0,_xlpm.x=""),"",(_xlpm.d-_xlpm.x)/_xlpm.d*100))</f>
        <v/>
      </c>
      <c r="Q324" s="34"/>
      <c r="R324" s="34"/>
      <c r="S324" s="17" t="str">
        <f t="shared" ref="S324:S387" si="40">_xlfn.LET(_xlpm.d,IFERROR(VALUE(SUBSTITUTE(D324&amp;"",".",",")),""),_xlpm.x,IFERROR(VALUE(SUBSTITUTE(R324&amp;"",".",",")),""),IF(OR(_xlpm.d="",_xlpm.d=0,_xlpm.x=""),"",(_xlpm.d-_xlpm.x)/_xlpm.d*100))</f>
        <v/>
      </c>
      <c r="T324" s="34"/>
      <c r="U324" s="34"/>
      <c r="V324" s="17" t="str">
        <f t="shared" ref="V324:V387" si="41">_xlfn.LET(_xlpm.d,IFERROR(VALUE(SUBSTITUTE(D324&amp;"",".",",")),""),_xlpm.x,IFERROR(VALUE(SUBSTITUTE(U324&amp;"",".",",")),""),IF(OR(_xlpm.d="",_xlpm.d=0,_xlpm.x=""),"",_xlpm.x/(_xlpm.d*1000/150)*100))</f>
        <v/>
      </c>
      <c r="W324" s="34"/>
      <c r="X324" s="14"/>
    </row>
    <row r="325" spans="1:24" ht="15" customHeight="1" x14ac:dyDescent="0.25">
      <c r="A325" s="19">
        <v>322</v>
      </c>
      <c r="B325" s="12"/>
      <c r="C325" s="14"/>
      <c r="D325" s="34"/>
      <c r="E325" s="34"/>
      <c r="F325" s="34"/>
      <c r="G325" s="17" t="str">
        <f t="shared" si="36"/>
        <v/>
      </c>
      <c r="H325" s="34"/>
      <c r="I325" s="34"/>
      <c r="J325" s="17" t="str">
        <f t="shared" si="37"/>
        <v/>
      </c>
      <c r="K325" s="34"/>
      <c r="L325" s="34"/>
      <c r="M325" s="17" t="str">
        <f t="shared" si="38"/>
        <v/>
      </c>
      <c r="N325" s="34"/>
      <c r="O325" s="34"/>
      <c r="P325" s="17" t="str">
        <f t="shared" si="39"/>
        <v/>
      </c>
      <c r="Q325" s="34"/>
      <c r="R325" s="34"/>
      <c r="S325" s="17" t="str">
        <f t="shared" si="40"/>
        <v/>
      </c>
      <c r="T325" s="34"/>
      <c r="U325" s="34"/>
      <c r="V325" s="17" t="str">
        <f t="shared" si="41"/>
        <v/>
      </c>
      <c r="W325" s="34"/>
      <c r="X325" s="14"/>
    </row>
    <row r="326" spans="1:24" ht="15" customHeight="1" x14ac:dyDescent="0.25">
      <c r="A326" s="19">
        <v>323</v>
      </c>
      <c r="B326" s="12"/>
      <c r="C326" s="14"/>
      <c r="D326" s="34"/>
      <c r="E326" s="34"/>
      <c r="F326" s="34"/>
      <c r="G326" s="17" t="str">
        <f t="shared" si="36"/>
        <v/>
      </c>
      <c r="H326" s="34"/>
      <c r="I326" s="34"/>
      <c r="J326" s="17" t="str">
        <f t="shared" si="37"/>
        <v/>
      </c>
      <c r="K326" s="34"/>
      <c r="L326" s="34"/>
      <c r="M326" s="17" t="str">
        <f t="shared" si="38"/>
        <v/>
      </c>
      <c r="N326" s="34"/>
      <c r="O326" s="34"/>
      <c r="P326" s="17" t="str">
        <f t="shared" si="39"/>
        <v/>
      </c>
      <c r="Q326" s="34"/>
      <c r="R326" s="34"/>
      <c r="S326" s="17" t="str">
        <f t="shared" si="40"/>
        <v/>
      </c>
      <c r="T326" s="34"/>
      <c r="U326" s="34"/>
      <c r="V326" s="17" t="str">
        <f t="shared" si="41"/>
        <v/>
      </c>
      <c r="W326" s="34"/>
      <c r="X326" s="14"/>
    </row>
    <row r="327" spans="1:24" ht="15" customHeight="1" x14ac:dyDescent="0.25">
      <c r="A327" s="19">
        <v>324</v>
      </c>
      <c r="B327" s="12"/>
      <c r="C327" s="14"/>
      <c r="D327" s="34"/>
      <c r="E327" s="34"/>
      <c r="F327" s="34"/>
      <c r="G327" s="17" t="str">
        <f t="shared" si="36"/>
        <v/>
      </c>
      <c r="H327" s="34"/>
      <c r="I327" s="34"/>
      <c r="J327" s="17" t="str">
        <f t="shared" si="37"/>
        <v/>
      </c>
      <c r="K327" s="34"/>
      <c r="L327" s="34"/>
      <c r="M327" s="17" t="str">
        <f t="shared" si="38"/>
        <v/>
      </c>
      <c r="N327" s="34"/>
      <c r="O327" s="34"/>
      <c r="P327" s="17" t="str">
        <f t="shared" si="39"/>
        <v/>
      </c>
      <c r="Q327" s="34"/>
      <c r="R327" s="34"/>
      <c r="S327" s="17" t="str">
        <f t="shared" si="40"/>
        <v/>
      </c>
      <c r="T327" s="34"/>
      <c r="U327" s="34"/>
      <c r="V327" s="17" t="str">
        <f t="shared" si="41"/>
        <v/>
      </c>
      <c r="W327" s="34"/>
      <c r="X327" s="14"/>
    </row>
    <row r="328" spans="1:24" ht="15" customHeight="1" x14ac:dyDescent="0.25">
      <c r="A328" s="19">
        <v>325</v>
      </c>
      <c r="B328" s="12"/>
      <c r="C328" s="14"/>
      <c r="D328" s="34"/>
      <c r="E328" s="34"/>
      <c r="F328" s="34"/>
      <c r="G328" s="17" t="str">
        <f t="shared" si="36"/>
        <v/>
      </c>
      <c r="H328" s="34"/>
      <c r="I328" s="34"/>
      <c r="J328" s="17" t="str">
        <f t="shared" si="37"/>
        <v/>
      </c>
      <c r="K328" s="34"/>
      <c r="L328" s="34"/>
      <c r="M328" s="17" t="str">
        <f t="shared" si="38"/>
        <v/>
      </c>
      <c r="N328" s="34"/>
      <c r="O328" s="34"/>
      <c r="P328" s="17" t="str">
        <f t="shared" si="39"/>
        <v/>
      </c>
      <c r="Q328" s="34"/>
      <c r="R328" s="34"/>
      <c r="S328" s="17" t="str">
        <f t="shared" si="40"/>
        <v/>
      </c>
      <c r="T328" s="34"/>
      <c r="U328" s="34"/>
      <c r="V328" s="17" t="str">
        <f t="shared" si="41"/>
        <v/>
      </c>
      <c r="W328" s="34"/>
      <c r="X328" s="14"/>
    </row>
    <row r="329" spans="1:24" ht="15" customHeight="1" x14ac:dyDescent="0.25">
      <c r="A329" s="19">
        <v>326</v>
      </c>
      <c r="B329" s="12"/>
      <c r="C329" s="14"/>
      <c r="D329" s="34"/>
      <c r="E329" s="34"/>
      <c r="F329" s="34"/>
      <c r="G329" s="17" t="str">
        <f t="shared" si="36"/>
        <v/>
      </c>
      <c r="H329" s="34"/>
      <c r="I329" s="34"/>
      <c r="J329" s="17" t="str">
        <f t="shared" si="37"/>
        <v/>
      </c>
      <c r="K329" s="34"/>
      <c r="L329" s="34"/>
      <c r="M329" s="17" t="str">
        <f t="shared" si="38"/>
        <v/>
      </c>
      <c r="N329" s="34"/>
      <c r="O329" s="34"/>
      <c r="P329" s="17" t="str">
        <f t="shared" si="39"/>
        <v/>
      </c>
      <c r="Q329" s="34"/>
      <c r="R329" s="34"/>
      <c r="S329" s="17" t="str">
        <f t="shared" si="40"/>
        <v/>
      </c>
      <c r="T329" s="34"/>
      <c r="U329" s="34"/>
      <c r="V329" s="17" t="str">
        <f t="shared" si="41"/>
        <v/>
      </c>
      <c r="W329" s="34"/>
      <c r="X329" s="14"/>
    </row>
    <row r="330" spans="1:24" ht="15" customHeight="1" x14ac:dyDescent="0.25">
      <c r="A330" s="19">
        <v>327</v>
      </c>
      <c r="B330" s="12"/>
      <c r="C330" s="14"/>
      <c r="D330" s="34"/>
      <c r="E330" s="34"/>
      <c r="F330" s="34"/>
      <c r="G330" s="17" t="str">
        <f t="shared" si="36"/>
        <v/>
      </c>
      <c r="H330" s="34"/>
      <c r="I330" s="34"/>
      <c r="J330" s="17" t="str">
        <f t="shared" si="37"/>
        <v/>
      </c>
      <c r="K330" s="34"/>
      <c r="L330" s="34"/>
      <c r="M330" s="17" t="str">
        <f t="shared" si="38"/>
        <v/>
      </c>
      <c r="N330" s="34"/>
      <c r="O330" s="34"/>
      <c r="P330" s="17" t="str">
        <f t="shared" si="39"/>
        <v/>
      </c>
      <c r="Q330" s="34"/>
      <c r="R330" s="34"/>
      <c r="S330" s="17" t="str">
        <f t="shared" si="40"/>
        <v/>
      </c>
      <c r="T330" s="34"/>
      <c r="U330" s="34"/>
      <c r="V330" s="17" t="str">
        <f t="shared" si="41"/>
        <v/>
      </c>
      <c r="W330" s="34"/>
      <c r="X330" s="14"/>
    </row>
    <row r="331" spans="1:24" ht="15" customHeight="1" x14ac:dyDescent="0.25">
      <c r="A331" s="19">
        <v>328</v>
      </c>
      <c r="B331" s="12"/>
      <c r="C331" s="14"/>
      <c r="D331" s="34"/>
      <c r="E331" s="34"/>
      <c r="F331" s="34"/>
      <c r="G331" s="17" t="str">
        <f t="shared" si="36"/>
        <v/>
      </c>
      <c r="H331" s="34"/>
      <c r="I331" s="34"/>
      <c r="J331" s="17" t="str">
        <f t="shared" si="37"/>
        <v/>
      </c>
      <c r="K331" s="34"/>
      <c r="L331" s="34"/>
      <c r="M331" s="17" t="str">
        <f t="shared" si="38"/>
        <v/>
      </c>
      <c r="N331" s="34"/>
      <c r="O331" s="34"/>
      <c r="P331" s="17" t="str">
        <f t="shared" si="39"/>
        <v/>
      </c>
      <c r="Q331" s="34"/>
      <c r="R331" s="34"/>
      <c r="S331" s="17" t="str">
        <f t="shared" si="40"/>
        <v/>
      </c>
      <c r="T331" s="34"/>
      <c r="U331" s="34"/>
      <c r="V331" s="17" t="str">
        <f t="shared" si="41"/>
        <v/>
      </c>
      <c r="W331" s="34"/>
      <c r="X331" s="14"/>
    </row>
    <row r="332" spans="1:24" ht="15" customHeight="1" x14ac:dyDescent="0.25">
      <c r="A332" s="19">
        <v>329</v>
      </c>
      <c r="B332" s="12"/>
      <c r="C332" s="14"/>
      <c r="D332" s="34"/>
      <c r="E332" s="34"/>
      <c r="F332" s="34"/>
      <c r="G332" s="17" t="str">
        <f t="shared" si="36"/>
        <v/>
      </c>
      <c r="H332" s="34"/>
      <c r="I332" s="34"/>
      <c r="J332" s="17" t="str">
        <f t="shared" si="37"/>
        <v/>
      </c>
      <c r="K332" s="34"/>
      <c r="L332" s="34"/>
      <c r="M332" s="17" t="str">
        <f t="shared" si="38"/>
        <v/>
      </c>
      <c r="N332" s="34"/>
      <c r="O332" s="34"/>
      <c r="P332" s="17" t="str">
        <f t="shared" si="39"/>
        <v/>
      </c>
      <c r="Q332" s="34"/>
      <c r="R332" s="34"/>
      <c r="S332" s="17" t="str">
        <f t="shared" si="40"/>
        <v/>
      </c>
      <c r="T332" s="34"/>
      <c r="U332" s="34"/>
      <c r="V332" s="17" t="str">
        <f t="shared" si="41"/>
        <v/>
      </c>
      <c r="W332" s="34"/>
      <c r="X332" s="14"/>
    </row>
    <row r="333" spans="1:24" ht="15" customHeight="1" x14ac:dyDescent="0.25">
      <c r="A333" s="19">
        <v>330</v>
      </c>
      <c r="B333" s="12"/>
      <c r="C333" s="14"/>
      <c r="D333" s="34"/>
      <c r="E333" s="34"/>
      <c r="F333" s="34"/>
      <c r="G333" s="17" t="str">
        <f t="shared" si="36"/>
        <v/>
      </c>
      <c r="H333" s="34"/>
      <c r="I333" s="34"/>
      <c r="J333" s="17" t="str">
        <f t="shared" si="37"/>
        <v/>
      </c>
      <c r="K333" s="34"/>
      <c r="L333" s="34"/>
      <c r="M333" s="17" t="str">
        <f t="shared" si="38"/>
        <v/>
      </c>
      <c r="N333" s="34"/>
      <c r="O333" s="34"/>
      <c r="P333" s="17" t="str">
        <f t="shared" si="39"/>
        <v/>
      </c>
      <c r="Q333" s="34"/>
      <c r="R333" s="34"/>
      <c r="S333" s="17" t="str">
        <f t="shared" si="40"/>
        <v/>
      </c>
      <c r="T333" s="34"/>
      <c r="U333" s="34"/>
      <c r="V333" s="17" t="str">
        <f t="shared" si="41"/>
        <v/>
      </c>
      <c r="W333" s="34"/>
      <c r="X333" s="14"/>
    </row>
    <row r="334" spans="1:24" ht="15" customHeight="1" x14ac:dyDescent="0.25">
      <c r="A334" s="19">
        <v>331</v>
      </c>
      <c r="B334" s="12"/>
      <c r="C334" s="14"/>
      <c r="D334" s="34"/>
      <c r="E334" s="34"/>
      <c r="F334" s="34"/>
      <c r="G334" s="17" t="str">
        <f t="shared" si="36"/>
        <v/>
      </c>
      <c r="H334" s="34"/>
      <c r="I334" s="34"/>
      <c r="J334" s="17" t="str">
        <f t="shared" si="37"/>
        <v/>
      </c>
      <c r="K334" s="34"/>
      <c r="L334" s="34"/>
      <c r="M334" s="17" t="str">
        <f t="shared" si="38"/>
        <v/>
      </c>
      <c r="N334" s="34"/>
      <c r="O334" s="34"/>
      <c r="P334" s="17" t="str">
        <f t="shared" si="39"/>
        <v/>
      </c>
      <c r="Q334" s="34"/>
      <c r="R334" s="34"/>
      <c r="S334" s="17" t="str">
        <f t="shared" si="40"/>
        <v/>
      </c>
      <c r="T334" s="34"/>
      <c r="U334" s="34"/>
      <c r="V334" s="17" t="str">
        <f t="shared" si="41"/>
        <v/>
      </c>
      <c r="W334" s="34"/>
      <c r="X334" s="14"/>
    </row>
    <row r="335" spans="1:24" ht="15" customHeight="1" x14ac:dyDescent="0.25">
      <c r="A335" s="19">
        <v>332</v>
      </c>
      <c r="B335" s="12"/>
      <c r="C335" s="14"/>
      <c r="D335" s="34"/>
      <c r="E335" s="34"/>
      <c r="F335" s="34"/>
      <c r="G335" s="17" t="str">
        <f t="shared" si="36"/>
        <v/>
      </c>
      <c r="H335" s="34"/>
      <c r="I335" s="34"/>
      <c r="J335" s="17" t="str">
        <f t="shared" si="37"/>
        <v/>
      </c>
      <c r="K335" s="34"/>
      <c r="L335" s="34"/>
      <c r="M335" s="17" t="str">
        <f t="shared" si="38"/>
        <v/>
      </c>
      <c r="N335" s="34"/>
      <c r="O335" s="34"/>
      <c r="P335" s="17" t="str">
        <f t="shared" si="39"/>
        <v/>
      </c>
      <c r="Q335" s="34"/>
      <c r="R335" s="34"/>
      <c r="S335" s="17" t="str">
        <f t="shared" si="40"/>
        <v/>
      </c>
      <c r="T335" s="34"/>
      <c r="U335" s="34"/>
      <c r="V335" s="17" t="str">
        <f t="shared" si="41"/>
        <v/>
      </c>
      <c r="W335" s="34"/>
      <c r="X335" s="14"/>
    </row>
    <row r="336" spans="1:24" ht="15" customHeight="1" x14ac:dyDescent="0.25">
      <c r="A336" s="19">
        <v>333</v>
      </c>
      <c r="B336" s="12"/>
      <c r="C336" s="14"/>
      <c r="D336" s="34"/>
      <c r="E336" s="34"/>
      <c r="F336" s="34"/>
      <c r="G336" s="17" t="str">
        <f t="shared" si="36"/>
        <v/>
      </c>
      <c r="H336" s="34"/>
      <c r="I336" s="34"/>
      <c r="J336" s="17" t="str">
        <f t="shared" si="37"/>
        <v/>
      </c>
      <c r="K336" s="34"/>
      <c r="L336" s="34"/>
      <c r="M336" s="17" t="str">
        <f t="shared" si="38"/>
        <v/>
      </c>
      <c r="N336" s="34"/>
      <c r="O336" s="34"/>
      <c r="P336" s="17" t="str">
        <f t="shared" si="39"/>
        <v/>
      </c>
      <c r="Q336" s="34"/>
      <c r="R336" s="34"/>
      <c r="S336" s="17" t="str">
        <f t="shared" si="40"/>
        <v/>
      </c>
      <c r="T336" s="34"/>
      <c r="U336" s="34"/>
      <c r="V336" s="17" t="str">
        <f t="shared" si="41"/>
        <v/>
      </c>
      <c r="W336" s="34"/>
      <c r="X336" s="14"/>
    </row>
    <row r="337" spans="1:24" ht="15" customHeight="1" x14ac:dyDescent="0.25">
      <c r="A337" s="19">
        <v>334</v>
      </c>
      <c r="B337" s="12"/>
      <c r="C337" s="14"/>
      <c r="D337" s="34"/>
      <c r="E337" s="34"/>
      <c r="F337" s="34"/>
      <c r="G337" s="17" t="str">
        <f t="shared" si="36"/>
        <v/>
      </c>
      <c r="H337" s="34"/>
      <c r="I337" s="34"/>
      <c r="J337" s="17" t="str">
        <f t="shared" si="37"/>
        <v/>
      </c>
      <c r="K337" s="34"/>
      <c r="L337" s="34"/>
      <c r="M337" s="17" t="str">
        <f t="shared" si="38"/>
        <v/>
      </c>
      <c r="N337" s="34"/>
      <c r="O337" s="34"/>
      <c r="P337" s="17" t="str">
        <f t="shared" si="39"/>
        <v/>
      </c>
      <c r="Q337" s="34"/>
      <c r="R337" s="34"/>
      <c r="S337" s="17" t="str">
        <f t="shared" si="40"/>
        <v/>
      </c>
      <c r="T337" s="34"/>
      <c r="U337" s="34"/>
      <c r="V337" s="17" t="str">
        <f t="shared" si="41"/>
        <v/>
      </c>
      <c r="W337" s="34"/>
      <c r="X337" s="14"/>
    </row>
    <row r="338" spans="1:24" ht="15" customHeight="1" x14ac:dyDescent="0.25">
      <c r="A338" s="19">
        <v>335</v>
      </c>
      <c r="B338" s="12"/>
      <c r="C338" s="14"/>
      <c r="D338" s="34"/>
      <c r="E338" s="34"/>
      <c r="F338" s="34"/>
      <c r="G338" s="17" t="str">
        <f t="shared" si="36"/>
        <v/>
      </c>
      <c r="H338" s="34"/>
      <c r="I338" s="34"/>
      <c r="J338" s="17" t="str">
        <f t="shared" si="37"/>
        <v/>
      </c>
      <c r="K338" s="34"/>
      <c r="L338" s="34"/>
      <c r="M338" s="17" t="str">
        <f t="shared" si="38"/>
        <v/>
      </c>
      <c r="N338" s="34"/>
      <c r="O338" s="34"/>
      <c r="P338" s="17" t="str">
        <f t="shared" si="39"/>
        <v/>
      </c>
      <c r="Q338" s="34"/>
      <c r="R338" s="34"/>
      <c r="S338" s="17" t="str">
        <f t="shared" si="40"/>
        <v/>
      </c>
      <c r="T338" s="34"/>
      <c r="U338" s="34"/>
      <c r="V338" s="17" t="str">
        <f t="shared" si="41"/>
        <v/>
      </c>
      <c r="W338" s="34"/>
      <c r="X338" s="14"/>
    </row>
    <row r="339" spans="1:24" ht="15" customHeight="1" x14ac:dyDescent="0.25">
      <c r="A339" s="19">
        <v>336</v>
      </c>
      <c r="B339" s="12"/>
      <c r="C339" s="14"/>
      <c r="D339" s="34"/>
      <c r="E339" s="34"/>
      <c r="F339" s="34"/>
      <c r="G339" s="17" t="str">
        <f t="shared" si="36"/>
        <v/>
      </c>
      <c r="H339" s="34"/>
      <c r="I339" s="34"/>
      <c r="J339" s="17" t="str">
        <f t="shared" si="37"/>
        <v/>
      </c>
      <c r="K339" s="34"/>
      <c r="L339" s="34"/>
      <c r="M339" s="17" t="str">
        <f t="shared" si="38"/>
        <v/>
      </c>
      <c r="N339" s="34"/>
      <c r="O339" s="34"/>
      <c r="P339" s="17" t="str">
        <f t="shared" si="39"/>
        <v/>
      </c>
      <c r="Q339" s="34"/>
      <c r="R339" s="34"/>
      <c r="S339" s="17" t="str">
        <f t="shared" si="40"/>
        <v/>
      </c>
      <c r="T339" s="34"/>
      <c r="U339" s="34"/>
      <c r="V339" s="17" t="str">
        <f t="shared" si="41"/>
        <v/>
      </c>
      <c r="W339" s="34"/>
      <c r="X339" s="14"/>
    </row>
    <row r="340" spans="1:24" ht="15" customHeight="1" x14ac:dyDescent="0.25">
      <c r="A340" s="19">
        <v>337</v>
      </c>
      <c r="B340" s="12"/>
      <c r="C340" s="14"/>
      <c r="D340" s="34"/>
      <c r="E340" s="34"/>
      <c r="F340" s="34"/>
      <c r="G340" s="17" t="str">
        <f t="shared" si="36"/>
        <v/>
      </c>
      <c r="H340" s="34"/>
      <c r="I340" s="34"/>
      <c r="J340" s="17" t="str">
        <f t="shared" si="37"/>
        <v/>
      </c>
      <c r="K340" s="34"/>
      <c r="L340" s="34"/>
      <c r="M340" s="17" t="str">
        <f t="shared" si="38"/>
        <v/>
      </c>
      <c r="N340" s="34"/>
      <c r="O340" s="34"/>
      <c r="P340" s="17" t="str">
        <f t="shared" si="39"/>
        <v/>
      </c>
      <c r="Q340" s="34"/>
      <c r="R340" s="34"/>
      <c r="S340" s="17" t="str">
        <f t="shared" si="40"/>
        <v/>
      </c>
      <c r="T340" s="34"/>
      <c r="U340" s="34"/>
      <c r="V340" s="17" t="str">
        <f t="shared" si="41"/>
        <v/>
      </c>
      <c r="W340" s="34"/>
      <c r="X340" s="14"/>
    </row>
    <row r="341" spans="1:24" ht="15" customHeight="1" x14ac:dyDescent="0.25">
      <c r="A341" s="19">
        <v>338</v>
      </c>
      <c r="B341" s="12"/>
      <c r="C341" s="14"/>
      <c r="D341" s="34"/>
      <c r="E341" s="34"/>
      <c r="F341" s="34"/>
      <c r="G341" s="17" t="str">
        <f t="shared" si="36"/>
        <v/>
      </c>
      <c r="H341" s="34"/>
      <c r="I341" s="34"/>
      <c r="J341" s="17" t="str">
        <f t="shared" si="37"/>
        <v/>
      </c>
      <c r="K341" s="34"/>
      <c r="L341" s="34"/>
      <c r="M341" s="17" t="str">
        <f t="shared" si="38"/>
        <v/>
      </c>
      <c r="N341" s="34"/>
      <c r="O341" s="34"/>
      <c r="P341" s="17" t="str">
        <f t="shared" si="39"/>
        <v/>
      </c>
      <c r="Q341" s="34"/>
      <c r="R341" s="34"/>
      <c r="S341" s="17" t="str">
        <f t="shared" si="40"/>
        <v/>
      </c>
      <c r="T341" s="34"/>
      <c r="U341" s="34"/>
      <c r="V341" s="17" t="str">
        <f t="shared" si="41"/>
        <v/>
      </c>
      <c r="W341" s="34"/>
      <c r="X341" s="14"/>
    </row>
    <row r="342" spans="1:24" ht="15" customHeight="1" x14ac:dyDescent="0.25">
      <c r="A342" s="19">
        <v>339</v>
      </c>
      <c r="B342" s="12"/>
      <c r="C342" s="14"/>
      <c r="D342" s="34"/>
      <c r="E342" s="34"/>
      <c r="F342" s="34"/>
      <c r="G342" s="17" t="str">
        <f t="shared" si="36"/>
        <v/>
      </c>
      <c r="H342" s="34"/>
      <c r="I342" s="34"/>
      <c r="J342" s="17" t="str">
        <f t="shared" si="37"/>
        <v/>
      </c>
      <c r="K342" s="34"/>
      <c r="L342" s="34"/>
      <c r="M342" s="17" t="str">
        <f t="shared" si="38"/>
        <v/>
      </c>
      <c r="N342" s="34"/>
      <c r="O342" s="34"/>
      <c r="P342" s="17" t="str">
        <f t="shared" si="39"/>
        <v/>
      </c>
      <c r="Q342" s="34"/>
      <c r="R342" s="34"/>
      <c r="S342" s="17" t="str">
        <f t="shared" si="40"/>
        <v/>
      </c>
      <c r="T342" s="34"/>
      <c r="U342" s="34"/>
      <c r="V342" s="17" t="str">
        <f t="shared" si="41"/>
        <v/>
      </c>
      <c r="W342" s="34"/>
      <c r="X342" s="14"/>
    </row>
    <row r="343" spans="1:24" ht="15" customHeight="1" x14ac:dyDescent="0.25">
      <c r="A343" s="19">
        <v>340</v>
      </c>
      <c r="B343" s="12"/>
      <c r="C343" s="14"/>
      <c r="D343" s="34"/>
      <c r="E343" s="34"/>
      <c r="F343" s="34"/>
      <c r="G343" s="17" t="str">
        <f t="shared" si="36"/>
        <v/>
      </c>
      <c r="H343" s="34"/>
      <c r="I343" s="34"/>
      <c r="J343" s="17" t="str">
        <f t="shared" si="37"/>
        <v/>
      </c>
      <c r="K343" s="34"/>
      <c r="L343" s="34"/>
      <c r="M343" s="17" t="str">
        <f t="shared" si="38"/>
        <v/>
      </c>
      <c r="N343" s="34"/>
      <c r="O343" s="34"/>
      <c r="P343" s="17" t="str">
        <f t="shared" si="39"/>
        <v/>
      </c>
      <c r="Q343" s="34"/>
      <c r="R343" s="34"/>
      <c r="S343" s="17" t="str">
        <f t="shared" si="40"/>
        <v/>
      </c>
      <c r="T343" s="34"/>
      <c r="U343" s="34"/>
      <c r="V343" s="17" t="str">
        <f t="shared" si="41"/>
        <v/>
      </c>
      <c r="W343" s="34"/>
      <c r="X343" s="14"/>
    </row>
    <row r="344" spans="1:24" ht="15" customHeight="1" x14ac:dyDescent="0.25">
      <c r="A344" s="19">
        <v>341</v>
      </c>
      <c r="B344" s="12"/>
      <c r="C344" s="14"/>
      <c r="D344" s="34"/>
      <c r="E344" s="34"/>
      <c r="F344" s="34"/>
      <c r="G344" s="17" t="str">
        <f t="shared" si="36"/>
        <v/>
      </c>
      <c r="H344" s="34"/>
      <c r="I344" s="34"/>
      <c r="J344" s="17" t="str">
        <f t="shared" si="37"/>
        <v/>
      </c>
      <c r="K344" s="34"/>
      <c r="L344" s="34"/>
      <c r="M344" s="17" t="str">
        <f t="shared" si="38"/>
        <v/>
      </c>
      <c r="N344" s="34"/>
      <c r="O344" s="34"/>
      <c r="P344" s="17" t="str">
        <f t="shared" si="39"/>
        <v/>
      </c>
      <c r="Q344" s="34"/>
      <c r="R344" s="34"/>
      <c r="S344" s="17" t="str">
        <f t="shared" si="40"/>
        <v/>
      </c>
      <c r="T344" s="34"/>
      <c r="U344" s="34"/>
      <c r="V344" s="17" t="str">
        <f t="shared" si="41"/>
        <v/>
      </c>
      <c r="W344" s="34"/>
      <c r="X344" s="14"/>
    </row>
    <row r="345" spans="1:24" ht="15" customHeight="1" x14ac:dyDescent="0.25">
      <c r="A345" s="19">
        <v>342</v>
      </c>
      <c r="B345" s="12"/>
      <c r="C345" s="14"/>
      <c r="D345" s="34"/>
      <c r="E345" s="34"/>
      <c r="F345" s="34"/>
      <c r="G345" s="17" t="str">
        <f t="shared" si="36"/>
        <v/>
      </c>
      <c r="H345" s="34"/>
      <c r="I345" s="34"/>
      <c r="J345" s="17" t="str">
        <f t="shared" si="37"/>
        <v/>
      </c>
      <c r="K345" s="34"/>
      <c r="L345" s="34"/>
      <c r="M345" s="17" t="str">
        <f t="shared" si="38"/>
        <v/>
      </c>
      <c r="N345" s="34"/>
      <c r="O345" s="34"/>
      <c r="P345" s="17" t="str">
        <f t="shared" si="39"/>
        <v/>
      </c>
      <c r="Q345" s="34"/>
      <c r="R345" s="34"/>
      <c r="S345" s="17" t="str">
        <f t="shared" si="40"/>
        <v/>
      </c>
      <c r="T345" s="34"/>
      <c r="U345" s="34"/>
      <c r="V345" s="17" t="str">
        <f t="shared" si="41"/>
        <v/>
      </c>
      <c r="W345" s="34"/>
      <c r="X345" s="14"/>
    </row>
    <row r="346" spans="1:24" ht="15" customHeight="1" x14ac:dyDescent="0.25">
      <c r="A346" s="19">
        <v>343</v>
      </c>
      <c r="B346" s="12"/>
      <c r="C346" s="14"/>
      <c r="D346" s="34"/>
      <c r="E346" s="34"/>
      <c r="F346" s="34"/>
      <c r="G346" s="17" t="str">
        <f t="shared" si="36"/>
        <v/>
      </c>
      <c r="H346" s="34"/>
      <c r="I346" s="34"/>
      <c r="J346" s="17" t="str">
        <f t="shared" si="37"/>
        <v/>
      </c>
      <c r="K346" s="34"/>
      <c r="L346" s="34"/>
      <c r="M346" s="17" t="str">
        <f t="shared" si="38"/>
        <v/>
      </c>
      <c r="N346" s="34"/>
      <c r="O346" s="34"/>
      <c r="P346" s="17" t="str">
        <f t="shared" si="39"/>
        <v/>
      </c>
      <c r="Q346" s="34"/>
      <c r="R346" s="34"/>
      <c r="S346" s="17" t="str">
        <f t="shared" si="40"/>
        <v/>
      </c>
      <c r="T346" s="34"/>
      <c r="U346" s="34"/>
      <c r="V346" s="17" t="str">
        <f t="shared" si="41"/>
        <v/>
      </c>
      <c r="W346" s="34"/>
      <c r="X346" s="14"/>
    </row>
    <row r="347" spans="1:24" ht="15" customHeight="1" x14ac:dyDescent="0.25">
      <c r="A347" s="19">
        <v>344</v>
      </c>
      <c r="B347" s="12"/>
      <c r="C347" s="14"/>
      <c r="D347" s="34"/>
      <c r="E347" s="34"/>
      <c r="F347" s="34"/>
      <c r="G347" s="17" t="str">
        <f t="shared" si="36"/>
        <v/>
      </c>
      <c r="H347" s="34"/>
      <c r="I347" s="34"/>
      <c r="J347" s="17" t="str">
        <f t="shared" si="37"/>
        <v/>
      </c>
      <c r="K347" s="34"/>
      <c r="L347" s="34"/>
      <c r="M347" s="17" t="str">
        <f t="shared" si="38"/>
        <v/>
      </c>
      <c r="N347" s="34"/>
      <c r="O347" s="34"/>
      <c r="P347" s="17" t="str">
        <f t="shared" si="39"/>
        <v/>
      </c>
      <c r="Q347" s="34"/>
      <c r="R347" s="34"/>
      <c r="S347" s="17" t="str">
        <f t="shared" si="40"/>
        <v/>
      </c>
      <c r="T347" s="34"/>
      <c r="U347" s="34"/>
      <c r="V347" s="17" t="str">
        <f t="shared" si="41"/>
        <v/>
      </c>
      <c r="W347" s="34"/>
      <c r="X347" s="14"/>
    </row>
    <row r="348" spans="1:24" ht="15" customHeight="1" x14ac:dyDescent="0.25">
      <c r="A348" s="19">
        <v>345</v>
      </c>
      <c r="B348" s="12"/>
      <c r="C348" s="14"/>
      <c r="D348" s="34"/>
      <c r="E348" s="34"/>
      <c r="F348" s="34"/>
      <c r="G348" s="17" t="str">
        <f t="shared" si="36"/>
        <v/>
      </c>
      <c r="H348" s="34"/>
      <c r="I348" s="34"/>
      <c r="J348" s="17" t="str">
        <f t="shared" si="37"/>
        <v/>
      </c>
      <c r="K348" s="34"/>
      <c r="L348" s="34"/>
      <c r="M348" s="17" t="str">
        <f t="shared" si="38"/>
        <v/>
      </c>
      <c r="N348" s="34"/>
      <c r="O348" s="34"/>
      <c r="P348" s="17" t="str">
        <f t="shared" si="39"/>
        <v/>
      </c>
      <c r="Q348" s="34"/>
      <c r="R348" s="34"/>
      <c r="S348" s="17" t="str">
        <f t="shared" si="40"/>
        <v/>
      </c>
      <c r="T348" s="34"/>
      <c r="U348" s="34"/>
      <c r="V348" s="17" t="str">
        <f t="shared" si="41"/>
        <v/>
      </c>
      <c r="W348" s="34"/>
      <c r="X348" s="14"/>
    </row>
    <row r="349" spans="1:24" ht="15" customHeight="1" x14ac:dyDescent="0.25">
      <c r="A349" s="19">
        <v>346</v>
      </c>
      <c r="B349" s="12"/>
      <c r="C349" s="14"/>
      <c r="D349" s="34"/>
      <c r="E349" s="34"/>
      <c r="F349" s="34"/>
      <c r="G349" s="17" t="str">
        <f t="shared" si="36"/>
        <v/>
      </c>
      <c r="H349" s="34"/>
      <c r="I349" s="34"/>
      <c r="J349" s="17" t="str">
        <f t="shared" si="37"/>
        <v/>
      </c>
      <c r="K349" s="34"/>
      <c r="L349" s="34"/>
      <c r="M349" s="17" t="str">
        <f t="shared" si="38"/>
        <v/>
      </c>
      <c r="N349" s="34"/>
      <c r="O349" s="34"/>
      <c r="P349" s="17" t="str">
        <f t="shared" si="39"/>
        <v/>
      </c>
      <c r="Q349" s="34"/>
      <c r="R349" s="34"/>
      <c r="S349" s="17" t="str">
        <f t="shared" si="40"/>
        <v/>
      </c>
      <c r="T349" s="34"/>
      <c r="U349" s="34"/>
      <c r="V349" s="17" t="str">
        <f t="shared" si="41"/>
        <v/>
      </c>
      <c r="W349" s="34"/>
      <c r="X349" s="14"/>
    </row>
    <row r="350" spans="1:24" ht="15" customHeight="1" x14ac:dyDescent="0.25">
      <c r="A350" s="19">
        <v>347</v>
      </c>
      <c r="B350" s="12"/>
      <c r="C350" s="14"/>
      <c r="D350" s="34"/>
      <c r="E350" s="34"/>
      <c r="F350" s="34"/>
      <c r="G350" s="17" t="str">
        <f t="shared" si="36"/>
        <v/>
      </c>
      <c r="H350" s="34"/>
      <c r="I350" s="34"/>
      <c r="J350" s="17" t="str">
        <f t="shared" si="37"/>
        <v/>
      </c>
      <c r="K350" s="34"/>
      <c r="L350" s="34"/>
      <c r="M350" s="17" t="str">
        <f t="shared" si="38"/>
        <v/>
      </c>
      <c r="N350" s="34"/>
      <c r="O350" s="34"/>
      <c r="P350" s="17" t="str">
        <f t="shared" si="39"/>
        <v/>
      </c>
      <c r="Q350" s="34"/>
      <c r="R350" s="34"/>
      <c r="S350" s="17" t="str">
        <f t="shared" si="40"/>
        <v/>
      </c>
      <c r="T350" s="34"/>
      <c r="U350" s="34"/>
      <c r="V350" s="17" t="str">
        <f t="shared" si="41"/>
        <v/>
      </c>
      <c r="W350" s="34"/>
      <c r="X350" s="14"/>
    </row>
    <row r="351" spans="1:24" ht="15" customHeight="1" x14ac:dyDescent="0.25">
      <c r="A351" s="19">
        <v>348</v>
      </c>
      <c r="B351" s="12"/>
      <c r="C351" s="14"/>
      <c r="D351" s="34"/>
      <c r="E351" s="34"/>
      <c r="F351" s="34"/>
      <c r="G351" s="17" t="str">
        <f t="shared" si="36"/>
        <v/>
      </c>
      <c r="H351" s="34"/>
      <c r="I351" s="34"/>
      <c r="J351" s="17" t="str">
        <f t="shared" si="37"/>
        <v/>
      </c>
      <c r="K351" s="34"/>
      <c r="L351" s="34"/>
      <c r="M351" s="17" t="str">
        <f t="shared" si="38"/>
        <v/>
      </c>
      <c r="N351" s="34"/>
      <c r="O351" s="34"/>
      <c r="P351" s="17" t="str">
        <f t="shared" si="39"/>
        <v/>
      </c>
      <c r="Q351" s="34"/>
      <c r="R351" s="34"/>
      <c r="S351" s="17" t="str">
        <f t="shared" si="40"/>
        <v/>
      </c>
      <c r="T351" s="34"/>
      <c r="U351" s="34"/>
      <c r="V351" s="17" t="str">
        <f t="shared" si="41"/>
        <v/>
      </c>
      <c r="W351" s="34"/>
      <c r="X351" s="14"/>
    </row>
    <row r="352" spans="1:24" ht="15" customHeight="1" x14ac:dyDescent="0.25">
      <c r="A352" s="19">
        <v>349</v>
      </c>
      <c r="B352" s="12"/>
      <c r="C352" s="14"/>
      <c r="D352" s="34"/>
      <c r="E352" s="34"/>
      <c r="F352" s="34"/>
      <c r="G352" s="17" t="str">
        <f t="shared" si="36"/>
        <v/>
      </c>
      <c r="H352" s="34"/>
      <c r="I352" s="34"/>
      <c r="J352" s="17" t="str">
        <f t="shared" si="37"/>
        <v/>
      </c>
      <c r="K352" s="34"/>
      <c r="L352" s="34"/>
      <c r="M352" s="17" t="str">
        <f t="shared" si="38"/>
        <v/>
      </c>
      <c r="N352" s="34"/>
      <c r="O352" s="34"/>
      <c r="P352" s="17" t="str">
        <f t="shared" si="39"/>
        <v/>
      </c>
      <c r="Q352" s="34"/>
      <c r="R352" s="34"/>
      <c r="S352" s="17" t="str">
        <f t="shared" si="40"/>
        <v/>
      </c>
      <c r="T352" s="34"/>
      <c r="U352" s="34"/>
      <c r="V352" s="17" t="str">
        <f t="shared" si="41"/>
        <v/>
      </c>
      <c r="W352" s="34"/>
      <c r="X352" s="14"/>
    </row>
    <row r="353" spans="1:24" ht="15" customHeight="1" x14ac:dyDescent="0.25">
      <c r="A353" s="19">
        <v>350</v>
      </c>
      <c r="B353" s="12"/>
      <c r="C353" s="14"/>
      <c r="D353" s="34"/>
      <c r="E353" s="34"/>
      <c r="F353" s="34"/>
      <c r="G353" s="17" t="str">
        <f t="shared" si="36"/>
        <v/>
      </c>
      <c r="H353" s="34"/>
      <c r="I353" s="34"/>
      <c r="J353" s="17" t="str">
        <f t="shared" si="37"/>
        <v/>
      </c>
      <c r="K353" s="34"/>
      <c r="L353" s="34"/>
      <c r="M353" s="17" t="str">
        <f t="shared" si="38"/>
        <v/>
      </c>
      <c r="N353" s="34"/>
      <c r="O353" s="34"/>
      <c r="P353" s="17" t="str">
        <f t="shared" si="39"/>
        <v/>
      </c>
      <c r="Q353" s="34"/>
      <c r="R353" s="34"/>
      <c r="S353" s="17" t="str">
        <f t="shared" si="40"/>
        <v/>
      </c>
      <c r="T353" s="34"/>
      <c r="U353" s="34"/>
      <c r="V353" s="17" t="str">
        <f t="shared" si="41"/>
        <v/>
      </c>
      <c r="W353" s="34"/>
      <c r="X353" s="14"/>
    </row>
    <row r="354" spans="1:24" ht="15" customHeight="1" x14ac:dyDescent="0.25">
      <c r="A354" s="19">
        <v>351</v>
      </c>
      <c r="B354" s="12"/>
      <c r="C354" s="14"/>
      <c r="D354" s="34"/>
      <c r="E354" s="34"/>
      <c r="F354" s="34"/>
      <c r="G354" s="17" t="str">
        <f t="shared" si="36"/>
        <v/>
      </c>
      <c r="H354" s="34"/>
      <c r="I354" s="34"/>
      <c r="J354" s="17" t="str">
        <f t="shared" si="37"/>
        <v/>
      </c>
      <c r="K354" s="34"/>
      <c r="L354" s="34"/>
      <c r="M354" s="17" t="str">
        <f t="shared" si="38"/>
        <v/>
      </c>
      <c r="N354" s="34"/>
      <c r="O354" s="34"/>
      <c r="P354" s="17" t="str">
        <f t="shared" si="39"/>
        <v/>
      </c>
      <c r="Q354" s="34"/>
      <c r="R354" s="34"/>
      <c r="S354" s="17" t="str">
        <f t="shared" si="40"/>
        <v/>
      </c>
      <c r="T354" s="34"/>
      <c r="U354" s="34"/>
      <c r="V354" s="17" t="str">
        <f t="shared" si="41"/>
        <v/>
      </c>
      <c r="W354" s="34"/>
      <c r="X354" s="14"/>
    </row>
    <row r="355" spans="1:24" ht="15" customHeight="1" x14ac:dyDescent="0.25">
      <c r="A355" s="19">
        <v>352</v>
      </c>
      <c r="B355" s="12"/>
      <c r="C355" s="14"/>
      <c r="D355" s="34"/>
      <c r="E355" s="34"/>
      <c r="F355" s="34"/>
      <c r="G355" s="17" t="str">
        <f t="shared" si="36"/>
        <v/>
      </c>
      <c r="H355" s="34"/>
      <c r="I355" s="34"/>
      <c r="J355" s="17" t="str">
        <f t="shared" si="37"/>
        <v/>
      </c>
      <c r="K355" s="34"/>
      <c r="L355" s="34"/>
      <c r="M355" s="17" t="str">
        <f t="shared" si="38"/>
        <v/>
      </c>
      <c r="N355" s="34"/>
      <c r="O355" s="34"/>
      <c r="P355" s="17" t="str">
        <f t="shared" si="39"/>
        <v/>
      </c>
      <c r="Q355" s="34"/>
      <c r="R355" s="34"/>
      <c r="S355" s="17" t="str">
        <f t="shared" si="40"/>
        <v/>
      </c>
      <c r="T355" s="34"/>
      <c r="U355" s="34"/>
      <c r="V355" s="17" t="str">
        <f t="shared" si="41"/>
        <v/>
      </c>
      <c r="W355" s="34"/>
      <c r="X355" s="14"/>
    </row>
    <row r="356" spans="1:24" ht="15" customHeight="1" x14ac:dyDescent="0.25">
      <c r="A356" s="19">
        <v>353</v>
      </c>
      <c r="B356" s="12"/>
      <c r="C356" s="14"/>
      <c r="D356" s="34"/>
      <c r="E356" s="34"/>
      <c r="F356" s="34"/>
      <c r="G356" s="17" t="str">
        <f t="shared" si="36"/>
        <v/>
      </c>
      <c r="H356" s="34"/>
      <c r="I356" s="34"/>
      <c r="J356" s="17" t="str">
        <f t="shared" si="37"/>
        <v/>
      </c>
      <c r="K356" s="34"/>
      <c r="L356" s="34"/>
      <c r="M356" s="17" t="str">
        <f t="shared" si="38"/>
        <v/>
      </c>
      <c r="N356" s="34"/>
      <c r="O356" s="34"/>
      <c r="P356" s="17" t="str">
        <f t="shared" si="39"/>
        <v/>
      </c>
      <c r="Q356" s="34"/>
      <c r="R356" s="34"/>
      <c r="S356" s="17" t="str">
        <f t="shared" si="40"/>
        <v/>
      </c>
      <c r="T356" s="34"/>
      <c r="U356" s="34"/>
      <c r="V356" s="17" t="str">
        <f t="shared" si="41"/>
        <v/>
      </c>
      <c r="W356" s="34"/>
      <c r="X356" s="14"/>
    </row>
    <row r="357" spans="1:24" ht="15" customHeight="1" x14ac:dyDescent="0.25">
      <c r="A357" s="19">
        <v>354</v>
      </c>
      <c r="B357" s="12"/>
      <c r="C357" s="14"/>
      <c r="D357" s="34"/>
      <c r="E357" s="34"/>
      <c r="F357" s="34"/>
      <c r="G357" s="17" t="str">
        <f t="shared" si="36"/>
        <v/>
      </c>
      <c r="H357" s="34"/>
      <c r="I357" s="34"/>
      <c r="J357" s="17" t="str">
        <f t="shared" si="37"/>
        <v/>
      </c>
      <c r="K357" s="34"/>
      <c r="L357" s="34"/>
      <c r="M357" s="17" t="str">
        <f t="shared" si="38"/>
        <v/>
      </c>
      <c r="N357" s="34"/>
      <c r="O357" s="34"/>
      <c r="P357" s="17" t="str">
        <f t="shared" si="39"/>
        <v/>
      </c>
      <c r="Q357" s="34"/>
      <c r="R357" s="34"/>
      <c r="S357" s="17" t="str">
        <f t="shared" si="40"/>
        <v/>
      </c>
      <c r="T357" s="34"/>
      <c r="U357" s="34"/>
      <c r="V357" s="17" t="str">
        <f t="shared" si="41"/>
        <v/>
      </c>
      <c r="W357" s="34"/>
      <c r="X357" s="14"/>
    </row>
    <row r="358" spans="1:24" ht="15" customHeight="1" x14ac:dyDescent="0.25">
      <c r="A358" s="19">
        <v>355</v>
      </c>
      <c r="B358" s="12"/>
      <c r="C358" s="14"/>
      <c r="D358" s="34"/>
      <c r="E358" s="34"/>
      <c r="F358" s="34"/>
      <c r="G358" s="17" t="str">
        <f t="shared" si="36"/>
        <v/>
      </c>
      <c r="H358" s="34"/>
      <c r="I358" s="34"/>
      <c r="J358" s="17" t="str">
        <f t="shared" si="37"/>
        <v/>
      </c>
      <c r="K358" s="34"/>
      <c r="L358" s="34"/>
      <c r="M358" s="17" t="str">
        <f t="shared" si="38"/>
        <v/>
      </c>
      <c r="N358" s="34"/>
      <c r="O358" s="34"/>
      <c r="P358" s="17" t="str">
        <f t="shared" si="39"/>
        <v/>
      </c>
      <c r="Q358" s="34"/>
      <c r="R358" s="34"/>
      <c r="S358" s="17" t="str">
        <f t="shared" si="40"/>
        <v/>
      </c>
      <c r="T358" s="34"/>
      <c r="U358" s="34"/>
      <c r="V358" s="17" t="str">
        <f t="shared" si="41"/>
        <v/>
      </c>
      <c r="W358" s="34"/>
      <c r="X358" s="14"/>
    </row>
    <row r="359" spans="1:24" ht="15" customHeight="1" x14ac:dyDescent="0.25">
      <c r="A359" s="19">
        <v>356</v>
      </c>
      <c r="B359" s="12"/>
      <c r="C359" s="14"/>
      <c r="D359" s="34"/>
      <c r="E359" s="34"/>
      <c r="F359" s="34"/>
      <c r="G359" s="17" t="str">
        <f t="shared" si="36"/>
        <v/>
      </c>
      <c r="H359" s="34"/>
      <c r="I359" s="34"/>
      <c r="J359" s="17" t="str">
        <f t="shared" si="37"/>
        <v/>
      </c>
      <c r="K359" s="34"/>
      <c r="L359" s="34"/>
      <c r="M359" s="17" t="str">
        <f t="shared" si="38"/>
        <v/>
      </c>
      <c r="N359" s="34"/>
      <c r="O359" s="34"/>
      <c r="P359" s="17" t="str">
        <f t="shared" si="39"/>
        <v/>
      </c>
      <c r="Q359" s="34"/>
      <c r="R359" s="34"/>
      <c r="S359" s="17" t="str">
        <f t="shared" si="40"/>
        <v/>
      </c>
      <c r="T359" s="34"/>
      <c r="U359" s="34"/>
      <c r="V359" s="17" t="str">
        <f t="shared" si="41"/>
        <v/>
      </c>
      <c r="W359" s="34"/>
      <c r="X359" s="14"/>
    </row>
    <row r="360" spans="1:24" ht="15" customHeight="1" x14ac:dyDescent="0.25">
      <c r="A360" s="19">
        <v>357</v>
      </c>
      <c r="B360" s="12"/>
      <c r="C360" s="14"/>
      <c r="D360" s="34"/>
      <c r="E360" s="34"/>
      <c r="F360" s="34"/>
      <c r="G360" s="17" t="str">
        <f t="shared" si="36"/>
        <v/>
      </c>
      <c r="H360" s="34"/>
      <c r="I360" s="34"/>
      <c r="J360" s="17" t="str">
        <f t="shared" si="37"/>
        <v/>
      </c>
      <c r="K360" s="34"/>
      <c r="L360" s="34"/>
      <c r="M360" s="17" t="str">
        <f t="shared" si="38"/>
        <v/>
      </c>
      <c r="N360" s="34"/>
      <c r="O360" s="34"/>
      <c r="P360" s="17" t="str">
        <f t="shared" si="39"/>
        <v/>
      </c>
      <c r="Q360" s="34"/>
      <c r="R360" s="34"/>
      <c r="S360" s="17" t="str">
        <f t="shared" si="40"/>
        <v/>
      </c>
      <c r="T360" s="34"/>
      <c r="U360" s="34"/>
      <c r="V360" s="17" t="str">
        <f t="shared" si="41"/>
        <v/>
      </c>
      <c r="W360" s="34"/>
      <c r="X360" s="14"/>
    </row>
    <row r="361" spans="1:24" ht="15" customHeight="1" x14ac:dyDescent="0.25">
      <c r="A361" s="19">
        <v>358</v>
      </c>
      <c r="B361" s="12"/>
      <c r="C361" s="14"/>
      <c r="D361" s="34"/>
      <c r="E361" s="34"/>
      <c r="F361" s="34"/>
      <c r="G361" s="17" t="str">
        <f t="shared" si="36"/>
        <v/>
      </c>
      <c r="H361" s="34"/>
      <c r="I361" s="34"/>
      <c r="J361" s="17" t="str">
        <f t="shared" si="37"/>
        <v/>
      </c>
      <c r="K361" s="34"/>
      <c r="L361" s="34"/>
      <c r="M361" s="17" t="str">
        <f t="shared" si="38"/>
        <v/>
      </c>
      <c r="N361" s="34"/>
      <c r="O361" s="34"/>
      <c r="P361" s="17" t="str">
        <f t="shared" si="39"/>
        <v/>
      </c>
      <c r="Q361" s="34"/>
      <c r="R361" s="34"/>
      <c r="S361" s="17" t="str">
        <f t="shared" si="40"/>
        <v/>
      </c>
      <c r="T361" s="34"/>
      <c r="U361" s="34"/>
      <c r="V361" s="17" t="str">
        <f t="shared" si="41"/>
        <v/>
      </c>
      <c r="W361" s="34"/>
      <c r="X361" s="14"/>
    </row>
    <row r="362" spans="1:24" ht="15" customHeight="1" x14ac:dyDescent="0.25">
      <c r="A362" s="19">
        <v>359</v>
      </c>
      <c r="B362" s="12"/>
      <c r="C362" s="14"/>
      <c r="D362" s="34"/>
      <c r="E362" s="34"/>
      <c r="F362" s="34"/>
      <c r="G362" s="17" t="str">
        <f t="shared" si="36"/>
        <v/>
      </c>
      <c r="H362" s="34"/>
      <c r="I362" s="34"/>
      <c r="J362" s="17" t="str">
        <f t="shared" si="37"/>
        <v/>
      </c>
      <c r="K362" s="34"/>
      <c r="L362" s="34"/>
      <c r="M362" s="17" t="str">
        <f t="shared" si="38"/>
        <v/>
      </c>
      <c r="N362" s="34"/>
      <c r="O362" s="34"/>
      <c r="P362" s="17" t="str">
        <f t="shared" si="39"/>
        <v/>
      </c>
      <c r="Q362" s="34"/>
      <c r="R362" s="34"/>
      <c r="S362" s="17" t="str">
        <f t="shared" si="40"/>
        <v/>
      </c>
      <c r="T362" s="34"/>
      <c r="U362" s="34"/>
      <c r="V362" s="17" t="str">
        <f t="shared" si="41"/>
        <v/>
      </c>
      <c r="W362" s="34"/>
      <c r="X362" s="14"/>
    </row>
    <row r="363" spans="1:24" ht="15" customHeight="1" x14ac:dyDescent="0.25">
      <c r="A363" s="19">
        <v>360</v>
      </c>
      <c r="B363" s="12"/>
      <c r="C363" s="14"/>
      <c r="D363" s="34"/>
      <c r="E363" s="34"/>
      <c r="F363" s="34"/>
      <c r="G363" s="17" t="str">
        <f t="shared" si="36"/>
        <v/>
      </c>
      <c r="H363" s="34"/>
      <c r="I363" s="34"/>
      <c r="J363" s="17" t="str">
        <f t="shared" si="37"/>
        <v/>
      </c>
      <c r="K363" s="34"/>
      <c r="L363" s="34"/>
      <c r="M363" s="17" t="str">
        <f t="shared" si="38"/>
        <v/>
      </c>
      <c r="N363" s="34"/>
      <c r="O363" s="34"/>
      <c r="P363" s="17" t="str">
        <f t="shared" si="39"/>
        <v/>
      </c>
      <c r="Q363" s="34"/>
      <c r="R363" s="34"/>
      <c r="S363" s="17" t="str">
        <f t="shared" si="40"/>
        <v/>
      </c>
      <c r="T363" s="34"/>
      <c r="U363" s="34"/>
      <c r="V363" s="17" t="str">
        <f t="shared" si="41"/>
        <v/>
      </c>
      <c r="W363" s="34"/>
      <c r="X363" s="14"/>
    </row>
    <row r="364" spans="1:24" ht="15" customHeight="1" x14ac:dyDescent="0.25">
      <c r="A364" s="19">
        <v>361</v>
      </c>
      <c r="B364" s="12"/>
      <c r="C364" s="14"/>
      <c r="D364" s="34"/>
      <c r="E364" s="34"/>
      <c r="F364" s="34"/>
      <c r="G364" s="17" t="str">
        <f t="shared" si="36"/>
        <v/>
      </c>
      <c r="H364" s="34"/>
      <c r="I364" s="34"/>
      <c r="J364" s="17" t="str">
        <f t="shared" si="37"/>
        <v/>
      </c>
      <c r="K364" s="34"/>
      <c r="L364" s="34"/>
      <c r="M364" s="17" t="str">
        <f t="shared" si="38"/>
        <v/>
      </c>
      <c r="N364" s="34"/>
      <c r="O364" s="34"/>
      <c r="P364" s="17" t="str">
        <f t="shared" si="39"/>
        <v/>
      </c>
      <c r="Q364" s="34"/>
      <c r="R364" s="34"/>
      <c r="S364" s="17" t="str">
        <f t="shared" si="40"/>
        <v/>
      </c>
      <c r="T364" s="34"/>
      <c r="U364" s="34"/>
      <c r="V364" s="17" t="str">
        <f t="shared" si="41"/>
        <v/>
      </c>
      <c r="W364" s="34"/>
      <c r="X364" s="14"/>
    </row>
    <row r="365" spans="1:24" ht="15" customHeight="1" x14ac:dyDescent="0.25">
      <c r="A365" s="19">
        <v>362</v>
      </c>
      <c r="B365" s="12"/>
      <c r="C365" s="14"/>
      <c r="D365" s="34"/>
      <c r="E365" s="34"/>
      <c r="F365" s="34"/>
      <c r="G365" s="17" t="str">
        <f t="shared" si="36"/>
        <v/>
      </c>
      <c r="H365" s="34"/>
      <c r="I365" s="34"/>
      <c r="J365" s="17" t="str">
        <f t="shared" si="37"/>
        <v/>
      </c>
      <c r="K365" s="34"/>
      <c r="L365" s="34"/>
      <c r="M365" s="17" t="str">
        <f t="shared" si="38"/>
        <v/>
      </c>
      <c r="N365" s="34"/>
      <c r="O365" s="34"/>
      <c r="P365" s="17" t="str">
        <f t="shared" si="39"/>
        <v/>
      </c>
      <c r="Q365" s="34"/>
      <c r="R365" s="34"/>
      <c r="S365" s="17" t="str">
        <f t="shared" si="40"/>
        <v/>
      </c>
      <c r="T365" s="34"/>
      <c r="U365" s="34"/>
      <c r="V365" s="17" t="str">
        <f t="shared" si="41"/>
        <v/>
      </c>
      <c r="W365" s="34"/>
      <c r="X365" s="14"/>
    </row>
    <row r="366" spans="1:24" ht="15" customHeight="1" x14ac:dyDescent="0.25">
      <c r="A366" s="19">
        <v>363</v>
      </c>
      <c r="B366" s="12"/>
      <c r="C366" s="14"/>
      <c r="D366" s="34"/>
      <c r="E366" s="34"/>
      <c r="F366" s="34"/>
      <c r="G366" s="17" t="str">
        <f t="shared" si="36"/>
        <v/>
      </c>
      <c r="H366" s="34"/>
      <c r="I366" s="34"/>
      <c r="J366" s="17" t="str">
        <f t="shared" si="37"/>
        <v/>
      </c>
      <c r="K366" s="34"/>
      <c r="L366" s="34"/>
      <c r="M366" s="17" t="str">
        <f t="shared" si="38"/>
        <v/>
      </c>
      <c r="N366" s="34"/>
      <c r="O366" s="34"/>
      <c r="P366" s="17" t="str">
        <f t="shared" si="39"/>
        <v/>
      </c>
      <c r="Q366" s="34"/>
      <c r="R366" s="34"/>
      <c r="S366" s="17" t="str">
        <f t="shared" si="40"/>
        <v/>
      </c>
      <c r="T366" s="34"/>
      <c r="U366" s="34"/>
      <c r="V366" s="17" t="str">
        <f t="shared" si="41"/>
        <v/>
      </c>
      <c r="W366" s="34"/>
      <c r="X366" s="14"/>
    </row>
    <row r="367" spans="1:24" ht="15" customHeight="1" x14ac:dyDescent="0.25">
      <c r="A367" s="19">
        <v>364</v>
      </c>
      <c r="B367" s="12"/>
      <c r="C367" s="14"/>
      <c r="D367" s="34"/>
      <c r="E367" s="34"/>
      <c r="F367" s="34"/>
      <c r="G367" s="17" t="str">
        <f t="shared" si="36"/>
        <v/>
      </c>
      <c r="H367" s="34"/>
      <c r="I367" s="34"/>
      <c r="J367" s="17" t="str">
        <f t="shared" si="37"/>
        <v/>
      </c>
      <c r="K367" s="34"/>
      <c r="L367" s="34"/>
      <c r="M367" s="17" t="str">
        <f t="shared" si="38"/>
        <v/>
      </c>
      <c r="N367" s="34"/>
      <c r="O367" s="34"/>
      <c r="P367" s="17" t="str">
        <f t="shared" si="39"/>
        <v/>
      </c>
      <c r="Q367" s="34"/>
      <c r="R367" s="34"/>
      <c r="S367" s="17" t="str">
        <f t="shared" si="40"/>
        <v/>
      </c>
      <c r="T367" s="34"/>
      <c r="U367" s="34"/>
      <c r="V367" s="17" t="str">
        <f t="shared" si="41"/>
        <v/>
      </c>
      <c r="W367" s="34"/>
      <c r="X367" s="14"/>
    </row>
    <row r="368" spans="1:24" ht="15" customHeight="1" x14ac:dyDescent="0.25">
      <c r="A368" s="19">
        <v>365</v>
      </c>
      <c r="B368" s="12"/>
      <c r="C368" s="14"/>
      <c r="D368" s="34"/>
      <c r="E368" s="34"/>
      <c r="F368" s="34"/>
      <c r="G368" s="17" t="str">
        <f t="shared" si="36"/>
        <v/>
      </c>
      <c r="H368" s="34"/>
      <c r="I368" s="34"/>
      <c r="J368" s="17" t="str">
        <f t="shared" si="37"/>
        <v/>
      </c>
      <c r="K368" s="34"/>
      <c r="L368" s="34"/>
      <c r="M368" s="17" t="str">
        <f t="shared" si="38"/>
        <v/>
      </c>
      <c r="N368" s="34"/>
      <c r="O368" s="34"/>
      <c r="P368" s="17" t="str">
        <f t="shared" si="39"/>
        <v/>
      </c>
      <c r="Q368" s="34"/>
      <c r="R368" s="34"/>
      <c r="S368" s="17" t="str">
        <f t="shared" si="40"/>
        <v/>
      </c>
      <c r="T368" s="34"/>
      <c r="U368" s="34"/>
      <c r="V368" s="17" t="str">
        <f t="shared" si="41"/>
        <v/>
      </c>
      <c r="W368" s="34"/>
      <c r="X368" s="14"/>
    </row>
    <row r="369" spans="1:24" ht="15" customHeight="1" x14ac:dyDescent="0.25">
      <c r="A369" s="19">
        <v>366</v>
      </c>
      <c r="B369" s="12"/>
      <c r="C369" s="14"/>
      <c r="D369" s="34"/>
      <c r="E369" s="34"/>
      <c r="F369" s="34"/>
      <c r="G369" s="17" t="str">
        <f t="shared" si="36"/>
        <v/>
      </c>
      <c r="H369" s="34"/>
      <c r="I369" s="34"/>
      <c r="J369" s="17" t="str">
        <f t="shared" si="37"/>
        <v/>
      </c>
      <c r="K369" s="34"/>
      <c r="L369" s="34"/>
      <c r="M369" s="17" t="str">
        <f t="shared" si="38"/>
        <v/>
      </c>
      <c r="N369" s="34"/>
      <c r="O369" s="34"/>
      <c r="P369" s="17" t="str">
        <f t="shared" si="39"/>
        <v/>
      </c>
      <c r="Q369" s="34"/>
      <c r="R369" s="34"/>
      <c r="S369" s="17" t="str">
        <f t="shared" si="40"/>
        <v/>
      </c>
      <c r="T369" s="34"/>
      <c r="U369" s="34"/>
      <c r="V369" s="17" t="str">
        <f t="shared" si="41"/>
        <v/>
      </c>
      <c r="W369" s="34"/>
      <c r="X369" s="14"/>
    </row>
    <row r="370" spans="1:24" ht="15" customHeight="1" x14ac:dyDescent="0.25">
      <c r="A370" s="19">
        <v>367</v>
      </c>
      <c r="B370" s="12"/>
      <c r="C370" s="14"/>
      <c r="D370" s="34"/>
      <c r="E370" s="34"/>
      <c r="F370" s="34"/>
      <c r="G370" s="17" t="str">
        <f t="shared" si="36"/>
        <v/>
      </c>
      <c r="H370" s="34"/>
      <c r="I370" s="34"/>
      <c r="J370" s="17" t="str">
        <f t="shared" si="37"/>
        <v/>
      </c>
      <c r="K370" s="34"/>
      <c r="L370" s="34"/>
      <c r="M370" s="17" t="str">
        <f t="shared" si="38"/>
        <v/>
      </c>
      <c r="N370" s="34"/>
      <c r="O370" s="34"/>
      <c r="P370" s="17" t="str">
        <f t="shared" si="39"/>
        <v/>
      </c>
      <c r="Q370" s="34"/>
      <c r="R370" s="34"/>
      <c r="S370" s="17" t="str">
        <f t="shared" si="40"/>
        <v/>
      </c>
      <c r="T370" s="34"/>
      <c r="U370" s="34"/>
      <c r="V370" s="17" t="str">
        <f t="shared" si="41"/>
        <v/>
      </c>
      <c r="W370" s="34"/>
      <c r="X370" s="14"/>
    </row>
    <row r="371" spans="1:24" ht="15" customHeight="1" x14ac:dyDescent="0.25">
      <c r="A371" s="19">
        <v>368</v>
      </c>
      <c r="B371" s="12"/>
      <c r="C371" s="14"/>
      <c r="D371" s="34"/>
      <c r="E371" s="34"/>
      <c r="F371" s="34"/>
      <c r="G371" s="17" t="str">
        <f t="shared" si="36"/>
        <v/>
      </c>
      <c r="H371" s="34"/>
      <c r="I371" s="34"/>
      <c r="J371" s="17" t="str">
        <f t="shared" si="37"/>
        <v/>
      </c>
      <c r="K371" s="34"/>
      <c r="L371" s="34"/>
      <c r="M371" s="17" t="str">
        <f t="shared" si="38"/>
        <v/>
      </c>
      <c r="N371" s="34"/>
      <c r="O371" s="34"/>
      <c r="P371" s="17" t="str">
        <f t="shared" si="39"/>
        <v/>
      </c>
      <c r="Q371" s="34"/>
      <c r="R371" s="34"/>
      <c r="S371" s="17" t="str">
        <f t="shared" si="40"/>
        <v/>
      </c>
      <c r="T371" s="34"/>
      <c r="U371" s="34"/>
      <c r="V371" s="17" t="str">
        <f t="shared" si="41"/>
        <v/>
      </c>
      <c r="W371" s="34"/>
      <c r="X371" s="14"/>
    </row>
    <row r="372" spans="1:24" ht="15" customHeight="1" x14ac:dyDescent="0.25">
      <c r="A372" s="19">
        <v>369</v>
      </c>
      <c r="B372" s="12"/>
      <c r="C372" s="14"/>
      <c r="D372" s="34"/>
      <c r="E372" s="34"/>
      <c r="F372" s="34"/>
      <c r="G372" s="17" t="str">
        <f t="shared" si="36"/>
        <v/>
      </c>
      <c r="H372" s="34"/>
      <c r="I372" s="34"/>
      <c r="J372" s="17" t="str">
        <f t="shared" si="37"/>
        <v/>
      </c>
      <c r="K372" s="34"/>
      <c r="L372" s="34"/>
      <c r="M372" s="17" t="str">
        <f t="shared" si="38"/>
        <v/>
      </c>
      <c r="N372" s="34"/>
      <c r="O372" s="34"/>
      <c r="P372" s="17" t="str">
        <f t="shared" si="39"/>
        <v/>
      </c>
      <c r="Q372" s="34"/>
      <c r="R372" s="34"/>
      <c r="S372" s="17" t="str">
        <f t="shared" si="40"/>
        <v/>
      </c>
      <c r="T372" s="34"/>
      <c r="U372" s="34"/>
      <c r="V372" s="17" t="str">
        <f t="shared" si="41"/>
        <v/>
      </c>
      <c r="W372" s="34"/>
      <c r="X372" s="14"/>
    </row>
    <row r="373" spans="1:24" ht="15" customHeight="1" x14ac:dyDescent="0.25">
      <c r="A373" s="19">
        <v>370</v>
      </c>
      <c r="B373" s="12"/>
      <c r="C373" s="14"/>
      <c r="D373" s="34"/>
      <c r="E373" s="34"/>
      <c r="F373" s="34"/>
      <c r="G373" s="17" t="str">
        <f t="shared" si="36"/>
        <v/>
      </c>
      <c r="H373" s="34"/>
      <c r="I373" s="34"/>
      <c r="J373" s="17" t="str">
        <f t="shared" si="37"/>
        <v/>
      </c>
      <c r="K373" s="34"/>
      <c r="L373" s="34"/>
      <c r="M373" s="17" t="str">
        <f t="shared" si="38"/>
        <v/>
      </c>
      <c r="N373" s="34"/>
      <c r="O373" s="34"/>
      <c r="P373" s="17" t="str">
        <f t="shared" si="39"/>
        <v/>
      </c>
      <c r="Q373" s="34"/>
      <c r="R373" s="34"/>
      <c r="S373" s="17" t="str">
        <f t="shared" si="40"/>
        <v/>
      </c>
      <c r="T373" s="34"/>
      <c r="U373" s="34"/>
      <c r="V373" s="17" t="str">
        <f t="shared" si="41"/>
        <v/>
      </c>
      <c r="W373" s="34"/>
      <c r="X373" s="14"/>
    </row>
    <row r="374" spans="1:24" ht="15" customHeight="1" x14ac:dyDescent="0.25">
      <c r="A374" s="19">
        <v>371</v>
      </c>
      <c r="B374" s="12"/>
      <c r="C374" s="14"/>
      <c r="D374" s="34"/>
      <c r="E374" s="34"/>
      <c r="F374" s="34"/>
      <c r="G374" s="17" t="str">
        <f t="shared" si="36"/>
        <v/>
      </c>
      <c r="H374" s="34"/>
      <c r="I374" s="34"/>
      <c r="J374" s="17" t="str">
        <f t="shared" si="37"/>
        <v/>
      </c>
      <c r="K374" s="34"/>
      <c r="L374" s="34"/>
      <c r="M374" s="17" t="str">
        <f t="shared" si="38"/>
        <v/>
      </c>
      <c r="N374" s="34"/>
      <c r="O374" s="34"/>
      <c r="P374" s="17" t="str">
        <f t="shared" si="39"/>
        <v/>
      </c>
      <c r="Q374" s="34"/>
      <c r="R374" s="34"/>
      <c r="S374" s="17" t="str">
        <f t="shared" si="40"/>
        <v/>
      </c>
      <c r="T374" s="34"/>
      <c r="U374" s="34"/>
      <c r="V374" s="17" t="str">
        <f t="shared" si="41"/>
        <v/>
      </c>
      <c r="W374" s="34"/>
      <c r="X374" s="14"/>
    </row>
    <row r="375" spans="1:24" ht="15" customHeight="1" x14ac:dyDescent="0.25">
      <c r="A375" s="19">
        <v>372</v>
      </c>
      <c r="B375" s="12"/>
      <c r="C375" s="14"/>
      <c r="D375" s="34"/>
      <c r="E375" s="34"/>
      <c r="F375" s="34"/>
      <c r="G375" s="17" t="str">
        <f t="shared" si="36"/>
        <v/>
      </c>
      <c r="H375" s="34"/>
      <c r="I375" s="34"/>
      <c r="J375" s="17" t="str">
        <f t="shared" si="37"/>
        <v/>
      </c>
      <c r="K375" s="34"/>
      <c r="L375" s="34"/>
      <c r="M375" s="17" t="str">
        <f t="shared" si="38"/>
        <v/>
      </c>
      <c r="N375" s="34"/>
      <c r="O375" s="34"/>
      <c r="P375" s="17" t="str">
        <f t="shared" si="39"/>
        <v/>
      </c>
      <c r="Q375" s="34"/>
      <c r="R375" s="34"/>
      <c r="S375" s="17" t="str">
        <f t="shared" si="40"/>
        <v/>
      </c>
      <c r="T375" s="34"/>
      <c r="U375" s="34"/>
      <c r="V375" s="17" t="str">
        <f t="shared" si="41"/>
        <v/>
      </c>
      <c r="W375" s="34"/>
      <c r="X375" s="14"/>
    </row>
    <row r="376" spans="1:24" ht="15" customHeight="1" x14ac:dyDescent="0.25">
      <c r="A376" s="19">
        <v>373</v>
      </c>
      <c r="B376" s="12"/>
      <c r="C376" s="14"/>
      <c r="D376" s="34"/>
      <c r="E376" s="34"/>
      <c r="F376" s="34"/>
      <c r="G376" s="17" t="str">
        <f t="shared" si="36"/>
        <v/>
      </c>
      <c r="H376" s="34"/>
      <c r="I376" s="34"/>
      <c r="J376" s="17" t="str">
        <f t="shared" si="37"/>
        <v/>
      </c>
      <c r="K376" s="34"/>
      <c r="L376" s="34"/>
      <c r="M376" s="17" t="str">
        <f t="shared" si="38"/>
        <v/>
      </c>
      <c r="N376" s="34"/>
      <c r="O376" s="34"/>
      <c r="P376" s="17" t="str">
        <f t="shared" si="39"/>
        <v/>
      </c>
      <c r="Q376" s="34"/>
      <c r="R376" s="34"/>
      <c r="S376" s="17" t="str">
        <f t="shared" si="40"/>
        <v/>
      </c>
      <c r="T376" s="34"/>
      <c r="U376" s="34"/>
      <c r="V376" s="17" t="str">
        <f t="shared" si="41"/>
        <v/>
      </c>
      <c r="W376" s="34"/>
      <c r="X376" s="14"/>
    </row>
    <row r="377" spans="1:24" ht="15" customHeight="1" x14ac:dyDescent="0.25">
      <c r="A377" s="19">
        <v>374</v>
      </c>
      <c r="B377" s="12"/>
      <c r="C377" s="14"/>
      <c r="D377" s="34"/>
      <c r="E377" s="34"/>
      <c r="F377" s="34"/>
      <c r="G377" s="17" t="str">
        <f t="shared" si="36"/>
        <v/>
      </c>
      <c r="H377" s="34"/>
      <c r="I377" s="34"/>
      <c r="J377" s="17" t="str">
        <f t="shared" si="37"/>
        <v/>
      </c>
      <c r="K377" s="34"/>
      <c r="L377" s="34"/>
      <c r="M377" s="17" t="str">
        <f t="shared" si="38"/>
        <v/>
      </c>
      <c r="N377" s="34"/>
      <c r="O377" s="34"/>
      <c r="P377" s="17" t="str">
        <f t="shared" si="39"/>
        <v/>
      </c>
      <c r="Q377" s="34"/>
      <c r="R377" s="34"/>
      <c r="S377" s="17" t="str">
        <f t="shared" si="40"/>
        <v/>
      </c>
      <c r="T377" s="34"/>
      <c r="U377" s="34"/>
      <c r="V377" s="17" t="str">
        <f t="shared" si="41"/>
        <v/>
      </c>
      <c r="W377" s="34"/>
      <c r="X377" s="14"/>
    </row>
    <row r="378" spans="1:24" ht="15" customHeight="1" x14ac:dyDescent="0.25">
      <c r="A378" s="19">
        <v>375</v>
      </c>
      <c r="B378" s="12"/>
      <c r="C378" s="14"/>
      <c r="D378" s="34"/>
      <c r="E378" s="34"/>
      <c r="F378" s="34"/>
      <c r="G378" s="17" t="str">
        <f t="shared" si="36"/>
        <v/>
      </c>
      <c r="H378" s="34"/>
      <c r="I378" s="34"/>
      <c r="J378" s="17" t="str">
        <f t="shared" si="37"/>
        <v/>
      </c>
      <c r="K378" s="34"/>
      <c r="L378" s="34"/>
      <c r="M378" s="17" t="str">
        <f t="shared" si="38"/>
        <v/>
      </c>
      <c r="N378" s="34"/>
      <c r="O378" s="34"/>
      <c r="P378" s="17" t="str">
        <f t="shared" si="39"/>
        <v/>
      </c>
      <c r="Q378" s="34"/>
      <c r="R378" s="34"/>
      <c r="S378" s="17" t="str">
        <f t="shared" si="40"/>
        <v/>
      </c>
      <c r="T378" s="34"/>
      <c r="U378" s="34"/>
      <c r="V378" s="17" t="str">
        <f t="shared" si="41"/>
        <v/>
      </c>
      <c r="W378" s="34"/>
      <c r="X378" s="14"/>
    </row>
    <row r="379" spans="1:24" ht="15" customHeight="1" x14ac:dyDescent="0.25">
      <c r="A379" s="19">
        <v>376</v>
      </c>
      <c r="B379" s="12"/>
      <c r="C379" s="14"/>
      <c r="D379" s="34"/>
      <c r="E379" s="34"/>
      <c r="F379" s="34"/>
      <c r="G379" s="17" t="str">
        <f t="shared" si="36"/>
        <v/>
      </c>
      <c r="H379" s="34"/>
      <c r="I379" s="34"/>
      <c r="J379" s="17" t="str">
        <f t="shared" si="37"/>
        <v/>
      </c>
      <c r="K379" s="34"/>
      <c r="L379" s="34"/>
      <c r="M379" s="17" t="str">
        <f t="shared" si="38"/>
        <v/>
      </c>
      <c r="N379" s="34"/>
      <c r="O379" s="34"/>
      <c r="P379" s="17" t="str">
        <f t="shared" si="39"/>
        <v/>
      </c>
      <c r="Q379" s="34"/>
      <c r="R379" s="34"/>
      <c r="S379" s="17" t="str">
        <f t="shared" si="40"/>
        <v/>
      </c>
      <c r="T379" s="34"/>
      <c r="U379" s="34"/>
      <c r="V379" s="17" t="str">
        <f t="shared" si="41"/>
        <v/>
      </c>
      <c r="W379" s="34"/>
      <c r="X379" s="14"/>
    </row>
    <row r="380" spans="1:24" ht="15" customHeight="1" x14ac:dyDescent="0.25">
      <c r="A380" s="19">
        <v>377</v>
      </c>
      <c r="B380" s="12"/>
      <c r="C380" s="14"/>
      <c r="D380" s="34"/>
      <c r="E380" s="34"/>
      <c r="F380" s="34"/>
      <c r="G380" s="17" t="str">
        <f t="shared" si="36"/>
        <v/>
      </c>
      <c r="H380" s="34"/>
      <c r="I380" s="34"/>
      <c r="J380" s="17" t="str">
        <f t="shared" si="37"/>
        <v/>
      </c>
      <c r="K380" s="34"/>
      <c r="L380" s="34"/>
      <c r="M380" s="17" t="str">
        <f t="shared" si="38"/>
        <v/>
      </c>
      <c r="N380" s="34"/>
      <c r="O380" s="34"/>
      <c r="P380" s="17" t="str">
        <f t="shared" si="39"/>
        <v/>
      </c>
      <c r="Q380" s="34"/>
      <c r="R380" s="34"/>
      <c r="S380" s="17" t="str">
        <f t="shared" si="40"/>
        <v/>
      </c>
      <c r="T380" s="34"/>
      <c r="U380" s="34"/>
      <c r="V380" s="17" t="str">
        <f t="shared" si="41"/>
        <v/>
      </c>
      <c r="W380" s="34"/>
      <c r="X380" s="14"/>
    </row>
    <row r="381" spans="1:24" ht="15" customHeight="1" x14ac:dyDescent="0.25">
      <c r="A381" s="19">
        <v>378</v>
      </c>
      <c r="B381" s="12"/>
      <c r="C381" s="14"/>
      <c r="D381" s="34"/>
      <c r="E381" s="34"/>
      <c r="F381" s="34"/>
      <c r="G381" s="17" t="str">
        <f t="shared" si="36"/>
        <v/>
      </c>
      <c r="H381" s="34"/>
      <c r="I381" s="34"/>
      <c r="J381" s="17" t="str">
        <f t="shared" si="37"/>
        <v/>
      </c>
      <c r="K381" s="34"/>
      <c r="L381" s="34"/>
      <c r="M381" s="17" t="str">
        <f t="shared" si="38"/>
        <v/>
      </c>
      <c r="N381" s="34"/>
      <c r="O381" s="34"/>
      <c r="P381" s="17" t="str">
        <f t="shared" si="39"/>
        <v/>
      </c>
      <c r="Q381" s="34"/>
      <c r="R381" s="34"/>
      <c r="S381" s="17" t="str">
        <f t="shared" si="40"/>
        <v/>
      </c>
      <c r="T381" s="34"/>
      <c r="U381" s="34"/>
      <c r="V381" s="17" t="str">
        <f t="shared" si="41"/>
        <v/>
      </c>
      <c r="W381" s="34"/>
      <c r="X381" s="14"/>
    </row>
    <row r="382" spans="1:24" ht="15" customHeight="1" x14ac:dyDescent="0.25">
      <c r="A382" s="19">
        <v>379</v>
      </c>
      <c r="B382" s="12"/>
      <c r="C382" s="14"/>
      <c r="D382" s="34"/>
      <c r="E382" s="34"/>
      <c r="F382" s="34"/>
      <c r="G382" s="17" t="str">
        <f t="shared" si="36"/>
        <v/>
      </c>
      <c r="H382" s="34"/>
      <c r="I382" s="34"/>
      <c r="J382" s="17" t="str">
        <f t="shared" si="37"/>
        <v/>
      </c>
      <c r="K382" s="34"/>
      <c r="L382" s="34"/>
      <c r="M382" s="17" t="str">
        <f t="shared" si="38"/>
        <v/>
      </c>
      <c r="N382" s="34"/>
      <c r="O382" s="34"/>
      <c r="P382" s="17" t="str">
        <f t="shared" si="39"/>
        <v/>
      </c>
      <c r="Q382" s="34"/>
      <c r="R382" s="34"/>
      <c r="S382" s="17" t="str">
        <f t="shared" si="40"/>
        <v/>
      </c>
      <c r="T382" s="34"/>
      <c r="U382" s="34"/>
      <c r="V382" s="17" t="str">
        <f t="shared" si="41"/>
        <v/>
      </c>
      <c r="W382" s="34"/>
      <c r="X382" s="14"/>
    </row>
    <row r="383" spans="1:24" ht="15" customHeight="1" x14ac:dyDescent="0.25">
      <c r="A383" s="19">
        <v>380</v>
      </c>
      <c r="B383" s="12"/>
      <c r="C383" s="14"/>
      <c r="D383" s="34"/>
      <c r="E383" s="34"/>
      <c r="F383" s="34"/>
      <c r="G383" s="17" t="str">
        <f t="shared" si="36"/>
        <v/>
      </c>
      <c r="H383" s="34"/>
      <c r="I383" s="34"/>
      <c r="J383" s="17" t="str">
        <f t="shared" si="37"/>
        <v/>
      </c>
      <c r="K383" s="34"/>
      <c r="L383" s="34"/>
      <c r="M383" s="17" t="str">
        <f t="shared" si="38"/>
        <v/>
      </c>
      <c r="N383" s="34"/>
      <c r="O383" s="34"/>
      <c r="P383" s="17" t="str">
        <f t="shared" si="39"/>
        <v/>
      </c>
      <c r="Q383" s="34"/>
      <c r="R383" s="34"/>
      <c r="S383" s="17" t="str">
        <f t="shared" si="40"/>
        <v/>
      </c>
      <c r="T383" s="34"/>
      <c r="U383" s="34"/>
      <c r="V383" s="17" t="str">
        <f t="shared" si="41"/>
        <v/>
      </c>
      <c r="W383" s="34"/>
      <c r="X383" s="14"/>
    </row>
    <row r="384" spans="1:24" ht="15" customHeight="1" x14ac:dyDescent="0.25">
      <c r="A384" s="19">
        <v>381</v>
      </c>
      <c r="B384" s="12"/>
      <c r="C384" s="14"/>
      <c r="D384" s="34"/>
      <c r="E384" s="34"/>
      <c r="F384" s="34"/>
      <c r="G384" s="17" t="str">
        <f t="shared" si="36"/>
        <v/>
      </c>
      <c r="H384" s="34"/>
      <c r="I384" s="34"/>
      <c r="J384" s="17" t="str">
        <f t="shared" si="37"/>
        <v/>
      </c>
      <c r="K384" s="34"/>
      <c r="L384" s="34"/>
      <c r="M384" s="17" t="str">
        <f t="shared" si="38"/>
        <v/>
      </c>
      <c r="N384" s="34"/>
      <c r="O384" s="34"/>
      <c r="P384" s="17" t="str">
        <f t="shared" si="39"/>
        <v/>
      </c>
      <c r="Q384" s="34"/>
      <c r="R384" s="34"/>
      <c r="S384" s="17" t="str">
        <f t="shared" si="40"/>
        <v/>
      </c>
      <c r="T384" s="34"/>
      <c r="U384" s="34"/>
      <c r="V384" s="17" t="str">
        <f t="shared" si="41"/>
        <v/>
      </c>
      <c r="W384" s="34"/>
      <c r="X384" s="14"/>
    </row>
    <row r="385" spans="1:24" ht="15" customHeight="1" x14ac:dyDescent="0.25">
      <c r="A385" s="19">
        <v>382</v>
      </c>
      <c r="B385" s="12"/>
      <c r="C385" s="14"/>
      <c r="D385" s="34"/>
      <c r="E385" s="34"/>
      <c r="F385" s="34"/>
      <c r="G385" s="17" t="str">
        <f t="shared" si="36"/>
        <v/>
      </c>
      <c r="H385" s="34"/>
      <c r="I385" s="34"/>
      <c r="J385" s="17" t="str">
        <f t="shared" si="37"/>
        <v/>
      </c>
      <c r="K385" s="34"/>
      <c r="L385" s="34"/>
      <c r="M385" s="17" t="str">
        <f t="shared" si="38"/>
        <v/>
      </c>
      <c r="N385" s="34"/>
      <c r="O385" s="34"/>
      <c r="P385" s="17" t="str">
        <f t="shared" si="39"/>
        <v/>
      </c>
      <c r="Q385" s="34"/>
      <c r="R385" s="34"/>
      <c r="S385" s="17" t="str">
        <f t="shared" si="40"/>
        <v/>
      </c>
      <c r="T385" s="34"/>
      <c r="U385" s="34"/>
      <c r="V385" s="17" t="str">
        <f t="shared" si="41"/>
        <v/>
      </c>
      <c r="W385" s="34"/>
      <c r="X385" s="14"/>
    </row>
    <row r="386" spans="1:24" ht="15" customHeight="1" x14ac:dyDescent="0.25">
      <c r="A386" s="19">
        <v>383</v>
      </c>
      <c r="B386" s="12"/>
      <c r="C386" s="14"/>
      <c r="D386" s="34"/>
      <c r="E386" s="34"/>
      <c r="F386" s="34"/>
      <c r="G386" s="17" t="str">
        <f t="shared" si="36"/>
        <v/>
      </c>
      <c r="H386" s="34"/>
      <c r="I386" s="34"/>
      <c r="J386" s="17" t="str">
        <f t="shared" si="37"/>
        <v/>
      </c>
      <c r="K386" s="34"/>
      <c r="L386" s="34"/>
      <c r="M386" s="17" t="str">
        <f t="shared" si="38"/>
        <v/>
      </c>
      <c r="N386" s="34"/>
      <c r="O386" s="34"/>
      <c r="P386" s="17" t="str">
        <f t="shared" si="39"/>
        <v/>
      </c>
      <c r="Q386" s="34"/>
      <c r="R386" s="34"/>
      <c r="S386" s="17" t="str">
        <f t="shared" si="40"/>
        <v/>
      </c>
      <c r="T386" s="34"/>
      <c r="U386" s="34"/>
      <c r="V386" s="17" t="str">
        <f t="shared" si="41"/>
        <v/>
      </c>
      <c r="W386" s="34"/>
      <c r="X386" s="14"/>
    </row>
    <row r="387" spans="1:24" ht="15" customHeight="1" x14ac:dyDescent="0.25">
      <c r="A387" s="19">
        <v>384</v>
      </c>
      <c r="B387" s="12"/>
      <c r="C387" s="14"/>
      <c r="D387" s="34"/>
      <c r="E387" s="34"/>
      <c r="F387" s="34"/>
      <c r="G387" s="17" t="str">
        <f t="shared" si="36"/>
        <v/>
      </c>
      <c r="H387" s="34"/>
      <c r="I387" s="34"/>
      <c r="J387" s="17" t="str">
        <f t="shared" si="37"/>
        <v/>
      </c>
      <c r="K387" s="34"/>
      <c r="L387" s="34"/>
      <c r="M387" s="17" t="str">
        <f t="shared" si="38"/>
        <v/>
      </c>
      <c r="N387" s="34"/>
      <c r="O387" s="34"/>
      <c r="P387" s="17" t="str">
        <f t="shared" si="39"/>
        <v/>
      </c>
      <c r="Q387" s="34"/>
      <c r="R387" s="34"/>
      <c r="S387" s="17" t="str">
        <f t="shared" si="40"/>
        <v/>
      </c>
      <c r="T387" s="34"/>
      <c r="U387" s="34"/>
      <c r="V387" s="17" t="str">
        <f t="shared" si="41"/>
        <v/>
      </c>
      <c r="W387" s="34"/>
      <c r="X387" s="14"/>
    </row>
    <row r="388" spans="1:24" ht="15" customHeight="1" x14ac:dyDescent="0.25">
      <c r="A388" s="19">
        <v>385</v>
      </c>
      <c r="B388" s="12"/>
      <c r="C388" s="14"/>
      <c r="D388" s="34"/>
      <c r="E388" s="34"/>
      <c r="F388" s="34"/>
      <c r="G388" s="17" t="str">
        <f t="shared" ref="G388:G451" si="42">_xlfn.LET(_xlpm.d,IFERROR(VALUE(SUBSTITUTE(D388&amp;"",".",",")),""),_xlpm.x,IFERROR(VALUE(SUBSTITUTE(F388&amp;"",".",",")),""),IF(OR(_xlpm.d="",_xlpm.d=0,_xlpm.x=""),"",(_xlpm.d-_xlpm.x)/_xlpm.d*100))</f>
        <v/>
      </c>
      <c r="H388" s="34"/>
      <c r="I388" s="34"/>
      <c r="J388" s="17" t="str">
        <f t="shared" ref="J388:J451" si="43">_xlfn.LET(_xlpm.d,IFERROR(VALUE(SUBSTITUTE(D388&amp;"",".",",")),""),_xlpm.x,IFERROR(VALUE(SUBSTITUTE(I388&amp;"",".",",")),""),IF(OR(_xlpm.d="",_xlpm.d=0,_xlpm.x=""),"",(_xlpm.d-_xlpm.x)/_xlpm.d*100))</f>
        <v/>
      </c>
      <c r="K388" s="34"/>
      <c r="L388" s="34"/>
      <c r="M388" s="17" t="str">
        <f t="shared" ref="M388:M451" si="44">_xlfn.LET(_xlpm.d,IFERROR(VALUE(SUBSTITUTE(D388&amp;"",".",",")),""),_xlpm.x,IFERROR(VALUE(SUBSTITUTE(L388&amp;"",".",",")),""),IF(OR(_xlpm.d="",_xlpm.d=0,_xlpm.x=""),"",(_xlpm.d-_xlpm.x)/_xlpm.d*100))</f>
        <v/>
      </c>
      <c r="N388" s="34"/>
      <c r="O388" s="34"/>
      <c r="P388" s="17" t="str">
        <f t="shared" ref="P388:P451" si="45">_xlfn.LET(_xlpm.d,IFERROR(VALUE(SUBSTITUTE(D388&amp;"",".",",")),""),_xlpm.x,IFERROR(VALUE(SUBSTITUTE(O388&amp;"",".",",")),""),IF(OR(_xlpm.d="",_xlpm.d=0,_xlpm.x=""),"",(_xlpm.d-_xlpm.x)/_xlpm.d*100))</f>
        <v/>
      </c>
      <c r="Q388" s="34"/>
      <c r="R388" s="34"/>
      <c r="S388" s="17" t="str">
        <f t="shared" ref="S388:S451" si="46">_xlfn.LET(_xlpm.d,IFERROR(VALUE(SUBSTITUTE(D388&amp;"",".",",")),""),_xlpm.x,IFERROR(VALUE(SUBSTITUTE(R388&amp;"",".",",")),""),IF(OR(_xlpm.d="",_xlpm.d=0,_xlpm.x=""),"",(_xlpm.d-_xlpm.x)/_xlpm.d*100))</f>
        <v/>
      </c>
      <c r="T388" s="34"/>
      <c r="U388" s="34"/>
      <c r="V388" s="17" t="str">
        <f t="shared" ref="V388:V451" si="47">_xlfn.LET(_xlpm.d,IFERROR(VALUE(SUBSTITUTE(D388&amp;"",".",",")),""),_xlpm.x,IFERROR(VALUE(SUBSTITUTE(U388&amp;"",".",",")),""),IF(OR(_xlpm.d="",_xlpm.d=0,_xlpm.x=""),"",_xlpm.x/(_xlpm.d*1000/150)*100))</f>
        <v/>
      </c>
      <c r="W388" s="34"/>
      <c r="X388" s="14"/>
    </row>
    <row r="389" spans="1:24" ht="15" customHeight="1" x14ac:dyDescent="0.25">
      <c r="A389" s="19">
        <v>386</v>
      </c>
      <c r="B389" s="12"/>
      <c r="C389" s="14"/>
      <c r="D389" s="34"/>
      <c r="E389" s="34"/>
      <c r="F389" s="34"/>
      <c r="G389" s="17" t="str">
        <f t="shared" si="42"/>
        <v/>
      </c>
      <c r="H389" s="34"/>
      <c r="I389" s="34"/>
      <c r="J389" s="17" t="str">
        <f t="shared" si="43"/>
        <v/>
      </c>
      <c r="K389" s="34"/>
      <c r="L389" s="34"/>
      <c r="M389" s="17" t="str">
        <f t="shared" si="44"/>
        <v/>
      </c>
      <c r="N389" s="34"/>
      <c r="O389" s="34"/>
      <c r="P389" s="17" t="str">
        <f t="shared" si="45"/>
        <v/>
      </c>
      <c r="Q389" s="34"/>
      <c r="R389" s="34"/>
      <c r="S389" s="17" t="str">
        <f t="shared" si="46"/>
        <v/>
      </c>
      <c r="T389" s="34"/>
      <c r="U389" s="34"/>
      <c r="V389" s="17" t="str">
        <f t="shared" si="47"/>
        <v/>
      </c>
      <c r="W389" s="34"/>
      <c r="X389" s="14"/>
    </row>
    <row r="390" spans="1:24" ht="15" customHeight="1" x14ac:dyDescent="0.25">
      <c r="A390" s="19">
        <v>387</v>
      </c>
      <c r="B390" s="12"/>
      <c r="C390" s="14"/>
      <c r="D390" s="34"/>
      <c r="E390" s="34"/>
      <c r="F390" s="34"/>
      <c r="G390" s="17" t="str">
        <f t="shared" si="42"/>
        <v/>
      </c>
      <c r="H390" s="34"/>
      <c r="I390" s="34"/>
      <c r="J390" s="17" t="str">
        <f t="shared" si="43"/>
        <v/>
      </c>
      <c r="K390" s="34"/>
      <c r="L390" s="34"/>
      <c r="M390" s="17" t="str">
        <f t="shared" si="44"/>
        <v/>
      </c>
      <c r="N390" s="34"/>
      <c r="O390" s="34"/>
      <c r="P390" s="17" t="str">
        <f t="shared" si="45"/>
        <v/>
      </c>
      <c r="Q390" s="34"/>
      <c r="R390" s="34"/>
      <c r="S390" s="17" t="str">
        <f t="shared" si="46"/>
        <v/>
      </c>
      <c r="T390" s="34"/>
      <c r="U390" s="34"/>
      <c r="V390" s="17" t="str">
        <f t="shared" si="47"/>
        <v/>
      </c>
      <c r="W390" s="34"/>
      <c r="X390" s="14"/>
    </row>
    <row r="391" spans="1:24" ht="15" customHeight="1" x14ac:dyDescent="0.25">
      <c r="A391" s="19">
        <v>388</v>
      </c>
      <c r="B391" s="12"/>
      <c r="C391" s="14"/>
      <c r="D391" s="34"/>
      <c r="E391" s="34"/>
      <c r="F391" s="34"/>
      <c r="G391" s="17" t="str">
        <f t="shared" si="42"/>
        <v/>
      </c>
      <c r="H391" s="34"/>
      <c r="I391" s="34"/>
      <c r="J391" s="17" t="str">
        <f t="shared" si="43"/>
        <v/>
      </c>
      <c r="K391" s="34"/>
      <c r="L391" s="34"/>
      <c r="M391" s="17" t="str">
        <f t="shared" si="44"/>
        <v/>
      </c>
      <c r="N391" s="34"/>
      <c r="O391" s="34"/>
      <c r="P391" s="17" t="str">
        <f t="shared" si="45"/>
        <v/>
      </c>
      <c r="Q391" s="34"/>
      <c r="R391" s="34"/>
      <c r="S391" s="17" t="str">
        <f t="shared" si="46"/>
        <v/>
      </c>
      <c r="T391" s="34"/>
      <c r="U391" s="34"/>
      <c r="V391" s="17" t="str">
        <f t="shared" si="47"/>
        <v/>
      </c>
      <c r="W391" s="34"/>
      <c r="X391" s="14"/>
    </row>
    <row r="392" spans="1:24" ht="15" customHeight="1" x14ac:dyDescent="0.25">
      <c r="A392" s="19">
        <v>389</v>
      </c>
      <c r="B392" s="12"/>
      <c r="C392" s="14"/>
      <c r="D392" s="34"/>
      <c r="E392" s="34"/>
      <c r="F392" s="34"/>
      <c r="G392" s="17" t="str">
        <f t="shared" si="42"/>
        <v/>
      </c>
      <c r="H392" s="34"/>
      <c r="I392" s="34"/>
      <c r="J392" s="17" t="str">
        <f t="shared" si="43"/>
        <v/>
      </c>
      <c r="K392" s="34"/>
      <c r="L392" s="34"/>
      <c r="M392" s="17" t="str">
        <f t="shared" si="44"/>
        <v/>
      </c>
      <c r="N392" s="34"/>
      <c r="O392" s="34"/>
      <c r="P392" s="17" t="str">
        <f t="shared" si="45"/>
        <v/>
      </c>
      <c r="Q392" s="34"/>
      <c r="R392" s="34"/>
      <c r="S392" s="17" t="str">
        <f t="shared" si="46"/>
        <v/>
      </c>
      <c r="T392" s="34"/>
      <c r="U392" s="34"/>
      <c r="V392" s="17" t="str">
        <f t="shared" si="47"/>
        <v/>
      </c>
      <c r="W392" s="34"/>
      <c r="X392" s="14"/>
    </row>
    <row r="393" spans="1:24" ht="15" customHeight="1" x14ac:dyDescent="0.25">
      <c r="A393" s="19">
        <v>390</v>
      </c>
      <c r="B393" s="12"/>
      <c r="C393" s="14"/>
      <c r="D393" s="34"/>
      <c r="E393" s="34"/>
      <c r="F393" s="34"/>
      <c r="G393" s="17" t="str">
        <f t="shared" si="42"/>
        <v/>
      </c>
      <c r="H393" s="34"/>
      <c r="I393" s="34"/>
      <c r="J393" s="17" t="str">
        <f t="shared" si="43"/>
        <v/>
      </c>
      <c r="K393" s="34"/>
      <c r="L393" s="34"/>
      <c r="M393" s="17" t="str">
        <f t="shared" si="44"/>
        <v/>
      </c>
      <c r="N393" s="34"/>
      <c r="O393" s="34"/>
      <c r="P393" s="17" t="str">
        <f t="shared" si="45"/>
        <v/>
      </c>
      <c r="Q393" s="34"/>
      <c r="R393" s="34"/>
      <c r="S393" s="17" t="str">
        <f t="shared" si="46"/>
        <v/>
      </c>
      <c r="T393" s="34"/>
      <c r="U393" s="34"/>
      <c r="V393" s="17" t="str">
        <f t="shared" si="47"/>
        <v/>
      </c>
      <c r="W393" s="34"/>
      <c r="X393" s="14"/>
    </row>
    <row r="394" spans="1:24" ht="15" customHeight="1" x14ac:dyDescent="0.25">
      <c r="A394" s="19">
        <v>391</v>
      </c>
      <c r="B394" s="12"/>
      <c r="C394" s="14"/>
      <c r="D394" s="34"/>
      <c r="E394" s="34"/>
      <c r="F394" s="34"/>
      <c r="G394" s="17" t="str">
        <f t="shared" si="42"/>
        <v/>
      </c>
      <c r="H394" s="34"/>
      <c r="I394" s="34"/>
      <c r="J394" s="17" t="str">
        <f t="shared" si="43"/>
        <v/>
      </c>
      <c r="K394" s="34"/>
      <c r="L394" s="34"/>
      <c r="M394" s="17" t="str">
        <f t="shared" si="44"/>
        <v/>
      </c>
      <c r="N394" s="34"/>
      <c r="O394" s="34"/>
      <c r="P394" s="17" t="str">
        <f t="shared" si="45"/>
        <v/>
      </c>
      <c r="Q394" s="34"/>
      <c r="R394" s="34"/>
      <c r="S394" s="17" t="str">
        <f t="shared" si="46"/>
        <v/>
      </c>
      <c r="T394" s="34"/>
      <c r="U394" s="34"/>
      <c r="V394" s="17" t="str">
        <f t="shared" si="47"/>
        <v/>
      </c>
      <c r="W394" s="34"/>
      <c r="X394" s="14"/>
    </row>
    <row r="395" spans="1:24" ht="15" customHeight="1" x14ac:dyDescent="0.25">
      <c r="A395" s="19">
        <v>392</v>
      </c>
      <c r="B395" s="12"/>
      <c r="C395" s="14"/>
      <c r="D395" s="34"/>
      <c r="E395" s="34"/>
      <c r="F395" s="34"/>
      <c r="G395" s="17" t="str">
        <f t="shared" si="42"/>
        <v/>
      </c>
      <c r="H395" s="34"/>
      <c r="I395" s="34"/>
      <c r="J395" s="17" t="str">
        <f t="shared" si="43"/>
        <v/>
      </c>
      <c r="K395" s="34"/>
      <c r="L395" s="34"/>
      <c r="M395" s="17" t="str">
        <f t="shared" si="44"/>
        <v/>
      </c>
      <c r="N395" s="34"/>
      <c r="O395" s="34"/>
      <c r="P395" s="17" t="str">
        <f t="shared" si="45"/>
        <v/>
      </c>
      <c r="Q395" s="34"/>
      <c r="R395" s="34"/>
      <c r="S395" s="17" t="str">
        <f t="shared" si="46"/>
        <v/>
      </c>
      <c r="T395" s="34"/>
      <c r="U395" s="34"/>
      <c r="V395" s="17" t="str">
        <f t="shared" si="47"/>
        <v/>
      </c>
      <c r="W395" s="34"/>
      <c r="X395" s="14"/>
    </row>
    <row r="396" spans="1:24" ht="15" customHeight="1" x14ac:dyDescent="0.25">
      <c r="A396" s="19">
        <v>393</v>
      </c>
      <c r="B396" s="12"/>
      <c r="C396" s="14"/>
      <c r="D396" s="34"/>
      <c r="E396" s="34"/>
      <c r="F396" s="34"/>
      <c r="G396" s="17" t="str">
        <f t="shared" si="42"/>
        <v/>
      </c>
      <c r="H396" s="34"/>
      <c r="I396" s="34"/>
      <c r="J396" s="17" t="str">
        <f t="shared" si="43"/>
        <v/>
      </c>
      <c r="K396" s="34"/>
      <c r="L396" s="34"/>
      <c r="M396" s="17" t="str">
        <f t="shared" si="44"/>
        <v/>
      </c>
      <c r="N396" s="34"/>
      <c r="O396" s="34"/>
      <c r="P396" s="17" t="str">
        <f t="shared" si="45"/>
        <v/>
      </c>
      <c r="Q396" s="34"/>
      <c r="R396" s="34"/>
      <c r="S396" s="17" t="str">
        <f t="shared" si="46"/>
        <v/>
      </c>
      <c r="T396" s="34"/>
      <c r="U396" s="34"/>
      <c r="V396" s="17" t="str">
        <f t="shared" si="47"/>
        <v/>
      </c>
      <c r="W396" s="34"/>
      <c r="X396" s="14"/>
    </row>
    <row r="397" spans="1:24" ht="15" customHeight="1" x14ac:dyDescent="0.25">
      <c r="A397" s="19">
        <v>394</v>
      </c>
      <c r="B397" s="12"/>
      <c r="C397" s="14"/>
      <c r="D397" s="34"/>
      <c r="E397" s="34"/>
      <c r="F397" s="34"/>
      <c r="G397" s="17" t="str">
        <f t="shared" si="42"/>
        <v/>
      </c>
      <c r="H397" s="34"/>
      <c r="I397" s="34"/>
      <c r="J397" s="17" t="str">
        <f t="shared" si="43"/>
        <v/>
      </c>
      <c r="K397" s="34"/>
      <c r="L397" s="34"/>
      <c r="M397" s="17" t="str">
        <f t="shared" si="44"/>
        <v/>
      </c>
      <c r="N397" s="34"/>
      <c r="O397" s="34"/>
      <c r="P397" s="17" t="str">
        <f t="shared" si="45"/>
        <v/>
      </c>
      <c r="Q397" s="34"/>
      <c r="R397" s="34"/>
      <c r="S397" s="17" t="str">
        <f t="shared" si="46"/>
        <v/>
      </c>
      <c r="T397" s="34"/>
      <c r="U397" s="34"/>
      <c r="V397" s="17" t="str">
        <f t="shared" si="47"/>
        <v/>
      </c>
      <c r="W397" s="34"/>
      <c r="X397" s="14"/>
    </row>
    <row r="398" spans="1:24" ht="15" customHeight="1" x14ac:dyDescent="0.25">
      <c r="A398" s="19">
        <v>395</v>
      </c>
      <c r="B398" s="12"/>
      <c r="C398" s="14"/>
      <c r="D398" s="34"/>
      <c r="E398" s="34"/>
      <c r="F398" s="34"/>
      <c r="G398" s="17" t="str">
        <f t="shared" si="42"/>
        <v/>
      </c>
      <c r="H398" s="34"/>
      <c r="I398" s="34"/>
      <c r="J398" s="17" t="str">
        <f t="shared" si="43"/>
        <v/>
      </c>
      <c r="K398" s="34"/>
      <c r="L398" s="34"/>
      <c r="M398" s="17" t="str">
        <f t="shared" si="44"/>
        <v/>
      </c>
      <c r="N398" s="34"/>
      <c r="O398" s="34"/>
      <c r="P398" s="17" t="str">
        <f t="shared" si="45"/>
        <v/>
      </c>
      <c r="Q398" s="34"/>
      <c r="R398" s="34"/>
      <c r="S398" s="17" t="str">
        <f t="shared" si="46"/>
        <v/>
      </c>
      <c r="T398" s="34"/>
      <c r="U398" s="34"/>
      <c r="V398" s="17" t="str">
        <f t="shared" si="47"/>
        <v/>
      </c>
      <c r="W398" s="34"/>
      <c r="X398" s="14"/>
    </row>
    <row r="399" spans="1:24" ht="15" customHeight="1" x14ac:dyDescent="0.25">
      <c r="A399" s="19">
        <v>396</v>
      </c>
      <c r="B399" s="12"/>
      <c r="C399" s="14"/>
      <c r="D399" s="34"/>
      <c r="E399" s="34"/>
      <c r="F399" s="34"/>
      <c r="G399" s="17" t="str">
        <f t="shared" si="42"/>
        <v/>
      </c>
      <c r="H399" s="34"/>
      <c r="I399" s="34"/>
      <c r="J399" s="17" t="str">
        <f t="shared" si="43"/>
        <v/>
      </c>
      <c r="K399" s="34"/>
      <c r="L399" s="34"/>
      <c r="M399" s="17" t="str">
        <f t="shared" si="44"/>
        <v/>
      </c>
      <c r="N399" s="34"/>
      <c r="O399" s="34"/>
      <c r="P399" s="17" t="str">
        <f t="shared" si="45"/>
        <v/>
      </c>
      <c r="Q399" s="34"/>
      <c r="R399" s="34"/>
      <c r="S399" s="17" t="str">
        <f t="shared" si="46"/>
        <v/>
      </c>
      <c r="T399" s="34"/>
      <c r="U399" s="34"/>
      <c r="V399" s="17" t="str">
        <f t="shared" si="47"/>
        <v/>
      </c>
      <c r="W399" s="34"/>
      <c r="X399" s="14"/>
    </row>
    <row r="400" spans="1:24" ht="15" customHeight="1" x14ac:dyDescent="0.25">
      <c r="A400" s="19">
        <v>397</v>
      </c>
      <c r="B400" s="12"/>
      <c r="C400" s="14"/>
      <c r="D400" s="34"/>
      <c r="E400" s="34"/>
      <c r="F400" s="34"/>
      <c r="G400" s="17" t="str">
        <f t="shared" si="42"/>
        <v/>
      </c>
      <c r="H400" s="34"/>
      <c r="I400" s="34"/>
      <c r="J400" s="17" t="str">
        <f t="shared" si="43"/>
        <v/>
      </c>
      <c r="K400" s="34"/>
      <c r="L400" s="34"/>
      <c r="M400" s="17" t="str">
        <f t="shared" si="44"/>
        <v/>
      </c>
      <c r="N400" s="34"/>
      <c r="O400" s="34"/>
      <c r="P400" s="17" t="str">
        <f t="shared" si="45"/>
        <v/>
      </c>
      <c r="Q400" s="34"/>
      <c r="R400" s="34"/>
      <c r="S400" s="17" t="str">
        <f t="shared" si="46"/>
        <v/>
      </c>
      <c r="T400" s="34"/>
      <c r="U400" s="34"/>
      <c r="V400" s="17" t="str">
        <f t="shared" si="47"/>
        <v/>
      </c>
      <c r="W400" s="34"/>
      <c r="X400" s="14"/>
    </row>
    <row r="401" spans="1:24" ht="15" customHeight="1" x14ac:dyDescent="0.25">
      <c r="A401" s="19">
        <v>398</v>
      </c>
      <c r="B401" s="12"/>
      <c r="C401" s="14"/>
      <c r="D401" s="34"/>
      <c r="E401" s="34"/>
      <c r="F401" s="34"/>
      <c r="G401" s="17" t="str">
        <f t="shared" si="42"/>
        <v/>
      </c>
      <c r="H401" s="34"/>
      <c r="I401" s="34"/>
      <c r="J401" s="17" t="str">
        <f t="shared" si="43"/>
        <v/>
      </c>
      <c r="K401" s="34"/>
      <c r="L401" s="34"/>
      <c r="M401" s="17" t="str">
        <f t="shared" si="44"/>
        <v/>
      </c>
      <c r="N401" s="34"/>
      <c r="O401" s="34"/>
      <c r="P401" s="17" t="str">
        <f t="shared" si="45"/>
        <v/>
      </c>
      <c r="Q401" s="34"/>
      <c r="R401" s="34"/>
      <c r="S401" s="17" t="str">
        <f t="shared" si="46"/>
        <v/>
      </c>
      <c r="T401" s="34"/>
      <c r="U401" s="34"/>
      <c r="V401" s="17" t="str">
        <f t="shared" si="47"/>
        <v/>
      </c>
      <c r="W401" s="34"/>
      <c r="X401" s="14"/>
    </row>
    <row r="402" spans="1:24" ht="15" customHeight="1" x14ac:dyDescent="0.25">
      <c r="A402" s="19">
        <v>399</v>
      </c>
      <c r="B402" s="12"/>
      <c r="C402" s="14"/>
      <c r="D402" s="34"/>
      <c r="E402" s="34"/>
      <c r="F402" s="34"/>
      <c r="G402" s="17" t="str">
        <f t="shared" si="42"/>
        <v/>
      </c>
      <c r="H402" s="34"/>
      <c r="I402" s="34"/>
      <c r="J402" s="17" t="str">
        <f t="shared" si="43"/>
        <v/>
      </c>
      <c r="K402" s="34"/>
      <c r="L402" s="34"/>
      <c r="M402" s="17" t="str">
        <f t="shared" si="44"/>
        <v/>
      </c>
      <c r="N402" s="34"/>
      <c r="O402" s="34"/>
      <c r="P402" s="17" t="str">
        <f t="shared" si="45"/>
        <v/>
      </c>
      <c r="Q402" s="34"/>
      <c r="R402" s="34"/>
      <c r="S402" s="17" t="str">
        <f t="shared" si="46"/>
        <v/>
      </c>
      <c r="T402" s="34"/>
      <c r="U402" s="34"/>
      <c r="V402" s="17" t="str">
        <f t="shared" si="47"/>
        <v/>
      </c>
      <c r="W402" s="34"/>
      <c r="X402" s="14"/>
    </row>
    <row r="403" spans="1:24" ht="15" customHeight="1" x14ac:dyDescent="0.25">
      <c r="A403" s="19">
        <v>400</v>
      </c>
      <c r="B403" s="12"/>
      <c r="C403" s="14"/>
      <c r="D403" s="34"/>
      <c r="E403" s="34"/>
      <c r="F403" s="34"/>
      <c r="G403" s="17" t="str">
        <f t="shared" si="42"/>
        <v/>
      </c>
      <c r="H403" s="34"/>
      <c r="I403" s="34"/>
      <c r="J403" s="17" t="str">
        <f t="shared" si="43"/>
        <v/>
      </c>
      <c r="K403" s="34"/>
      <c r="L403" s="34"/>
      <c r="M403" s="17" t="str">
        <f t="shared" si="44"/>
        <v/>
      </c>
      <c r="N403" s="34"/>
      <c r="O403" s="34"/>
      <c r="P403" s="17" t="str">
        <f t="shared" si="45"/>
        <v/>
      </c>
      <c r="Q403" s="34"/>
      <c r="R403" s="34"/>
      <c r="S403" s="17" t="str">
        <f t="shared" si="46"/>
        <v/>
      </c>
      <c r="T403" s="34"/>
      <c r="U403" s="34"/>
      <c r="V403" s="17" t="str">
        <f t="shared" si="47"/>
        <v/>
      </c>
      <c r="W403" s="34"/>
      <c r="X403" s="14"/>
    </row>
    <row r="404" spans="1:24" ht="15" customHeight="1" x14ac:dyDescent="0.25">
      <c r="A404" s="19">
        <v>401</v>
      </c>
      <c r="B404" s="12"/>
      <c r="C404" s="14"/>
      <c r="D404" s="34"/>
      <c r="E404" s="34"/>
      <c r="F404" s="34"/>
      <c r="G404" s="17" t="str">
        <f t="shared" si="42"/>
        <v/>
      </c>
      <c r="H404" s="34"/>
      <c r="I404" s="34"/>
      <c r="J404" s="17" t="str">
        <f t="shared" si="43"/>
        <v/>
      </c>
      <c r="K404" s="34"/>
      <c r="L404" s="34"/>
      <c r="M404" s="17" t="str">
        <f t="shared" si="44"/>
        <v/>
      </c>
      <c r="N404" s="34"/>
      <c r="O404" s="34"/>
      <c r="P404" s="17" t="str">
        <f t="shared" si="45"/>
        <v/>
      </c>
      <c r="Q404" s="34"/>
      <c r="R404" s="34"/>
      <c r="S404" s="17" t="str">
        <f t="shared" si="46"/>
        <v/>
      </c>
      <c r="T404" s="34"/>
      <c r="U404" s="34"/>
      <c r="V404" s="17" t="str">
        <f t="shared" si="47"/>
        <v/>
      </c>
      <c r="W404" s="34"/>
      <c r="X404" s="14"/>
    </row>
    <row r="405" spans="1:24" ht="15" customHeight="1" x14ac:dyDescent="0.25">
      <c r="A405" s="19">
        <v>402</v>
      </c>
      <c r="B405" s="12"/>
      <c r="C405" s="14"/>
      <c r="D405" s="34"/>
      <c r="E405" s="34"/>
      <c r="F405" s="34"/>
      <c r="G405" s="17" t="str">
        <f t="shared" si="42"/>
        <v/>
      </c>
      <c r="H405" s="34"/>
      <c r="I405" s="34"/>
      <c r="J405" s="17" t="str">
        <f t="shared" si="43"/>
        <v/>
      </c>
      <c r="K405" s="34"/>
      <c r="L405" s="34"/>
      <c r="M405" s="17" t="str">
        <f t="shared" si="44"/>
        <v/>
      </c>
      <c r="N405" s="34"/>
      <c r="O405" s="34"/>
      <c r="P405" s="17" t="str">
        <f t="shared" si="45"/>
        <v/>
      </c>
      <c r="Q405" s="34"/>
      <c r="R405" s="34"/>
      <c r="S405" s="17" t="str">
        <f t="shared" si="46"/>
        <v/>
      </c>
      <c r="T405" s="34"/>
      <c r="U405" s="34"/>
      <c r="V405" s="17" t="str">
        <f t="shared" si="47"/>
        <v/>
      </c>
      <c r="W405" s="34"/>
      <c r="X405" s="14"/>
    </row>
    <row r="406" spans="1:24" ht="15" customHeight="1" x14ac:dyDescent="0.25">
      <c r="A406" s="19">
        <v>403</v>
      </c>
      <c r="B406" s="12"/>
      <c r="C406" s="14"/>
      <c r="D406" s="34"/>
      <c r="E406" s="34"/>
      <c r="F406" s="34"/>
      <c r="G406" s="17" t="str">
        <f t="shared" si="42"/>
        <v/>
      </c>
      <c r="H406" s="34"/>
      <c r="I406" s="34"/>
      <c r="J406" s="17" t="str">
        <f t="shared" si="43"/>
        <v/>
      </c>
      <c r="K406" s="34"/>
      <c r="L406" s="34"/>
      <c r="M406" s="17" t="str">
        <f t="shared" si="44"/>
        <v/>
      </c>
      <c r="N406" s="34"/>
      <c r="O406" s="34"/>
      <c r="P406" s="17" t="str">
        <f t="shared" si="45"/>
        <v/>
      </c>
      <c r="Q406" s="34"/>
      <c r="R406" s="34"/>
      <c r="S406" s="17" t="str">
        <f t="shared" si="46"/>
        <v/>
      </c>
      <c r="T406" s="34"/>
      <c r="U406" s="34"/>
      <c r="V406" s="17" t="str">
        <f t="shared" si="47"/>
        <v/>
      </c>
      <c r="W406" s="34"/>
      <c r="X406" s="14"/>
    </row>
    <row r="407" spans="1:24" ht="15" customHeight="1" x14ac:dyDescent="0.25">
      <c r="A407" s="19">
        <v>404</v>
      </c>
      <c r="B407" s="12"/>
      <c r="C407" s="14"/>
      <c r="D407" s="34"/>
      <c r="E407" s="34"/>
      <c r="F407" s="34"/>
      <c r="G407" s="17" t="str">
        <f t="shared" si="42"/>
        <v/>
      </c>
      <c r="H407" s="34"/>
      <c r="I407" s="34"/>
      <c r="J407" s="17" t="str">
        <f t="shared" si="43"/>
        <v/>
      </c>
      <c r="K407" s="34"/>
      <c r="L407" s="34"/>
      <c r="M407" s="17" t="str">
        <f t="shared" si="44"/>
        <v/>
      </c>
      <c r="N407" s="34"/>
      <c r="O407" s="34"/>
      <c r="P407" s="17" t="str">
        <f t="shared" si="45"/>
        <v/>
      </c>
      <c r="Q407" s="34"/>
      <c r="R407" s="34"/>
      <c r="S407" s="17" t="str">
        <f t="shared" si="46"/>
        <v/>
      </c>
      <c r="T407" s="34"/>
      <c r="U407" s="34"/>
      <c r="V407" s="17" t="str">
        <f t="shared" si="47"/>
        <v/>
      </c>
      <c r="W407" s="34"/>
      <c r="X407" s="14"/>
    </row>
    <row r="408" spans="1:24" ht="15" customHeight="1" x14ac:dyDescent="0.25">
      <c r="A408" s="19">
        <v>405</v>
      </c>
      <c r="B408" s="12"/>
      <c r="C408" s="14"/>
      <c r="D408" s="34"/>
      <c r="E408" s="34"/>
      <c r="F408" s="34"/>
      <c r="G408" s="17" t="str">
        <f t="shared" si="42"/>
        <v/>
      </c>
      <c r="H408" s="34"/>
      <c r="I408" s="34"/>
      <c r="J408" s="17" t="str">
        <f t="shared" si="43"/>
        <v/>
      </c>
      <c r="K408" s="34"/>
      <c r="L408" s="34"/>
      <c r="M408" s="17" t="str">
        <f t="shared" si="44"/>
        <v/>
      </c>
      <c r="N408" s="34"/>
      <c r="O408" s="34"/>
      <c r="P408" s="17" t="str">
        <f t="shared" si="45"/>
        <v/>
      </c>
      <c r="Q408" s="34"/>
      <c r="R408" s="34"/>
      <c r="S408" s="17" t="str">
        <f t="shared" si="46"/>
        <v/>
      </c>
      <c r="T408" s="34"/>
      <c r="U408" s="34"/>
      <c r="V408" s="17" t="str">
        <f t="shared" si="47"/>
        <v/>
      </c>
      <c r="W408" s="34"/>
      <c r="X408" s="14"/>
    </row>
    <row r="409" spans="1:24" ht="15" customHeight="1" x14ac:dyDescent="0.25">
      <c r="A409" s="19">
        <v>406</v>
      </c>
      <c r="B409" s="12"/>
      <c r="C409" s="14"/>
      <c r="D409" s="34"/>
      <c r="E409" s="34"/>
      <c r="F409" s="34"/>
      <c r="G409" s="17" t="str">
        <f t="shared" si="42"/>
        <v/>
      </c>
      <c r="H409" s="34"/>
      <c r="I409" s="34"/>
      <c r="J409" s="17" t="str">
        <f t="shared" si="43"/>
        <v/>
      </c>
      <c r="K409" s="34"/>
      <c r="L409" s="34"/>
      <c r="M409" s="17" t="str">
        <f t="shared" si="44"/>
        <v/>
      </c>
      <c r="N409" s="34"/>
      <c r="O409" s="34"/>
      <c r="P409" s="17" t="str">
        <f t="shared" si="45"/>
        <v/>
      </c>
      <c r="Q409" s="34"/>
      <c r="R409" s="34"/>
      <c r="S409" s="17" t="str">
        <f t="shared" si="46"/>
        <v/>
      </c>
      <c r="T409" s="34"/>
      <c r="U409" s="34"/>
      <c r="V409" s="17" t="str">
        <f t="shared" si="47"/>
        <v/>
      </c>
      <c r="W409" s="34"/>
      <c r="X409" s="14"/>
    </row>
    <row r="410" spans="1:24" ht="15" customHeight="1" x14ac:dyDescent="0.25">
      <c r="A410" s="19">
        <v>407</v>
      </c>
      <c r="B410" s="12"/>
      <c r="C410" s="14"/>
      <c r="D410" s="34"/>
      <c r="E410" s="34"/>
      <c r="F410" s="34"/>
      <c r="G410" s="17" t="str">
        <f t="shared" si="42"/>
        <v/>
      </c>
      <c r="H410" s="34"/>
      <c r="I410" s="34"/>
      <c r="J410" s="17" t="str">
        <f t="shared" si="43"/>
        <v/>
      </c>
      <c r="K410" s="34"/>
      <c r="L410" s="34"/>
      <c r="M410" s="17" t="str">
        <f t="shared" si="44"/>
        <v/>
      </c>
      <c r="N410" s="34"/>
      <c r="O410" s="34"/>
      <c r="P410" s="17" t="str">
        <f t="shared" si="45"/>
        <v/>
      </c>
      <c r="Q410" s="34"/>
      <c r="R410" s="34"/>
      <c r="S410" s="17" t="str">
        <f t="shared" si="46"/>
        <v/>
      </c>
      <c r="T410" s="34"/>
      <c r="U410" s="34"/>
      <c r="V410" s="17" t="str">
        <f t="shared" si="47"/>
        <v/>
      </c>
      <c r="W410" s="34"/>
      <c r="X410" s="14"/>
    </row>
    <row r="411" spans="1:24" ht="15" customHeight="1" x14ac:dyDescent="0.25">
      <c r="A411" s="19">
        <v>408</v>
      </c>
      <c r="B411" s="12"/>
      <c r="C411" s="14"/>
      <c r="D411" s="34"/>
      <c r="E411" s="34"/>
      <c r="F411" s="34"/>
      <c r="G411" s="17" t="str">
        <f t="shared" si="42"/>
        <v/>
      </c>
      <c r="H411" s="34"/>
      <c r="I411" s="34"/>
      <c r="J411" s="17" t="str">
        <f t="shared" si="43"/>
        <v/>
      </c>
      <c r="K411" s="34"/>
      <c r="L411" s="34"/>
      <c r="M411" s="17" t="str">
        <f t="shared" si="44"/>
        <v/>
      </c>
      <c r="N411" s="34"/>
      <c r="O411" s="34"/>
      <c r="P411" s="17" t="str">
        <f t="shared" si="45"/>
        <v/>
      </c>
      <c r="Q411" s="34"/>
      <c r="R411" s="34"/>
      <c r="S411" s="17" t="str">
        <f t="shared" si="46"/>
        <v/>
      </c>
      <c r="T411" s="34"/>
      <c r="U411" s="34"/>
      <c r="V411" s="17" t="str">
        <f t="shared" si="47"/>
        <v/>
      </c>
      <c r="W411" s="34"/>
      <c r="X411" s="14"/>
    </row>
    <row r="412" spans="1:24" ht="15" customHeight="1" x14ac:dyDescent="0.25">
      <c r="A412" s="19">
        <v>409</v>
      </c>
      <c r="B412" s="12"/>
      <c r="C412" s="14"/>
      <c r="D412" s="34"/>
      <c r="E412" s="34"/>
      <c r="F412" s="34"/>
      <c r="G412" s="17" t="str">
        <f t="shared" si="42"/>
        <v/>
      </c>
      <c r="H412" s="34"/>
      <c r="I412" s="34"/>
      <c r="J412" s="17" t="str">
        <f t="shared" si="43"/>
        <v/>
      </c>
      <c r="K412" s="34"/>
      <c r="L412" s="34"/>
      <c r="M412" s="17" t="str">
        <f t="shared" si="44"/>
        <v/>
      </c>
      <c r="N412" s="34"/>
      <c r="O412" s="34"/>
      <c r="P412" s="17" t="str">
        <f t="shared" si="45"/>
        <v/>
      </c>
      <c r="Q412" s="34"/>
      <c r="R412" s="34"/>
      <c r="S412" s="17" t="str">
        <f t="shared" si="46"/>
        <v/>
      </c>
      <c r="T412" s="34"/>
      <c r="U412" s="34"/>
      <c r="V412" s="17" t="str">
        <f t="shared" si="47"/>
        <v/>
      </c>
      <c r="W412" s="34"/>
      <c r="X412" s="14"/>
    </row>
    <row r="413" spans="1:24" ht="15" customHeight="1" x14ac:dyDescent="0.25">
      <c r="A413" s="19">
        <v>410</v>
      </c>
      <c r="B413" s="12"/>
      <c r="C413" s="14"/>
      <c r="D413" s="34"/>
      <c r="E413" s="34"/>
      <c r="F413" s="34"/>
      <c r="G413" s="17" t="str">
        <f t="shared" si="42"/>
        <v/>
      </c>
      <c r="H413" s="34"/>
      <c r="I413" s="34"/>
      <c r="J413" s="17" t="str">
        <f t="shared" si="43"/>
        <v/>
      </c>
      <c r="K413" s="34"/>
      <c r="L413" s="34"/>
      <c r="M413" s="17" t="str">
        <f t="shared" si="44"/>
        <v/>
      </c>
      <c r="N413" s="34"/>
      <c r="O413" s="34"/>
      <c r="P413" s="17" t="str">
        <f t="shared" si="45"/>
        <v/>
      </c>
      <c r="Q413" s="34"/>
      <c r="R413" s="34"/>
      <c r="S413" s="17" t="str">
        <f t="shared" si="46"/>
        <v/>
      </c>
      <c r="T413" s="34"/>
      <c r="U413" s="34"/>
      <c r="V413" s="17" t="str">
        <f t="shared" si="47"/>
        <v/>
      </c>
      <c r="W413" s="34"/>
      <c r="X413" s="14"/>
    </row>
    <row r="414" spans="1:24" ht="15" customHeight="1" x14ac:dyDescent="0.25">
      <c r="A414" s="19">
        <v>411</v>
      </c>
      <c r="B414" s="12"/>
      <c r="C414" s="14"/>
      <c r="D414" s="34"/>
      <c r="E414" s="34"/>
      <c r="F414" s="34"/>
      <c r="G414" s="17" t="str">
        <f t="shared" si="42"/>
        <v/>
      </c>
      <c r="H414" s="34"/>
      <c r="I414" s="34"/>
      <c r="J414" s="17" t="str">
        <f t="shared" si="43"/>
        <v/>
      </c>
      <c r="K414" s="34"/>
      <c r="L414" s="34"/>
      <c r="M414" s="17" t="str">
        <f t="shared" si="44"/>
        <v/>
      </c>
      <c r="N414" s="34"/>
      <c r="O414" s="34"/>
      <c r="P414" s="17" t="str">
        <f t="shared" si="45"/>
        <v/>
      </c>
      <c r="Q414" s="34"/>
      <c r="R414" s="34"/>
      <c r="S414" s="17" t="str">
        <f t="shared" si="46"/>
        <v/>
      </c>
      <c r="T414" s="34"/>
      <c r="U414" s="34"/>
      <c r="V414" s="17" t="str">
        <f t="shared" si="47"/>
        <v/>
      </c>
      <c r="W414" s="34"/>
      <c r="X414" s="14"/>
    </row>
    <row r="415" spans="1:24" ht="15" customHeight="1" x14ac:dyDescent="0.25">
      <c r="A415" s="19">
        <v>412</v>
      </c>
      <c r="B415" s="12"/>
      <c r="C415" s="14"/>
      <c r="D415" s="34"/>
      <c r="E415" s="34"/>
      <c r="F415" s="34"/>
      <c r="G415" s="17" t="str">
        <f t="shared" si="42"/>
        <v/>
      </c>
      <c r="H415" s="34"/>
      <c r="I415" s="34"/>
      <c r="J415" s="17" t="str">
        <f t="shared" si="43"/>
        <v/>
      </c>
      <c r="K415" s="34"/>
      <c r="L415" s="34"/>
      <c r="M415" s="17" t="str">
        <f t="shared" si="44"/>
        <v/>
      </c>
      <c r="N415" s="34"/>
      <c r="O415" s="34"/>
      <c r="P415" s="17" t="str">
        <f t="shared" si="45"/>
        <v/>
      </c>
      <c r="Q415" s="34"/>
      <c r="R415" s="34"/>
      <c r="S415" s="17" t="str">
        <f t="shared" si="46"/>
        <v/>
      </c>
      <c r="T415" s="34"/>
      <c r="U415" s="34"/>
      <c r="V415" s="17" t="str">
        <f t="shared" si="47"/>
        <v/>
      </c>
      <c r="W415" s="34"/>
      <c r="X415" s="14"/>
    </row>
    <row r="416" spans="1:24" ht="15" customHeight="1" x14ac:dyDescent="0.25">
      <c r="A416" s="19">
        <v>413</v>
      </c>
      <c r="B416" s="12"/>
      <c r="C416" s="14"/>
      <c r="D416" s="34"/>
      <c r="E416" s="34"/>
      <c r="F416" s="34"/>
      <c r="G416" s="17" t="str">
        <f t="shared" si="42"/>
        <v/>
      </c>
      <c r="H416" s="34"/>
      <c r="I416" s="34"/>
      <c r="J416" s="17" t="str">
        <f t="shared" si="43"/>
        <v/>
      </c>
      <c r="K416" s="34"/>
      <c r="L416" s="34"/>
      <c r="M416" s="17" t="str">
        <f t="shared" si="44"/>
        <v/>
      </c>
      <c r="N416" s="34"/>
      <c r="O416" s="34"/>
      <c r="P416" s="17" t="str">
        <f t="shared" si="45"/>
        <v/>
      </c>
      <c r="Q416" s="34"/>
      <c r="R416" s="34"/>
      <c r="S416" s="17" t="str">
        <f t="shared" si="46"/>
        <v/>
      </c>
      <c r="T416" s="34"/>
      <c r="U416" s="34"/>
      <c r="V416" s="17" t="str">
        <f t="shared" si="47"/>
        <v/>
      </c>
      <c r="W416" s="34"/>
      <c r="X416" s="14"/>
    </row>
    <row r="417" spans="1:24" ht="15" customHeight="1" x14ac:dyDescent="0.25">
      <c r="A417" s="19">
        <v>414</v>
      </c>
      <c r="B417" s="12"/>
      <c r="C417" s="14"/>
      <c r="D417" s="34"/>
      <c r="E417" s="34"/>
      <c r="F417" s="34"/>
      <c r="G417" s="17" t="str">
        <f t="shared" si="42"/>
        <v/>
      </c>
      <c r="H417" s="34"/>
      <c r="I417" s="34"/>
      <c r="J417" s="17" t="str">
        <f t="shared" si="43"/>
        <v/>
      </c>
      <c r="K417" s="34"/>
      <c r="L417" s="34"/>
      <c r="M417" s="17" t="str">
        <f t="shared" si="44"/>
        <v/>
      </c>
      <c r="N417" s="34"/>
      <c r="O417" s="34"/>
      <c r="P417" s="17" t="str">
        <f t="shared" si="45"/>
        <v/>
      </c>
      <c r="Q417" s="34"/>
      <c r="R417" s="34"/>
      <c r="S417" s="17" t="str">
        <f t="shared" si="46"/>
        <v/>
      </c>
      <c r="T417" s="34"/>
      <c r="U417" s="34"/>
      <c r="V417" s="17" t="str">
        <f t="shared" si="47"/>
        <v/>
      </c>
      <c r="W417" s="34"/>
      <c r="X417" s="14"/>
    </row>
    <row r="418" spans="1:24" ht="15" customHeight="1" x14ac:dyDescent="0.25">
      <c r="A418" s="19">
        <v>415</v>
      </c>
      <c r="B418" s="12"/>
      <c r="C418" s="14"/>
      <c r="D418" s="34"/>
      <c r="E418" s="34"/>
      <c r="F418" s="34"/>
      <c r="G418" s="17" t="str">
        <f t="shared" si="42"/>
        <v/>
      </c>
      <c r="H418" s="34"/>
      <c r="I418" s="34"/>
      <c r="J418" s="17" t="str">
        <f t="shared" si="43"/>
        <v/>
      </c>
      <c r="K418" s="34"/>
      <c r="L418" s="34"/>
      <c r="M418" s="17" t="str">
        <f t="shared" si="44"/>
        <v/>
      </c>
      <c r="N418" s="34"/>
      <c r="O418" s="34"/>
      <c r="P418" s="17" t="str">
        <f t="shared" si="45"/>
        <v/>
      </c>
      <c r="Q418" s="34"/>
      <c r="R418" s="34"/>
      <c r="S418" s="17" t="str">
        <f t="shared" si="46"/>
        <v/>
      </c>
      <c r="T418" s="34"/>
      <c r="U418" s="34"/>
      <c r="V418" s="17" t="str">
        <f t="shared" si="47"/>
        <v/>
      </c>
      <c r="W418" s="34"/>
      <c r="X418" s="14"/>
    </row>
    <row r="419" spans="1:24" ht="15" customHeight="1" x14ac:dyDescent="0.25">
      <c r="A419" s="19">
        <v>416</v>
      </c>
      <c r="B419" s="12"/>
      <c r="C419" s="14"/>
      <c r="D419" s="34"/>
      <c r="E419" s="34"/>
      <c r="F419" s="34"/>
      <c r="G419" s="17" t="str">
        <f t="shared" si="42"/>
        <v/>
      </c>
      <c r="H419" s="34"/>
      <c r="I419" s="34"/>
      <c r="J419" s="17" t="str">
        <f t="shared" si="43"/>
        <v/>
      </c>
      <c r="K419" s="34"/>
      <c r="L419" s="34"/>
      <c r="M419" s="17" t="str">
        <f t="shared" si="44"/>
        <v/>
      </c>
      <c r="N419" s="34"/>
      <c r="O419" s="34"/>
      <c r="P419" s="17" t="str">
        <f t="shared" si="45"/>
        <v/>
      </c>
      <c r="Q419" s="34"/>
      <c r="R419" s="34"/>
      <c r="S419" s="17" t="str">
        <f t="shared" si="46"/>
        <v/>
      </c>
      <c r="T419" s="34"/>
      <c r="U419" s="34"/>
      <c r="V419" s="17" t="str">
        <f t="shared" si="47"/>
        <v/>
      </c>
      <c r="W419" s="34"/>
      <c r="X419" s="14"/>
    </row>
    <row r="420" spans="1:24" ht="15" customHeight="1" x14ac:dyDescent="0.25">
      <c r="A420" s="19">
        <v>417</v>
      </c>
      <c r="B420" s="12"/>
      <c r="C420" s="14"/>
      <c r="D420" s="34"/>
      <c r="E420" s="34"/>
      <c r="F420" s="34"/>
      <c r="G420" s="17" t="str">
        <f t="shared" si="42"/>
        <v/>
      </c>
      <c r="H420" s="34"/>
      <c r="I420" s="34"/>
      <c r="J420" s="17" t="str">
        <f t="shared" si="43"/>
        <v/>
      </c>
      <c r="K420" s="34"/>
      <c r="L420" s="34"/>
      <c r="M420" s="17" t="str">
        <f t="shared" si="44"/>
        <v/>
      </c>
      <c r="N420" s="34"/>
      <c r="O420" s="34"/>
      <c r="P420" s="17" t="str">
        <f t="shared" si="45"/>
        <v/>
      </c>
      <c r="Q420" s="34"/>
      <c r="R420" s="34"/>
      <c r="S420" s="17" t="str">
        <f t="shared" si="46"/>
        <v/>
      </c>
      <c r="T420" s="34"/>
      <c r="U420" s="34"/>
      <c r="V420" s="17" t="str">
        <f t="shared" si="47"/>
        <v/>
      </c>
      <c r="W420" s="34"/>
      <c r="X420" s="14"/>
    </row>
    <row r="421" spans="1:24" ht="15" customHeight="1" x14ac:dyDescent="0.25">
      <c r="A421" s="19">
        <v>418</v>
      </c>
      <c r="B421" s="12"/>
      <c r="C421" s="14"/>
      <c r="D421" s="34"/>
      <c r="E421" s="34"/>
      <c r="F421" s="34"/>
      <c r="G421" s="17" t="str">
        <f t="shared" si="42"/>
        <v/>
      </c>
      <c r="H421" s="34"/>
      <c r="I421" s="34"/>
      <c r="J421" s="17" t="str">
        <f t="shared" si="43"/>
        <v/>
      </c>
      <c r="K421" s="34"/>
      <c r="L421" s="34"/>
      <c r="M421" s="17" t="str">
        <f t="shared" si="44"/>
        <v/>
      </c>
      <c r="N421" s="34"/>
      <c r="O421" s="34"/>
      <c r="P421" s="17" t="str">
        <f t="shared" si="45"/>
        <v/>
      </c>
      <c r="Q421" s="34"/>
      <c r="R421" s="34"/>
      <c r="S421" s="17" t="str">
        <f t="shared" si="46"/>
        <v/>
      </c>
      <c r="T421" s="34"/>
      <c r="U421" s="34"/>
      <c r="V421" s="17" t="str">
        <f t="shared" si="47"/>
        <v/>
      </c>
      <c r="W421" s="34"/>
      <c r="X421" s="14"/>
    </row>
    <row r="422" spans="1:24" ht="15" customHeight="1" x14ac:dyDescent="0.25">
      <c r="A422" s="19">
        <v>419</v>
      </c>
      <c r="B422" s="12"/>
      <c r="C422" s="14"/>
      <c r="D422" s="34"/>
      <c r="E422" s="34"/>
      <c r="F422" s="34"/>
      <c r="G422" s="17" t="str">
        <f t="shared" si="42"/>
        <v/>
      </c>
      <c r="H422" s="34"/>
      <c r="I422" s="34"/>
      <c r="J422" s="17" t="str">
        <f t="shared" si="43"/>
        <v/>
      </c>
      <c r="K422" s="34"/>
      <c r="L422" s="34"/>
      <c r="M422" s="17" t="str">
        <f t="shared" si="44"/>
        <v/>
      </c>
      <c r="N422" s="34"/>
      <c r="O422" s="34"/>
      <c r="P422" s="17" t="str">
        <f t="shared" si="45"/>
        <v/>
      </c>
      <c r="Q422" s="34"/>
      <c r="R422" s="34"/>
      <c r="S422" s="17" t="str">
        <f t="shared" si="46"/>
        <v/>
      </c>
      <c r="T422" s="34"/>
      <c r="U422" s="34"/>
      <c r="V422" s="17" t="str">
        <f t="shared" si="47"/>
        <v/>
      </c>
      <c r="W422" s="34"/>
      <c r="X422" s="14"/>
    </row>
    <row r="423" spans="1:24" ht="15" customHeight="1" x14ac:dyDescent="0.25">
      <c r="A423" s="19">
        <v>420</v>
      </c>
      <c r="B423" s="12"/>
      <c r="C423" s="14"/>
      <c r="D423" s="34"/>
      <c r="E423" s="34"/>
      <c r="F423" s="34"/>
      <c r="G423" s="17" t="str">
        <f t="shared" si="42"/>
        <v/>
      </c>
      <c r="H423" s="34"/>
      <c r="I423" s="34"/>
      <c r="J423" s="17" t="str">
        <f t="shared" si="43"/>
        <v/>
      </c>
      <c r="K423" s="34"/>
      <c r="L423" s="34"/>
      <c r="M423" s="17" t="str">
        <f t="shared" si="44"/>
        <v/>
      </c>
      <c r="N423" s="34"/>
      <c r="O423" s="34"/>
      <c r="P423" s="17" t="str">
        <f t="shared" si="45"/>
        <v/>
      </c>
      <c r="Q423" s="34"/>
      <c r="R423" s="34"/>
      <c r="S423" s="17" t="str">
        <f t="shared" si="46"/>
        <v/>
      </c>
      <c r="T423" s="34"/>
      <c r="U423" s="34"/>
      <c r="V423" s="17" t="str">
        <f t="shared" si="47"/>
        <v/>
      </c>
      <c r="W423" s="34"/>
      <c r="X423" s="14"/>
    </row>
    <row r="424" spans="1:24" ht="15" customHeight="1" x14ac:dyDescent="0.25">
      <c r="A424" s="19">
        <v>421</v>
      </c>
      <c r="B424" s="12"/>
      <c r="C424" s="14"/>
      <c r="D424" s="34"/>
      <c r="E424" s="34"/>
      <c r="F424" s="34"/>
      <c r="G424" s="17" t="str">
        <f t="shared" si="42"/>
        <v/>
      </c>
      <c r="H424" s="34"/>
      <c r="I424" s="34"/>
      <c r="J424" s="17" t="str">
        <f t="shared" si="43"/>
        <v/>
      </c>
      <c r="K424" s="34"/>
      <c r="L424" s="34"/>
      <c r="M424" s="17" t="str">
        <f t="shared" si="44"/>
        <v/>
      </c>
      <c r="N424" s="34"/>
      <c r="O424" s="34"/>
      <c r="P424" s="17" t="str">
        <f t="shared" si="45"/>
        <v/>
      </c>
      <c r="Q424" s="34"/>
      <c r="R424" s="34"/>
      <c r="S424" s="17" t="str">
        <f t="shared" si="46"/>
        <v/>
      </c>
      <c r="T424" s="34"/>
      <c r="U424" s="34"/>
      <c r="V424" s="17" t="str">
        <f t="shared" si="47"/>
        <v/>
      </c>
      <c r="W424" s="34"/>
      <c r="X424" s="14"/>
    </row>
    <row r="425" spans="1:24" ht="15" customHeight="1" x14ac:dyDescent="0.25">
      <c r="A425" s="19">
        <v>422</v>
      </c>
      <c r="B425" s="12"/>
      <c r="C425" s="14"/>
      <c r="D425" s="34"/>
      <c r="E425" s="34"/>
      <c r="F425" s="34"/>
      <c r="G425" s="17" t="str">
        <f t="shared" si="42"/>
        <v/>
      </c>
      <c r="H425" s="34"/>
      <c r="I425" s="34"/>
      <c r="J425" s="17" t="str">
        <f t="shared" si="43"/>
        <v/>
      </c>
      <c r="K425" s="34"/>
      <c r="L425" s="34"/>
      <c r="M425" s="17" t="str">
        <f t="shared" si="44"/>
        <v/>
      </c>
      <c r="N425" s="34"/>
      <c r="O425" s="34"/>
      <c r="P425" s="17" t="str">
        <f t="shared" si="45"/>
        <v/>
      </c>
      <c r="Q425" s="34"/>
      <c r="R425" s="34"/>
      <c r="S425" s="17" t="str">
        <f t="shared" si="46"/>
        <v/>
      </c>
      <c r="T425" s="34"/>
      <c r="U425" s="34"/>
      <c r="V425" s="17" t="str">
        <f t="shared" si="47"/>
        <v/>
      </c>
      <c r="W425" s="34"/>
      <c r="X425" s="14"/>
    </row>
    <row r="426" spans="1:24" ht="15" customHeight="1" x14ac:dyDescent="0.25">
      <c r="A426" s="19">
        <v>423</v>
      </c>
      <c r="B426" s="12"/>
      <c r="C426" s="14"/>
      <c r="D426" s="34"/>
      <c r="E426" s="34"/>
      <c r="F426" s="34"/>
      <c r="G426" s="17" t="str">
        <f t="shared" si="42"/>
        <v/>
      </c>
      <c r="H426" s="34"/>
      <c r="I426" s="34"/>
      <c r="J426" s="17" t="str">
        <f t="shared" si="43"/>
        <v/>
      </c>
      <c r="K426" s="34"/>
      <c r="L426" s="34"/>
      <c r="M426" s="17" t="str">
        <f t="shared" si="44"/>
        <v/>
      </c>
      <c r="N426" s="34"/>
      <c r="O426" s="34"/>
      <c r="P426" s="17" t="str">
        <f t="shared" si="45"/>
        <v/>
      </c>
      <c r="Q426" s="34"/>
      <c r="R426" s="34"/>
      <c r="S426" s="17" t="str">
        <f t="shared" si="46"/>
        <v/>
      </c>
      <c r="T426" s="34"/>
      <c r="U426" s="34"/>
      <c r="V426" s="17" t="str">
        <f t="shared" si="47"/>
        <v/>
      </c>
      <c r="W426" s="34"/>
      <c r="X426" s="14"/>
    </row>
    <row r="427" spans="1:24" ht="15" customHeight="1" x14ac:dyDescent="0.25">
      <c r="A427" s="19">
        <v>424</v>
      </c>
      <c r="B427" s="12"/>
      <c r="C427" s="14"/>
      <c r="D427" s="34"/>
      <c r="E427" s="34"/>
      <c r="F427" s="34"/>
      <c r="G427" s="17" t="str">
        <f t="shared" si="42"/>
        <v/>
      </c>
      <c r="H427" s="34"/>
      <c r="I427" s="34"/>
      <c r="J427" s="17" t="str">
        <f t="shared" si="43"/>
        <v/>
      </c>
      <c r="K427" s="34"/>
      <c r="L427" s="34"/>
      <c r="M427" s="17" t="str">
        <f t="shared" si="44"/>
        <v/>
      </c>
      <c r="N427" s="34"/>
      <c r="O427" s="34"/>
      <c r="P427" s="17" t="str">
        <f t="shared" si="45"/>
        <v/>
      </c>
      <c r="Q427" s="34"/>
      <c r="R427" s="34"/>
      <c r="S427" s="17" t="str">
        <f t="shared" si="46"/>
        <v/>
      </c>
      <c r="T427" s="34"/>
      <c r="U427" s="34"/>
      <c r="V427" s="17" t="str">
        <f t="shared" si="47"/>
        <v/>
      </c>
      <c r="W427" s="34"/>
      <c r="X427" s="14"/>
    </row>
    <row r="428" spans="1:24" ht="15" customHeight="1" x14ac:dyDescent="0.25">
      <c r="A428" s="19">
        <v>425</v>
      </c>
      <c r="B428" s="12"/>
      <c r="C428" s="14"/>
      <c r="D428" s="34"/>
      <c r="E428" s="34"/>
      <c r="F428" s="34"/>
      <c r="G428" s="17" t="str">
        <f t="shared" si="42"/>
        <v/>
      </c>
      <c r="H428" s="34"/>
      <c r="I428" s="34"/>
      <c r="J428" s="17" t="str">
        <f t="shared" si="43"/>
        <v/>
      </c>
      <c r="K428" s="34"/>
      <c r="L428" s="34"/>
      <c r="M428" s="17" t="str">
        <f t="shared" si="44"/>
        <v/>
      </c>
      <c r="N428" s="34"/>
      <c r="O428" s="34"/>
      <c r="P428" s="17" t="str">
        <f t="shared" si="45"/>
        <v/>
      </c>
      <c r="Q428" s="34"/>
      <c r="R428" s="34"/>
      <c r="S428" s="17" t="str">
        <f t="shared" si="46"/>
        <v/>
      </c>
      <c r="T428" s="34"/>
      <c r="U428" s="34"/>
      <c r="V428" s="17" t="str">
        <f t="shared" si="47"/>
        <v/>
      </c>
      <c r="W428" s="34"/>
      <c r="X428" s="14"/>
    </row>
    <row r="429" spans="1:24" ht="15" customHeight="1" x14ac:dyDescent="0.25">
      <c r="A429" s="19">
        <v>426</v>
      </c>
      <c r="B429" s="12"/>
      <c r="C429" s="14"/>
      <c r="D429" s="34"/>
      <c r="E429" s="34"/>
      <c r="F429" s="34"/>
      <c r="G429" s="17" t="str">
        <f t="shared" si="42"/>
        <v/>
      </c>
      <c r="H429" s="34"/>
      <c r="I429" s="34"/>
      <c r="J429" s="17" t="str">
        <f t="shared" si="43"/>
        <v/>
      </c>
      <c r="K429" s="34"/>
      <c r="L429" s="34"/>
      <c r="M429" s="17" t="str">
        <f t="shared" si="44"/>
        <v/>
      </c>
      <c r="N429" s="34"/>
      <c r="O429" s="34"/>
      <c r="P429" s="17" t="str">
        <f t="shared" si="45"/>
        <v/>
      </c>
      <c r="Q429" s="34"/>
      <c r="R429" s="34"/>
      <c r="S429" s="17" t="str">
        <f t="shared" si="46"/>
        <v/>
      </c>
      <c r="T429" s="34"/>
      <c r="U429" s="34"/>
      <c r="V429" s="17" t="str">
        <f t="shared" si="47"/>
        <v/>
      </c>
      <c r="W429" s="34"/>
      <c r="X429" s="14"/>
    </row>
    <row r="430" spans="1:24" ht="15" customHeight="1" x14ac:dyDescent="0.25">
      <c r="A430" s="19">
        <v>427</v>
      </c>
      <c r="B430" s="12"/>
      <c r="C430" s="14"/>
      <c r="D430" s="34"/>
      <c r="E430" s="34"/>
      <c r="F430" s="34"/>
      <c r="G430" s="17" t="str">
        <f t="shared" si="42"/>
        <v/>
      </c>
      <c r="H430" s="34"/>
      <c r="I430" s="34"/>
      <c r="J430" s="17" t="str">
        <f t="shared" si="43"/>
        <v/>
      </c>
      <c r="K430" s="34"/>
      <c r="L430" s="34"/>
      <c r="M430" s="17" t="str">
        <f t="shared" si="44"/>
        <v/>
      </c>
      <c r="N430" s="34"/>
      <c r="O430" s="34"/>
      <c r="P430" s="17" t="str">
        <f t="shared" si="45"/>
        <v/>
      </c>
      <c r="Q430" s="34"/>
      <c r="R430" s="34"/>
      <c r="S430" s="17" t="str">
        <f t="shared" si="46"/>
        <v/>
      </c>
      <c r="T430" s="34"/>
      <c r="U430" s="34"/>
      <c r="V430" s="17" t="str">
        <f t="shared" si="47"/>
        <v/>
      </c>
      <c r="W430" s="34"/>
      <c r="X430" s="14"/>
    </row>
    <row r="431" spans="1:24" ht="15" customHeight="1" x14ac:dyDescent="0.25">
      <c r="A431" s="19">
        <v>428</v>
      </c>
      <c r="B431" s="12"/>
      <c r="C431" s="14"/>
      <c r="D431" s="34"/>
      <c r="E431" s="34"/>
      <c r="F431" s="34"/>
      <c r="G431" s="17" t="str">
        <f t="shared" si="42"/>
        <v/>
      </c>
      <c r="H431" s="34"/>
      <c r="I431" s="34"/>
      <c r="J431" s="17" t="str">
        <f t="shared" si="43"/>
        <v/>
      </c>
      <c r="K431" s="34"/>
      <c r="L431" s="34"/>
      <c r="M431" s="17" t="str">
        <f t="shared" si="44"/>
        <v/>
      </c>
      <c r="N431" s="34"/>
      <c r="O431" s="34"/>
      <c r="P431" s="17" t="str">
        <f t="shared" si="45"/>
        <v/>
      </c>
      <c r="Q431" s="34"/>
      <c r="R431" s="34"/>
      <c r="S431" s="17" t="str">
        <f t="shared" si="46"/>
        <v/>
      </c>
      <c r="T431" s="34"/>
      <c r="U431" s="34"/>
      <c r="V431" s="17" t="str">
        <f t="shared" si="47"/>
        <v/>
      </c>
      <c r="W431" s="34"/>
      <c r="X431" s="14"/>
    </row>
    <row r="432" spans="1:24" ht="15" customHeight="1" x14ac:dyDescent="0.25">
      <c r="A432" s="19">
        <v>429</v>
      </c>
      <c r="B432" s="12"/>
      <c r="C432" s="14"/>
      <c r="D432" s="34"/>
      <c r="E432" s="34"/>
      <c r="F432" s="34"/>
      <c r="G432" s="17" t="str">
        <f t="shared" si="42"/>
        <v/>
      </c>
      <c r="H432" s="34"/>
      <c r="I432" s="34"/>
      <c r="J432" s="17" t="str">
        <f t="shared" si="43"/>
        <v/>
      </c>
      <c r="K432" s="34"/>
      <c r="L432" s="34"/>
      <c r="M432" s="17" t="str">
        <f t="shared" si="44"/>
        <v/>
      </c>
      <c r="N432" s="34"/>
      <c r="O432" s="34"/>
      <c r="P432" s="17" t="str">
        <f t="shared" si="45"/>
        <v/>
      </c>
      <c r="Q432" s="34"/>
      <c r="R432" s="34"/>
      <c r="S432" s="17" t="str">
        <f t="shared" si="46"/>
        <v/>
      </c>
      <c r="T432" s="34"/>
      <c r="U432" s="34"/>
      <c r="V432" s="17" t="str">
        <f t="shared" si="47"/>
        <v/>
      </c>
      <c r="W432" s="34"/>
      <c r="X432" s="14"/>
    </row>
    <row r="433" spans="1:24" ht="15" customHeight="1" x14ac:dyDescent="0.25">
      <c r="A433" s="19">
        <v>430</v>
      </c>
      <c r="B433" s="12"/>
      <c r="C433" s="14"/>
      <c r="D433" s="34"/>
      <c r="E433" s="34"/>
      <c r="F433" s="34"/>
      <c r="G433" s="17" t="str">
        <f t="shared" si="42"/>
        <v/>
      </c>
      <c r="H433" s="34"/>
      <c r="I433" s="34"/>
      <c r="J433" s="17" t="str">
        <f t="shared" si="43"/>
        <v/>
      </c>
      <c r="K433" s="34"/>
      <c r="L433" s="34"/>
      <c r="M433" s="17" t="str">
        <f t="shared" si="44"/>
        <v/>
      </c>
      <c r="N433" s="34"/>
      <c r="O433" s="34"/>
      <c r="P433" s="17" t="str">
        <f t="shared" si="45"/>
        <v/>
      </c>
      <c r="Q433" s="34"/>
      <c r="R433" s="34"/>
      <c r="S433" s="17" t="str">
        <f t="shared" si="46"/>
        <v/>
      </c>
      <c r="T433" s="34"/>
      <c r="U433" s="34"/>
      <c r="V433" s="17" t="str">
        <f t="shared" si="47"/>
        <v/>
      </c>
      <c r="W433" s="34"/>
      <c r="X433" s="14"/>
    </row>
    <row r="434" spans="1:24" ht="15" customHeight="1" x14ac:dyDescent="0.25">
      <c r="A434" s="19">
        <v>431</v>
      </c>
      <c r="B434" s="12"/>
      <c r="C434" s="14"/>
      <c r="D434" s="34"/>
      <c r="E434" s="34"/>
      <c r="F434" s="34"/>
      <c r="G434" s="17" t="str">
        <f t="shared" si="42"/>
        <v/>
      </c>
      <c r="H434" s="34"/>
      <c r="I434" s="34"/>
      <c r="J434" s="17" t="str">
        <f t="shared" si="43"/>
        <v/>
      </c>
      <c r="K434" s="34"/>
      <c r="L434" s="34"/>
      <c r="M434" s="17" t="str">
        <f t="shared" si="44"/>
        <v/>
      </c>
      <c r="N434" s="34"/>
      <c r="O434" s="34"/>
      <c r="P434" s="17" t="str">
        <f t="shared" si="45"/>
        <v/>
      </c>
      <c r="Q434" s="34"/>
      <c r="R434" s="34"/>
      <c r="S434" s="17" t="str">
        <f t="shared" si="46"/>
        <v/>
      </c>
      <c r="T434" s="34"/>
      <c r="U434" s="34"/>
      <c r="V434" s="17" t="str">
        <f t="shared" si="47"/>
        <v/>
      </c>
      <c r="W434" s="34"/>
      <c r="X434" s="14"/>
    </row>
    <row r="435" spans="1:24" ht="15" customHeight="1" x14ac:dyDescent="0.25">
      <c r="A435" s="19">
        <v>432</v>
      </c>
      <c r="B435" s="12"/>
      <c r="C435" s="14"/>
      <c r="D435" s="34"/>
      <c r="E435" s="34"/>
      <c r="F435" s="34"/>
      <c r="G435" s="17" t="str">
        <f t="shared" si="42"/>
        <v/>
      </c>
      <c r="H435" s="34"/>
      <c r="I435" s="34"/>
      <c r="J435" s="17" t="str">
        <f t="shared" si="43"/>
        <v/>
      </c>
      <c r="K435" s="34"/>
      <c r="L435" s="34"/>
      <c r="M435" s="17" t="str">
        <f t="shared" si="44"/>
        <v/>
      </c>
      <c r="N435" s="34"/>
      <c r="O435" s="34"/>
      <c r="P435" s="17" t="str">
        <f t="shared" si="45"/>
        <v/>
      </c>
      <c r="Q435" s="34"/>
      <c r="R435" s="34"/>
      <c r="S435" s="17" t="str">
        <f t="shared" si="46"/>
        <v/>
      </c>
      <c r="T435" s="34"/>
      <c r="U435" s="34"/>
      <c r="V435" s="17" t="str">
        <f t="shared" si="47"/>
        <v/>
      </c>
      <c r="W435" s="34"/>
      <c r="X435" s="14"/>
    </row>
    <row r="436" spans="1:24" ht="15" customHeight="1" x14ac:dyDescent="0.25">
      <c r="A436" s="19">
        <v>433</v>
      </c>
      <c r="B436" s="12"/>
      <c r="C436" s="14"/>
      <c r="D436" s="34"/>
      <c r="E436" s="34"/>
      <c r="F436" s="34"/>
      <c r="G436" s="17" t="str">
        <f t="shared" si="42"/>
        <v/>
      </c>
      <c r="H436" s="34"/>
      <c r="I436" s="34"/>
      <c r="J436" s="17" t="str">
        <f t="shared" si="43"/>
        <v/>
      </c>
      <c r="K436" s="34"/>
      <c r="L436" s="34"/>
      <c r="M436" s="17" t="str">
        <f t="shared" si="44"/>
        <v/>
      </c>
      <c r="N436" s="34"/>
      <c r="O436" s="34"/>
      <c r="P436" s="17" t="str">
        <f t="shared" si="45"/>
        <v/>
      </c>
      <c r="Q436" s="34"/>
      <c r="R436" s="34"/>
      <c r="S436" s="17" t="str">
        <f t="shared" si="46"/>
        <v/>
      </c>
      <c r="T436" s="34"/>
      <c r="U436" s="34"/>
      <c r="V436" s="17" t="str">
        <f t="shared" si="47"/>
        <v/>
      </c>
      <c r="W436" s="34"/>
      <c r="X436" s="14"/>
    </row>
    <row r="437" spans="1:24" ht="15" customHeight="1" x14ac:dyDescent="0.25">
      <c r="A437" s="19">
        <v>434</v>
      </c>
      <c r="B437" s="12"/>
      <c r="C437" s="14"/>
      <c r="D437" s="34"/>
      <c r="E437" s="34"/>
      <c r="F437" s="34"/>
      <c r="G437" s="17" t="str">
        <f t="shared" si="42"/>
        <v/>
      </c>
      <c r="H437" s="34"/>
      <c r="I437" s="34"/>
      <c r="J437" s="17" t="str">
        <f t="shared" si="43"/>
        <v/>
      </c>
      <c r="K437" s="34"/>
      <c r="L437" s="34"/>
      <c r="M437" s="17" t="str">
        <f t="shared" si="44"/>
        <v/>
      </c>
      <c r="N437" s="34"/>
      <c r="O437" s="34"/>
      <c r="P437" s="17" t="str">
        <f t="shared" si="45"/>
        <v/>
      </c>
      <c r="Q437" s="34"/>
      <c r="R437" s="34"/>
      <c r="S437" s="17" t="str">
        <f t="shared" si="46"/>
        <v/>
      </c>
      <c r="T437" s="34"/>
      <c r="U437" s="34"/>
      <c r="V437" s="17" t="str">
        <f t="shared" si="47"/>
        <v/>
      </c>
      <c r="W437" s="34"/>
      <c r="X437" s="14"/>
    </row>
    <row r="438" spans="1:24" ht="15" customHeight="1" x14ac:dyDescent="0.25">
      <c r="A438" s="19">
        <v>435</v>
      </c>
      <c r="B438" s="12"/>
      <c r="C438" s="14"/>
      <c r="D438" s="34"/>
      <c r="E438" s="34"/>
      <c r="F438" s="34"/>
      <c r="G438" s="17" t="str">
        <f t="shared" si="42"/>
        <v/>
      </c>
      <c r="H438" s="34"/>
      <c r="I438" s="34"/>
      <c r="J438" s="17" t="str">
        <f t="shared" si="43"/>
        <v/>
      </c>
      <c r="K438" s="34"/>
      <c r="L438" s="34"/>
      <c r="M438" s="17" t="str">
        <f t="shared" si="44"/>
        <v/>
      </c>
      <c r="N438" s="34"/>
      <c r="O438" s="34"/>
      <c r="P438" s="17" t="str">
        <f t="shared" si="45"/>
        <v/>
      </c>
      <c r="Q438" s="34"/>
      <c r="R438" s="34"/>
      <c r="S438" s="17" t="str">
        <f t="shared" si="46"/>
        <v/>
      </c>
      <c r="T438" s="34"/>
      <c r="U438" s="34"/>
      <c r="V438" s="17" t="str">
        <f t="shared" si="47"/>
        <v/>
      </c>
      <c r="W438" s="34"/>
      <c r="X438" s="14"/>
    </row>
    <row r="439" spans="1:24" ht="15" customHeight="1" x14ac:dyDescent="0.25">
      <c r="A439" s="19">
        <v>436</v>
      </c>
      <c r="B439" s="12"/>
      <c r="C439" s="14"/>
      <c r="D439" s="34"/>
      <c r="E439" s="34"/>
      <c r="F439" s="34"/>
      <c r="G439" s="17" t="str">
        <f t="shared" si="42"/>
        <v/>
      </c>
      <c r="H439" s="34"/>
      <c r="I439" s="34"/>
      <c r="J439" s="17" t="str">
        <f t="shared" si="43"/>
        <v/>
      </c>
      <c r="K439" s="34"/>
      <c r="L439" s="34"/>
      <c r="M439" s="17" t="str">
        <f t="shared" si="44"/>
        <v/>
      </c>
      <c r="N439" s="34"/>
      <c r="O439" s="34"/>
      <c r="P439" s="17" t="str">
        <f t="shared" si="45"/>
        <v/>
      </c>
      <c r="Q439" s="34"/>
      <c r="R439" s="34"/>
      <c r="S439" s="17" t="str">
        <f t="shared" si="46"/>
        <v/>
      </c>
      <c r="T439" s="34"/>
      <c r="U439" s="34"/>
      <c r="V439" s="17" t="str">
        <f t="shared" si="47"/>
        <v/>
      </c>
      <c r="W439" s="34"/>
      <c r="X439" s="14"/>
    </row>
    <row r="440" spans="1:24" ht="15" customHeight="1" x14ac:dyDescent="0.25">
      <c r="A440" s="19">
        <v>437</v>
      </c>
      <c r="B440" s="12"/>
      <c r="C440" s="14"/>
      <c r="D440" s="34"/>
      <c r="E440" s="34"/>
      <c r="F440" s="34"/>
      <c r="G440" s="17" t="str">
        <f t="shared" si="42"/>
        <v/>
      </c>
      <c r="H440" s="34"/>
      <c r="I440" s="34"/>
      <c r="J440" s="17" t="str">
        <f t="shared" si="43"/>
        <v/>
      </c>
      <c r="K440" s="34"/>
      <c r="L440" s="34"/>
      <c r="M440" s="17" t="str">
        <f t="shared" si="44"/>
        <v/>
      </c>
      <c r="N440" s="34"/>
      <c r="O440" s="34"/>
      <c r="P440" s="17" t="str">
        <f t="shared" si="45"/>
        <v/>
      </c>
      <c r="Q440" s="34"/>
      <c r="R440" s="34"/>
      <c r="S440" s="17" t="str">
        <f t="shared" si="46"/>
        <v/>
      </c>
      <c r="T440" s="34"/>
      <c r="U440" s="34"/>
      <c r="V440" s="17" t="str">
        <f t="shared" si="47"/>
        <v/>
      </c>
      <c r="W440" s="34"/>
      <c r="X440" s="14"/>
    </row>
    <row r="441" spans="1:24" ht="15" customHeight="1" x14ac:dyDescent="0.25">
      <c r="A441" s="19">
        <v>438</v>
      </c>
      <c r="B441" s="12"/>
      <c r="C441" s="14"/>
      <c r="D441" s="34"/>
      <c r="E441" s="34"/>
      <c r="F441" s="34"/>
      <c r="G441" s="17" t="str">
        <f t="shared" si="42"/>
        <v/>
      </c>
      <c r="H441" s="34"/>
      <c r="I441" s="34"/>
      <c r="J441" s="17" t="str">
        <f t="shared" si="43"/>
        <v/>
      </c>
      <c r="K441" s="34"/>
      <c r="L441" s="34"/>
      <c r="M441" s="17" t="str">
        <f t="shared" si="44"/>
        <v/>
      </c>
      <c r="N441" s="34"/>
      <c r="O441" s="34"/>
      <c r="P441" s="17" t="str">
        <f t="shared" si="45"/>
        <v/>
      </c>
      <c r="Q441" s="34"/>
      <c r="R441" s="34"/>
      <c r="S441" s="17" t="str">
        <f t="shared" si="46"/>
        <v/>
      </c>
      <c r="T441" s="34"/>
      <c r="U441" s="34"/>
      <c r="V441" s="17" t="str">
        <f t="shared" si="47"/>
        <v/>
      </c>
      <c r="W441" s="34"/>
      <c r="X441" s="14"/>
    </row>
    <row r="442" spans="1:24" ht="15" customHeight="1" x14ac:dyDescent="0.25">
      <c r="A442" s="19">
        <v>439</v>
      </c>
      <c r="B442" s="12"/>
      <c r="C442" s="14"/>
      <c r="D442" s="34"/>
      <c r="E442" s="34"/>
      <c r="F442" s="34"/>
      <c r="G442" s="17" t="str">
        <f t="shared" si="42"/>
        <v/>
      </c>
      <c r="H442" s="34"/>
      <c r="I442" s="34"/>
      <c r="J442" s="17" t="str">
        <f t="shared" si="43"/>
        <v/>
      </c>
      <c r="K442" s="34"/>
      <c r="L442" s="34"/>
      <c r="M442" s="17" t="str">
        <f t="shared" si="44"/>
        <v/>
      </c>
      <c r="N442" s="34"/>
      <c r="O442" s="34"/>
      <c r="P442" s="17" t="str">
        <f t="shared" si="45"/>
        <v/>
      </c>
      <c r="Q442" s="34"/>
      <c r="R442" s="34"/>
      <c r="S442" s="17" t="str">
        <f t="shared" si="46"/>
        <v/>
      </c>
      <c r="T442" s="34"/>
      <c r="U442" s="34"/>
      <c r="V442" s="17" t="str">
        <f t="shared" si="47"/>
        <v/>
      </c>
      <c r="W442" s="34"/>
      <c r="X442" s="14"/>
    </row>
    <row r="443" spans="1:24" ht="15" customHeight="1" x14ac:dyDescent="0.25">
      <c r="A443" s="19">
        <v>440</v>
      </c>
      <c r="B443" s="12"/>
      <c r="C443" s="14"/>
      <c r="D443" s="34"/>
      <c r="E443" s="34"/>
      <c r="F443" s="34"/>
      <c r="G443" s="17" t="str">
        <f t="shared" si="42"/>
        <v/>
      </c>
      <c r="H443" s="34"/>
      <c r="I443" s="34"/>
      <c r="J443" s="17" t="str">
        <f t="shared" si="43"/>
        <v/>
      </c>
      <c r="K443" s="34"/>
      <c r="L443" s="34"/>
      <c r="M443" s="17" t="str">
        <f t="shared" si="44"/>
        <v/>
      </c>
      <c r="N443" s="34"/>
      <c r="O443" s="34"/>
      <c r="P443" s="17" t="str">
        <f t="shared" si="45"/>
        <v/>
      </c>
      <c r="Q443" s="34"/>
      <c r="R443" s="34"/>
      <c r="S443" s="17" t="str">
        <f t="shared" si="46"/>
        <v/>
      </c>
      <c r="T443" s="34"/>
      <c r="U443" s="34"/>
      <c r="V443" s="17" t="str">
        <f t="shared" si="47"/>
        <v/>
      </c>
      <c r="W443" s="34"/>
      <c r="X443" s="14"/>
    </row>
    <row r="444" spans="1:24" ht="15" customHeight="1" x14ac:dyDescent="0.25">
      <c r="A444" s="19">
        <v>441</v>
      </c>
      <c r="B444" s="12"/>
      <c r="C444" s="14"/>
      <c r="D444" s="34"/>
      <c r="E444" s="34"/>
      <c r="F444" s="34"/>
      <c r="G444" s="17" t="str">
        <f t="shared" si="42"/>
        <v/>
      </c>
      <c r="H444" s="34"/>
      <c r="I444" s="34"/>
      <c r="J444" s="17" t="str">
        <f t="shared" si="43"/>
        <v/>
      </c>
      <c r="K444" s="34"/>
      <c r="L444" s="34"/>
      <c r="M444" s="17" t="str">
        <f t="shared" si="44"/>
        <v/>
      </c>
      <c r="N444" s="34"/>
      <c r="O444" s="34"/>
      <c r="P444" s="17" t="str">
        <f t="shared" si="45"/>
        <v/>
      </c>
      <c r="Q444" s="34"/>
      <c r="R444" s="34"/>
      <c r="S444" s="17" t="str">
        <f t="shared" si="46"/>
        <v/>
      </c>
      <c r="T444" s="34"/>
      <c r="U444" s="34"/>
      <c r="V444" s="17" t="str">
        <f t="shared" si="47"/>
        <v/>
      </c>
      <c r="W444" s="34"/>
      <c r="X444" s="14"/>
    </row>
    <row r="445" spans="1:24" ht="15" customHeight="1" x14ac:dyDescent="0.25">
      <c r="A445" s="19">
        <v>442</v>
      </c>
      <c r="B445" s="12"/>
      <c r="C445" s="14"/>
      <c r="D445" s="34"/>
      <c r="E445" s="34"/>
      <c r="F445" s="34"/>
      <c r="G445" s="17" t="str">
        <f t="shared" si="42"/>
        <v/>
      </c>
      <c r="H445" s="34"/>
      <c r="I445" s="34"/>
      <c r="J445" s="17" t="str">
        <f t="shared" si="43"/>
        <v/>
      </c>
      <c r="K445" s="34"/>
      <c r="L445" s="34"/>
      <c r="M445" s="17" t="str">
        <f t="shared" si="44"/>
        <v/>
      </c>
      <c r="N445" s="34"/>
      <c r="O445" s="34"/>
      <c r="P445" s="17" t="str">
        <f t="shared" si="45"/>
        <v/>
      </c>
      <c r="Q445" s="34"/>
      <c r="R445" s="34"/>
      <c r="S445" s="17" t="str">
        <f t="shared" si="46"/>
        <v/>
      </c>
      <c r="T445" s="34"/>
      <c r="U445" s="34"/>
      <c r="V445" s="17" t="str">
        <f t="shared" si="47"/>
        <v/>
      </c>
      <c r="W445" s="34"/>
      <c r="X445" s="14"/>
    </row>
    <row r="446" spans="1:24" ht="15" customHeight="1" x14ac:dyDescent="0.25">
      <c r="A446" s="19">
        <v>443</v>
      </c>
      <c r="B446" s="12"/>
      <c r="C446" s="14"/>
      <c r="D446" s="34"/>
      <c r="E446" s="34"/>
      <c r="F446" s="34"/>
      <c r="G446" s="17" t="str">
        <f t="shared" si="42"/>
        <v/>
      </c>
      <c r="H446" s="34"/>
      <c r="I446" s="34"/>
      <c r="J446" s="17" t="str">
        <f t="shared" si="43"/>
        <v/>
      </c>
      <c r="K446" s="34"/>
      <c r="L446" s="34"/>
      <c r="M446" s="17" t="str">
        <f t="shared" si="44"/>
        <v/>
      </c>
      <c r="N446" s="34"/>
      <c r="O446" s="34"/>
      <c r="P446" s="17" t="str">
        <f t="shared" si="45"/>
        <v/>
      </c>
      <c r="Q446" s="34"/>
      <c r="R446" s="34"/>
      <c r="S446" s="17" t="str">
        <f t="shared" si="46"/>
        <v/>
      </c>
      <c r="T446" s="34"/>
      <c r="U446" s="34"/>
      <c r="V446" s="17" t="str">
        <f t="shared" si="47"/>
        <v/>
      </c>
      <c r="W446" s="34"/>
      <c r="X446" s="14"/>
    </row>
    <row r="447" spans="1:24" ht="15" customHeight="1" x14ac:dyDescent="0.25">
      <c r="A447" s="19">
        <v>444</v>
      </c>
      <c r="B447" s="12"/>
      <c r="C447" s="14"/>
      <c r="D447" s="34"/>
      <c r="E447" s="34"/>
      <c r="F447" s="34"/>
      <c r="G447" s="17" t="str">
        <f t="shared" si="42"/>
        <v/>
      </c>
      <c r="H447" s="34"/>
      <c r="I447" s="34"/>
      <c r="J447" s="17" t="str">
        <f t="shared" si="43"/>
        <v/>
      </c>
      <c r="K447" s="34"/>
      <c r="L447" s="34"/>
      <c r="M447" s="17" t="str">
        <f t="shared" si="44"/>
        <v/>
      </c>
      <c r="N447" s="34"/>
      <c r="O447" s="34"/>
      <c r="P447" s="17" t="str">
        <f t="shared" si="45"/>
        <v/>
      </c>
      <c r="Q447" s="34"/>
      <c r="R447" s="34"/>
      <c r="S447" s="17" t="str">
        <f t="shared" si="46"/>
        <v/>
      </c>
      <c r="T447" s="34"/>
      <c r="U447" s="34"/>
      <c r="V447" s="17" t="str">
        <f t="shared" si="47"/>
        <v/>
      </c>
      <c r="W447" s="34"/>
      <c r="X447" s="14"/>
    </row>
    <row r="448" spans="1:24" ht="15" customHeight="1" x14ac:dyDescent="0.25">
      <c r="A448" s="19">
        <v>445</v>
      </c>
      <c r="B448" s="12"/>
      <c r="C448" s="14"/>
      <c r="D448" s="34"/>
      <c r="E448" s="34"/>
      <c r="F448" s="34"/>
      <c r="G448" s="17" t="str">
        <f t="shared" si="42"/>
        <v/>
      </c>
      <c r="H448" s="34"/>
      <c r="I448" s="34"/>
      <c r="J448" s="17" t="str">
        <f t="shared" si="43"/>
        <v/>
      </c>
      <c r="K448" s="34"/>
      <c r="L448" s="34"/>
      <c r="M448" s="17" t="str">
        <f t="shared" si="44"/>
        <v/>
      </c>
      <c r="N448" s="34"/>
      <c r="O448" s="34"/>
      <c r="P448" s="17" t="str">
        <f t="shared" si="45"/>
        <v/>
      </c>
      <c r="Q448" s="34"/>
      <c r="R448" s="34"/>
      <c r="S448" s="17" t="str">
        <f t="shared" si="46"/>
        <v/>
      </c>
      <c r="T448" s="34"/>
      <c r="U448" s="34"/>
      <c r="V448" s="17" t="str">
        <f t="shared" si="47"/>
        <v/>
      </c>
      <c r="W448" s="34"/>
      <c r="X448" s="14"/>
    </row>
    <row r="449" spans="1:24" ht="15" customHeight="1" x14ac:dyDescent="0.25">
      <c r="A449" s="19">
        <v>446</v>
      </c>
      <c r="B449" s="12"/>
      <c r="C449" s="14"/>
      <c r="D449" s="34"/>
      <c r="E449" s="34"/>
      <c r="F449" s="34"/>
      <c r="G449" s="17" t="str">
        <f t="shared" si="42"/>
        <v/>
      </c>
      <c r="H449" s="34"/>
      <c r="I449" s="34"/>
      <c r="J449" s="17" t="str">
        <f t="shared" si="43"/>
        <v/>
      </c>
      <c r="K449" s="34"/>
      <c r="L449" s="34"/>
      <c r="M449" s="17" t="str">
        <f t="shared" si="44"/>
        <v/>
      </c>
      <c r="N449" s="34"/>
      <c r="O449" s="34"/>
      <c r="P449" s="17" t="str">
        <f t="shared" si="45"/>
        <v/>
      </c>
      <c r="Q449" s="34"/>
      <c r="R449" s="34"/>
      <c r="S449" s="17" t="str">
        <f t="shared" si="46"/>
        <v/>
      </c>
      <c r="T449" s="34"/>
      <c r="U449" s="34"/>
      <c r="V449" s="17" t="str">
        <f t="shared" si="47"/>
        <v/>
      </c>
      <c r="W449" s="34"/>
      <c r="X449" s="14"/>
    </row>
    <row r="450" spans="1:24" ht="15" customHeight="1" x14ac:dyDescent="0.25">
      <c r="A450" s="19">
        <v>447</v>
      </c>
      <c r="B450" s="12"/>
      <c r="C450" s="14"/>
      <c r="D450" s="34"/>
      <c r="E450" s="34"/>
      <c r="F450" s="34"/>
      <c r="G450" s="17" t="str">
        <f t="shared" si="42"/>
        <v/>
      </c>
      <c r="H450" s="34"/>
      <c r="I450" s="34"/>
      <c r="J450" s="17" t="str">
        <f t="shared" si="43"/>
        <v/>
      </c>
      <c r="K450" s="34"/>
      <c r="L450" s="34"/>
      <c r="M450" s="17" t="str">
        <f t="shared" si="44"/>
        <v/>
      </c>
      <c r="N450" s="34"/>
      <c r="O450" s="34"/>
      <c r="P450" s="17" t="str">
        <f t="shared" si="45"/>
        <v/>
      </c>
      <c r="Q450" s="34"/>
      <c r="R450" s="34"/>
      <c r="S450" s="17" t="str">
        <f t="shared" si="46"/>
        <v/>
      </c>
      <c r="T450" s="34"/>
      <c r="U450" s="34"/>
      <c r="V450" s="17" t="str">
        <f t="shared" si="47"/>
        <v/>
      </c>
      <c r="W450" s="34"/>
      <c r="X450" s="14"/>
    </row>
    <row r="451" spans="1:24" ht="15" customHeight="1" x14ac:dyDescent="0.25">
      <c r="A451" s="19">
        <v>448</v>
      </c>
      <c r="B451" s="12"/>
      <c r="C451" s="14"/>
      <c r="D451" s="34"/>
      <c r="E451" s="34"/>
      <c r="F451" s="34"/>
      <c r="G451" s="17" t="str">
        <f t="shared" si="42"/>
        <v/>
      </c>
      <c r="H451" s="34"/>
      <c r="I451" s="34"/>
      <c r="J451" s="17" t="str">
        <f t="shared" si="43"/>
        <v/>
      </c>
      <c r="K451" s="34"/>
      <c r="L451" s="34"/>
      <c r="M451" s="17" t="str">
        <f t="shared" si="44"/>
        <v/>
      </c>
      <c r="N451" s="34"/>
      <c r="O451" s="34"/>
      <c r="P451" s="17" t="str">
        <f t="shared" si="45"/>
        <v/>
      </c>
      <c r="Q451" s="34"/>
      <c r="R451" s="34"/>
      <c r="S451" s="17" t="str">
        <f t="shared" si="46"/>
        <v/>
      </c>
      <c r="T451" s="34"/>
      <c r="U451" s="34"/>
      <c r="V451" s="17" t="str">
        <f t="shared" si="47"/>
        <v/>
      </c>
      <c r="W451" s="34"/>
      <c r="X451" s="14"/>
    </row>
    <row r="452" spans="1:24" ht="15" customHeight="1" x14ac:dyDescent="0.25">
      <c r="A452" s="19">
        <v>449</v>
      </c>
      <c r="B452" s="12"/>
      <c r="C452" s="14"/>
      <c r="D452" s="34"/>
      <c r="E452" s="34"/>
      <c r="F452" s="34"/>
      <c r="G452" s="17" t="str">
        <f t="shared" ref="G452:G515" si="48">_xlfn.LET(_xlpm.d,IFERROR(VALUE(SUBSTITUTE(D452&amp;"",".",",")),""),_xlpm.x,IFERROR(VALUE(SUBSTITUTE(F452&amp;"",".",",")),""),IF(OR(_xlpm.d="",_xlpm.d=0,_xlpm.x=""),"",(_xlpm.d-_xlpm.x)/_xlpm.d*100))</f>
        <v/>
      </c>
      <c r="H452" s="34"/>
      <c r="I452" s="34"/>
      <c r="J452" s="17" t="str">
        <f t="shared" ref="J452:J515" si="49">_xlfn.LET(_xlpm.d,IFERROR(VALUE(SUBSTITUTE(D452&amp;"",".",",")),""),_xlpm.x,IFERROR(VALUE(SUBSTITUTE(I452&amp;"",".",",")),""),IF(OR(_xlpm.d="",_xlpm.d=0,_xlpm.x=""),"",(_xlpm.d-_xlpm.x)/_xlpm.d*100))</f>
        <v/>
      </c>
      <c r="K452" s="34"/>
      <c r="L452" s="34"/>
      <c r="M452" s="17" t="str">
        <f t="shared" ref="M452:M515" si="50">_xlfn.LET(_xlpm.d,IFERROR(VALUE(SUBSTITUTE(D452&amp;"",".",",")),""),_xlpm.x,IFERROR(VALUE(SUBSTITUTE(L452&amp;"",".",",")),""),IF(OR(_xlpm.d="",_xlpm.d=0,_xlpm.x=""),"",(_xlpm.d-_xlpm.x)/_xlpm.d*100))</f>
        <v/>
      </c>
      <c r="N452" s="34"/>
      <c r="O452" s="34"/>
      <c r="P452" s="17" t="str">
        <f t="shared" ref="P452:P515" si="51">_xlfn.LET(_xlpm.d,IFERROR(VALUE(SUBSTITUTE(D452&amp;"",".",",")),""),_xlpm.x,IFERROR(VALUE(SUBSTITUTE(O452&amp;"",".",",")),""),IF(OR(_xlpm.d="",_xlpm.d=0,_xlpm.x=""),"",(_xlpm.d-_xlpm.x)/_xlpm.d*100))</f>
        <v/>
      </c>
      <c r="Q452" s="34"/>
      <c r="R452" s="34"/>
      <c r="S452" s="17" t="str">
        <f t="shared" ref="S452:S515" si="52">_xlfn.LET(_xlpm.d,IFERROR(VALUE(SUBSTITUTE(D452&amp;"",".",",")),""),_xlpm.x,IFERROR(VALUE(SUBSTITUTE(R452&amp;"",".",",")),""),IF(OR(_xlpm.d="",_xlpm.d=0,_xlpm.x=""),"",(_xlpm.d-_xlpm.x)/_xlpm.d*100))</f>
        <v/>
      </c>
      <c r="T452" s="34"/>
      <c r="U452" s="34"/>
      <c r="V452" s="17" t="str">
        <f t="shared" ref="V452:V515" si="53">_xlfn.LET(_xlpm.d,IFERROR(VALUE(SUBSTITUTE(D452&amp;"",".",",")),""),_xlpm.x,IFERROR(VALUE(SUBSTITUTE(U452&amp;"",".",",")),""),IF(OR(_xlpm.d="",_xlpm.d=0,_xlpm.x=""),"",_xlpm.x/(_xlpm.d*1000/150)*100))</f>
        <v/>
      </c>
      <c r="W452" s="34"/>
      <c r="X452" s="14"/>
    </row>
    <row r="453" spans="1:24" ht="15" customHeight="1" x14ac:dyDescent="0.25">
      <c r="A453" s="19">
        <v>450</v>
      </c>
      <c r="B453" s="12"/>
      <c r="C453" s="14"/>
      <c r="D453" s="34"/>
      <c r="E453" s="34"/>
      <c r="F453" s="34"/>
      <c r="G453" s="17" t="str">
        <f t="shared" si="48"/>
        <v/>
      </c>
      <c r="H453" s="34"/>
      <c r="I453" s="34"/>
      <c r="J453" s="17" t="str">
        <f t="shared" si="49"/>
        <v/>
      </c>
      <c r="K453" s="34"/>
      <c r="L453" s="34"/>
      <c r="M453" s="17" t="str">
        <f t="shared" si="50"/>
        <v/>
      </c>
      <c r="N453" s="34"/>
      <c r="O453" s="34"/>
      <c r="P453" s="17" t="str">
        <f t="shared" si="51"/>
        <v/>
      </c>
      <c r="Q453" s="34"/>
      <c r="R453" s="34"/>
      <c r="S453" s="17" t="str">
        <f t="shared" si="52"/>
        <v/>
      </c>
      <c r="T453" s="34"/>
      <c r="U453" s="34"/>
      <c r="V453" s="17" t="str">
        <f t="shared" si="53"/>
        <v/>
      </c>
      <c r="W453" s="34"/>
      <c r="X453" s="14"/>
    </row>
    <row r="454" spans="1:24" ht="15" customHeight="1" x14ac:dyDescent="0.25">
      <c r="A454" s="19">
        <v>451</v>
      </c>
      <c r="B454" s="12"/>
      <c r="C454" s="14"/>
      <c r="D454" s="34"/>
      <c r="E454" s="34"/>
      <c r="F454" s="34"/>
      <c r="G454" s="17" t="str">
        <f t="shared" si="48"/>
        <v/>
      </c>
      <c r="H454" s="34"/>
      <c r="I454" s="34"/>
      <c r="J454" s="17" t="str">
        <f t="shared" si="49"/>
        <v/>
      </c>
      <c r="K454" s="34"/>
      <c r="L454" s="34"/>
      <c r="M454" s="17" t="str">
        <f t="shared" si="50"/>
        <v/>
      </c>
      <c r="N454" s="34"/>
      <c r="O454" s="34"/>
      <c r="P454" s="17" t="str">
        <f t="shared" si="51"/>
        <v/>
      </c>
      <c r="Q454" s="34"/>
      <c r="R454" s="34"/>
      <c r="S454" s="17" t="str">
        <f t="shared" si="52"/>
        <v/>
      </c>
      <c r="T454" s="34"/>
      <c r="U454" s="34"/>
      <c r="V454" s="17" t="str">
        <f t="shared" si="53"/>
        <v/>
      </c>
      <c r="W454" s="34"/>
      <c r="X454" s="14"/>
    </row>
    <row r="455" spans="1:24" ht="15" customHeight="1" x14ac:dyDescent="0.25">
      <c r="A455" s="19">
        <v>452</v>
      </c>
      <c r="B455" s="12"/>
      <c r="C455" s="14"/>
      <c r="D455" s="34"/>
      <c r="E455" s="34"/>
      <c r="F455" s="34"/>
      <c r="G455" s="17" t="str">
        <f t="shared" si="48"/>
        <v/>
      </c>
      <c r="H455" s="34"/>
      <c r="I455" s="34"/>
      <c r="J455" s="17" t="str">
        <f t="shared" si="49"/>
        <v/>
      </c>
      <c r="K455" s="34"/>
      <c r="L455" s="34"/>
      <c r="M455" s="17" t="str">
        <f t="shared" si="50"/>
        <v/>
      </c>
      <c r="N455" s="34"/>
      <c r="O455" s="34"/>
      <c r="P455" s="17" t="str">
        <f t="shared" si="51"/>
        <v/>
      </c>
      <c r="Q455" s="34"/>
      <c r="R455" s="34"/>
      <c r="S455" s="17" t="str">
        <f t="shared" si="52"/>
        <v/>
      </c>
      <c r="T455" s="34"/>
      <c r="U455" s="34"/>
      <c r="V455" s="17" t="str">
        <f t="shared" si="53"/>
        <v/>
      </c>
      <c r="W455" s="34"/>
      <c r="X455" s="14"/>
    </row>
    <row r="456" spans="1:24" ht="15" customHeight="1" x14ac:dyDescent="0.25">
      <c r="A456" s="19">
        <v>453</v>
      </c>
      <c r="B456" s="12"/>
      <c r="C456" s="14"/>
      <c r="D456" s="34"/>
      <c r="E456" s="34"/>
      <c r="F456" s="34"/>
      <c r="G456" s="17" t="str">
        <f t="shared" si="48"/>
        <v/>
      </c>
      <c r="H456" s="34"/>
      <c r="I456" s="34"/>
      <c r="J456" s="17" t="str">
        <f t="shared" si="49"/>
        <v/>
      </c>
      <c r="K456" s="34"/>
      <c r="L456" s="34"/>
      <c r="M456" s="17" t="str">
        <f t="shared" si="50"/>
        <v/>
      </c>
      <c r="N456" s="34"/>
      <c r="O456" s="34"/>
      <c r="P456" s="17" t="str">
        <f t="shared" si="51"/>
        <v/>
      </c>
      <c r="Q456" s="34"/>
      <c r="R456" s="34"/>
      <c r="S456" s="17" t="str">
        <f t="shared" si="52"/>
        <v/>
      </c>
      <c r="T456" s="34"/>
      <c r="U456" s="34"/>
      <c r="V456" s="17" t="str">
        <f t="shared" si="53"/>
        <v/>
      </c>
      <c r="W456" s="34"/>
      <c r="X456" s="14"/>
    </row>
    <row r="457" spans="1:24" ht="15" customHeight="1" x14ac:dyDescent="0.25">
      <c r="A457" s="19">
        <v>454</v>
      </c>
      <c r="B457" s="12"/>
      <c r="C457" s="14"/>
      <c r="D457" s="34"/>
      <c r="E457" s="34"/>
      <c r="F457" s="34"/>
      <c r="G457" s="17" t="str">
        <f t="shared" si="48"/>
        <v/>
      </c>
      <c r="H457" s="34"/>
      <c r="I457" s="34"/>
      <c r="J457" s="17" t="str">
        <f t="shared" si="49"/>
        <v/>
      </c>
      <c r="K457" s="34"/>
      <c r="L457" s="34"/>
      <c r="M457" s="17" t="str">
        <f t="shared" si="50"/>
        <v/>
      </c>
      <c r="N457" s="34"/>
      <c r="O457" s="34"/>
      <c r="P457" s="17" t="str">
        <f t="shared" si="51"/>
        <v/>
      </c>
      <c r="Q457" s="34"/>
      <c r="R457" s="34"/>
      <c r="S457" s="17" t="str">
        <f t="shared" si="52"/>
        <v/>
      </c>
      <c r="T457" s="34"/>
      <c r="U457" s="34"/>
      <c r="V457" s="17" t="str">
        <f t="shared" si="53"/>
        <v/>
      </c>
      <c r="W457" s="34"/>
      <c r="X457" s="14"/>
    </row>
    <row r="458" spans="1:24" ht="15" customHeight="1" x14ac:dyDescent="0.25">
      <c r="A458" s="19">
        <v>455</v>
      </c>
      <c r="B458" s="12"/>
      <c r="C458" s="14"/>
      <c r="D458" s="34"/>
      <c r="E458" s="34"/>
      <c r="F458" s="34"/>
      <c r="G458" s="17" t="str">
        <f t="shared" si="48"/>
        <v/>
      </c>
      <c r="H458" s="34"/>
      <c r="I458" s="34"/>
      <c r="J458" s="17" t="str">
        <f t="shared" si="49"/>
        <v/>
      </c>
      <c r="K458" s="34"/>
      <c r="L458" s="34"/>
      <c r="M458" s="17" t="str">
        <f t="shared" si="50"/>
        <v/>
      </c>
      <c r="N458" s="34"/>
      <c r="O458" s="34"/>
      <c r="P458" s="17" t="str">
        <f t="shared" si="51"/>
        <v/>
      </c>
      <c r="Q458" s="34"/>
      <c r="R458" s="34"/>
      <c r="S458" s="17" t="str">
        <f t="shared" si="52"/>
        <v/>
      </c>
      <c r="T458" s="34"/>
      <c r="U458" s="34"/>
      <c r="V458" s="17" t="str">
        <f t="shared" si="53"/>
        <v/>
      </c>
      <c r="W458" s="34"/>
      <c r="X458" s="14"/>
    </row>
    <row r="459" spans="1:24" ht="15" customHeight="1" x14ac:dyDescent="0.25">
      <c r="A459" s="19">
        <v>456</v>
      </c>
      <c r="B459" s="12"/>
      <c r="C459" s="14"/>
      <c r="D459" s="34"/>
      <c r="E459" s="34"/>
      <c r="F459" s="34"/>
      <c r="G459" s="17" t="str">
        <f t="shared" si="48"/>
        <v/>
      </c>
      <c r="H459" s="34"/>
      <c r="I459" s="34"/>
      <c r="J459" s="17" t="str">
        <f t="shared" si="49"/>
        <v/>
      </c>
      <c r="K459" s="34"/>
      <c r="L459" s="34"/>
      <c r="M459" s="17" t="str">
        <f t="shared" si="50"/>
        <v/>
      </c>
      <c r="N459" s="34"/>
      <c r="O459" s="34"/>
      <c r="P459" s="17" t="str">
        <f t="shared" si="51"/>
        <v/>
      </c>
      <c r="Q459" s="34"/>
      <c r="R459" s="34"/>
      <c r="S459" s="17" t="str">
        <f t="shared" si="52"/>
        <v/>
      </c>
      <c r="T459" s="34"/>
      <c r="U459" s="34"/>
      <c r="V459" s="17" t="str">
        <f t="shared" si="53"/>
        <v/>
      </c>
      <c r="W459" s="34"/>
      <c r="X459" s="14"/>
    </row>
    <row r="460" spans="1:24" ht="15" customHeight="1" x14ac:dyDescent="0.25">
      <c r="A460" s="19">
        <v>457</v>
      </c>
      <c r="B460" s="12"/>
      <c r="C460" s="14"/>
      <c r="D460" s="34"/>
      <c r="E460" s="34"/>
      <c r="F460" s="34"/>
      <c r="G460" s="17" t="str">
        <f t="shared" si="48"/>
        <v/>
      </c>
      <c r="H460" s="34"/>
      <c r="I460" s="34"/>
      <c r="J460" s="17" t="str">
        <f t="shared" si="49"/>
        <v/>
      </c>
      <c r="K460" s="34"/>
      <c r="L460" s="34"/>
      <c r="M460" s="17" t="str">
        <f t="shared" si="50"/>
        <v/>
      </c>
      <c r="N460" s="34"/>
      <c r="O460" s="34"/>
      <c r="P460" s="17" t="str">
        <f t="shared" si="51"/>
        <v/>
      </c>
      <c r="Q460" s="34"/>
      <c r="R460" s="34"/>
      <c r="S460" s="17" t="str">
        <f t="shared" si="52"/>
        <v/>
      </c>
      <c r="T460" s="34"/>
      <c r="U460" s="34"/>
      <c r="V460" s="17" t="str">
        <f t="shared" si="53"/>
        <v/>
      </c>
      <c r="W460" s="34"/>
      <c r="X460" s="14"/>
    </row>
    <row r="461" spans="1:24" ht="15" customHeight="1" x14ac:dyDescent="0.25">
      <c r="A461" s="19">
        <v>458</v>
      </c>
      <c r="B461" s="12"/>
      <c r="C461" s="14"/>
      <c r="D461" s="34"/>
      <c r="E461" s="34"/>
      <c r="F461" s="34"/>
      <c r="G461" s="17" t="str">
        <f t="shared" si="48"/>
        <v/>
      </c>
      <c r="H461" s="34"/>
      <c r="I461" s="34"/>
      <c r="J461" s="17" t="str">
        <f t="shared" si="49"/>
        <v/>
      </c>
      <c r="K461" s="34"/>
      <c r="L461" s="34"/>
      <c r="M461" s="17" t="str">
        <f t="shared" si="50"/>
        <v/>
      </c>
      <c r="N461" s="34"/>
      <c r="O461" s="34"/>
      <c r="P461" s="17" t="str">
        <f t="shared" si="51"/>
        <v/>
      </c>
      <c r="Q461" s="34"/>
      <c r="R461" s="34"/>
      <c r="S461" s="17" t="str">
        <f t="shared" si="52"/>
        <v/>
      </c>
      <c r="T461" s="34"/>
      <c r="U461" s="34"/>
      <c r="V461" s="17" t="str">
        <f t="shared" si="53"/>
        <v/>
      </c>
      <c r="W461" s="34"/>
      <c r="X461" s="14"/>
    </row>
    <row r="462" spans="1:24" ht="15" customHeight="1" x14ac:dyDescent="0.25">
      <c r="A462" s="19">
        <v>459</v>
      </c>
      <c r="B462" s="12"/>
      <c r="C462" s="14"/>
      <c r="D462" s="34"/>
      <c r="E462" s="34"/>
      <c r="F462" s="34"/>
      <c r="G462" s="17" t="str">
        <f t="shared" si="48"/>
        <v/>
      </c>
      <c r="H462" s="34"/>
      <c r="I462" s="34"/>
      <c r="J462" s="17" t="str">
        <f t="shared" si="49"/>
        <v/>
      </c>
      <c r="K462" s="34"/>
      <c r="L462" s="34"/>
      <c r="M462" s="17" t="str">
        <f t="shared" si="50"/>
        <v/>
      </c>
      <c r="N462" s="34"/>
      <c r="O462" s="34"/>
      <c r="P462" s="17" t="str">
        <f t="shared" si="51"/>
        <v/>
      </c>
      <c r="Q462" s="34"/>
      <c r="R462" s="34"/>
      <c r="S462" s="17" t="str">
        <f t="shared" si="52"/>
        <v/>
      </c>
      <c r="T462" s="34"/>
      <c r="U462" s="34"/>
      <c r="V462" s="17" t="str">
        <f t="shared" si="53"/>
        <v/>
      </c>
      <c r="W462" s="34"/>
      <c r="X462" s="14"/>
    </row>
    <row r="463" spans="1:24" ht="15" customHeight="1" x14ac:dyDescent="0.25">
      <c r="A463" s="19">
        <v>460</v>
      </c>
      <c r="B463" s="12"/>
      <c r="C463" s="14"/>
      <c r="D463" s="34"/>
      <c r="E463" s="34"/>
      <c r="F463" s="34"/>
      <c r="G463" s="17" t="str">
        <f t="shared" si="48"/>
        <v/>
      </c>
      <c r="H463" s="34"/>
      <c r="I463" s="34"/>
      <c r="J463" s="17" t="str">
        <f t="shared" si="49"/>
        <v/>
      </c>
      <c r="K463" s="34"/>
      <c r="L463" s="34"/>
      <c r="M463" s="17" t="str">
        <f t="shared" si="50"/>
        <v/>
      </c>
      <c r="N463" s="34"/>
      <c r="O463" s="34"/>
      <c r="P463" s="17" t="str">
        <f t="shared" si="51"/>
        <v/>
      </c>
      <c r="Q463" s="34"/>
      <c r="R463" s="34"/>
      <c r="S463" s="17" t="str">
        <f t="shared" si="52"/>
        <v/>
      </c>
      <c r="T463" s="34"/>
      <c r="U463" s="34"/>
      <c r="V463" s="17" t="str">
        <f t="shared" si="53"/>
        <v/>
      </c>
      <c r="W463" s="34"/>
      <c r="X463" s="14"/>
    </row>
    <row r="464" spans="1:24" ht="15" customHeight="1" x14ac:dyDescent="0.25">
      <c r="A464" s="19">
        <v>461</v>
      </c>
      <c r="B464" s="12"/>
      <c r="C464" s="14"/>
      <c r="D464" s="34"/>
      <c r="E464" s="34"/>
      <c r="F464" s="34"/>
      <c r="G464" s="17" t="str">
        <f t="shared" si="48"/>
        <v/>
      </c>
      <c r="H464" s="34"/>
      <c r="I464" s="34"/>
      <c r="J464" s="17" t="str">
        <f t="shared" si="49"/>
        <v/>
      </c>
      <c r="K464" s="34"/>
      <c r="L464" s="34"/>
      <c r="M464" s="17" t="str">
        <f t="shared" si="50"/>
        <v/>
      </c>
      <c r="N464" s="34"/>
      <c r="O464" s="34"/>
      <c r="P464" s="17" t="str">
        <f t="shared" si="51"/>
        <v/>
      </c>
      <c r="Q464" s="34"/>
      <c r="R464" s="34"/>
      <c r="S464" s="17" t="str">
        <f t="shared" si="52"/>
        <v/>
      </c>
      <c r="T464" s="34"/>
      <c r="U464" s="34"/>
      <c r="V464" s="17" t="str">
        <f t="shared" si="53"/>
        <v/>
      </c>
      <c r="W464" s="34"/>
      <c r="X464" s="14"/>
    </row>
    <row r="465" spans="1:24" ht="15" customHeight="1" x14ac:dyDescent="0.25">
      <c r="A465" s="19">
        <v>462</v>
      </c>
      <c r="B465" s="12"/>
      <c r="C465" s="14"/>
      <c r="D465" s="34"/>
      <c r="E465" s="34"/>
      <c r="F465" s="34"/>
      <c r="G465" s="17" t="str">
        <f t="shared" si="48"/>
        <v/>
      </c>
      <c r="H465" s="34"/>
      <c r="I465" s="34"/>
      <c r="J465" s="17" t="str">
        <f t="shared" si="49"/>
        <v/>
      </c>
      <c r="K465" s="34"/>
      <c r="L465" s="34"/>
      <c r="M465" s="17" t="str">
        <f t="shared" si="50"/>
        <v/>
      </c>
      <c r="N465" s="34"/>
      <c r="O465" s="34"/>
      <c r="P465" s="17" t="str">
        <f t="shared" si="51"/>
        <v/>
      </c>
      <c r="Q465" s="34"/>
      <c r="R465" s="34"/>
      <c r="S465" s="17" t="str">
        <f t="shared" si="52"/>
        <v/>
      </c>
      <c r="T465" s="34"/>
      <c r="U465" s="34"/>
      <c r="V465" s="17" t="str">
        <f t="shared" si="53"/>
        <v/>
      </c>
      <c r="W465" s="34"/>
      <c r="X465" s="14"/>
    </row>
    <row r="466" spans="1:24" ht="15" customHeight="1" x14ac:dyDescent="0.25">
      <c r="A466" s="19">
        <v>463</v>
      </c>
      <c r="B466" s="12"/>
      <c r="C466" s="14"/>
      <c r="D466" s="34"/>
      <c r="E466" s="34"/>
      <c r="F466" s="34"/>
      <c r="G466" s="17" t="str">
        <f t="shared" si="48"/>
        <v/>
      </c>
      <c r="H466" s="34"/>
      <c r="I466" s="34"/>
      <c r="J466" s="17" t="str">
        <f t="shared" si="49"/>
        <v/>
      </c>
      <c r="K466" s="34"/>
      <c r="L466" s="34"/>
      <c r="M466" s="17" t="str">
        <f t="shared" si="50"/>
        <v/>
      </c>
      <c r="N466" s="34"/>
      <c r="O466" s="34"/>
      <c r="P466" s="17" t="str">
        <f t="shared" si="51"/>
        <v/>
      </c>
      <c r="Q466" s="34"/>
      <c r="R466" s="34"/>
      <c r="S466" s="17" t="str">
        <f t="shared" si="52"/>
        <v/>
      </c>
      <c r="T466" s="34"/>
      <c r="U466" s="34"/>
      <c r="V466" s="17" t="str">
        <f t="shared" si="53"/>
        <v/>
      </c>
      <c r="W466" s="34"/>
      <c r="X466" s="14"/>
    </row>
    <row r="467" spans="1:24" ht="15" customHeight="1" x14ac:dyDescent="0.25">
      <c r="A467" s="19">
        <v>464</v>
      </c>
      <c r="B467" s="12"/>
      <c r="C467" s="14"/>
      <c r="D467" s="34"/>
      <c r="E467" s="34"/>
      <c r="F467" s="34"/>
      <c r="G467" s="17" t="str">
        <f t="shared" si="48"/>
        <v/>
      </c>
      <c r="H467" s="34"/>
      <c r="I467" s="34"/>
      <c r="J467" s="17" t="str">
        <f t="shared" si="49"/>
        <v/>
      </c>
      <c r="K467" s="34"/>
      <c r="L467" s="34"/>
      <c r="M467" s="17" t="str">
        <f t="shared" si="50"/>
        <v/>
      </c>
      <c r="N467" s="34"/>
      <c r="O467" s="34"/>
      <c r="P467" s="17" t="str">
        <f t="shared" si="51"/>
        <v/>
      </c>
      <c r="Q467" s="34"/>
      <c r="R467" s="34"/>
      <c r="S467" s="17" t="str">
        <f t="shared" si="52"/>
        <v/>
      </c>
      <c r="T467" s="34"/>
      <c r="U467" s="34"/>
      <c r="V467" s="17" t="str">
        <f t="shared" si="53"/>
        <v/>
      </c>
      <c r="W467" s="34"/>
      <c r="X467" s="14"/>
    </row>
    <row r="468" spans="1:24" ht="15" customHeight="1" x14ac:dyDescent="0.25">
      <c r="A468" s="19">
        <v>465</v>
      </c>
      <c r="B468" s="12"/>
      <c r="C468" s="14"/>
      <c r="D468" s="34"/>
      <c r="E468" s="34"/>
      <c r="F468" s="34"/>
      <c r="G468" s="17" t="str">
        <f t="shared" si="48"/>
        <v/>
      </c>
      <c r="H468" s="34"/>
      <c r="I468" s="34"/>
      <c r="J468" s="17" t="str">
        <f t="shared" si="49"/>
        <v/>
      </c>
      <c r="K468" s="34"/>
      <c r="L468" s="34"/>
      <c r="M468" s="17" t="str">
        <f t="shared" si="50"/>
        <v/>
      </c>
      <c r="N468" s="34"/>
      <c r="O468" s="34"/>
      <c r="P468" s="17" t="str">
        <f t="shared" si="51"/>
        <v/>
      </c>
      <c r="Q468" s="34"/>
      <c r="R468" s="34"/>
      <c r="S468" s="17" t="str">
        <f t="shared" si="52"/>
        <v/>
      </c>
      <c r="T468" s="34"/>
      <c r="U468" s="34"/>
      <c r="V468" s="17" t="str">
        <f t="shared" si="53"/>
        <v/>
      </c>
      <c r="W468" s="34"/>
      <c r="X468" s="14"/>
    </row>
    <row r="469" spans="1:24" ht="15" customHeight="1" x14ac:dyDescent="0.25">
      <c r="A469" s="19">
        <v>466</v>
      </c>
      <c r="B469" s="12"/>
      <c r="C469" s="14"/>
      <c r="D469" s="34"/>
      <c r="E469" s="34"/>
      <c r="F469" s="34"/>
      <c r="G469" s="17" t="str">
        <f t="shared" si="48"/>
        <v/>
      </c>
      <c r="H469" s="34"/>
      <c r="I469" s="34"/>
      <c r="J469" s="17" t="str">
        <f t="shared" si="49"/>
        <v/>
      </c>
      <c r="K469" s="34"/>
      <c r="L469" s="34"/>
      <c r="M469" s="17" t="str">
        <f t="shared" si="50"/>
        <v/>
      </c>
      <c r="N469" s="34"/>
      <c r="O469" s="34"/>
      <c r="P469" s="17" t="str">
        <f t="shared" si="51"/>
        <v/>
      </c>
      <c r="Q469" s="34"/>
      <c r="R469" s="34"/>
      <c r="S469" s="17" t="str">
        <f t="shared" si="52"/>
        <v/>
      </c>
      <c r="T469" s="34"/>
      <c r="U469" s="34"/>
      <c r="V469" s="17" t="str">
        <f t="shared" si="53"/>
        <v/>
      </c>
      <c r="W469" s="34"/>
      <c r="X469" s="14"/>
    </row>
    <row r="470" spans="1:24" ht="15" customHeight="1" x14ac:dyDescent="0.25">
      <c r="A470" s="19">
        <v>467</v>
      </c>
      <c r="B470" s="12"/>
      <c r="C470" s="14"/>
      <c r="D470" s="34"/>
      <c r="E470" s="34"/>
      <c r="F470" s="34"/>
      <c r="G470" s="17" t="str">
        <f t="shared" si="48"/>
        <v/>
      </c>
      <c r="H470" s="34"/>
      <c r="I470" s="34"/>
      <c r="J470" s="17" t="str">
        <f t="shared" si="49"/>
        <v/>
      </c>
      <c r="K470" s="34"/>
      <c r="L470" s="34"/>
      <c r="M470" s="17" t="str">
        <f t="shared" si="50"/>
        <v/>
      </c>
      <c r="N470" s="34"/>
      <c r="O470" s="34"/>
      <c r="P470" s="17" t="str">
        <f t="shared" si="51"/>
        <v/>
      </c>
      <c r="Q470" s="34"/>
      <c r="R470" s="34"/>
      <c r="S470" s="17" t="str">
        <f t="shared" si="52"/>
        <v/>
      </c>
      <c r="T470" s="34"/>
      <c r="U470" s="34"/>
      <c r="V470" s="17" t="str">
        <f t="shared" si="53"/>
        <v/>
      </c>
      <c r="W470" s="34"/>
      <c r="X470" s="14"/>
    </row>
    <row r="471" spans="1:24" ht="15" customHeight="1" x14ac:dyDescent="0.25">
      <c r="A471" s="19">
        <v>468</v>
      </c>
      <c r="B471" s="12"/>
      <c r="C471" s="14"/>
      <c r="D471" s="34"/>
      <c r="E471" s="34"/>
      <c r="F471" s="34"/>
      <c r="G471" s="17" t="str">
        <f t="shared" si="48"/>
        <v/>
      </c>
      <c r="H471" s="34"/>
      <c r="I471" s="34"/>
      <c r="J471" s="17" t="str">
        <f t="shared" si="49"/>
        <v/>
      </c>
      <c r="K471" s="34"/>
      <c r="L471" s="34"/>
      <c r="M471" s="17" t="str">
        <f t="shared" si="50"/>
        <v/>
      </c>
      <c r="N471" s="34"/>
      <c r="O471" s="34"/>
      <c r="P471" s="17" t="str">
        <f t="shared" si="51"/>
        <v/>
      </c>
      <c r="Q471" s="34"/>
      <c r="R471" s="34"/>
      <c r="S471" s="17" t="str">
        <f t="shared" si="52"/>
        <v/>
      </c>
      <c r="T471" s="34"/>
      <c r="U471" s="34"/>
      <c r="V471" s="17" t="str">
        <f t="shared" si="53"/>
        <v/>
      </c>
      <c r="W471" s="34"/>
      <c r="X471" s="14"/>
    </row>
    <row r="472" spans="1:24" ht="15" customHeight="1" x14ac:dyDescent="0.25">
      <c r="A472" s="19">
        <v>469</v>
      </c>
      <c r="B472" s="12"/>
      <c r="C472" s="14"/>
      <c r="D472" s="34"/>
      <c r="E472" s="34"/>
      <c r="F472" s="34"/>
      <c r="G472" s="17" t="str">
        <f t="shared" si="48"/>
        <v/>
      </c>
      <c r="H472" s="34"/>
      <c r="I472" s="34"/>
      <c r="J472" s="17" t="str">
        <f t="shared" si="49"/>
        <v/>
      </c>
      <c r="K472" s="34"/>
      <c r="L472" s="34"/>
      <c r="M472" s="17" t="str">
        <f t="shared" si="50"/>
        <v/>
      </c>
      <c r="N472" s="34"/>
      <c r="O472" s="34"/>
      <c r="P472" s="17" t="str">
        <f t="shared" si="51"/>
        <v/>
      </c>
      <c r="Q472" s="34"/>
      <c r="R472" s="34"/>
      <c r="S472" s="17" t="str">
        <f t="shared" si="52"/>
        <v/>
      </c>
      <c r="T472" s="34"/>
      <c r="U472" s="34"/>
      <c r="V472" s="17" t="str">
        <f t="shared" si="53"/>
        <v/>
      </c>
      <c r="W472" s="34"/>
      <c r="X472" s="14"/>
    </row>
    <row r="473" spans="1:24" ht="15" customHeight="1" x14ac:dyDescent="0.25">
      <c r="A473" s="19">
        <v>470</v>
      </c>
      <c r="B473" s="12"/>
      <c r="C473" s="14"/>
      <c r="D473" s="34"/>
      <c r="E473" s="34"/>
      <c r="F473" s="34"/>
      <c r="G473" s="17" t="str">
        <f t="shared" si="48"/>
        <v/>
      </c>
      <c r="H473" s="34"/>
      <c r="I473" s="34"/>
      <c r="J473" s="17" t="str">
        <f t="shared" si="49"/>
        <v/>
      </c>
      <c r="K473" s="34"/>
      <c r="L473" s="34"/>
      <c r="M473" s="17" t="str">
        <f t="shared" si="50"/>
        <v/>
      </c>
      <c r="N473" s="34"/>
      <c r="O473" s="34"/>
      <c r="P473" s="17" t="str">
        <f t="shared" si="51"/>
        <v/>
      </c>
      <c r="Q473" s="34"/>
      <c r="R473" s="34"/>
      <c r="S473" s="17" t="str">
        <f t="shared" si="52"/>
        <v/>
      </c>
      <c r="T473" s="34"/>
      <c r="U473" s="34"/>
      <c r="V473" s="17" t="str">
        <f t="shared" si="53"/>
        <v/>
      </c>
      <c r="W473" s="34"/>
      <c r="X473" s="14"/>
    </row>
    <row r="474" spans="1:24" ht="15" customHeight="1" x14ac:dyDescent="0.25">
      <c r="A474" s="19">
        <v>471</v>
      </c>
      <c r="B474" s="12"/>
      <c r="C474" s="14"/>
      <c r="D474" s="34"/>
      <c r="E474" s="34"/>
      <c r="F474" s="34"/>
      <c r="G474" s="17" t="str">
        <f t="shared" si="48"/>
        <v/>
      </c>
      <c r="H474" s="34"/>
      <c r="I474" s="34"/>
      <c r="J474" s="17" t="str">
        <f t="shared" si="49"/>
        <v/>
      </c>
      <c r="K474" s="34"/>
      <c r="L474" s="34"/>
      <c r="M474" s="17" t="str">
        <f t="shared" si="50"/>
        <v/>
      </c>
      <c r="N474" s="34"/>
      <c r="O474" s="34"/>
      <c r="P474" s="17" t="str">
        <f t="shared" si="51"/>
        <v/>
      </c>
      <c r="Q474" s="34"/>
      <c r="R474" s="34"/>
      <c r="S474" s="17" t="str">
        <f t="shared" si="52"/>
        <v/>
      </c>
      <c r="T474" s="34"/>
      <c r="U474" s="34"/>
      <c r="V474" s="17" t="str">
        <f t="shared" si="53"/>
        <v/>
      </c>
      <c r="W474" s="34"/>
      <c r="X474" s="14"/>
    </row>
    <row r="475" spans="1:24" ht="15" customHeight="1" x14ac:dyDescent="0.25">
      <c r="A475" s="19">
        <v>472</v>
      </c>
      <c r="B475" s="12"/>
      <c r="C475" s="14"/>
      <c r="D475" s="34"/>
      <c r="E475" s="34"/>
      <c r="F475" s="34"/>
      <c r="G475" s="17" t="str">
        <f t="shared" si="48"/>
        <v/>
      </c>
      <c r="H475" s="34"/>
      <c r="I475" s="34"/>
      <c r="J475" s="17" t="str">
        <f t="shared" si="49"/>
        <v/>
      </c>
      <c r="K475" s="34"/>
      <c r="L475" s="34"/>
      <c r="M475" s="17" t="str">
        <f t="shared" si="50"/>
        <v/>
      </c>
      <c r="N475" s="34"/>
      <c r="O475" s="34"/>
      <c r="P475" s="17" t="str">
        <f t="shared" si="51"/>
        <v/>
      </c>
      <c r="Q475" s="34"/>
      <c r="R475" s="34"/>
      <c r="S475" s="17" t="str">
        <f t="shared" si="52"/>
        <v/>
      </c>
      <c r="T475" s="34"/>
      <c r="U475" s="34"/>
      <c r="V475" s="17" t="str">
        <f t="shared" si="53"/>
        <v/>
      </c>
      <c r="W475" s="34"/>
      <c r="X475" s="14"/>
    </row>
    <row r="476" spans="1:24" ht="15" customHeight="1" x14ac:dyDescent="0.25">
      <c r="A476" s="19">
        <v>473</v>
      </c>
      <c r="B476" s="12"/>
      <c r="C476" s="14"/>
      <c r="D476" s="34"/>
      <c r="E476" s="34"/>
      <c r="F476" s="34"/>
      <c r="G476" s="17" t="str">
        <f t="shared" si="48"/>
        <v/>
      </c>
      <c r="H476" s="34"/>
      <c r="I476" s="34"/>
      <c r="J476" s="17" t="str">
        <f t="shared" si="49"/>
        <v/>
      </c>
      <c r="K476" s="34"/>
      <c r="L476" s="34"/>
      <c r="M476" s="17" t="str">
        <f t="shared" si="50"/>
        <v/>
      </c>
      <c r="N476" s="34"/>
      <c r="O476" s="34"/>
      <c r="P476" s="17" t="str">
        <f t="shared" si="51"/>
        <v/>
      </c>
      <c r="Q476" s="34"/>
      <c r="R476" s="34"/>
      <c r="S476" s="17" t="str">
        <f t="shared" si="52"/>
        <v/>
      </c>
      <c r="T476" s="34"/>
      <c r="U476" s="34"/>
      <c r="V476" s="17" t="str">
        <f t="shared" si="53"/>
        <v/>
      </c>
      <c r="W476" s="34"/>
      <c r="X476" s="14"/>
    </row>
    <row r="477" spans="1:24" ht="15" customHeight="1" x14ac:dyDescent="0.25">
      <c r="A477" s="19">
        <v>474</v>
      </c>
      <c r="B477" s="12"/>
      <c r="C477" s="14"/>
      <c r="D477" s="34"/>
      <c r="E477" s="34"/>
      <c r="F477" s="34"/>
      <c r="G477" s="17" t="str">
        <f t="shared" si="48"/>
        <v/>
      </c>
      <c r="H477" s="34"/>
      <c r="I477" s="34"/>
      <c r="J477" s="17" t="str">
        <f t="shared" si="49"/>
        <v/>
      </c>
      <c r="K477" s="34"/>
      <c r="L477" s="34"/>
      <c r="M477" s="17" t="str">
        <f t="shared" si="50"/>
        <v/>
      </c>
      <c r="N477" s="34"/>
      <c r="O477" s="34"/>
      <c r="P477" s="17" t="str">
        <f t="shared" si="51"/>
        <v/>
      </c>
      <c r="Q477" s="34"/>
      <c r="R477" s="34"/>
      <c r="S477" s="17" t="str">
        <f t="shared" si="52"/>
        <v/>
      </c>
      <c r="T477" s="34"/>
      <c r="U477" s="34"/>
      <c r="V477" s="17" t="str">
        <f t="shared" si="53"/>
        <v/>
      </c>
      <c r="W477" s="34"/>
      <c r="X477" s="14"/>
    </row>
    <row r="478" spans="1:24" ht="15" customHeight="1" x14ac:dyDescent="0.25">
      <c r="A478" s="19">
        <v>475</v>
      </c>
      <c r="B478" s="12"/>
      <c r="C478" s="14"/>
      <c r="D478" s="34"/>
      <c r="E478" s="34"/>
      <c r="F478" s="34"/>
      <c r="G478" s="17" t="str">
        <f t="shared" si="48"/>
        <v/>
      </c>
      <c r="H478" s="34"/>
      <c r="I478" s="34"/>
      <c r="J478" s="17" t="str">
        <f t="shared" si="49"/>
        <v/>
      </c>
      <c r="K478" s="34"/>
      <c r="L478" s="34"/>
      <c r="M478" s="17" t="str">
        <f t="shared" si="50"/>
        <v/>
      </c>
      <c r="N478" s="34"/>
      <c r="O478" s="34"/>
      <c r="P478" s="17" t="str">
        <f t="shared" si="51"/>
        <v/>
      </c>
      <c r="Q478" s="34"/>
      <c r="R478" s="34"/>
      <c r="S478" s="17" t="str">
        <f t="shared" si="52"/>
        <v/>
      </c>
      <c r="T478" s="34"/>
      <c r="U478" s="34"/>
      <c r="V478" s="17" t="str">
        <f t="shared" si="53"/>
        <v/>
      </c>
      <c r="W478" s="34"/>
      <c r="X478" s="14"/>
    </row>
    <row r="479" spans="1:24" ht="15" customHeight="1" x14ac:dyDescent="0.25">
      <c r="A479" s="19">
        <v>476</v>
      </c>
      <c r="B479" s="12"/>
      <c r="C479" s="14"/>
      <c r="D479" s="34"/>
      <c r="E479" s="34"/>
      <c r="F479" s="34"/>
      <c r="G479" s="17" t="str">
        <f t="shared" si="48"/>
        <v/>
      </c>
      <c r="H479" s="34"/>
      <c r="I479" s="34"/>
      <c r="J479" s="17" t="str">
        <f t="shared" si="49"/>
        <v/>
      </c>
      <c r="K479" s="34"/>
      <c r="L479" s="34"/>
      <c r="M479" s="17" t="str">
        <f t="shared" si="50"/>
        <v/>
      </c>
      <c r="N479" s="34"/>
      <c r="O479" s="34"/>
      <c r="P479" s="17" t="str">
        <f t="shared" si="51"/>
        <v/>
      </c>
      <c r="Q479" s="34"/>
      <c r="R479" s="34"/>
      <c r="S479" s="17" t="str">
        <f t="shared" si="52"/>
        <v/>
      </c>
      <c r="T479" s="34"/>
      <c r="U479" s="34"/>
      <c r="V479" s="17" t="str">
        <f t="shared" si="53"/>
        <v/>
      </c>
      <c r="W479" s="34"/>
      <c r="X479" s="14"/>
    </row>
    <row r="480" spans="1:24" ht="15" customHeight="1" x14ac:dyDescent="0.25">
      <c r="A480" s="19">
        <v>477</v>
      </c>
      <c r="B480" s="12"/>
      <c r="C480" s="14"/>
      <c r="D480" s="34"/>
      <c r="E480" s="34"/>
      <c r="F480" s="34"/>
      <c r="G480" s="17" t="str">
        <f t="shared" si="48"/>
        <v/>
      </c>
      <c r="H480" s="34"/>
      <c r="I480" s="34"/>
      <c r="J480" s="17" t="str">
        <f t="shared" si="49"/>
        <v/>
      </c>
      <c r="K480" s="34"/>
      <c r="L480" s="34"/>
      <c r="M480" s="17" t="str">
        <f t="shared" si="50"/>
        <v/>
      </c>
      <c r="N480" s="34"/>
      <c r="O480" s="34"/>
      <c r="P480" s="17" t="str">
        <f t="shared" si="51"/>
        <v/>
      </c>
      <c r="Q480" s="34"/>
      <c r="R480" s="34"/>
      <c r="S480" s="17" t="str">
        <f t="shared" si="52"/>
        <v/>
      </c>
      <c r="T480" s="34"/>
      <c r="U480" s="34"/>
      <c r="V480" s="17" t="str">
        <f t="shared" si="53"/>
        <v/>
      </c>
      <c r="W480" s="34"/>
      <c r="X480" s="14"/>
    </row>
    <row r="481" spans="1:24" ht="15" customHeight="1" x14ac:dyDescent="0.25">
      <c r="A481" s="19">
        <v>478</v>
      </c>
      <c r="B481" s="12"/>
      <c r="C481" s="14"/>
      <c r="D481" s="34"/>
      <c r="E481" s="34"/>
      <c r="F481" s="34"/>
      <c r="G481" s="17" t="str">
        <f t="shared" si="48"/>
        <v/>
      </c>
      <c r="H481" s="34"/>
      <c r="I481" s="34"/>
      <c r="J481" s="17" t="str">
        <f t="shared" si="49"/>
        <v/>
      </c>
      <c r="K481" s="34"/>
      <c r="L481" s="34"/>
      <c r="M481" s="17" t="str">
        <f t="shared" si="50"/>
        <v/>
      </c>
      <c r="N481" s="34"/>
      <c r="O481" s="34"/>
      <c r="P481" s="17" t="str">
        <f t="shared" si="51"/>
        <v/>
      </c>
      <c r="Q481" s="34"/>
      <c r="R481" s="34"/>
      <c r="S481" s="17" t="str">
        <f t="shared" si="52"/>
        <v/>
      </c>
      <c r="T481" s="34"/>
      <c r="U481" s="34"/>
      <c r="V481" s="17" t="str">
        <f t="shared" si="53"/>
        <v/>
      </c>
      <c r="W481" s="34"/>
      <c r="X481" s="14"/>
    </row>
    <row r="482" spans="1:24" ht="15" customHeight="1" x14ac:dyDescent="0.25">
      <c r="A482" s="19">
        <v>479</v>
      </c>
      <c r="B482" s="12"/>
      <c r="C482" s="14"/>
      <c r="D482" s="34"/>
      <c r="E482" s="34"/>
      <c r="F482" s="34"/>
      <c r="G482" s="17" t="str">
        <f t="shared" si="48"/>
        <v/>
      </c>
      <c r="H482" s="34"/>
      <c r="I482" s="34"/>
      <c r="J482" s="17" t="str">
        <f t="shared" si="49"/>
        <v/>
      </c>
      <c r="K482" s="34"/>
      <c r="L482" s="34"/>
      <c r="M482" s="17" t="str">
        <f t="shared" si="50"/>
        <v/>
      </c>
      <c r="N482" s="34"/>
      <c r="O482" s="34"/>
      <c r="P482" s="17" t="str">
        <f t="shared" si="51"/>
        <v/>
      </c>
      <c r="Q482" s="34"/>
      <c r="R482" s="34"/>
      <c r="S482" s="17" t="str">
        <f t="shared" si="52"/>
        <v/>
      </c>
      <c r="T482" s="34"/>
      <c r="U482" s="34"/>
      <c r="V482" s="17" t="str">
        <f t="shared" si="53"/>
        <v/>
      </c>
      <c r="W482" s="34"/>
      <c r="X482" s="14"/>
    </row>
    <row r="483" spans="1:24" ht="15" customHeight="1" x14ac:dyDescent="0.25">
      <c r="A483" s="19">
        <v>480</v>
      </c>
      <c r="B483" s="12"/>
      <c r="C483" s="14"/>
      <c r="D483" s="34"/>
      <c r="E483" s="34"/>
      <c r="F483" s="34"/>
      <c r="G483" s="17" t="str">
        <f t="shared" si="48"/>
        <v/>
      </c>
      <c r="H483" s="34"/>
      <c r="I483" s="34"/>
      <c r="J483" s="17" t="str">
        <f t="shared" si="49"/>
        <v/>
      </c>
      <c r="K483" s="34"/>
      <c r="L483" s="34"/>
      <c r="M483" s="17" t="str">
        <f t="shared" si="50"/>
        <v/>
      </c>
      <c r="N483" s="34"/>
      <c r="O483" s="34"/>
      <c r="P483" s="17" t="str">
        <f t="shared" si="51"/>
        <v/>
      </c>
      <c r="Q483" s="34"/>
      <c r="R483" s="34"/>
      <c r="S483" s="17" t="str">
        <f t="shared" si="52"/>
        <v/>
      </c>
      <c r="T483" s="34"/>
      <c r="U483" s="34"/>
      <c r="V483" s="17" t="str">
        <f t="shared" si="53"/>
        <v/>
      </c>
      <c r="W483" s="34"/>
      <c r="X483" s="14"/>
    </row>
    <row r="484" spans="1:24" ht="15" customHeight="1" x14ac:dyDescent="0.25">
      <c r="A484" s="19">
        <v>481</v>
      </c>
      <c r="B484" s="12"/>
      <c r="C484" s="14"/>
      <c r="D484" s="34"/>
      <c r="E484" s="34"/>
      <c r="F484" s="34"/>
      <c r="G484" s="17" t="str">
        <f t="shared" si="48"/>
        <v/>
      </c>
      <c r="H484" s="34"/>
      <c r="I484" s="34"/>
      <c r="J484" s="17" t="str">
        <f t="shared" si="49"/>
        <v/>
      </c>
      <c r="K484" s="34"/>
      <c r="L484" s="34"/>
      <c r="M484" s="17" t="str">
        <f t="shared" si="50"/>
        <v/>
      </c>
      <c r="N484" s="34"/>
      <c r="O484" s="34"/>
      <c r="P484" s="17" t="str">
        <f t="shared" si="51"/>
        <v/>
      </c>
      <c r="Q484" s="34"/>
      <c r="R484" s="34"/>
      <c r="S484" s="17" t="str">
        <f t="shared" si="52"/>
        <v/>
      </c>
      <c r="T484" s="34"/>
      <c r="U484" s="34"/>
      <c r="V484" s="17" t="str">
        <f t="shared" si="53"/>
        <v/>
      </c>
      <c r="W484" s="34"/>
      <c r="X484" s="14"/>
    </row>
    <row r="485" spans="1:24" ht="15" customHeight="1" x14ac:dyDescent="0.25">
      <c r="A485" s="19">
        <v>482</v>
      </c>
      <c r="B485" s="12"/>
      <c r="C485" s="14"/>
      <c r="D485" s="34"/>
      <c r="E485" s="34"/>
      <c r="F485" s="34"/>
      <c r="G485" s="17" t="str">
        <f t="shared" si="48"/>
        <v/>
      </c>
      <c r="H485" s="34"/>
      <c r="I485" s="34"/>
      <c r="J485" s="17" t="str">
        <f t="shared" si="49"/>
        <v/>
      </c>
      <c r="K485" s="34"/>
      <c r="L485" s="34"/>
      <c r="M485" s="17" t="str">
        <f t="shared" si="50"/>
        <v/>
      </c>
      <c r="N485" s="34"/>
      <c r="O485" s="34"/>
      <c r="P485" s="17" t="str">
        <f t="shared" si="51"/>
        <v/>
      </c>
      <c r="Q485" s="34"/>
      <c r="R485" s="34"/>
      <c r="S485" s="17" t="str">
        <f t="shared" si="52"/>
        <v/>
      </c>
      <c r="T485" s="34"/>
      <c r="U485" s="34"/>
      <c r="V485" s="17" t="str">
        <f t="shared" si="53"/>
        <v/>
      </c>
      <c r="W485" s="34"/>
      <c r="X485" s="14"/>
    </row>
    <row r="486" spans="1:24" ht="15" customHeight="1" x14ac:dyDescent="0.25">
      <c r="A486" s="19">
        <v>483</v>
      </c>
      <c r="B486" s="12"/>
      <c r="C486" s="14"/>
      <c r="D486" s="34"/>
      <c r="E486" s="34"/>
      <c r="F486" s="34"/>
      <c r="G486" s="17" t="str">
        <f t="shared" si="48"/>
        <v/>
      </c>
      <c r="H486" s="34"/>
      <c r="I486" s="34"/>
      <c r="J486" s="17" t="str">
        <f t="shared" si="49"/>
        <v/>
      </c>
      <c r="K486" s="34"/>
      <c r="L486" s="34"/>
      <c r="M486" s="17" t="str">
        <f t="shared" si="50"/>
        <v/>
      </c>
      <c r="N486" s="34"/>
      <c r="O486" s="34"/>
      <c r="P486" s="17" t="str">
        <f t="shared" si="51"/>
        <v/>
      </c>
      <c r="Q486" s="34"/>
      <c r="R486" s="34"/>
      <c r="S486" s="17" t="str">
        <f t="shared" si="52"/>
        <v/>
      </c>
      <c r="T486" s="34"/>
      <c r="U486" s="34"/>
      <c r="V486" s="17" t="str">
        <f t="shared" si="53"/>
        <v/>
      </c>
      <c r="W486" s="34"/>
      <c r="X486" s="14"/>
    </row>
    <row r="487" spans="1:24" ht="15" customHeight="1" x14ac:dyDescent="0.25">
      <c r="A487" s="19">
        <v>484</v>
      </c>
      <c r="B487" s="12"/>
      <c r="C487" s="14"/>
      <c r="D487" s="34"/>
      <c r="E487" s="34"/>
      <c r="F487" s="34"/>
      <c r="G487" s="17" t="str">
        <f t="shared" si="48"/>
        <v/>
      </c>
      <c r="H487" s="34"/>
      <c r="I487" s="34"/>
      <c r="J487" s="17" t="str">
        <f t="shared" si="49"/>
        <v/>
      </c>
      <c r="K487" s="34"/>
      <c r="L487" s="34"/>
      <c r="M487" s="17" t="str">
        <f t="shared" si="50"/>
        <v/>
      </c>
      <c r="N487" s="34"/>
      <c r="O487" s="34"/>
      <c r="P487" s="17" t="str">
        <f t="shared" si="51"/>
        <v/>
      </c>
      <c r="Q487" s="34"/>
      <c r="R487" s="34"/>
      <c r="S487" s="17" t="str">
        <f t="shared" si="52"/>
        <v/>
      </c>
      <c r="T487" s="34"/>
      <c r="U487" s="34"/>
      <c r="V487" s="17" t="str">
        <f t="shared" si="53"/>
        <v/>
      </c>
      <c r="W487" s="34"/>
      <c r="X487" s="14"/>
    </row>
    <row r="488" spans="1:24" ht="15" customHeight="1" x14ac:dyDescent="0.25">
      <c r="A488" s="19">
        <v>485</v>
      </c>
      <c r="B488" s="12"/>
      <c r="C488" s="14"/>
      <c r="D488" s="34"/>
      <c r="E488" s="34"/>
      <c r="F488" s="34"/>
      <c r="G488" s="17" t="str">
        <f t="shared" si="48"/>
        <v/>
      </c>
      <c r="H488" s="34"/>
      <c r="I488" s="34"/>
      <c r="J488" s="17" t="str">
        <f t="shared" si="49"/>
        <v/>
      </c>
      <c r="K488" s="34"/>
      <c r="L488" s="34"/>
      <c r="M488" s="17" t="str">
        <f t="shared" si="50"/>
        <v/>
      </c>
      <c r="N488" s="34"/>
      <c r="O488" s="34"/>
      <c r="P488" s="17" t="str">
        <f t="shared" si="51"/>
        <v/>
      </c>
      <c r="Q488" s="34"/>
      <c r="R488" s="34"/>
      <c r="S488" s="17" t="str">
        <f t="shared" si="52"/>
        <v/>
      </c>
      <c r="T488" s="34"/>
      <c r="U488" s="34"/>
      <c r="V488" s="17" t="str">
        <f t="shared" si="53"/>
        <v/>
      </c>
      <c r="W488" s="34"/>
      <c r="X488" s="14"/>
    </row>
    <row r="489" spans="1:24" ht="15" customHeight="1" x14ac:dyDescent="0.25">
      <c r="A489" s="19">
        <v>486</v>
      </c>
      <c r="B489" s="12"/>
      <c r="C489" s="14"/>
      <c r="D489" s="34"/>
      <c r="E489" s="34"/>
      <c r="F489" s="34"/>
      <c r="G489" s="17" t="str">
        <f t="shared" si="48"/>
        <v/>
      </c>
      <c r="H489" s="34"/>
      <c r="I489" s="34"/>
      <c r="J489" s="17" t="str">
        <f t="shared" si="49"/>
        <v/>
      </c>
      <c r="K489" s="34"/>
      <c r="L489" s="34"/>
      <c r="M489" s="17" t="str">
        <f t="shared" si="50"/>
        <v/>
      </c>
      <c r="N489" s="34"/>
      <c r="O489" s="34"/>
      <c r="P489" s="17" t="str">
        <f t="shared" si="51"/>
        <v/>
      </c>
      <c r="Q489" s="34"/>
      <c r="R489" s="34"/>
      <c r="S489" s="17" t="str">
        <f t="shared" si="52"/>
        <v/>
      </c>
      <c r="T489" s="34"/>
      <c r="U489" s="34"/>
      <c r="V489" s="17" t="str">
        <f t="shared" si="53"/>
        <v/>
      </c>
      <c r="W489" s="34"/>
      <c r="X489" s="14"/>
    </row>
    <row r="490" spans="1:24" ht="15" customHeight="1" x14ac:dyDescent="0.25">
      <c r="A490" s="19">
        <v>487</v>
      </c>
      <c r="B490" s="12"/>
      <c r="C490" s="14"/>
      <c r="D490" s="34"/>
      <c r="E490" s="34"/>
      <c r="F490" s="34"/>
      <c r="G490" s="17" t="str">
        <f t="shared" si="48"/>
        <v/>
      </c>
      <c r="H490" s="34"/>
      <c r="I490" s="34"/>
      <c r="J490" s="17" t="str">
        <f t="shared" si="49"/>
        <v/>
      </c>
      <c r="K490" s="34"/>
      <c r="L490" s="34"/>
      <c r="M490" s="17" t="str">
        <f t="shared" si="50"/>
        <v/>
      </c>
      <c r="N490" s="34"/>
      <c r="O490" s="34"/>
      <c r="P490" s="17" t="str">
        <f t="shared" si="51"/>
        <v/>
      </c>
      <c r="Q490" s="34"/>
      <c r="R490" s="34"/>
      <c r="S490" s="17" t="str">
        <f t="shared" si="52"/>
        <v/>
      </c>
      <c r="T490" s="34"/>
      <c r="U490" s="34"/>
      <c r="V490" s="17" t="str">
        <f t="shared" si="53"/>
        <v/>
      </c>
      <c r="W490" s="34"/>
      <c r="X490" s="14"/>
    </row>
    <row r="491" spans="1:24" ht="15" customHeight="1" x14ac:dyDescent="0.25">
      <c r="A491" s="19">
        <v>488</v>
      </c>
      <c r="B491" s="12"/>
      <c r="C491" s="14"/>
      <c r="D491" s="34"/>
      <c r="E491" s="34"/>
      <c r="F491" s="34"/>
      <c r="G491" s="17" t="str">
        <f t="shared" si="48"/>
        <v/>
      </c>
      <c r="H491" s="34"/>
      <c r="I491" s="34"/>
      <c r="J491" s="17" t="str">
        <f t="shared" si="49"/>
        <v/>
      </c>
      <c r="K491" s="34"/>
      <c r="L491" s="34"/>
      <c r="M491" s="17" t="str">
        <f t="shared" si="50"/>
        <v/>
      </c>
      <c r="N491" s="34"/>
      <c r="O491" s="34"/>
      <c r="P491" s="17" t="str">
        <f t="shared" si="51"/>
        <v/>
      </c>
      <c r="Q491" s="34"/>
      <c r="R491" s="34"/>
      <c r="S491" s="17" t="str">
        <f t="shared" si="52"/>
        <v/>
      </c>
      <c r="T491" s="34"/>
      <c r="U491" s="34"/>
      <c r="V491" s="17" t="str">
        <f t="shared" si="53"/>
        <v/>
      </c>
      <c r="W491" s="34"/>
      <c r="X491" s="14"/>
    </row>
    <row r="492" spans="1:24" ht="15" customHeight="1" x14ac:dyDescent="0.25">
      <c r="A492" s="19">
        <v>489</v>
      </c>
      <c r="B492" s="12"/>
      <c r="C492" s="14"/>
      <c r="D492" s="34"/>
      <c r="E492" s="34"/>
      <c r="F492" s="34"/>
      <c r="G492" s="17" t="str">
        <f t="shared" si="48"/>
        <v/>
      </c>
      <c r="H492" s="34"/>
      <c r="I492" s="34"/>
      <c r="J492" s="17" t="str">
        <f t="shared" si="49"/>
        <v/>
      </c>
      <c r="K492" s="34"/>
      <c r="L492" s="34"/>
      <c r="M492" s="17" t="str">
        <f t="shared" si="50"/>
        <v/>
      </c>
      <c r="N492" s="34"/>
      <c r="O492" s="34"/>
      <c r="P492" s="17" t="str">
        <f t="shared" si="51"/>
        <v/>
      </c>
      <c r="Q492" s="34"/>
      <c r="R492" s="34"/>
      <c r="S492" s="17" t="str">
        <f t="shared" si="52"/>
        <v/>
      </c>
      <c r="T492" s="34"/>
      <c r="U492" s="34"/>
      <c r="V492" s="17" t="str">
        <f t="shared" si="53"/>
        <v/>
      </c>
      <c r="W492" s="34"/>
      <c r="X492" s="14"/>
    </row>
    <row r="493" spans="1:24" ht="15" customHeight="1" x14ac:dyDescent="0.25">
      <c r="A493" s="19">
        <v>490</v>
      </c>
      <c r="B493" s="12"/>
      <c r="C493" s="14"/>
      <c r="D493" s="34"/>
      <c r="E493" s="34"/>
      <c r="F493" s="34"/>
      <c r="G493" s="17" t="str">
        <f t="shared" si="48"/>
        <v/>
      </c>
      <c r="H493" s="34"/>
      <c r="I493" s="34"/>
      <c r="J493" s="17" t="str">
        <f t="shared" si="49"/>
        <v/>
      </c>
      <c r="K493" s="34"/>
      <c r="L493" s="34"/>
      <c r="M493" s="17" t="str">
        <f t="shared" si="50"/>
        <v/>
      </c>
      <c r="N493" s="34"/>
      <c r="O493" s="34"/>
      <c r="P493" s="17" t="str">
        <f t="shared" si="51"/>
        <v/>
      </c>
      <c r="Q493" s="34"/>
      <c r="R493" s="34"/>
      <c r="S493" s="17" t="str">
        <f t="shared" si="52"/>
        <v/>
      </c>
      <c r="T493" s="34"/>
      <c r="U493" s="34"/>
      <c r="V493" s="17" t="str">
        <f t="shared" si="53"/>
        <v/>
      </c>
      <c r="W493" s="34"/>
      <c r="X493" s="14"/>
    </row>
    <row r="494" spans="1:24" ht="15" customHeight="1" x14ac:dyDescent="0.25">
      <c r="A494" s="19">
        <v>491</v>
      </c>
      <c r="B494" s="12"/>
      <c r="C494" s="14"/>
      <c r="D494" s="34"/>
      <c r="E494" s="34"/>
      <c r="F494" s="34"/>
      <c r="G494" s="17" t="str">
        <f t="shared" si="48"/>
        <v/>
      </c>
      <c r="H494" s="34"/>
      <c r="I494" s="34"/>
      <c r="J494" s="17" t="str">
        <f t="shared" si="49"/>
        <v/>
      </c>
      <c r="K494" s="34"/>
      <c r="L494" s="34"/>
      <c r="M494" s="17" t="str">
        <f t="shared" si="50"/>
        <v/>
      </c>
      <c r="N494" s="34"/>
      <c r="O494" s="34"/>
      <c r="P494" s="17" t="str">
        <f t="shared" si="51"/>
        <v/>
      </c>
      <c r="Q494" s="34"/>
      <c r="R494" s="34"/>
      <c r="S494" s="17" t="str">
        <f t="shared" si="52"/>
        <v/>
      </c>
      <c r="T494" s="34"/>
      <c r="U494" s="34"/>
      <c r="V494" s="17" t="str">
        <f t="shared" si="53"/>
        <v/>
      </c>
      <c r="W494" s="34"/>
      <c r="X494" s="14"/>
    </row>
    <row r="495" spans="1:24" ht="15" customHeight="1" x14ac:dyDescent="0.25">
      <c r="A495" s="19">
        <v>492</v>
      </c>
      <c r="B495" s="12"/>
      <c r="C495" s="14"/>
      <c r="D495" s="34"/>
      <c r="E495" s="34"/>
      <c r="F495" s="34"/>
      <c r="G495" s="17" t="str">
        <f t="shared" si="48"/>
        <v/>
      </c>
      <c r="H495" s="34"/>
      <c r="I495" s="34"/>
      <c r="J495" s="17" t="str">
        <f t="shared" si="49"/>
        <v/>
      </c>
      <c r="K495" s="34"/>
      <c r="L495" s="34"/>
      <c r="M495" s="17" t="str">
        <f t="shared" si="50"/>
        <v/>
      </c>
      <c r="N495" s="34"/>
      <c r="O495" s="34"/>
      <c r="P495" s="17" t="str">
        <f t="shared" si="51"/>
        <v/>
      </c>
      <c r="Q495" s="34"/>
      <c r="R495" s="34"/>
      <c r="S495" s="17" t="str">
        <f t="shared" si="52"/>
        <v/>
      </c>
      <c r="T495" s="34"/>
      <c r="U495" s="34"/>
      <c r="V495" s="17" t="str">
        <f t="shared" si="53"/>
        <v/>
      </c>
      <c r="W495" s="34"/>
      <c r="X495" s="14"/>
    </row>
    <row r="496" spans="1:24" ht="15" customHeight="1" x14ac:dyDescent="0.25">
      <c r="A496" s="19">
        <v>493</v>
      </c>
      <c r="B496" s="12"/>
      <c r="C496" s="14"/>
      <c r="D496" s="34"/>
      <c r="E496" s="34"/>
      <c r="F496" s="34"/>
      <c r="G496" s="17" t="str">
        <f t="shared" si="48"/>
        <v/>
      </c>
      <c r="H496" s="34"/>
      <c r="I496" s="34"/>
      <c r="J496" s="17" t="str">
        <f t="shared" si="49"/>
        <v/>
      </c>
      <c r="K496" s="34"/>
      <c r="L496" s="34"/>
      <c r="M496" s="17" t="str">
        <f t="shared" si="50"/>
        <v/>
      </c>
      <c r="N496" s="34"/>
      <c r="O496" s="34"/>
      <c r="P496" s="17" t="str">
        <f t="shared" si="51"/>
        <v/>
      </c>
      <c r="Q496" s="34"/>
      <c r="R496" s="34"/>
      <c r="S496" s="17" t="str">
        <f t="shared" si="52"/>
        <v/>
      </c>
      <c r="T496" s="34"/>
      <c r="U496" s="34"/>
      <c r="V496" s="17" t="str">
        <f t="shared" si="53"/>
        <v/>
      </c>
      <c r="W496" s="34"/>
      <c r="X496" s="14"/>
    </row>
    <row r="497" spans="1:24" ht="15" customHeight="1" x14ac:dyDescent="0.25">
      <c r="A497" s="19">
        <v>494</v>
      </c>
      <c r="B497" s="12"/>
      <c r="C497" s="14"/>
      <c r="D497" s="34"/>
      <c r="E497" s="34"/>
      <c r="F497" s="34"/>
      <c r="G497" s="17" t="str">
        <f t="shared" si="48"/>
        <v/>
      </c>
      <c r="H497" s="34"/>
      <c r="I497" s="34"/>
      <c r="J497" s="17" t="str">
        <f t="shared" si="49"/>
        <v/>
      </c>
      <c r="K497" s="34"/>
      <c r="L497" s="34"/>
      <c r="M497" s="17" t="str">
        <f t="shared" si="50"/>
        <v/>
      </c>
      <c r="N497" s="34"/>
      <c r="O497" s="34"/>
      <c r="P497" s="17" t="str">
        <f t="shared" si="51"/>
        <v/>
      </c>
      <c r="Q497" s="34"/>
      <c r="R497" s="34"/>
      <c r="S497" s="17" t="str">
        <f t="shared" si="52"/>
        <v/>
      </c>
      <c r="T497" s="34"/>
      <c r="U497" s="34"/>
      <c r="V497" s="17" t="str">
        <f t="shared" si="53"/>
        <v/>
      </c>
      <c r="W497" s="34"/>
      <c r="X497" s="14"/>
    </row>
    <row r="498" spans="1:24" ht="15" customHeight="1" x14ac:dyDescent="0.25">
      <c r="A498" s="19">
        <v>495</v>
      </c>
      <c r="B498" s="12"/>
      <c r="C498" s="14"/>
      <c r="D498" s="34"/>
      <c r="E498" s="34"/>
      <c r="F498" s="34"/>
      <c r="G498" s="17" t="str">
        <f t="shared" si="48"/>
        <v/>
      </c>
      <c r="H498" s="34"/>
      <c r="I498" s="34"/>
      <c r="J498" s="17" t="str">
        <f t="shared" si="49"/>
        <v/>
      </c>
      <c r="K498" s="34"/>
      <c r="L498" s="34"/>
      <c r="M498" s="17" t="str">
        <f t="shared" si="50"/>
        <v/>
      </c>
      <c r="N498" s="34"/>
      <c r="O498" s="34"/>
      <c r="P498" s="17" t="str">
        <f t="shared" si="51"/>
        <v/>
      </c>
      <c r="Q498" s="34"/>
      <c r="R498" s="34"/>
      <c r="S498" s="17" t="str">
        <f t="shared" si="52"/>
        <v/>
      </c>
      <c r="T498" s="34"/>
      <c r="U498" s="34"/>
      <c r="V498" s="17" t="str">
        <f t="shared" si="53"/>
        <v/>
      </c>
      <c r="W498" s="34"/>
      <c r="X498" s="14"/>
    </row>
    <row r="499" spans="1:24" ht="15" customHeight="1" x14ac:dyDescent="0.25">
      <c r="A499" s="19">
        <v>496</v>
      </c>
      <c r="B499" s="12"/>
      <c r="C499" s="14"/>
      <c r="D499" s="34"/>
      <c r="E499" s="34"/>
      <c r="F499" s="34"/>
      <c r="G499" s="17" t="str">
        <f t="shared" si="48"/>
        <v/>
      </c>
      <c r="H499" s="34"/>
      <c r="I499" s="34"/>
      <c r="J499" s="17" t="str">
        <f t="shared" si="49"/>
        <v/>
      </c>
      <c r="K499" s="34"/>
      <c r="L499" s="34"/>
      <c r="M499" s="17" t="str">
        <f t="shared" si="50"/>
        <v/>
      </c>
      <c r="N499" s="34"/>
      <c r="O499" s="34"/>
      <c r="P499" s="17" t="str">
        <f t="shared" si="51"/>
        <v/>
      </c>
      <c r="Q499" s="34"/>
      <c r="R499" s="34"/>
      <c r="S499" s="17" t="str">
        <f t="shared" si="52"/>
        <v/>
      </c>
      <c r="T499" s="34"/>
      <c r="U499" s="34"/>
      <c r="V499" s="17" t="str">
        <f t="shared" si="53"/>
        <v/>
      </c>
      <c r="W499" s="34"/>
      <c r="X499" s="14"/>
    </row>
    <row r="500" spans="1:24" ht="15" customHeight="1" x14ac:dyDescent="0.25">
      <c r="A500" s="19">
        <v>497</v>
      </c>
      <c r="B500" s="12"/>
      <c r="C500" s="14"/>
      <c r="D500" s="34"/>
      <c r="E500" s="34"/>
      <c r="F500" s="34"/>
      <c r="G500" s="17" t="str">
        <f t="shared" si="48"/>
        <v/>
      </c>
      <c r="H500" s="34"/>
      <c r="I500" s="34"/>
      <c r="J500" s="17" t="str">
        <f t="shared" si="49"/>
        <v/>
      </c>
      <c r="K500" s="34"/>
      <c r="L500" s="34"/>
      <c r="M500" s="17" t="str">
        <f t="shared" si="50"/>
        <v/>
      </c>
      <c r="N500" s="34"/>
      <c r="O500" s="34"/>
      <c r="P500" s="17" t="str">
        <f t="shared" si="51"/>
        <v/>
      </c>
      <c r="Q500" s="34"/>
      <c r="R500" s="34"/>
      <c r="S500" s="17" t="str">
        <f t="shared" si="52"/>
        <v/>
      </c>
      <c r="T500" s="34"/>
      <c r="U500" s="34"/>
      <c r="V500" s="17" t="str">
        <f t="shared" si="53"/>
        <v/>
      </c>
      <c r="W500" s="34"/>
      <c r="X500" s="14"/>
    </row>
    <row r="501" spans="1:24" ht="15" customHeight="1" x14ac:dyDescent="0.25">
      <c r="A501" s="19">
        <v>498</v>
      </c>
      <c r="B501" s="12"/>
      <c r="C501" s="14"/>
      <c r="D501" s="34"/>
      <c r="E501" s="34"/>
      <c r="F501" s="34"/>
      <c r="G501" s="17" t="str">
        <f t="shared" si="48"/>
        <v/>
      </c>
      <c r="H501" s="34"/>
      <c r="I501" s="34"/>
      <c r="J501" s="17" t="str">
        <f t="shared" si="49"/>
        <v/>
      </c>
      <c r="K501" s="34"/>
      <c r="L501" s="34"/>
      <c r="M501" s="17" t="str">
        <f t="shared" si="50"/>
        <v/>
      </c>
      <c r="N501" s="34"/>
      <c r="O501" s="34"/>
      <c r="P501" s="17" t="str">
        <f t="shared" si="51"/>
        <v/>
      </c>
      <c r="Q501" s="34"/>
      <c r="R501" s="34"/>
      <c r="S501" s="17" t="str">
        <f t="shared" si="52"/>
        <v/>
      </c>
      <c r="T501" s="34"/>
      <c r="U501" s="34"/>
      <c r="V501" s="17" t="str">
        <f t="shared" si="53"/>
        <v/>
      </c>
      <c r="W501" s="34"/>
      <c r="X501" s="14"/>
    </row>
    <row r="502" spans="1:24" ht="15" customHeight="1" x14ac:dyDescent="0.25">
      <c r="A502" s="19">
        <v>499</v>
      </c>
      <c r="B502" s="12"/>
      <c r="C502" s="14"/>
      <c r="D502" s="34"/>
      <c r="E502" s="34"/>
      <c r="F502" s="34"/>
      <c r="G502" s="17" t="str">
        <f t="shared" si="48"/>
        <v/>
      </c>
      <c r="H502" s="34"/>
      <c r="I502" s="34"/>
      <c r="J502" s="17" t="str">
        <f t="shared" si="49"/>
        <v/>
      </c>
      <c r="K502" s="34"/>
      <c r="L502" s="34"/>
      <c r="M502" s="17" t="str">
        <f t="shared" si="50"/>
        <v/>
      </c>
      <c r="N502" s="34"/>
      <c r="O502" s="34"/>
      <c r="P502" s="17" t="str">
        <f t="shared" si="51"/>
        <v/>
      </c>
      <c r="Q502" s="34"/>
      <c r="R502" s="34"/>
      <c r="S502" s="17" t="str">
        <f t="shared" si="52"/>
        <v/>
      </c>
      <c r="T502" s="34"/>
      <c r="U502" s="34"/>
      <c r="V502" s="17" t="str">
        <f t="shared" si="53"/>
        <v/>
      </c>
      <c r="W502" s="34"/>
      <c r="X502" s="14"/>
    </row>
    <row r="503" spans="1:24" ht="15" customHeight="1" x14ac:dyDescent="0.25">
      <c r="A503" s="19">
        <v>500</v>
      </c>
      <c r="B503" s="12"/>
      <c r="C503" s="14"/>
      <c r="D503" s="34"/>
      <c r="E503" s="34"/>
      <c r="F503" s="34"/>
      <c r="G503" s="17" t="str">
        <f t="shared" si="48"/>
        <v/>
      </c>
      <c r="H503" s="34"/>
      <c r="I503" s="34"/>
      <c r="J503" s="17" t="str">
        <f t="shared" si="49"/>
        <v/>
      </c>
      <c r="K503" s="34"/>
      <c r="L503" s="34"/>
      <c r="M503" s="17" t="str">
        <f t="shared" si="50"/>
        <v/>
      </c>
      <c r="N503" s="34"/>
      <c r="O503" s="34"/>
      <c r="P503" s="17" t="str">
        <f t="shared" si="51"/>
        <v/>
      </c>
      <c r="Q503" s="34"/>
      <c r="R503" s="34"/>
      <c r="S503" s="17" t="str">
        <f t="shared" si="52"/>
        <v/>
      </c>
      <c r="T503" s="34"/>
      <c r="U503" s="34"/>
      <c r="V503" s="17" t="str">
        <f t="shared" si="53"/>
        <v/>
      </c>
      <c r="W503" s="34"/>
      <c r="X503" s="14"/>
    </row>
    <row r="504" spans="1:24" ht="15" customHeight="1" x14ac:dyDescent="0.25">
      <c r="A504" s="19">
        <v>501</v>
      </c>
      <c r="B504" s="12"/>
      <c r="C504" s="14"/>
      <c r="D504" s="34"/>
      <c r="E504" s="34"/>
      <c r="F504" s="34"/>
      <c r="G504" s="17" t="str">
        <f t="shared" si="48"/>
        <v/>
      </c>
      <c r="H504" s="34"/>
      <c r="I504" s="34"/>
      <c r="J504" s="17" t="str">
        <f t="shared" si="49"/>
        <v/>
      </c>
      <c r="K504" s="34"/>
      <c r="L504" s="34"/>
      <c r="M504" s="17" t="str">
        <f t="shared" si="50"/>
        <v/>
      </c>
      <c r="N504" s="34"/>
      <c r="O504" s="34"/>
      <c r="P504" s="17" t="str">
        <f t="shared" si="51"/>
        <v/>
      </c>
      <c r="Q504" s="34"/>
      <c r="R504" s="34"/>
      <c r="S504" s="17" t="str">
        <f t="shared" si="52"/>
        <v/>
      </c>
      <c r="T504" s="34"/>
      <c r="U504" s="34"/>
      <c r="V504" s="17" t="str">
        <f t="shared" si="53"/>
        <v/>
      </c>
      <c r="W504" s="34"/>
      <c r="X504" s="14"/>
    </row>
    <row r="505" spans="1:24" ht="15" customHeight="1" x14ac:dyDescent="0.25">
      <c r="A505" s="19">
        <v>502</v>
      </c>
      <c r="B505" s="12"/>
      <c r="C505" s="14"/>
      <c r="D505" s="34"/>
      <c r="E505" s="34"/>
      <c r="F505" s="34"/>
      <c r="G505" s="17" t="str">
        <f t="shared" si="48"/>
        <v/>
      </c>
      <c r="H505" s="34"/>
      <c r="I505" s="34"/>
      <c r="J505" s="17" t="str">
        <f t="shared" si="49"/>
        <v/>
      </c>
      <c r="K505" s="34"/>
      <c r="L505" s="34"/>
      <c r="M505" s="17" t="str">
        <f t="shared" si="50"/>
        <v/>
      </c>
      <c r="N505" s="34"/>
      <c r="O505" s="34"/>
      <c r="P505" s="17" t="str">
        <f t="shared" si="51"/>
        <v/>
      </c>
      <c r="Q505" s="34"/>
      <c r="R505" s="34"/>
      <c r="S505" s="17" t="str">
        <f t="shared" si="52"/>
        <v/>
      </c>
      <c r="T505" s="34"/>
      <c r="U505" s="34"/>
      <c r="V505" s="17" t="str">
        <f t="shared" si="53"/>
        <v/>
      </c>
      <c r="W505" s="34"/>
      <c r="X505" s="14"/>
    </row>
    <row r="506" spans="1:24" ht="15" customHeight="1" x14ac:dyDescent="0.25">
      <c r="A506" s="19">
        <v>503</v>
      </c>
      <c r="B506" s="12"/>
      <c r="C506" s="14"/>
      <c r="D506" s="34"/>
      <c r="E506" s="34"/>
      <c r="F506" s="34"/>
      <c r="G506" s="17" t="str">
        <f t="shared" si="48"/>
        <v/>
      </c>
      <c r="H506" s="34"/>
      <c r="I506" s="34"/>
      <c r="J506" s="17" t="str">
        <f t="shared" si="49"/>
        <v/>
      </c>
      <c r="K506" s="34"/>
      <c r="L506" s="34"/>
      <c r="M506" s="17" t="str">
        <f t="shared" si="50"/>
        <v/>
      </c>
      <c r="N506" s="34"/>
      <c r="O506" s="34"/>
      <c r="P506" s="17" t="str">
        <f t="shared" si="51"/>
        <v/>
      </c>
      <c r="Q506" s="34"/>
      <c r="R506" s="34"/>
      <c r="S506" s="17" t="str">
        <f t="shared" si="52"/>
        <v/>
      </c>
      <c r="T506" s="34"/>
      <c r="U506" s="34"/>
      <c r="V506" s="17" t="str">
        <f t="shared" si="53"/>
        <v/>
      </c>
      <c r="W506" s="34"/>
      <c r="X506" s="14"/>
    </row>
    <row r="507" spans="1:24" ht="15" customHeight="1" x14ac:dyDescent="0.25">
      <c r="A507" s="19">
        <v>504</v>
      </c>
      <c r="B507" s="12"/>
      <c r="C507" s="14"/>
      <c r="D507" s="34"/>
      <c r="E507" s="34"/>
      <c r="F507" s="34"/>
      <c r="G507" s="17" t="str">
        <f t="shared" si="48"/>
        <v/>
      </c>
      <c r="H507" s="34"/>
      <c r="I507" s="34"/>
      <c r="J507" s="17" t="str">
        <f t="shared" si="49"/>
        <v/>
      </c>
      <c r="K507" s="34"/>
      <c r="L507" s="34"/>
      <c r="M507" s="17" t="str">
        <f t="shared" si="50"/>
        <v/>
      </c>
      <c r="N507" s="34"/>
      <c r="O507" s="34"/>
      <c r="P507" s="17" t="str">
        <f t="shared" si="51"/>
        <v/>
      </c>
      <c r="Q507" s="34"/>
      <c r="R507" s="34"/>
      <c r="S507" s="17" t="str">
        <f t="shared" si="52"/>
        <v/>
      </c>
      <c r="T507" s="34"/>
      <c r="U507" s="34"/>
      <c r="V507" s="17" t="str">
        <f t="shared" si="53"/>
        <v/>
      </c>
      <c r="W507" s="34"/>
      <c r="X507" s="14"/>
    </row>
    <row r="508" spans="1:24" ht="15" customHeight="1" x14ac:dyDescent="0.25">
      <c r="A508" s="19">
        <v>505</v>
      </c>
      <c r="B508" s="12"/>
      <c r="C508" s="14"/>
      <c r="D508" s="34"/>
      <c r="E508" s="34"/>
      <c r="F508" s="34"/>
      <c r="G508" s="17" t="str">
        <f t="shared" si="48"/>
        <v/>
      </c>
      <c r="H508" s="34"/>
      <c r="I508" s="34"/>
      <c r="J508" s="17" t="str">
        <f t="shared" si="49"/>
        <v/>
      </c>
      <c r="K508" s="34"/>
      <c r="L508" s="34"/>
      <c r="M508" s="17" t="str">
        <f t="shared" si="50"/>
        <v/>
      </c>
      <c r="N508" s="34"/>
      <c r="O508" s="34"/>
      <c r="P508" s="17" t="str">
        <f t="shared" si="51"/>
        <v/>
      </c>
      <c r="Q508" s="34"/>
      <c r="R508" s="34"/>
      <c r="S508" s="17" t="str">
        <f t="shared" si="52"/>
        <v/>
      </c>
      <c r="T508" s="34"/>
      <c r="U508" s="34"/>
      <c r="V508" s="17" t="str">
        <f t="shared" si="53"/>
        <v/>
      </c>
      <c r="W508" s="34"/>
      <c r="X508" s="14"/>
    </row>
    <row r="509" spans="1:24" ht="15" customHeight="1" x14ac:dyDescent="0.25">
      <c r="A509" s="19">
        <v>506</v>
      </c>
      <c r="B509" s="12"/>
      <c r="C509" s="14"/>
      <c r="D509" s="34"/>
      <c r="E509" s="34"/>
      <c r="F509" s="34"/>
      <c r="G509" s="17" t="str">
        <f t="shared" si="48"/>
        <v/>
      </c>
      <c r="H509" s="34"/>
      <c r="I509" s="34"/>
      <c r="J509" s="17" t="str">
        <f t="shared" si="49"/>
        <v/>
      </c>
      <c r="K509" s="34"/>
      <c r="L509" s="34"/>
      <c r="M509" s="17" t="str">
        <f t="shared" si="50"/>
        <v/>
      </c>
      <c r="N509" s="34"/>
      <c r="O509" s="34"/>
      <c r="P509" s="17" t="str">
        <f t="shared" si="51"/>
        <v/>
      </c>
      <c r="Q509" s="34"/>
      <c r="R509" s="34"/>
      <c r="S509" s="17" t="str">
        <f t="shared" si="52"/>
        <v/>
      </c>
      <c r="T509" s="34"/>
      <c r="U509" s="34"/>
      <c r="V509" s="17" t="str">
        <f t="shared" si="53"/>
        <v/>
      </c>
      <c r="W509" s="34"/>
      <c r="X509" s="14"/>
    </row>
    <row r="510" spans="1:24" ht="15" customHeight="1" x14ac:dyDescent="0.25">
      <c r="A510" s="19">
        <v>507</v>
      </c>
      <c r="B510" s="12"/>
      <c r="C510" s="14"/>
      <c r="D510" s="34"/>
      <c r="E510" s="34"/>
      <c r="F510" s="34"/>
      <c r="G510" s="17" t="str">
        <f t="shared" si="48"/>
        <v/>
      </c>
      <c r="H510" s="34"/>
      <c r="I510" s="34"/>
      <c r="J510" s="17" t="str">
        <f t="shared" si="49"/>
        <v/>
      </c>
      <c r="K510" s="34"/>
      <c r="L510" s="34"/>
      <c r="M510" s="17" t="str">
        <f t="shared" si="50"/>
        <v/>
      </c>
      <c r="N510" s="34"/>
      <c r="O510" s="34"/>
      <c r="P510" s="17" t="str">
        <f t="shared" si="51"/>
        <v/>
      </c>
      <c r="Q510" s="34"/>
      <c r="R510" s="34"/>
      <c r="S510" s="17" t="str">
        <f t="shared" si="52"/>
        <v/>
      </c>
      <c r="T510" s="34"/>
      <c r="U510" s="34"/>
      <c r="V510" s="17" t="str">
        <f t="shared" si="53"/>
        <v/>
      </c>
      <c r="W510" s="34"/>
      <c r="X510" s="14"/>
    </row>
    <row r="511" spans="1:24" ht="15" customHeight="1" x14ac:dyDescent="0.25">
      <c r="A511" s="19">
        <v>508</v>
      </c>
      <c r="B511" s="12"/>
      <c r="C511" s="14"/>
      <c r="D511" s="34"/>
      <c r="E511" s="34"/>
      <c r="F511" s="34"/>
      <c r="G511" s="17" t="str">
        <f t="shared" si="48"/>
        <v/>
      </c>
      <c r="H511" s="34"/>
      <c r="I511" s="34"/>
      <c r="J511" s="17" t="str">
        <f t="shared" si="49"/>
        <v/>
      </c>
      <c r="K511" s="34"/>
      <c r="L511" s="34"/>
      <c r="M511" s="17" t="str">
        <f t="shared" si="50"/>
        <v/>
      </c>
      <c r="N511" s="34"/>
      <c r="O511" s="34"/>
      <c r="P511" s="17" t="str">
        <f t="shared" si="51"/>
        <v/>
      </c>
      <c r="Q511" s="34"/>
      <c r="R511" s="34"/>
      <c r="S511" s="17" t="str">
        <f t="shared" si="52"/>
        <v/>
      </c>
      <c r="T511" s="34"/>
      <c r="U511" s="34"/>
      <c r="V511" s="17" t="str">
        <f t="shared" si="53"/>
        <v/>
      </c>
      <c r="W511" s="34"/>
      <c r="X511" s="14"/>
    </row>
    <row r="512" spans="1:24" ht="15" customHeight="1" x14ac:dyDescent="0.25">
      <c r="A512" s="19">
        <v>509</v>
      </c>
      <c r="B512" s="12"/>
      <c r="C512" s="14"/>
      <c r="D512" s="34"/>
      <c r="E512" s="34"/>
      <c r="F512" s="34"/>
      <c r="G512" s="17" t="str">
        <f t="shared" si="48"/>
        <v/>
      </c>
      <c r="H512" s="34"/>
      <c r="I512" s="34"/>
      <c r="J512" s="17" t="str">
        <f t="shared" si="49"/>
        <v/>
      </c>
      <c r="K512" s="34"/>
      <c r="L512" s="34"/>
      <c r="M512" s="17" t="str">
        <f t="shared" si="50"/>
        <v/>
      </c>
      <c r="N512" s="34"/>
      <c r="O512" s="34"/>
      <c r="P512" s="17" t="str">
        <f t="shared" si="51"/>
        <v/>
      </c>
      <c r="Q512" s="34"/>
      <c r="R512" s="34"/>
      <c r="S512" s="17" t="str">
        <f t="shared" si="52"/>
        <v/>
      </c>
      <c r="T512" s="34"/>
      <c r="U512" s="34"/>
      <c r="V512" s="17" t="str">
        <f t="shared" si="53"/>
        <v/>
      </c>
      <c r="W512" s="34"/>
      <c r="X512" s="14"/>
    </row>
    <row r="513" spans="1:24" ht="15" customHeight="1" x14ac:dyDescent="0.25">
      <c r="A513" s="19">
        <v>510</v>
      </c>
      <c r="B513" s="12"/>
      <c r="C513" s="14"/>
      <c r="D513" s="34"/>
      <c r="E513" s="34"/>
      <c r="F513" s="34"/>
      <c r="G513" s="17" t="str">
        <f t="shared" si="48"/>
        <v/>
      </c>
      <c r="H513" s="34"/>
      <c r="I513" s="34"/>
      <c r="J513" s="17" t="str">
        <f t="shared" si="49"/>
        <v/>
      </c>
      <c r="K513" s="34"/>
      <c r="L513" s="34"/>
      <c r="M513" s="17" t="str">
        <f t="shared" si="50"/>
        <v/>
      </c>
      <c r="N513" s="34"/>
      <c r="O513" s="34"/>
      <c r="P513" s="17" t="str">
        <f t="shared" si="51"/>
        <v/>
      </c>
      <c r="Q513" s="34"/>
      <c r="R513" s="34"/>
      <c r="S513" s="17" t="str">
        <f t="shared" si="52"/>
        <v/>
      </c>
      <c r="T513" s="34"/>
      <c r="U513" s="34"/>
      <c r="V513" s="17" t="str">
        <f t="shared" si="53"/>
        <v/>
      </c>
      <c r="W513" s="34"/>
      <c r="X513" s="14"/>
    </row>
    <row r="514" spans="1:24" ht="15" customHeight="1" x14ac:dyDescent="0.25">
      <c r="A514" s="19">
        <v>511</v>
      </c>
      <c r="B514" s="12"/>
      <c r="C514" s="14"/>
      <c r="D514" s="34"/>
      <c r="E514" s="34"/>
      <c r="F514" s="34"/>
      <c r="G514" s="17" t="str">
        <f t="shared" si="48"/>
        <v/>
      </c>
      <c r="H514" s="34"/>
      <c r="I514" s="34"/>
      <c r="J514" s="17" t="str">
        <f t="shared" si="49"/>
        <v/>
      </c>
      <c r="K514" s="34"/>
      <c r="L514" s="34"/>
      <c r="M514" s="17" t="str">
        <f t="shared" si="50"/>
        <v/>
      </c>
      <c r="N514" s="34"/>
      <c r="O514" s="34"/>
      <c r="P514" s="17" t="str">
        <f t="shared" si="51"/>
        <v/>
      </c>
      <c r="Q514" s="34"/>
      <c r="R514" s="34"/>
      <c r="S514" s="17" t="str">
        <f t="shared" si="52"/>
        <v/>
      </c>
      <c r="T514" s="34"/>
      <c r="U514" s="34"/>
      <c r="V514" s="17" t="str">
        <f t="shared" si="53"/>
        <v/>
      </c>
      <c r="W514" s="34"/>
      <c r="X514" s="14"/>
    </row>
    <row r="515" spans="1:24" ht="15" customHeight="1" x14ac:dyDescent="0.25">
      <c r="A515" s="19">
        <v>512</v>
      </c>
      <c r="B515" s="12"/>
      <c r="C515" s="14"/>
      <c r="D515" s="34"/>
      <c r="E515" s="34"/>
      <c r="F515" s="34"/>
      <c r="G515" s="17" t="str">
        <f t="shared" si="48"/>
        <v/>
      </c>
      <c r="H515" s="34"/>
      <c r="I515" s="34"/>
      <c r="J515" s="17" t="str">
        <f t="shared" si="49"/>
        <v/>
      </c>
      <c r="K515" s="34"/>
      <c r="L515" s="34"/>
      <c r="M515" s="17" t="str">
        <f t="shared" si="50"/>
        <v/>
      </c>
      <c r="N515" s="34"/>
      <c r="O515" s="34"/>
      <c r="P515" s="17" t="str">
        <f t="shared" si="51"/>
        <v/>
      </c>
      <c r="Q515" s="34"/>
      <c r="R515" s="34"/>
      <c r="S515" s="17" t="str">
        <f t="shared" si="52"/>
        <v/>
      </c>
      <c r="T515" s="34"/>
      <c r="U515" s="34"/>
      <c r="V515" s="17" t="str">
        <f t="shared" si="53"/>
        <v/>
      </c>
      <c r="W515" s="34"/>
      <c r="X515" s="14"/>
    </row>
    <row r="516" spans="1:24" ht="15" customHeight="1" x14ac:dyDescent="0.25">
      <c r="A516" s="19">
        <v>513</v>
      </c>
      <c r="B516" s="12"/>
      <c r="C516" s="14"/>
      <c r="D516" s="34"/>
      <c r="E516" s="34"/>
      <c r="F516" s="34"/>
      <c r="G516" s="17" t="str">
        <f t="shared" ref="G516:G579" si="54">_xlfn.LET(_xlpm.d,IFERROR(VALUE(SUBSTITUTE(D516&amp;"",".",",")),""),_xlpm.x,IFERROR(VALUE(SUBSTITUTE(F516&amp;"",".",",")),""),IF(OR(_xlpm.d="",_xlpm.d=0,_xlpm.x=""),"",(_xlpm.d-_xlpm.x)/_xlpm.d*100))</f>
        <v/>
      </c>
      <c r="H516" s="34"/>
      <c r="I516" s="34"/>
      <c r="J516" s="17" t="str">
        <f t="shared" ref="J516:J579" si="55">_xlfn.LET(_xlpm.d,IFERROR(VALUE(SUBSTITUTE(D516&amp;"",".",",")),""),_xlpm.x,IFERROR(VALUE(SUBSTITUTE(I516&amp;"",".",",")),""),IF(OR(_xlpm.d="",_xlpm.d=0,_xlpm.x=""),"",(_xlpm.d-_xlpm.x)/_xlpm.d*100))</f>
        <v/>
      </c>
      <c r="K516" s="34"/>
      <c r="L516" s="34"/>
      <c r="M516" s="17" t="str">
        <f t="shared" ref="M516:M579" si="56">_xlfn.LET(_xlpm.d,IFERROR(VALUE(SUBSTITUTE(D516&amp;"",".",",")),""),_xlpm.x,IFERROR(VALUE(SUBSTITUTE(L516&amp;"",".",",")),""),IF(OR(_xlpm.d="",_xlpm.d=0,_xlpm.x=""),"",(_xlpm.d-_xlpm.x)/_xlpm.d*100))</f>
        <v/>
      </c>
      <c r="N516" s="34"/>
      <c r="O516" s="34"/>
      <c r="P516" s="17" t="str">
        <f t="shared" ref="P516:P579" si="57">_xlfn.LET(_xlpm.d,IFERROR(VALUE(SUBSTITUTE(D516&amp;"",".",",")),""),_xlpm.x,IFERROR(VALUE(SUBSTITUTE(O516&amp;"",".",",")),""),IF(OR(_xlpm.d="",_xlpm.d=0,_xlpm.x=""),"",(_xlpm.d-_xlpm.x)/_xlpm.d*100))</f>
        <v/>
      </c>
      <c r="Q516" s="34"/>
      <c r="R516" s="34"/>
      <c r="S516" s="17" t="str">
        <f t="shared" ref="S516:S579" si="58">_xlfn.LET(_xlpm.d,IFERROR(VALUE(SUBSTITUTE(D516&amp;"",".",",")),""),_xlpm.x,IFERROR(VALUE(SUBSTITUTE(R516&amp;"",".",",")),""),IF(OR(_xlpm.d="",_xlpm.d=0,_xlpm.x=""),"",(_xlpm.d-_xlpm.x)/_xlpm.d*100))</f>
        <v/>
      </c>
      <c r="T516" s="34"/>
      <c r="U516" s="34"/>
      <c r="V516" s="17" t="str">
        <f t="shared" ref="V516:V579" si="59">_xlfn.LET(_xlpm.d,IFERROR(VALUE(SUBSTITUTE(D516&amp;"",".",",")),""),_xlpm.x,IFERROR(VALUE(SUBSTITUTE(U516&amp;"",".",",")),""),IF(OR(_xlpm.d="",_xlpm.d=0,_xlpm.x=""),"",_xlpm.x/(_xlpm.d*1000/150)*100))</f>
        <v/>
      </c>
      <c r="W516" s="34"/>
      <c r="X516" s="14"/>
    </row>
    <row r="517" spans="1:24" ht="15" customHeight="1" x14ac:dyDescent="0.25">
      <c r="A517" s="19">
        <v>514</v>
      </c>
      <c r="B517" s="12"/>
      <c r="C517" s="14"/>
      <c r="D517" s="34"/>
      <c r="E517" s="34"/>
      <c r="F517" s="34"/>
      <c r="G517" s="17" t="str">
        <f t="shared" si="54"/>
        <v/>
      </c>
      <c r="H517" s="34"/>
      <c r="I517" s="34"/>
      <c r="J517" s="17" t="str">
        <f t="shared" si="55"/>
        <v/>
      </c>
      <c r="K517" s="34"/>
      <c r="L517" s="34"/>
      <c r="M517" s="17" t="str">
        <f t="shared" si="56"/>
        <v/>
      </c>
      <c r="N517" s="34"/>
      <c r="O517" s="34"/>
      <c r="P517" s="17" t="str">
        <f t="shared" si="57"/>
        <v/>
      </c>
      <c r="Q517" s="34"/>
      <c r="R517" s="34"/>
      <c r="S517" s="17" t="str">
        <f t="shared" si="58"/>
        <v/>
      </c>
      <c r="T517" s="34"/>
      <c r="U517" s="34"/>
      <c r="V517" s="17" t="str">
        <f t="shared" si="59"/>
        <v/>
      </c>
      <c r="W517" s="34"/>
      <c r="X517" s="14"/>
    </row>
    <row r="518" spans="1:24" ht="15" customHeight="1" x14ac:dyDescent="0.25">
      <c r="A518" s="19">
        <v>515</v>
      </c>
      <c r="B518" s="12"/>
      <c r="C518" s="14"/>
      <c r="D518" s="34"/>
      <c r="E518" s="34"/>
      <c r="F518" s="34"/>
      <c r="G518" s="17" t="str">
        <f t="shared" si="54"/>
        <v/>
      </c>
      <c r="H518" s="34"/>
      <c r="I518" s="34"/>
      <c r="J518" s="17" t="str">
        <f t="shared" si="55"/>
        <v/>
      </c>
      <c r="K518" s="34"/>
      <c r="L518" s="34"/>
      <c r="M518" s="17" t="str">
        <f t="shared" si="56"/>
        <v/>
      </c>
      <c r="N518" s="34"/>
      <c r="O518" s="34"/>
      <c r="P518" s="17" t="str">
        <f t="shared" si="57"/>
        <v/>
      </c>
      <c r="Q518" s="34"/>
      <c r="R518" s="34"/>
      <c r="S518" s="17" t="str">
        <f t="shared" si="58"/>
        <v/>
      </c>
      <c r="T518" s="34"/>
      <c r="U518" s="34"/>
      <c r="V518" s="17" t="str">
        <f t="shared" si="59"/>
        <v/>
      </c>
      <c r="W518" s="34"/>
      <c r="X518" s="14"/>
    </row>
    <row r="519" spans="1:24" ht="15" customHeight="1" x14ac:dyDescent="0.25">
      <c r="A519" s="19">
        <v>516</v>
      </c>
      <c r="B519" s="12"/>
      <c r="C519" s="14"/>
      <c r="D519" s="34"/>
      <c r="E519" s="34"/>
      <c r="F519" s="34"/>
      <c r="G519" s="17" t="str">
        <f t="shared" si="54"/>
        <v/>
      </c>
      <c r="H519" s="34"/>
      <c r="I519" s="34"/>
      <c r="J519" s="17" t="str">
        <f t="shared" si="55"/>
        <v/>
      </c>
      <c r="K519" s="34"/>
      <c r="L519" s="34"/>
      <c r="M519" s="17" t="str">
        <f t="shared" si="56"/>
        <v/>
      </c>
      <c r="N519" s="34"/>
      <c r="O519" s="34"/>
      <c r="P519" s="17" t="str">
        <f t="shared" si="57"/>
        <v/>
      </c>
      <c r="Q519" s="34"/>
      <c r="R519" s="34"/>
      <c r="S519" s="17" t="str">
        <f t="shared" si="58"/>
        <v/>
      </c>
      <c r="T519" s="34"/>
      <c r="U519" s="34"/>
      <c r="V519" s="17" t="str">
        <f t="shared" si="59"/>
        <v/>
      </c>
      <c r="W519" s="34"/>
      <c r="X519" s="14"/>
    </row>
    <row r="520" spans="1:24" ht="15" customHeight="1" x14ac:dyDescent="0.25">
      <c r="A520" s="19">
        <v>517</v>
      </c>
      <c r="B520" s="12"/>
      <c r="C520" s="14"/>
      <c r="D520" s="34"/>
      <c r="E520" s="34"/>
      <c r="F520" s="34"/>
      <c r="G520" s="17" t="str">
        <f t="shared" si="54"/>
        <v/>
      </c>
      <c r="H520" s="34"/>
      <c r="I520" s="34"/>
      <c r="J520" s="17" t="str">
        <f t="shared" si="55"/>
        <v/>
      </c>
      <c r="K520" s="34"/>
      <c r="L520" s="34"/>
      <c r="M520" s="17" t="str">
        <f t="shared" si="56"/>
        <v/>
      </c>
      <c r="N520" s="34"/>
      <c r="O520" s="34"/>
      <c r="P520" s="17" t="str">
        <f t="shared" si="57"/>
        <v/>
      </c>
      <c r="Q520" s="34"/>
      <c r="R520" s="34"/>
      <c r="S520" s="17" t="str">
        <f t="shared" si="58"/>
        <v/>
      </c>
      <c r="T520" s="34"/>
      <c r="U520" s="34"/>
      <c r="V520" s="17" t="str">
        <f t="shared" si="59"/>
        <v/>
      </c>
      <c r="W520" s="34"/>
      <c r="X520" s="14"/>
    </row>
    <row r="521" spans="1:24" ht="15" customHeight="1" x14ac:dyDescent="0.25">
      <c r="A521" s="19">
        <v>518</v>
      </c>
      <c r="B521" s="12"/>
      <c r="C521" s="14"/>
      <c r="D521" s="34"/>
      <c r="E521" s="34"/>
      <c r="F521" s="34"/>
      <c r="G521" s="17" t="str">
        <f t="shared" si="54"/>
        <v/>
      </c>
      <c r="H521" s="34"/>
      <c r="I521" s="34"/>
      <c r="J521" s="17" t="str">
        <f t="shared" si="55"/>
        <v/>
      </c>
      <c r="K521" s="34"/>
      <c r="L521" s="34"/>
      <c r="M521" s="17" t="str">
        <f t="shared" si="56"/>
        <v/>
      </c>
      <c r="N521" s="34"/>
      <c r="O521" s="34"/>
      <c r="P521" s="17" t="str">
        <f t="shared" si="57"/>
        <v/>
      </c>
      <c r="Q521" s="34"/>
      <c r="R521" s="34"/>
      <c r="S521" s="17" t="str">
        <f t="shared" si="58"/>
        <v/>
      </c>
      <c r="T521" s="34"/>
      <c r="U521" s="34"/>
      <c r="V521" s="17" t="str">
        <f t="shared" si="59"/>
        <v/>
      </c>
      <c r="W521" s="34"/>
      <c r="X521" s="14"/>
    </row>
    <row r="522" spans="1:24" ht="15" customHeight="1" x14ac:dyDescent="0.25">
      <c r="A522" s="19">
        <v>519</v>
      </c>
      <c r="B522" s="12"/>
      <c r="C522" s="14"/>
      <c r="D522" s="34"/>
      <c r="E522" s="34"/>
      <c r="F522" s="34"/>
      <c r="G522" s="17" t="str">
        <f t="shared" si="54"/>
        <v/>
      </c>
      <c r="H522" s="34"/>
      <c r="I522" s="34"/>
      <c r="J522" s="17" t="str">
        <f t="shared" si="55"/>
        <v/>
      </c>
      <c r="K522" s="34"/>
      <c r="L522" s="34"/>
      <c r="M522" s="17" t="str">
        <f t="shared" si="56"/>
        <v/>
      </c>
      <c r="N522" s="34"/>
      <c r="O522" s="34"/>
      <c r="P522" s="17" t="str">
        <f t="shared" si="57"/>
        <v/>
      </c>
      <c r="Q522" s="34"/>
      <c r="R522" s="34"/>
      <c r="S522" s="17" t="str">
        <f t="shared" si="58"/>
        <v/>
      </c>
      <c r="T522" s="34"/>
      <c r="U522" s="34"/>
      <c r="V522" s="17" t="str">
        <f t="shared" si="59"/>
        <v/>
      </c>
      <c r="W522" s="34"/>
      <c r="X522" s="14"/>
    </row>
    <row r="523" spans="1:24" ht="15" customHeight="1" x14ac:dyDescent="0.25">
      <c r="A523" s="19">
        <v>520</v>
      </c>
      <c r="B523" s="12"/>
      <c r="C523" s="14"/>
      <c r="D523" s="34"/>
      <c r="E523" s="34"/>
      <c r="F523" s="34"/>
      <c r="G523" s="17" t="str">
        <f t="shared" si="54"/>
        <v/>
      </c>
      <c r="H523" s="34"/>
      <c r="I523" s="34"/>
      <c r="J523" s="17" t="str">
        <f t="shared" si="55"/>
        <v/>
      </c>
      <c r="K523" s="34"/>
      <c r="L523" s="34"/>
      <c r="M523" s="17" t="str">
        <f t="shared" si="56"/>
        <v/>
      </c>
      <c r="N523" s="34"/>
      <c r="O523" s="34"/>
      <c r="P523" s="17" t="str">
        <f t="shared" si="57"/>
        <v/>
      </c>
      <c r="Q523" s="34"/>
      <c r="R523" s="34"/>
      <c r="S523" s="17" t="str">
        <f t="shared" si="58"/>
        <v/>
      </c>
      <c r="T523" s="34"/>
      <c r="U523" s="34"/>
      <c r="V523" s="17" t="str">
        <f t="shared" si="59"/>
        <v/>
      </c>
      <c r="W523" s="34"/>
      <c r="X523" s="14"/>
    </row>
    <row r="524" spans="1:24" ht="15" customHeight="1" x14ac:dyDescent="0.25">
      <c r="A524" s="19">
        <v>521</v>
      </c>
      <c r="B524" s="12"/>
      <c r="C524" s="14"/>
      <c r="D524" s="34"/>
      <c r="E524" s="34"/>
      <c r="F524" s="34"/>
      <c r="G524" s="17" t="str">
        <f t="shared" si="54"/>
        <v/>
      </c>
      <c r="H524" s="34"/>
      <c r="I524" s="34"/>
      <c r="J524" s="17" t="str">
        <f t="shared" si="55"/>
        <v/>
      </c>
      <c r="K524" s="34"/>
      <c r="L524" s="34"/>
      <c r="M524" s="17" t="str">
        <f t="shared" si="56"/>
        <v/>
      </c>
      <c r="N524" s="34"/>
      <c r="O524" s="34"/>
      <c r="P524" s="17" t="str">
        <f t="shared" si="57"/>
        <v/>
      </c>
      <c r="Q524" s="34"/>
      <c r="R524" s="34"/>
      <c r="S524" s="17" t="str">
        <f t="shared" si="58"/>
        <v/>
      </c>
      <c r="T524" s="34"/>
      <c r="U524" s="34"/>
      <c r="V524" s="17" t="str">
        <f t="shared" si="59"/>
        <v/>
      </c>
      <c r="W524" s="34"/>
      <c r="X524" s="14"/>
    </row>
    <row r="525" spans="1:24" ht="15" customHeight="1" x14ac:dyDescent="0.25">
      <c r="A525" s="19">
        <v>522</v>
      </c>
      <c r="B525" s="12"/>
      <c r="C525" s="14"/>
      <c r="D525" s="34"/>
      <c r="E525" s="34"/>
      <c r="F525" s="34"/>
      <c r="G525" s="17" t="str">
        <f t="shared" si="54"/>
        <v/>
      </c>
      <c r="H525" s="34"/>
      <c r="I525" s="34"/>
      <c r="J525" s="17" t="str">
        <f t="shared" si="55"/>
        <v/>
      </c>
      <c r="K525" s="34"/>
      <c r="L525" s="34"/>
      <c r="M525" s="17" t="str">
        <f t="shared" si="56"/>
        <v/>
      </c>
      <c r="N525" s="34"/>
      <c r="O525" s="34"/>
      <c r="P525" s="17" t="str">
        <f t="shared" si="57"/>
        <v/>
      </c>
      <c r="Q525" s="34"/>
      <c r="R525" s="34"/>
      <c r="S525" s="17" t="str">
        <f t="shared" si="58"/>
        <v/>
      </c>
      <c r="T525" s="34"/>
      <c r="U525" s="34"/>
      <c r="V525" s="17" t="str">
        <f t="shared" si="59"/>
        <v/>
      </c>
      <c r="W525" s="34"/>
      <c r="X525" s="14"/>
    </row>
    <row r="526" spans="1:24" ht="15" customHeight="1" x14ac:dyDescent="0.25">
      <c r="A526" s="19">
        <v>523</v>
      </c>
      <c r="B526" s="12"/>
      <c r="C526" s="14"/>
      <c r="D526" s="34"/>
      <c r="E526" s="34"/>
      <c r="F526" s="34"/>
      <c r="G526" s="17" t="str">
        <f t="shared" si="54"/>
        <v/>
      </c>
      <c r="H526" s="34"/>
      <c r="I526" s="34"/>
      <c r="J526" s="17" t="str">
        <f t="shared" si="55"/>
        <v/>
      </c>
      <c r="K526" s="34"/>
      <c r="L526" s="34"/>
      <c r="M526" s="17" t="str">
        <f t="shared" si="56"/>
        <v/>
      </c>
      <c r="N526" s="34"/>
      <c r="O526" s="34"/>
      <c r="P526" s="17" t="str">
        <f t="shared" si="57"/>
        <v/>
      </c>
      <c r="Q526" s="34"/>
      <c r="R526" s="34"/>
      <c r="S526" s="17" t="str">
        <f t="shared" si="58"/>
        <v/>
      </c>
      <c r="T526" s="34"/>
      <c r="U526" s="34"/>
      <c r="V526" s="17" t="str">
        <f t="shared" si="59"/>
        <v/>
      </c>
      <c r="W526" s="34"/>
      <c r="X526" s="14"/>
    </row>
    <row r="527" spans="1:24" ht="15" customHeight="1" x14ac:dyDescent="0.25">
      <c r="A527" s="19">
        <v>524</v>
      </c>
      <c r="B527" s="12"/>
      <c r="C527" s="14"/>
      <c r="D527" s="34"/>
      <c r="E527" s="34"/>
      <c r="F527" s="34"/>
      <c r="G527" s="17" t="str">
        <f t="shared" si="54"/>
        <v/>
      </c>
      <c r="H527" s="34"/>
      <c r="I527" s="34"/>
      <c r="J527" s="17" t="str">
        <f t="shared" si="55"/>
        <v/>
      </c>
      <c r="K527" s="34"/>
      <c r="L527" s="34"/>
      <c r="M527" s="17" t="str">
        <f t="shared" si="56"/>
        <v/>
      </c>
      <c r="N527" s="34"/>
      <c r="O527" s="34"/>
      <c r="P527" s="17" t="str">
        <f t="shared" si="57"/>
        <v/>
      </c>
      <c r="Q527" s="34"/>
      <c r="R527" s="34"/>
      <c r="S527" s="17" t="str">
        <f t="shared" si="58"/>
        <v/>
      </c>
      <c r="T527" s="34"/>
      <c r="U527" s="34"/>
      <c r="V527" s="17" t="str">
        <f t="shared" si="59"/>
        <v/>
      </c>
      <c r="W527" s="34"/>
      <c r="X527" s="14"/>
    </row>
    <row r="528" spans="1:24" ht="15" customHeight="1" x14ac:dyDescent="0.25">
      <c r="A528" s="19">
        <v>525</v>
      </c>
      <c r="B528" s="12"/>
      <c r="C528" s="14"/>
      <c r="D528" s="34"/>
      <c r="E528" s="34"/>
      <c r="F528" s="34"/>
      <c r="G528" s="17" t="str">
        <f t="shared" si="54"/>
        <v/>
      </c>
      <c r="H528" s="34"/>
      <c r="I528" s="34"/>
      <c r="J528" s="17" t="str">
        <f t="shared" si="55"/>
        <v/>
      </c>
      <c r="K528" s="34"/>
      <c r="L528" s="34"/>
      <c r="M528" s="17" t="str">
        <f t="shared" si="56"/>
        <v/>
      </c>
      <c r="N528" s="34"/>
      <c r="O528" s="34"/>
      <c r="P528" s="17" t="str">
        <f t="shared" si="57"/>
        <v/>
      </c>
      <c r="Q528" s="34"/>
      <c r="R528" s="34"/>
      <c r="S528" s="17" t="str">
        <f t="shared" si="58"/>
        <v/>
      </c>
      <c r="T528" s="34"/>
      <c r="U528" s="34"/>
      <c r="V528" s="17" t="str">
        <f t="shared" si="59"/>
        <v/>
      </c>
      <c r="W528" s="34"/>
      <c r="X528" s="14"/>
    </row>
    <row r="529" spans="1:24" ht="15" customHeight="1" x14ac:dyDescent="0.25">
      <c r="A529" s="19">
        <v>526</v>
      </c>
      <c r="B529" s="12"/>
      <c r="C529" s="14"/>
      <c r="D529" s="34"/>
      <c r="E529" s="34"/>
      <c r="F529" s="34"/>
      <c r="G529" s="17" t="str">
        <f t="shared" si="54"/>
        <v/>
      </c>
      <c r="H529" s="34"/>
      <c r="I529" s="34"/>
      <c r="J529" s="17" t="str">
        <f t="shared" si="55"/>
        <v/>
      </c>
      <c r="K529" s="34"/>
      <c r="L529" s="34"/>
      <c r="M529" s="17" t="str">
        <f t="shared" si="56"/>
        <v/>
      </c>
      <c r="N529" s="34"/>
      <c r="O529" s="34"/>
      <c r="P529" s="17" t="str">
        <f t="shared" si="57"/>
        <v/>
      </c>
      <c r="Q529" s="34"/>
      <c r="R529" s="34"/>
      <c r="S529" s="17" t="str">
        <f t="shared" si="58"/>
        <v/>
      </c>
      <c r="T529" s="34"/>
      <c r="U529" s="34"/>
      <c r="V529" s="17" t="str">
        <f t="shared" si="59"/>
        <v/>
      </c>
      <c r="W529" s="34"/>
      <c r="X529" s="14"/>
    </row>
    <row r="530" spans="1:24" ht="15" customHeight="1" x14ac:dyDescent="0.25">
      <c r="A530" s="19">
        <v>527</v>
      </c>
      <c r="B530" s="12"/>
      <c r="C530" s="14"/>
      <c r="D530" s="34"/>
      <c r="E530" s="34"/>
      <c r="F530" s="34"/>
      <c r="G530" s="17" t="str">
        <f t="shared" si="54"/>
        <v/>
      </c>
      <c r="H530" s="34"/>
      <c r="I530" s="34"/>
      <c r="J530" s="17" t="str">
        <f t="shared" si="55"/>
        <v/>
      </c>
      <c r="K530" s="34"/>
      <c r="L530" s="34"/>
      <c r="M530" s="17" t="str">
        <f t="shared" si="56"/>
        <v/>
      </c>
      <c r="N530" s="34"/>
      <c r="O530" s="34"/>
      <c r="P530" s="17" t="str">
        <f t="shared" si="57"/>
        <v/>
      </c>
      <c r="Q530" s="34"/>
      <c r="R530" s="34"/>
      <c r="S530" s="17" t="str">
        <f t="shared" si="58"/>
        <v/>
      </c>
      <c r="T530" s="34"/>
      <c r="U530" s="34"/>
      <c r="V530" s="17" t="str">
        <f t="shared" si="59"/>
        <v/>
      </c>
      <c r="W530" s="34"/>
      <c r="X530" s="14"/>
    </row>
    <row r="531" spans="1:24" ht="15" customHeight="1" x14ac:dyDescent="0.25">
      <c r="A531" s="19">
        <v>528</v>
      </c>
      <c r="B531" s="12"/>
      <c r="C531" s="14"/>
      <c r="D531" s="34"/>
      <c r="E531" s="34"/>
      <c r="F531" s="34"/>
      <c r="G531" s="17" t="str">
        <f t="shared" si="54"/>
        <v/>
      </c>
      <c r="H531" s="34"/>
      <c r="I531" s="34"/>
      <c r="J531" s="17" t="str">
        <f t="shared" si="55"/>
        <v/>
      </c>
      <c r="K531" s="34"/>
      <c r="L531" s="34"/>
      <c r="M531" s="17" t="str">
        <f t="shared" si="56"/>
        <v/>
      </c>
      <c r="N531" s="34"/>
      <c r="O531" s="34"/>
      <c r="P531" s="17" t="str">
        <f t="shared" si="57"/>
        <v/>
      </c>
      <c r="Q531" s="34"/>
      <c r="R531" s="34"/>
      <c r="S531" s="17" t="str">
        <f t="shared" si="58"/>
        <v/>
      </c>
      <c r="T531" s="34"/>
      <c r="U531" s="34"/>
      <c r="V531" s="17" t="str">
        <f t="shared" si="59"/>
        <v/>
      </c>
      <c r="W531" s="34"/>
      <c r="X531" s="14"/>
    </row>
    <row r="532" spans="1:24" ht="15" customHeight="1" x14ac:dyDescent="0.25">
      <c r="A532" s="19">
        <v>529</v>
      </c>
      <c r="B532" s="12"/>
      <c r="C532" s="14"/>
      <c r="D532" s="34"/>
      <c r="E532" s="34"/>
      <c r="F532" s="34"/>
      <c r="G532" s="17" t="str">
        <f t="shared" si="54"/>
        <v/>
      </c>
      <c r="H532" s="34"/>
      <c r="I532" s="34"/>
      <c r="J532" s="17" t="str">
        <f t="shared" si="55"/>
        <v/>
      </c>
      <c r="K532" s="34"/>
      <c r="L532" s="34"/>
      <c r="M532" s="17" t="str">
        <f t="shared" si="56"/>
        <v/>
      </c>
      <c r="N532" s="34"/>
      <c r="O532" s="34"/>
      <c r="P532" s="17" t="str">
        <f t="shared" si="57"/>
        <v/>
      </c>
      <c r="Q532" s="34"/>
      <c r="R532" s="34"/>
      <c r="S532" s="17" t="str">
        <f t="shared" si="58"/>
        <v/>
      </c>
      <c r="T532" s="34"/>
      <c r="U532" s="34"/>
      <c r="V532" s="17" t="str">
        <f t="shared" si="59"/>
        <v/>
      </c>
      <c r="W532" s="34"/>
      <c r="X532" s="14"/>
    </row>
    <row r="533" spans="1:24" ht="15" customHeight="1" x14ac:dyDescent="0.25">
      <c r="A533" s="19">
        <v>530</v>
      </c>
      <c r="B533" s="12"/>
      <c r="C533" s="14"/>
      <c r="D533" s="34"/>
      <c r="E533" s="34"/>
      <c r="F533" s="34"/>
      <c r="G533" s="17" t="str">
        <f t="shared" si="54"/>
        <v/>
      </c>
      <c r="H533" s="34"/>
      <c r="I533" s="34"/>
      <c r="J533" s="17" t="str">
        <f t="shared" si="55"/>
        <v/>
      </c>
      <c r="K533" s="34"/>
      <c r="L533" s="34"/>
      <c r="M533" s="17" t="str">
        <f t="shared" si="56"/>
        <v/>
      </c>
      <c r="N533" s="34"/>
      <c r="O533" s="34"/>
      <c r="P533" s="17" t="str">
        <f t="shared" si="57"/>
        <v/>
      </c>
      <c r="Q533" s="34"/>
      <c r="R533" s="34"/>
      <c r="S533" s="17" t="str">
        <f t="shared" si="58"/>
        <v/>
      </c>
      <c r="T533" s="34"/>
      <c r="U533" s="34"/>
      <c r="V533" s="17" t="str">
        <f t="shared" si="59"/>
        <v/>
      </c>
      <c r="W533" s="34"/>
      <c r="X533" s="14"/>
    </row>
    <row r="534" spans="1:24" ht="15" customHeight="1" x14ac:dyDescent="0.25">
      <c r="A534" s="19">
        <v>531</v>
      </c>
      <c r="B534" s="12"/>
      <c r="C534" s="14"/>
      <c r="D534" s="34"/>
      <c r="E534" s="34"/>
      <c r="F534" s="34"/>
      <c r="G534" s="17" t="str">
        <f t="shared" si="54"/>
        <v/>
      </c>
      <c r="H534" s="34"/>
      <c r="I534" s="34"/>
      <c r="J534" s="17" t="str">
        <f t="shared" si="55"/>
        <v/>
      </c>
      <c r="K534" s="34"/>
      <c r="L534" s="34"/>
      <c r="M534" s="17" t="str">
        <f t="shared" si="56"/>
        <v/>
      </c>
      <c r="N534" s="34"/>
      <c r="O534" s="34"/>
      <c r="P534" s="17" t="str">
        <f t="shared" si="57"/>
        <v/>
      </c>
      <c r="Q534" s="34"/>
      <c r="R534" s="34"/>
      <c r="S534" s="17" t="str">
        <f t="shared" si="58"/>
        <v/>
      </c>
      <c r="T534" s="34"/>
      <c r="U534" s="34"/>
      <c r="V534" s="17" t="str">
        <f t="shared" si="59"/>
        <v/>
      </c>
      <c r="W534" s="34"/>
      <c r="X534" s="14"/>
    </row>
    <row r="535" spans="1:24" ht="15" customHeight="1" x14ac:dyDescent="0.25">
      <c r="A535" s="19">
        <v>532</v>
      </c>
      <c r="B535" s="12"/>
      <c r="C535" s="14"/>
      <c r="D535" s="34"/>
      <c r="E535" s="34"/>
      <c r="F535" s="34"/>
      <c r="G535" s="17" t="str">
        <f t="shared" si="54"/>
        <v/>
      </c>
      <c r="H535" s="34"/>
      <c r="I535" s="34"/>
      <c r="J535" s="17" t="str">
        <f t="shared" si="55"/>
        <v/>
      </c>
      <c r="K535" s="34"/>
      <c r="L535" s="34"/>
      <c r="M535" s="17" t="str">
        <f t="shared" si="56"/>
        <v/>
      </c>
      <c r="N535" s="34"/>
      <c r="O535" s="34"/>
      <c r="P535" s="17" t="str">
        <f t="shared" si="57"/>
        <v/>
      </c>
      <c r="Q535" s="34"/>
      <c r="R535" s="34"/>
      <c r="S535" s="17" t="str">
        <f t="shared" si="58"/>
        <v/>
      </c>
      <c r="T535" s="34"/>
      <c r="U535" s="34"/>
      <c r="V535" s="17" t="str">
        <f t="shared" si="59"/>
        <v/>
      </c>
      <c r="W535" s="34"/>
      <c r="X535" s="14"/>
    </row>
    <row r="536" spans="1:24" ht="15" customHeight="1" x14ac:dyDescent="0.25">
      <c r="A536" s="19">
        <v>533</v>
      </c>
      <c r="B536" s="12"/>
      <c r="C536" s="14"/>
      <c r="D536" s="34"/>
      <c r="E536" s="34"/>
      <c r="F536" s="34"/>
      <c r="G536" s="17" t="str">
        <f t="shared" si="54"/>
        <v/>
      </c>
      <c r="H536" s="34"/>
      <c r="I536" s="34"/>
      <c r="J536" s="17" t="str">
        <f t="shared" si="55"/>
        <v/>
      </c>
      <c r="K536" s="34"/>
      <c r="L536" s="34"/>
      <c r="M536" s="17" t="str">
        <f t="shared" si="56"/>
        <v/>
      </c>
      <c r="N536" s="34"/>
      <c r="O536" s="34"/>
      <c r="P536" s="17" t="str">
        <f t="shared" si="57"/>
        <v/>
      </c>
      <c r="Q536" s="34"/>
      <c r="R536" s="34"/>
      <c r="S536" s="17" t="str">
        <f t="shared" si="58"/>
        <v/>
      </c>
      <c r="T536" s="34"/>
      <c r="U536" s="34"/>
      <c r="V536" s="17" t="str">
        <f t="shared" si="59"/>
        <v/>
      </c>
      <c r="W536" s="34"/>
      <c r="X536" s="14"/>
    </row>
    <row r="537" spans="1:24" ht="15" customHeight="1" x14ac:dyDescent="0.25">
      <c r="A537" s="19">
        <v>534</v>
      </c>
      <c r="B537" s="12"/>
      <c r="C537" s="14"/>
      <c r="D537" s="34"/>
      <c r="E537" s="34"/>
      <c r="F537" s="34"/>
      <c r="G537" s="17" t="str">
        <f t="shared" si="54"/>
        <v/>
      </c>
      <c r="H537" s="34"/>
      <c r="I537" s="34"/>
      <c r="J537" s="17" t="str">
        <f t="shared" si="55"/>
        <v/>
      </c>
      <c r="K537" s="34"/>
      <c r="L537" s="34"/>
      <c r="M537" s="17" t="str">
        <f t="shared" si="56"/>
        <v/>
      </c>
      <c r="N537" s="34"/>
      <c r="O537" s="34"/>
      <c r="P537" s="17" t="str">
        <f t="shared" si="57"/>
        <v/>
      </c>
      <c r="Q537" s="34"/>
      <c r="R537" s="34"/>
      <c r="S537" s="17" t="str">
        <f t="shared" si="58"/>
        <v/>
      </c>
      <c r="T537" s="34"/>
      <c r="U537" s="34"/>
      <c r="V537" s="17" t="str">
        <f t="shared" si="59"/>
        <v/>
      </c>
      <c r="W537" s="34"/>
      <c r="X537" s="14"/>
    </row>
    <row r="538" spans="1:24" ht="15" customHeight="1" x14ac:dyDescent="0.25">
      <c r="A538" s="19">
        <v>535</v>
      </c>
      <c r="B538" s="12"/>
      <c r="C538" s="14"/>
      <c r="D538" s="34"/>
      <c r="E538" s="34"/>
      <c r="F538" s="34"/>
      <c r="G538" s="17" t="str">
        <f t="shared" si="54"/>
        <v/>
      </c>
      <c r="H538" s="34"/>
      <c r="I538" s="34"/>
      <c r="J538" s="17" t="str">
        <f t="shared" si="55"/>
        <v/>
      </c>
      <c r="K538" s="34"/>
      <c r="L538" s="34"/>
      <c r="M538" s="17" t="str">
        <f t="shared" si="56"/>
        <v/>
      </c>
      <c r="N538" s="34"/>
      <c r="O538" s="34"/>
      <c r="P538" s="17" t="str">
        <f t="shared" si="57"/>
        <v/>
      </c>
      <c r="Q538" s="34"/>
      <c r="R538" s="34"/>
      <c r="S538" s="17" t="str">
        <f t="shared" si="58"/>
        <v/>
      </c>
      <c r="T538" s="34"/>
      <c r="U538" s="34"/>
      <c r="V538" s="17" t="str">
        <f t="shared" si="59"/>
        <v/>
      </c>
      <c r="W538" s="34"/>
      <c r="X538" s="14"/>
    </row>
    <row r="539" spans="1:24" ht="15" customHeight="1" x14ac:dyDescent="0.25">
      <c r="A539" s="19">
        <v>536</v>
      </c>
      <c r="B539" s="12"/>
      <c r="C539" s="14"/>
      <c r="D539" s="34"/>
      <c r="E539" s="34"/>
      <c r="F539" s="34"/>
      <c r="G539" s="17" t="str">
        <f t="shared" si="54"/>
        <v/>
      </c>
      <c r="H539" s="34"/>
      <c r="I539" s="34"/>
      <c r="J539" s="17" t="str">
        <f t="shared" si="55"/>
        <v/>
      </c>
      <c r="K539" s="34"/>
      <c r="L539" s="34"/>
      <c r="M539" s="17" t="str">
        <f t="shared" si="56"/>
        <v/>
      </c>
      <c r="N539" s="34"/>
      <c r="O539" s="34"/>
      <c r="P539" s="17" t="str">
        <f t="shared" si="57"/>
        <v/>
      </c>
      <c r="Q539" s="34"/>
      <c r="R539" s="34"/>
      <c r="S539" s="17" t="str">
        <f t="shared" si="58"/>
        <v/>
      </c>
      <c r="T539" s="34"/>
      <c r="U539" s="34"/>
      <c r="V539" s="17" t="str">
        <f t="shared" si="59"/>
        <v/>
      </c>
      <c r="W539" s="34"/>
      <c r="X539" s="14"/>
    </row>
    <row r="540" spans="1:24" ht="15" customHeight="1" x14ac:dyDescent="0.25">
      <c r="A540" s="19">
        <v>537</v>
      </c>
      <c r="B540" s="12"/>
      <c r="C540" s="14"/>
      <c r="D540" s="34"/>
      <c r="E540" s="34"/>
      <c r="F540" s="34"/>
      <c r="G540" s="17" t="str">
        <f t="shared" si="54"/>
        <v/>
      </c>
      <c r="H540" s="34"/>
      <c r="I540" s="34"/>
      <c r="J540" s="17" t="str">
        <f t="shared" si="55"/>
        <v/>
      </c>
      <c r="K540" s="34"/>
      <c r="L540" s="34"/>
      <c r="M540" s="17" t="str">
        <f t="shared" si="56"/>
        <v/>
      </c>
      <c r="N540" s="34"/>
      <c r="O540" s="34"/>
      <c r="P540" s="17" t="str">
        <f t="shared" si="57"/>
        <v/>
      </c>
      <c r="Q540" s="34"/>
      <c r="R540" s="34"/>
      <c r="S540" s="17" t="str">
        <f t="shared" si="58"/>
        <v/>
      </c>
      <c r="T540" s="34"/>
      <c r="U540" s="34"/>
      <c r="V540" s="17" t="str">
        <f t="shared" si="59"/>
        <v/>
      </c>
      <c r="W540" s="34"/>
      <c r="X540" s="14"/>
    </row>
    <row r="541" spans="1:24" ht="15" customHeight="1" x14ac:dyDescent="0.25">
      <c r="A541" s="19">
        <v>538</v>
      </c>
      <c r="B541" s="12"/>
      <c r="C541" s="14"/>
      <c r="D541" s="34"/>
      <c r="E541" s="34"/>
      <c r="F541" s="34"/>
      <c r="G541" s="17" t="str">
        <f t="shared" si="54"/>
        <v/>
      </c>
      <c r="H541" s="34"/>
      <c r="I541" s="34"/>
      <c r="J541" s="17" t="str">
        <f t="shared" si="55"/>
        <v/>
      </c>
      <c r="K541" s="34"/>
      <c r="L541" s="34"/>
      <c r="M541" s="17" t="str">
        <f t="shared" si="56"/>
        <v/>
      </c>
      <c r="N541" s="34"/>
      <c r="O541" s="34"/>
      <c r="P541" s="17" t="str">
        <f t="shared" si="57"/>
        <v/>
      </c>
      <c r="Q541" s="34"/>
      <c r="R541" s="34"/>
      <c r="S541" s="17" t="str">
        <f t="shared" si="58"/>
        <v/>
      </c>
      <c r="T541" s="34"/>
      <c r="U541" s="34"/>
      <c r="V541" s="17" t="str">
        <f t="shared" si="59"/>
        <v/>
      </c>
      <c r="W541" s="34"/>
      <c r="X541" s="14"/>
    </row>
    <row r="542" spans="1:24" ht="15" customHeight="1" x14ac:dyDescent="0.25">
      <c r="A542" s="19">
        <v>539</v>
      </c>
      <c r="B542" s="12"/>
      <c r="C542" s="14"/>
      <c r="D542" s="34"/>
      <c r="E542" s="34"/>
      <c r="F542" s="34"/>
      <c r="G542" s="17" t="str">
        <f t="shared" si="54"/>
        <v/>
      </c>
      <c r="H542" s="34"/>
      <c r="I542" s="34"/>
      <c r="J542" s="17" t="str">
        <f t="shared" si="55"/>
        <v/>
      </c>
      <c r="K542" s="34"/>
      <c r="L542" s="34"/>
      <c r="M542" s="17" t="str">
        <f t="shared" si="56"/>
        <v/>
      </c>
      <c r="N542" s="34"/>
      <c r="O542" s="34"/>
      <c r="P542" s="17" t="str">
        <f t="shared" si="57"/>
        <v/>
      </c>
      <c r="Q542" s="34"/>
      <c r="R542" s="34"/>
      <c r="S542" s="17" t="str">
        <f t="shared" si="58"/>
        <v/>
      </c>
      <c r="T542" s="34"/>
      <c r="U542" s="34"/>
      <c r="V542" s="17" t="str">
        <f t="shared" si="59"/>
        <v/>
      </c>
      <c r="W542" s="34"/>
      <c r="X542" s="14"/>
    </row>
    <row r="543" spans="1:24" ht="15" customHeight="1" x14ac:dyDescent="0.25">
      <c r="A543" s="19">
        <v>540</v>
      </c>
      <c r="B543" s="12"/>
      <c r="C543" s="14"/>
      <c r="D543" s="34"/>
      <c r="E543" s="34"/>
      <c r="F543" s="34"/>
      <c r="G543" s="17" t="str">
        <f t="shared" si="54"/>
        <v/>
      </c>
      <c r="H543" s="34"/>
      <c r="I543" s="34"/>
      <c r="J543" s="17" t="str">
        <f t="shared" si="55"/>
        <v/>
      </c>
      <c r="K543" s="34"/>
      <c r="L543" s="34"/>
      <c r="M543" s="17" t="str">
        <f t="shared" si="56"/>
        <v/>
      </c>
      <c r="N543" s="34"/>
      <c r="O543" s="34"/>
      <c r="P543" s="17" t="str">
        <f t="shared" si="57"/>
        <v/>
      </c>
      <c r="Q543" s="34"/>
      <c r="R543" s="34"/>
      <c r="S543" s="17" t="str">
        <f t="shared" si="58"/>
        <v/>
      </c>
      <c r="T543" s="34"/>
      <c r="U543" s="34"/>
      <c r="V543" s="17" t="str">
        <f t="shared" si="59"/>
        <v/>
      </c>
      <c r="W543" s="34"/>
      <c r="X543" s="14"/>
    </row>
    <row r="544" spans="1:24" ht="15" customHeight="1" x14ac:dyDescent="0.25">
      <c r="A544" s="19">
        <v>541</v>
      </c>
      <c r="B544" s="12"/>
      <c r="C544" s="14"/>
      <c r="D544" s="34"/>
      <c r="E544" s="34"/>
      <c r="F544" s="34"/>
      <c r="G544" s="17" t="str">
        <f t="shared" si="54"/>
        <v/>
      </c>
      <c r="H544" s="34"/>
      <c r="I544" s="34"/>
      <c r="J544" s="17" t="str">
        <f t="shared" si="55"/>
        <v/>
      </c>
      <c r="K544" s="34"/>
      <c r="L544" s="34"/>
      <c r="M544" s="17" t="str">
        <f t="shared" si="56"/>
        <v/>
      </c>
      <c r="N544" s="34"/>
      <c r="O544" s="34"/>
      <c r="P544" s="17" t="str">
        <f t="shared" si="57"/>
        <v/>
      </c>
      <c r="Q544" s="34"/>
      <c r="R544" s="34"/>
      <c r="S544" s="17" t="str">
        <f t="shared" si="58"/>
        <v/>
      </c>
      <c r="T544" s="34"/>
      <c r="U544" s="34"/>
      <c r="V544" s="17" t="str">
        <f t="shared" si="59"/>
        <v/>
      </c>
      <c r="W544" s="34"/>
      <c r="X544" s="14"/>
    </row>
    <row r="545" spans="1:24" ht="15" customHeight="1" x14ac:dyDescent="0.25">
      <c r="A545" s="19">
        <v>542</v>
      </c>
      <c r="B545" s="12"/>
      <c r="C545" s="14"/>
      <c r="D545" s="34"/>
      <c r="E545" s="34"/>
      <c r="F545" s="34"/>
      <c r="G545" s="17" t="str">
        <f t="shared" si="54"/>
        <v/>
      </c>
      <c r="H545" s="34"/>
      <c r="I545" s="34"/>
      <c r="J545" s="17" t="str">
        <f t="shared" si="55"/>
        <v/>
      </c>
      <c r="K545" s="34"/>
      <c r="L545" s="34"/>
      <c r="M545" s="17" t="str">
        <f t="shared" si="56"/>
        <v/>
      </c>
      <c r="N545" s="34"/>
      <c r="O545" s="34"/>
      <c r="P545" s="17" t="str">
        <f t="shared" si="57"/>
        <v/>
      </c>
      <c r="Q545" s="34"/>
      <c r="R545" s="34"/>
      <c r="S545" s="17" t="str">
        <f t="shared" si="58"/>
        <v/>
      </c>
      <c r="T545" s="34"/>
      <c r="U545" s="34"/>
      <c r="V545" s="17" t="str">
        <f t="shared" si="59"/>
        <v/>
      </c>
      <c r="W545" s="34"/>
      <c r="X545" s="14"/>
    </row>
    <row r="546" spans="1:24" ht="15" customHeight="1" x14ac:dyDescent="0.25">
      <c r="A546" s="19">
        <v>543</v>
      </c>
      <c r="B546" s="12"/>
      <c r="C546" s="14"/>
      <c r="D546" s="34"/>
      <c r="E546" s="34"/>
      <c r="F546" s="34"/>
      <c r="G546" s="17" t="str">
        <f t="shared" si="54"/>
        <v/>
      </c>
      <c r="H546" s="34"/>
      <c r="I546" s="34"/>
      <c r="J546" s="17" t="str">
        <f t="shared" si="55"/>
        <v/>
      </c>
      <c r="K546" s="34"/>
      <c r="L546" s="34"/>
      <c r="M546" s="17" t="str">
        <f t="shared" si="56"/>
        <v/>
      </c>
      <c r="N546" s="34"/>
      <c r="O546" s="34"/>
      <c r="P546" s="17" t="str">
        <f t="shared" si="57"/>
        <v/>
      </c>
      <c r="Q546" s="34"/>
      <c r="R546" s="34"/>
      <c r="S546" s="17" t="str">
        <f t="shared" si="58"/>
        <v/>
      </c>
      <c r="T546" s="34"/>
      <c r="U546" s="34"/>
      <c r="V546" s="17" t="str">
        <f t="shared" si="59"/>
        <v/>
      </c>
      <c r="W546" s="34"/>
      <c r="X546" s="14"/>
    </row>
    <row r="547" spans="1:24" ht="15" customHeight="1" x14ac:dyDescent="0.25">
      <c r="A547" s="19">
        <v>544</v>
      </c>
      <c r="B547" s="12"/>
      <c r="C547" s="14"/>
      <c r="D547" s="34"/>
      <c r="E547" s="34"/>
      <c r="F547" s="34"/>
      <c r="G547" s="17" t="str">
        <f t="shared" si="54"/>
        <v/>
      </c>
      <c r="H547" s="34"/>
      <c r="I547" s="34"/>
      <c r="J547" s="17" t="str">
        <f t="shared" si="55"/>
        <v/>
      </c>
      <c r="K547" s="34"/>
      <c r="L547" s="34"/>
      <c r="M547" s="17" t="str">
        <f t="shared" si="56"/>
        <v/>
      </c>
      <c r="N547" s="34"/>
      <c r="O547" s="34"/>
      <c r="P547" s="17" t="str">
        <f t="shared" si="57"/>
        <v/>
      </c>
      <c r="Q547" s="34"/>
      <c r="R547" s="34"/>
      <c r="S547" s="17" t="str">
        <f t="shared" si="58"/>
        <v/>
      </c>
      <c r="T547" s="34"/>
      <c r="U547" s="34"/>
      <c r="V547" s="17" t="str">
        <f t="shared" si="59"/>
        <v/>
      </c>
      <c r="W547" s="34"/>
      <c r="X547" s="14"/>
    </row>
    <row r="548" spans="1:24" ht="15" customHeight="1" x14ac:dyDescent="0.25">
      <c r="A548" s="19">
        <v>545</v>
      </c>
      <c r="B548" s="12"/>
      <c r="C548" s="14"/>
      <c r="D548" s="34"/>
      <c r="E548" s="34"/>
      <c r="F548" s="34"/>
      <c r="G548" s="17" t="str">
        <f t="shared" si="54"/>
        <v/>
      </c>
      <c r="H548" s="34"/>
      <c r="I548" s="34"/>
      <c r="J548" s="17" t="str">
        <f t="shared" si="55"/>
        <v/>
      </c>
      <c r="K548" s="34"/>
      <c r="L548" s="34"/>
      <c r="M548" s="17" t="str">
        <f t="shared" si="56"/>
        <v/>
      </c>
      <c r="N548" s="34"/>
      <c r="O548" s="34"/>
      <c r="P548" s="17" t="str">
        <f t="shared" si="57"/>
        <v/>
      </c>
      <c r="Q548" s="34"/>
      <c r="R548" s="34"/>
      <c r="S548" s="17" t="str">
        <f t="shared" si="58"/>
        <v/>
      </c>
      <c r="T548" s="34"/>
      <c r="U548" s="34"/>
      <c r="V548" s="17" t="str">
        <f t="shared" si="59"/>
        <v/>
      </c>
      <c r="W548" s="34"/>
      <c r="X548" s="14"/>
    </row>
    <row r="549" spans="1:24" ht="15" customHeight="1" x14ac:dyDescent="0.25">
      <c r="A549" s="19">
        <v>546</v>
      </c>
      <c r="B549" s="12"/>
      <c r="C549" s="14"/>
      <c r="D549" s="34"/>
      <c r="E549" s="34"/>
      <c r="F549" s="34"/>
      <c r="G549" s="17" t="str">
        <f t="shared" si="54"/>
        <v/>
      </c>
      <c r="H549" s="34"/>
      <c r="I549" s="34"/>
      <c r="J549" s="17" t="str">
        <f t="shared" si="55"/>
        <v/>
      </c>
      <c r="K549" s="34"/>
      <c r="L549" s="34"/>
      <c r="M549" s="17" t="str">
        <f t="shared" si="56"/>
        <v/>
      </c>
      <c r="N549" s="34"/>
      <c r="O549" s="34"/>
      <c r="P549" s="17" t="str">
        <f t="shared" si="57"/>
        <v/>
      </c>
      <c r="Q549" s="34"/>
      <c r="R549" s="34"/>
      <c r="S549" s="17" t="str">
        <f t="shared" si="58"/>
        <v/>
      </c>
      <c r="T549" s="34"/>
      <c r="U549" s="34"/>
      <c r="V549" s="17" t="str">
        <f t="shared" si="59"/>
        <v/>
      </c>
      <c r="W549" s="34"/>
      <c r="X549" s="14"/>
    </row>
    <row r="550" spans="1:24" ht="15" customHeight="1" x14ac:dyDescent="0.25">
      <c r="A550" s="19">
        <v>547</v>
      </c>
      <c r="B550" s="12"/>
      <c r="C550" s="14"/>
      <c r="D550" s="34"/>
      <c r="E550" s="34"/>
      <c r="F550" s="34"/>
      <c r="G550" s="17" t="str">
        <f t="shared" si="54"/>
        <v/>
      </c>
      <c r="H550" s="34"/>
      <c r="I550" s="34"/>
      <c r="J550" s="17" t="str">
        <f t="shared" si="55"/>
        <v/>
      </c>
      <c r="K550" s="34"/>
      <c r="L550" s="34"/>
      <c r="M550" s="17" t="str">
        <f t="shared" si="56"/>
        <v/>
      </c>
      <c r="N550" s="34"/>
      <c r="O550" s="34"/>
      <c r="P550" s="17" t="str">
        <f t="shared" si="57"/>
        <v/>
      </c>
      <c r="Q550" s="34"/>
      <c r="R550" s="34"/>
      <c r="S550" s="17" t="str">
        <f t="shared" si="58"/>
        <v/>
      </c>
      <c r="T550" s="34"/>
      <c r="U550" s="34"/>
      <c r="V550" s="17" t="str">
        <f t="shared" si="59"/>
        <v/>
      </c>
      <c r="W550" s="34"/>
      <c r="X550" s="14"/>
    </row>
    <row r="551" spans="1:24" ht="15" customHeight="1" x14ac:dyDescent="0.25">
      <c r="A551" s="19">
        <v>548</v>
      </c>
      <c r="B551" s="12"/>
      <c r="C551" s="14"/>
      <c r="D551" s="34"/>
      <c r="E551" s="34"/>
      <c r="F551" s="34"/>
      <c r="G551" s="17" t="str">
        <f t="shared" si="54"/>
        <v/>
      </c>
      <c r="H551" s="34"/>
      <c r="I551" s="34"/>
      <c r="J551" s="17" t="str">
        <f t="shared" si="55"/>
        <v/>
      </c>
      <c r="K551" s="34"/>
      <c r="L551" s="34"/>
      <c r="M551" s="17" t="str">
        <f t="shared" si="56"/>
        <v/>
      </c>
      <c r="N551" s="34"/>
      <c r="O551" s="34"/>
      <c r="P551" s="17" t="str">
        <f t="shared" si="57"/>
        <v/>
      </c>
      <c r="Q551" s="34"/>
      <c r="R551" s="34"/>
      <c r="S551" s="17" t="str">
        <f t="shared" si="58"/>
        <v/>
      </c>
      <c r="T551" s="34"/>
      <c r="U551" s="34"/>
      <c r="V551" s="17" t="str">
        <f t="shared" si="59"/>
        <v/>
      </c>
      <c r="W551" s="34"/>
      <c r="X551" s="14"/>
    </row>
    <row r="552" spans="1:24" ht="15" customHeight="1" x14ac:dyDescent="0.25">
      <c r="A552" s="19">
        <v>549</v>
      </c>
      <c r="B552" s="12"/>
      <c r="C552" s="14"/>
      <c r="D552" s="34"/>
      <c r="E552" s="34"/>
      <c r="F552" s="34"/>
      <c r="G552" s="17" t="str">
        <f t="shared" si="54"/>
        <v/>
      </c>
      <c r="H552" s="34"/>
      <c r="I552" s="34"/>
      <c r="J552" s="17" t="str">
        <f t="shared" si="55"/>
        <v/>
      </c>
      <c r="K552" s="34"/>
      <c r="L552" s="34"/>
      <c r="M552" s="17" t="str">
        <f t="shared" si="56"/>
        <v/>
      </c>
      <c r="N552" s="34"/>
      <c r="O552" s="34"/>
      <c r="P552" s="17" t="str">
        <f t="shared" si="57"/>
        <v/>
      </c>
      <c r="Q552" s="34"/>
      <c r="R552" s="34"/>
      <c r="S552" s="17" t="str">
        <f t="shared" si="58"/>
        <v/>
      </c>
      <c r="T552" s="34"/>
      <c r="U552" s="34"/>
      <c r="V552" s="17" t="str">
        <f t="shared" si="59"/>
        <v/>
      </c>
      <c r="W552" s="34"/>
      <c r="X552" s="14"/>
    </row>
    <row r="553" spans="1:24" ht="15" customHeight="1" x14ac:dyDescent="0.25">
      <c r="A553" s="19">
        <v>550</v>
      </c>
      <c r="B553" s="12"/>
      <c r="C553" s="14"/>
      <c r="D553" s="34"/>
      <c r="E553" s="34"/>
      <c r="F553" s="34"/>
      <c r="G553" s="17" t="str">
        <f t="shared" si="54"/>
        <v/>
      </c>
      <c r="H553" s="34"/>
      <c r="I553" s="34"/>
      <c r="J553" s="17" t="str">
        <f t="shared" si="55"/>
        <v/>
      </c>
      <c r="K553" s="34"/>
      <c r="L553" s="34"/>
      <c r="M553" s="17" t="str">
        <f t="shared" si="56"/>
        <v/>
      </c>
      <c r="N553" s="34"/>
      <c r="O553" s="34"/>
      <c r="P553" s="17" t="str">
        <f t="shared" si="57"/>
        <v/>
      </c>
      <c r="Q553" s="34"/>
      <c r="R553" s="34"/>
      <c r="S553" s="17" t="str">
        <f t="shared" si="58"/>
        <v/>
      </c>
      <c r="T553" s="34"/>
      <c r="U553" s="34"/>
      <c r="V553" s="17" t="str">
        <f t="shared" si="59"/>
        <v/>
      </c>
      <c r="W553" s="34"/>
      <c r="X553" s="14"/>
    </row>
    <row r="554" spans="1:24" ht="15" customHeight="1" x14ac:dyDescent="0.25">
      <c r="A554" s="19">
        <v>551</v>
      </c>
      <c r="B554" s="12"/>
      <c r="C554" s="14"/>
      <c r="D554" s="34"/>
      <c r="E554" s="34"/>
      <c r="F554" s="34"/>
      <c r="G554" s="17" t="str">
        <f t="shared" si="54"/>
        <v/>
      </c>
      <c r="H554" s="34"/>
      <c r="I554" s="34"/>
      <c r="J554" s="17" t="str">
        <f t="shared" si="55"/>
        <v/>
      </c>
      <c r="K554" s="34"/>
      <c r="L554" s="34"/>
      <c r="M554" s="17" t="str">
        <f t="shared" si="56"/>
        <v/>
      </c>
      <c r="N554" s="34"/>
      <c r="O554" s="34"/>
      <c r="P554" s="17" t="str">
        <f t="shared" si="57"/>
        <v/>
      </c>
      <c r="Q554" s="34"/>
      <c r="R554" s="34"/>
      <c r="S554" s="17" t="str">
        <f t="shared" si="58"/>
        <v/>
      </c>
      <c r="T554" s="34"/>
      <c r="U554" s="34"/>
      <c r="V554" s="17" t="str">
        <f t="shared" si="59"/>
        <v/>
      </c>
      <c r="W554" s="34"/>
      <c r="X554" s="14"/>
    </row>
    <row r="555" spans="1:24" ht="15" customHeight="1" x14ac:dyDescent="0.25">
      <c r="A555" s="19">
        <v>552</v>
      </c>
      <c r="B555" s="12"/>
      <c r="C555" s="14"/>
      <c r="D555" s="34"/>
      <c r="E555" s="34"/>
      <c r="F555" s="34"/>
      <c r="G555" s="17" t="str">
        <f t="shared" si="54"/>
        <v/>
      </c>
      <c r="H555" s="34"/>
      <c r="I555" s="34"/>
      <c r="J555" s="17" t="str">
        <f t="shared" si="55"/>
        <v/>
      </c>
      <c r="K555" s="34"/>
      <c r="L555" s="34"/>
      <c r="M555" s="17" t="str">
        <f t="shared" si="56"/>
        <v/>
      </c>
      <c r="N555" s="34"/>
      <c r="O555" s="34"/>
      <c r="P555" s="17" t="str">
        <f t="shared" si="57"/>
        <v/>
      </c>
      <c r="Q555" s="34"/>
      <c r="R555" s="34"/>
      <c r="S555" s="17" t="str">
        <f t="shared" si="58"/>
        <v/>
      </c>
      <c r="T555" s="34"/>
      <c r="U555" s="34"/>
      <c r="V555" s="17" t="str">
        <f t="shared" si="59"/>
        <v/>
      </c>
      <c r="W555" s="34"/>
      <c r="X555" s="14"/>
    </row>
    <row r="556" spans="1:24" ht="15" customHeight="1" x14ac:dyDescent="0.25">
      <c r="A556" s="19">
        <v>553</v>
      </c>
      <c r="B556" s="12"/>
      <c r="C556" s="14"/>
      <c r="D556" s="34"/>
      <c r="E556" s="34"/>
      <c r="F556" s="34"/>
      <c r="G556" s="17" t="str">
        <f t="shared" si="54"/>
        <v/>
      </c>
      <c r="H556" s="34"/>
      <c r="I556" s="34"/>
      <c r="J556" s="17" t="str">
        <f t="shared" si="55"/>
        <v/>
      </c>
      <c r="K556" s="34"/>
      <c r="L556" s="34"/>
      <c r="M556" s="17" t="str">
        <f t="shared" si="56"/>
        <v/>
      </c>
      <c r="N556" s="34"/>
      <c r="O556" s="34"/>
      <c r="P556" s="17" t="str">
        <f t="shared" si="57"/>
        <v/>
      </c>
      <c r="Q556" s="34"/>
      <c r="R556" s="34"/>
      <c r="S556" s="17" t="str">
        <f t="shared" si="58"/>
        <v/>
      </c>
      <c r="T556" s="34"/>
      <c r="U556" s="34"/>
      <c r="V556" s="17" t="str">
        <f t="shared" si="59"/>
        <v/>
      </c>
      <c r="W556" s="34"/>
      <c r="X556" s="14"/>
    </row>
    <row r="557" spans="1:24" ht="15" customHeight="1" x14ac:dyDescent="0.25">
      <c r="A557" s="19">
        <v>554</v>
      </c>
      <c r="B557" s="12"/>
      <c r="C557" s="14"/>
      <c r="D557" s="34"/>
      <c r="E557" s="34"/>
      <c r="F557" s="34"/>
      <c r="G557" s="17" t="str">
        <f t="shared" si="54"/>
        <v/>
      </c>
      <c r="H557" s="34"/>
      <c r="I557" s="34"/>
      <c r="J557" s="17" t="str">
        <f t="shared" si="55"/>
        <v/>
      </c>
      <c r="K557" s="34"/>
      <c r="L557" s="34"/>
      <c r="M557" s="17" t="str">
        <f t="shared" si="56"/>
        <v/>
      </c>
      <c r="N557" s="34"/>
      <c r="O557" s="34"/>
      <c r="P557" s="17" t="str">
        <f t="shared" si="57"/>
        <v/>
      </c>
      <c r="Q557" s="34"/>
      <c r="R557" s="34"/>
      <c r="S557" s="17" t="str">
        <f t="shared" si="58"/>
        <v/>
      </c>
      <c r="T557" s="34"/>
      <c r="U557" s="34"/>
      <c r="V557" s="17" t="str">
        <f t="shared" si="59"/>
        <v/>
      </c>
      <c r="W557" s="34"/>
      <c r="X557" s="14"/>
    </row>
    <row r="558" spans="1:24" ht="15" customHeight="1" x14ac:dyDescent="0.25">
      <c r="A558" s="19">
        <v>555</v>
      </c>
      <c r="B558" s="12"/>
      <c r="C558" s="14"/>
      <c r="D558" s="34"/>
      <c r="E558" s="34"/>
      <c r="F558" s="34"/>
      <c r="G558" s="17" t="str">
        <f t="shared" si="54"/>
        <v/>
      </c>
      <c r="H558" s="34"/>
      <c r="I558" s="34"/>
      <c r="J558" s="17" t="str">
        <f t="shared" si="55"/>
        <v/>
      </c>
      <c r="K558" s="34"/>
      <c r="L558" s="34"/>
      <c r="M558" s="17" t="str">
        <f t="shared" si="56"/>
        <v/>
      </c>
      <c r="N558" s="34"/>
      <c r="O558" s="34"/>
      <c r="P558" s="17" t="str">
        <f t="shared" si="57"/>
        <v/>
      </c>
      <c r="Q558" s="34"/>
      <c r="R558" s="34"/>
      <c r="S558" s="17" t="str">
        <f t="shared" si="58"/>
        <v/>
      </c>
      <c r="T558" s="34"/>
      <c r="U558" s="34"/>
      <c r="V558" s="17" t="str">
        <f t="shared" si="59"/>
        <v/>
      </c>
      <c r="W558" s="34"/>
      <c r="X558" s="14"/>
    </row>
    <row r="559" spans="1:24" ht="15" customHeight="1" x14ac:dyDescent="0.25">
      <c r="A559" s="19">
        <v>556</v>
      </c>
      <c r="B559" s="12"/>
      <c r="C559" s="14"/>
      <c r="D559" s="34"/>
      <c r="E559" s="34"/>
      <c r="F559" s="34"/>
      <c r="G559" s="17" t="str">
        <f t="shared" si="54"/>
        <v/>
      </c>
      <c r="H559" s="34"/>
      <c r="I559" s="34"/>
      <c r="J559" s="17" t="str">
        <f t="shared" si="55"/>
        <v/>
      </c>
      <c r="K559" s="34"/>
      <c r="L559" s="34"/>
      <c r="M559" s="17" t="str">
        <f t="shared" si="56"/>
        <v/>
      </c>
      <c r="N559" s="34"/>
      <c r="O559" s="34"/>
      <c r="P559" s="17" t="str">
        <f t="shared" si="57"/>
        <v/>
      </c>
      <c r="Q559" s="34"/>
      <c r="R559" s="34"/>
      <c r="S559" s="17" t="str">
        <f t="shared" si="58"/>
        <v/>
      </c>
      <c r="T559" s="34"/>
      <c r="U559" s="34"/>
      <c r="V559" s="17" t="str">
        <f t="shared" si="59"/>
        <v/>
      </c>
      <c r="W559" s="34"/>
      <c r="X559" s="14"/>
    </row>
    <row r="560" spans="1:24" ht="15" customHeight="1" x14ac:dyDescent="0.25">
      <c r="A560" s="19">
        <v>557</v>
      </c>
      <c r="B560" s="12"/>
      <c r="C560" s="14"/>
      <c r="D560" s="34"/>
      <c r="E560" s="34"/>
      <c r="F560" s="34"/>
      <c r="G560" s="17" t="str">
        <f t="shared" si="54"/>
        <v/>
      </c>
      <c r="H560" s="34"/>
      <c r="I560" s="34"/>
      <c r="J560" s="17" t="str">
        <f t="shared" si="55"/>
        <v/>
      </c>
      <c r="K560" s="34"/>
      <c r="L560" s="34"/>
      <c r="M560" s="17" t="str">
        <f t="shared" si="56"/>
        <v/>
      </c>
      <c r="N560" s="34"/>
      <c r="O560" s="34"/>
      <c r="P560" s="17" t="str">
        <f t="shared" si="57"/>
        <v/>
      </c>
      <c r="Q560" s="34"/>
      <c r="R560" s="34"/>
      <c r="S560" s="17" t="str">
        <f t="shared" si="58"/>
        <v/>
      </c>
      <c r="T560" s="34"/>
      <c r="U560" s="34"/>
      <c r="V560" s="17" t="str">
        <f t="shared" si="59"/>
        <v/>
      </c>
      <c r="W560" s="34"/>
      <c r="X560" s="14"/>
    </row>
    <row r="561" spans="1:24" ht="15" customHeight="1" x14ac:dyDescent="0.25">
      <c r="A561" s="19">
        <v>558</v>
      </c>
      <c r="B561" s="12"/>
      <c r="C561" s="14"/>
      <c r="D561" s="34"/>
      <c r="E561" s="34"/>
      <c r="F561" s="34"/>
      <c r="G561" s="17" t="str">
        <f t="shared" si="54"/>
        <v/>
      </c>
      <c r="H561" s="34"/>
      <c r="I561" s="34"/>
      <c r="J561" s="17" t="str">
        <f t="shared" si="55"/>
        <v/>
      </c>
      <c r="K561" s="34"/>
      <c r="L561" s="34"/>
      <c r="M561" s="17" t="str">
        <f t="shared" si="56"/>
        <v/>
      </c>
      <c r="N561" s="34"/>
      <c r="O561" s="34"/>
      <c r="P561" s="17" t="str">
        <f t="shared" si="57"/>
        <v/>
      </c>
      <c r="Q561" s="34"/>
      <c r="R561" s="34"/>
      <c r="S561" s="17" t="str">
        <f t="shared" si="58"/>
        <v/>
      </c>
      <c r="T561" s="34"/>
      <c r="U561" s="34"/>
      <c r="V561" s="17" t="str">
        <f t="shared" si="59"/>
        <v/>
      </c>
      <c r="W561" s="34"/>
      <c r="X561" s="14"/>
    </row>
    <row r="562" spans="1:24" ht="15" customHeight="1" x14ac:dyDescent="0.25">
      <c r="A562" s="19">
        <v>559</v>
      </c>
      <c r="B562" s="12"/>
      <c r="C562" s="14"/>
      <c r="D562" s="34"/>
      <c r="E562" s="34"/>
      <c r="F562" s="34"/>
      <c r="G562" s="17" t="str">
        <f t="shared" si="54"/>
        <v/>
      </c>
      <c r="H562" s="34"/>
      <c r="I562" s="34"/>
      <c r="J562" s="17" t="str">
        <f t="shared" si="55"/>
        <v/>
      </c>
      <c r="K562" s="34"/>
      <c r="L562" s="34"/>
      <c r="M562" s="17" t="str">
        <f t="shared" si="56"/>
        <v/>
      </c>
      <c r="N562" s="34"/>
      <c r="O562" s="34"/>
      <c r="P562" s="17" t="str">
        <f t="shared" si="57"/>
        <v/>
      </c>
      <c r="Q562" s="34"/>
      <c r="R562" s="34"/>
      <c r="S562" s="17" t="str">
        <f t="shared" si="58"/>
        <v/>
      </c>
      <c r="T562" s="34"/>
      <c r="U562" s="34"/>
      <c r="V562" s="17" t="str">
        <f t="shared" si="59"/>
        <v/>
      </c>
      <c r="W562" s="34"/>
      <c r="X562" s="14"/>
    </row>
    <row r="563" spans="1:24" ht="15" customHeight="1" x14ac:dyDescent="0.25">
      <c r="A563" s="19">
        <v>560</v>
      </c>
      <c r="B563" s="12"/>
      <c r="C563" s="14"/>
      <c r="D563" s="34"/>
      <c r="E563" s="34"/>
      <c r="F563" s="34"/>
      <c r="G563" s="17" t="str">
        <f t="shared" si="54"/>
        <v/>
      </c>
      <c r="H563" s="34"/>
      <c r="I563" s="34"/>
      <c r="J563" s="17" t="str">
        <f t="shared" si="55"/>
        <v/>
      </c>
      <c r="K563" s="34"/>
      <c r="L563" s="34"/>
      <c r="M563" s="17" t="str">
        <f t="shared" si="56"/>
        <v/>
      </c>
      <c r="N563" s="34"/>
      <c r="O563" s="34"/>
      <c r="P563" s="17" t="str">
        <f t="shared" si="57"/>
        <v/>
      </c>
      <c r="Q563" s="34"/>
      <c r="R563" s="34"/>
      <c r="S563" s="17" t="str">
        <f t="shared" si="58"/>
        <v/>
      </c>
      <c r="T563" s="34"/>
      <c r="U563" s="34"/>
      <c r="V563" s="17" t="str">
        <f t="shared" si="59"/>
        <v/>
      </c>
      <c r="W563" s="34"/>
      <c r="X563" s="14"/>
    </row>
    <row r="564" spans="1:24" ht="15" customHeight="1" x14ac:dyDescent="0.25">
      <c r="A564" s="19">
        <v>561</v>
      </c>
      <c r="B564" s="12"/>
      <c r="C564" s="14"/>
      <c r="D564" s="34"/>
      <c r="E564" s="34"/>
      <c r="F564" s="34"/>
      <c r="G564" s="17" t="str">
        <f t="shared" si="54"/>
        <v/>
      </c>
      <c r="H564" s="34"/>
      <c r="I564" s="34"/>
      <c r="J564" s="17" t="str">
        <f t="shared" si="55"/>
        <v/>
      </c>
      <c r="K564" s="34"/>
      <c r="L564" s="34"/>
      <c r="M564" s="17" t="str">
        <f t="shared" si="56"/>
        <v/>
      </c>
      <c r="N564" s="34"/>
      <c r="O564" s="34"/>
      <c r="P564" s="17" t="str">
        <f t="shared" si="57"/>
        <v/>
      </c>
      <c r="Q564" s="34"/>
      <c r="R564" s="34"/>
      <c r="S564" s="17" t="str">
        <f t="shared" si="58"/>
        <v/>
      </c>
      <c r="T564" s="34"/>
      <c r="U564" s="34"/>
      <c r="V564" s="17" t="str">
        <f t="shared" si="59"/>
        <v/>
      </c>
      <c r="W564" s="34"/>
      <c r="X564" s="14"/>
    </row>
    <row r="565" spans="1:24" ht="15" customHeight="1" x14ac:dyDescent="0.25">
      <c r="A565" s="19">
        <v>562</v>
      </c>
      <c r="B565" s="12"/>
      <c r="C565" s="14"/>
      <c r="D565" s="34"/>
      <c r="E565" s="34"/>
      <c r="F565" s="34"/>
      <c r="G565" s="17" t="str">
        <f t="shared" si="54"/>
        <v/>
      </c>
      <c r="H565" s="34"/>
      <c r="I565" s="34"/>
      <c r="J565" s="17" t="str">
        <f t="shared" si="55"/>
        <v/>
      </c>
      <c r="K565" s="34"/>
      <c r="L565" s="34"/>
      <c r="M565" s="17" t="str">
        <f t="shared" si="56"/>
        <v/>
      </c>
      <c r="N565" s="34"/>
      <c r="O565" s="34"/>
      <c r="P565" s="17" t="str">
        <f t="shared" si="57"/>
        <v/>
      </c>
      <c r="Q565" s="34"/>
      <c r="R565" s="34"/>
      <c r="S565" s="17" t="str">
        <f t="shared" si="58"/>
        <v/>
      </c>
      <c r="T565" s="34"/>
      <c r="U565" s="34"/>
      <c r="V565" s="17" t="str">
        <f t="shared" si="59"/>
        <v/>
      </c>
      <c r="W565" s="34"/>
      <c r="X565" s="14"/>
    </row>
    <row r="566" spans="1:24" ht="15" customHeight="1" x14ac:dyDescent="0.25">
      <c r="A566" s="19">
        <v>563</v>
      </c>
      <c r="B566" s="12"/>
      <c r="C566" s="14"/>
      <c r="D566" s="34"/>
      <c r="E566" s="34"/>
      <c r="F566" s="34"/>
      <c r="G566" s="17" t="str">
        <f t="shared" si="54"/>
        <v/>
      </c>
      <c r="H566" s="34"/>
      <c r="I566" s="34"/>
      <c r="J566" s="17" t="str">
        <f t="shared" si="55"/>
        <v/>
      </c>
      <c r="K566" s="34"/>
      <c r="L566" s="34"/>
      <c r="M566" s="17" t="str">
        <f t="shared" si="56"/>
        <v/>
      </c>
      <c r="N566" s="34"/>
      <c r="O566" s="34"/>
      <c r="P566" s="17" t="str">
        <f t="shared" si="57"/>
        <v/>
      </c>
      <c r="Q566" s="34"/>
      <c r="R566" s="34"/>
      <c r="S566" s="17" t="str">
        <f t="shared" si="58"/>
        <v/>
      </c>
      <c r="T566" s="34"/>
      <c r="U566" s="34"/>
      <c r="V566" s="17" t="str">
        <f t="shared" si="59"/>
        <v/>
      </c>
      <c r="W566" s="34"/>
      <c r="X566" s="14"/>
    </row>
    <row r="567" spans="1:24" ht="15" customHeight="1" x14ac:dyDescent="0.25">
      <c r="A567" s="19">
        <v>564</v>
      </c>
      <c r="B567" s="12"/>
      <c r="C567" s="14"/>
      <c r="D567" s="34"/>
      <c r="E567" s="34"/>
      <c r="F567" s="34"/>
      <c r="G567" s="17" t="str">
        <f t="shared" si="54"/>
        <v/>
      </c>
      <c r="H567" s="34"/>
      <c r="I567" s="34"/>
      <c r="J567" s="17" t="str">
        <f t="shared" si="55"/>
        <v/>
      </c>
      <c r="K567" s="34"/>
      <c r="L567" s="34"/>
      <c r="M567" s="17" t="str">
        <f t="shared" si="56"/>
        <v/>
      </c>
      <c r="N567" s="34"/>
      <c r="O567" s="34"/>
      <c r="P567" s="17" t="str">
        <f t="shared" si="57"/>
        <v/>
      </c>
      <c r="Q567" s="34"/>
      <c r="R567" s="34"/>
      <c r="S567" s="17" t="str">
        <f t="shared" si="58"/>
        <v/>
      </c>
      <c r="T567" s="34"/>
      <c r="U567" s="34"/>
      <c r="V567" s="17" t="str">
        <f t="shared" si="59"/>
        <v/>
      </c>
      <c r="W567" s="34"/>
      <c r="X567" s="14"/>
    </row>
    <row r="568" spans="1:24" ht="15" customHeight="1" x14ac:dyDescent="0.25">
      <c r="A568" s="19">
        <v>565</v>
      </c>
      <c r="B568" s="12"/>
      <c r="C568" s="14"/>
      <c r="D568" s="34"/>
      <c r="E568" s="34"/>
      <c r="F568" s="34"/>
      <c r="G568" s="17" t="str">
        <f t="shared" si="54"/>
        <v/>
      </c>
      <c r="H568" s="34"/>
      <c r="I568" s="34"/>
      <c r="J568" s="17" t="str">
        <f t="shared" si="55"/>
        <v/>
      </c>
      <c r="K568" s="34"/>
      <c r="L568" s="34"/>
      <c r="M568" s="17" t="str">
        <f t="shared" si="56"/>
        <v/>
      </c>
      <c r="N568" s="34"/>
      <c r="O568" s="34"/>
      <c r="P568" s="17" t="str">
        <f t="shared" si="57"/>
        <v/>
      </c>
      <c r="Q568" s="34"/>
      <c r="R568" s="34"/>
      <c r="S568" s="17" t="str">
        <f t="shared" si="58"/>
        <v/>
      </c>
      <c r="T568" s="34"/>
      <c r="U568" s="34"/>
      <c r="V568" s="17" t="str">
        <f t="shared" si="59"/>
        <v/>
      </c>
      <c r="W568" s="34"/>
      <c r="X568" s="14"/>
    </row>
    <row r="569" spans="1:24" ht="15" customHeight="1" x14ac:dyDescent="0.25">
      <c r="A569" s="19">
        <v>566</v>
      </c>
      <c r="B569" s="12"/>
      <c r="C569" s="14"/>
      <c r="D569" s="34"/>
      <c r="E569" s="34"/>
      <c r="F569" s="34"/>
      <c r="G569" s="17" t="str">
        <f t="shared" si="54"/>
        <v/>
      </c>
      <c r="H569" s="34"/>
      <c r="I569" s="34"/>
      <c r="J569" s="17" t="str">
        <f t="shared" si="55"/>
        <v/>
      </c>
      <c r="K569" s="34"/>
      <c r="L569" s="34"/>
      <c r="M569" s="17" t="str">
        <f t="shared" si="56"/>
        <v/>
      </c>
      <c r="N569" s="34"/>
      <c r="O569" s="34"/>
      <c r="P569" s="17" t="str">
        <f t="shared" si="57"/>
        <v/>
      </c>
      <c r="Q569" s="34"/>
      <c r="R569" s="34"/>
      <c r="S569" s="17" t="str">
        <f t="shared" si="58"/>
        <v/>
      </c>
      <c r="T569" s="34"/>
      <c r="U569" s="34"/>
      <c r="V569" s="17" t="str">
        <f t="shared" si="59"/>
        <v/>
      </c>
      <c r="W569" s="34"/>
      <c r="X569" s="14"/>
    </row>
    <row r="570" spans="1:24" ht="15" customHeight="1" x14ac:dyDescent="0.25">
      <c r="A570" s="19">
        <v>567</v>
      </c>
      <c r="B570" s="12"/>
      <c r="C570" s="14"/>
      <c r="D570" s="34"/>
      <c r="E570" s="34"/>
      <c r="F570" s="34"/>
      <c r="G570" s="17" t="str">
        <f t="shared" si="54"/>
        <v/>
      </c>
      <c r="H570" s="34"/>
      <c r="I570" s="34"/>
      <c r="J570" s="17" t="str">
        <f t="shared" si="55"/>
        <v/>
      </c>
      <c r="K570" s="34"/>
      <c r="L570" s="34"/>
      <c r="M570" s="17" t="str">
        <f t="shared" si="56"/>
        <v/>
      </c>
      <c r="N570" s="34"/>
      <c r="O570" s="34"/>
      <c r="P570" s="17" t="str">
        <f t="shared" si="57"/>
        <v/>
      </c>
      <c r="Q570" s="34"/>
      <c r="R570" s="34"/>
      <c r="S570" s="17" t="str">
        <f t="shared" si="58"/>
        <v/>
      </c>
      <c r="T570" s="34"/>
      <c r="U570" s="34"/>
      <c r="V570" s="17" t="str">
        <f t="shared" si="59"/>
        <v/>
      </c>
      <c r="W570" s="34"/>
      <c r="X570" s="14"/>
    </row>
    <row r="571" spans="1:24" ht="15" customHeight="1" x14ac:dyDescent="0.25">
      <c r="A571" s="19">
        <v>568</v>
      </c>
      <c r="B571" s="12"/>
      <c r="C571" s="14"/>
      <c r="D571" s="34"/>
      <c r="E571" s="34"/>
      <c r="F571" s="34"/>
      <c r="G571" s="17" t="str">
        <f t="shared" si="54"/>
        <v/>
      </c>
      <c r="H571" s="34"/>
      <c r="I571" s="34"/>
      <c r="J571" s="17" t="str">
        <f t="shared" si="55"/>
        <v/>
      </c>
      <c r="K571" s="34"/>
      <c r="L571" s="34"/>
      <c r="M571" s="17" t="str">
        <f t="shared" si="56"/>
        <v/>
      </c>
      <c r="N571" s="34"/>
      <c r="O571" s="34"/>
      <c r="P571" s="17" t="str">
        <f t="shared" si="57"/>
        <v/>
      </c>
      <c r="Q571" s="34"/>
      <c r="R571" s="34"/>
      <c r="S571" s="17" t="str">
        <f t="shared" si="58"/>
        <v/>
      </c>
      <c r="T571" s="34"/>
      <c r="U571" s="34"/>
      <c r="V571" s="17" t="str">
        <f t="shared" si="59"/>
        <v/>
      </c>
      <c r="W571" s="34"/>
      <c r="X571" s="14"/>
    </row>
    <row r="572" spans="1:24" ht="15" customHeight="1" x14ac:dyDescent="0.25">
      <c r="A572" s="19">
        <v>569</v>
      </c>
      <c r="B572" s="12"/>
      <c r="C572" s="14"/>
      <c r="D572" s="34"/>
      <c r="E572" s="34"/>
      <c r="F572" s="34"/>
      <c r="G572" s="17" t="str">
        <f t="shared" si="54"/>
        <v/>
      </c>
      <c r="H572" s="34"/>
      <c r="I572" s="34"/>
      <c r="J572" s="17" t="str">
        <f t="shared" si="55"/>
        <v/>
      </c>
      <c r="K572" s="34"/>
      <c r="L572" s="34"/>
      <c r="M572" s="17" t="str">
        <f t="shared" si="56"/>
        <v/>
      </c>
      <c r="N572" s="34"/>
      <c r="O572" s="34"/>
      <c r="P572" s="17" t="str">
        <f t="shared" si="57"/>
        <v/>
      </c>
      <c r="Q572" s="34"/>
      <c r="R572" s="34"/>
      <c r="S572" s="17" t="str">
        <f t="shared" si="58"/>
        <v/>
      </c>
      <c r="T572" s="34"/>
      <c r="U572" s="34"/>
      <c r="V572" s="17" t="str">
        <f t="shared" si="59"/>
        <v/>
      </c>
      <c r="W572" s="34"/>
      <c r="X572" s="14"/>
    </row>
    <row r="573" spans="1:24" ht="15" customHeight="1" x14ac:dyDescent="0.25">
      <c r="A573" s="19">
        <v>570</v>
      </c>
      <c r="B573" s="12"/>
      <c r="C573" s="14"/>
      <c r="D573" s="34"/>
      <c r="E573" s="34"/>
      <c r="F573" s="34"/>
      <c r="G573" s="17" t="str">
        <f t="shared" si="54"/>
        <v/>
      </c>
      <c r="H573" s="34"/>
      <c r="I573" s="34"/>
      <c r="J573" s="17" t="str">
        <f t="shared" si="55"/>
        <v/>
      </c>
      <c r="K573" s="34"/>
      <c r="L573" s="34"/>
      <c r="M573" s="17" t="str">
        <f t="shared" si="56"/>
        <v/>
      </c>
      <c r="N573" s="34"/>
      <c r="O573" s="34"/>
      <c r="P573" s="17" t="str">
        <f t="shared" si="57"/>
        <v/>
      </c>
      <c r="Q573" s="34"/>
      <c r="R573" s="34"/>
      <c r="S573" s="17" t="str">
        <f t="shared" si="58"/>
        <v/>
      </c>
      <c r="T573" s="34"/>
      <c r="U573" s="34"/>
      <c r="V573" s="17" t="str">
        <f t="shared" si="59"/>
        <v/>
      </c>
      <c r="W573" s="34"/>
      <c r="X573" s="14"/>
    </row>
    <row r="574" spans="1:24" ht="15" customHeight="1" x14ac:dyDescent="0.25">
      <c r="A574" s="19">
        <v>571</v>
      </c>
      <c r="B574" s="12"/>
      <c r="C574" s="14"/>
      <c r="D574" s="34"/>
      <c r="E574" s="34"/>
      <c r="F574" s="34"/>
      <c r="G574" s="17" t="str">
        <f t="shared" si="54"/>
        <v/>
      </c>
      <c r="H574" s="34"/>
      <c r="I574" s="34"/>
      <c r="J574" s="17" t="str">
        <f t="shared" si="55"/>
        <v/>
      </c>
      <c r="K574" s="34"/>
      <c r="L574" s="34"/>
      <c r="M574" s="17" t="str">
        <f t="shared" si="56"/>
        <v/>
      </c>
      <c r="N574" s="34"/>
      <c r="O574" s="34"/>
      <c r="P574" s="17" t="str">
        <f t="shared" si="57"/>
        <v/>
      </c>
      <c r="Q574" s="34"/>
      <c r="R574" s="34"/>
      <c r="S574" s="17" t="str">
        <f t="shared" si="58"/>
        <v/>
      </c>
      <c r="T574" s="34"/>
      <c r="U574" s="34"/>
      <c r="V574" s="17" t="str">
        <f t="shared" si="59"/>
        <v/>
      </c>
      <c r="W574" s="34"/>
      <c r="X574" s="14"/>
    </row>
    <row r="575" spans="1:24" ht="15" customHeight="1" x14ac:dyDescent="0.25">
      <c r="A575" s="19">
        <v>572</v>
      </c>
      <c r="B575" s="12"/>
      <c r="C575" s="14"/>
      <c r="D575" s="34"/>
      <c r="E575" s="34"/>
      <c r="F575" s="34"/>
      <c r="G575" s="17" t="str">
        <f t="shared" si="54"/>
        <v/>
      </c>
      <c r="H575" s="34"/>
      <c r="I575" s="34"/>
      <c r="J575" s="17" t="str">
        <f t="shared" si="55"/>
        <v/>
      </c>
      <c r="K575" s="34"/>
      <c r="L575" s="34"/>
      <c r="M575" s="17" t="str">
        <f t="shared" si="56"/>
        <v/>
      </c>
      <c r="N575" s="34"/>
      <c r="O575" s="34"/>
      <c r="P575" s="17" t="str">
        <f t="shared" si="57"/>
        <v/>
      </c>
      <c r="Q575" s="34"/>
      <c r="R575" s="34"/>
      <c r="S575" s="17" t="str">
        <f t="shared" si="58"/>
        <v/>
      </c>
      <c r="T575" s="34"/>
      <c r="U575" s="34"/>
      <c r="V575" s="17" t="str">
        <f t="shared" si="59"/>
        <v/>
      </c>
      <c r="W575" s="34"/>
      <c r="X575" s="14"/>
    </row>
    <row r="576" spans="1:24" ht="15" customHeight="1" x14ac:dyDescent="0.25">
      <c r="A576" s="19">
        <v>573</v>
      </c>
      <c r="B576" s="12"/>
      <c r="C576" s="14"/>
      <c r="D576" s="34"/>
      <c r="E576" s="34"/>
      <c r="F576" s="34"/>
      <c r="G576" s="17" t="str">
        <f t="shared" si="54"/>
        <v/>
      </c>
      <c r="H576" s="34"/>
      <c r="I576" s="34"/>
      <c r="J576" s="17" t="str">
        <f t="shared" si="55"/>
        <v/>
      </c>
      <c r="K576" s="34"/>
      <c r="L576" s="34"/>
      <c r="M576" s="17" t="str">
        <f t="shared" si="56"/>
        <v/>
      </c>
      <c r="N576" s="34"/>
      <c r="O576" s="34"/>
      <c r="P576" s="17" t="str">
        <f t="shared" si="57"/>
        <v/>
      </c>
      <c r="Q576" s="34"/>
      <c r="R576" s="34"/>
      <c r="S576" s="17" t="str">
        <f t="shared" si="58"/>
        <v/>
      </c>
      <c r="T576" s="34"/>
      <c r="U576" s="34"/>
      <c r="V576" s="17" t="str">
        <f t="shared" si="59"/>
        <v/>
      </c>
      <c r="W576" s="34"/>
      <c r="X576" s="14"/>
    </row>
    <row r="577" spans="1:24" ht="15" customHeight="1" x14ac:dyDescent="0.25">
      <c r="A577" s="19">
        <v>574</v>
      </c>
      <c r="B577" s="12"/>
      <c r="C577" s="14"/>
      <c r="D577" s="34"/>
      <c r="E577" s="34"/>
      <c r="F577" s="34"/>
      <c r="G577" s="17" t="str">
        <f t="shared" si="54"/>
        <v/>
      </c>
      <c r="H577" s="34"/>
      <c r="I577" s="34"/>
      <c r="J577" s="17" t="str">
        <f t="shared" si="55"/>
        <v/>
      </c>
      <c r="K577" s="34"/>
      <c r="L577" s="34"/>
      <c r="M577" s="17" t="str">
        <f t="shared" si="56"/>
        <v/>
      </c>
      <c r="N577" s="34"/>
      <c r="O577" s="34"/>
      <c r="P577" s="17" t="str">
        <f t="shared" si="57"/>
        <v/>
      </c>
      <c r="Q577" s="34"/>
      <c r="R577" s="34"/>
      <c r="S577" s="17" t="str">
        <f t="shared" si="58"/>
        <v/>
      </c>
      <c r="T577" s="34"/>
      <c r="U577" s="34"/>
      <c r="V577" s="17" t="str">
        <f t="shared" si="59"/>
        <v/>
      </c>
      <c r="W577" s="34"/>
      <c r="X577" s="14"/>
    </row>
    <row r="578" spans="1:24" ht="15" customHeight="1" x14ac:dyDescent="0.25">
      <c r="A578" s="19">
        <v>575</v>
      </c>
      <c r="B578" s="12"/>
      <c r="C578" s="14"/>
      <c r="D578" s="34"/>
      <c r="E578" s="34"/>
      <c r="F578" s="34"/>
      <c r="G578" s="17" t="str">
        <f t="shared" si="54"/>
        <v/>
      </c>
      <c r="H578" s="34"/>
      <c r="I578" s="34"/>
      <c r="J578" s="17" t="str">
        <f t="shared" si="55"/>
        <v/>
      </c>
      <c r="K578" s="34"/>
      <c r="L578" s="34"/>
      <c r="M578" s="17" t="str">
        <f t="shared" si="56"/>
        <v/>
      </c>
      <c r="N578" s="34"/>
      <c r="O578" s="34"/>
      <c r="P578" s="17" t="str">
        <f t="shared" si="57"/>
        <v/>
      </c>
      <c r="Q578" s="34"/>
      <c r="R578" s="34"/>
      <c r="S578" s="17" t="str">
        <f t="shared" si="58"/>
        <v/>
      </c>
      <c r="T578" s="34"/>
      <c r="U578" s="34"/>
      <c r="V578" s="17" t="str">
        <f t="shared" si="59"/>
        <v/>
      </c>
      <c r="W578" s="34"/>
      <c r="X578" s="14"/>
    </row>
    <row r="579" spans="1:24" ht="15" customHeight="1" x14ac:dyDescent="0.25">
      <c r="A579" s="19">
        <v>576</v>
      </c>
      <c r="B579" s="12"/>
      <c r="C579" s="14"/>
      <c r="D579" s="34"/>
      <c r="E579" s="34"/>
      <c r="F579" s="34"/>
      <c r="G579" s="17" t="str">
        <f t="shared" si="54"/>
        <v/>
      </c>
      <c r="H579" s="34"/>
      <c r="I579" s="34"/>
      <c r="J579" s="17" t="str">
        <f t="shared" si="55"/>
        <v/>
      </c>
      <c r="K579" s="34"/>
      <c r="L579" s="34"/>
      <c r="M579" s="17" t="str">
        <f t="shared" si="56"/>
        <v/>
      </c>
      <c r="N579" s="34"/>
      <c r="O579" s="34"/>
      <c r="P579" s="17" t="str">
        <f t="shared" si="57"/>
        <v/>
      </c>
      <c r="Q579" s="34"/>
      <c r="R579" s="34"/>
      <c r="S579" s="17" t="str">
        <f t="shared" si="58"/>
        <v/>
      </c>
      <c r="T579" s="34"/>
      <c r="U579" s="34"/>
      <c r="V579" s="17" t="str">
        <f t="shared" si="59"/>
        <v/>
      </c>
      <c r="W579" s="34"/>
      <c r="X579" s="14"/>
    </row>
    <row r="580" spans="1:24" ht="15" customHeight="1" x14ac:dyDescent="0.25">
      <c r="A580" s="19">
        <v>577</v>
      </c>
      <c r="B580" s="12"/>
      <c r="C580" s="14"/>
      <c r="D580" s="34"/>
      <c r="E580" s="34"/>
      <c r="F580" s="34"/>
      <c r="G580" s="17" t="str">
        <f t="shared" ref="G580:G643" si="60">_xlfn.LET(_xlpm.d,IFERROR(VALUE(SUBSTITUTE(D580&amp;"",".",",")),""),_xlpm.x,IFERROR(VALUE(SUBSTITUTE(F580&amp;"",".",",")),""),IF(OR(_xlpm.d="",_xlpm.d=0,_xlpm.x=""),"",(_xlpm.d-_xlpm.x)/_xlpm.d*100))</f>
        <v/>
      </c>
      <c r="H580" s="34"/>
      <c r="I580" s="34"/>
      <c r="J580" s="17" t="str">
        <f t="shared" ref="J580:J643" si="61">_xlfn.LET(_xlpm.d,IFERROR(VALUE(SUBSTITUTE(D580&amp;"",".",",")),""),_xlpm.x,IFERROR(VALUE(SUBSTITUTE(I580&amp;"",".",",")),""),IF(OR(_xlpm.d="",_xlpm.d=0,_xlpm.x=""),"",(_xlpm.d-_xlpm.x)/_xlpm.d*100))</f>
        <v/>
      </c>
      <c r="K580" s="34"/>
      <c r="L580" s="34"/>
      <c r="M580" s="17" t="str">
        <f t="shared" ref="M580:M643" si="62">_xlfn.LET(_xlpm.d,IFERROR(VALUE(SUBSTITUTE(D580&amp;"",".",",")),""),_xlpm.x,IFERROR(VALUE(SUBSTITUTE(L580&amp;"",".",",")),""),IF(OR(_xlpm.d="",_xlpm.d=0,_xlpm.x=""),"",(_xlpm.d-_xlpm.x)/_xlpm.d*100))</f>
        <v/>
      </c>
      <c r="N580" s="34"/>
      <c r="O580" s="34"/>
      <c r="P580" s="17" t="str">
        <f t="shared" ref="P580:P643" si="63">_xlfn.LET(_xlpm.d,IFERROR(VALUE(SUBSTITUTE(D580&amp;"",".",",")),""),_xlpm.x,IFERROR(VALUE(SUBSTITUTE(O580&amp;"",".",",")),""),IF(OR(_xlpm.d="",_xlpm.d=0,_xlpm.x=""),"",(_xlpm.d-_xlpm.x)/_xlpm.d*100))</f>
        <v/>
      </c>
      <c r="Q580" s="34"/>
      <c r="R580" s="34"/>
      <c r="S580" s="17" t="str">
        <f t="shared" ref="S580:S643" si="64">_xlfn.LET(_xlpm.d,IFERROR(VALUE(SUBSTITUTE(D580&amp;"",".",",")),""),_xlpm.x,IFERROR(VALUE(SUBSTITUTE(R580&amp;"",".",",")),""),IF(OR(_xlpm.d="",_xlpm.d=0,_xlpm.x=""),"",(_xlpm.d-_xlpm.x)/_xlpm.d*100))</f>
        <v/>
      </c>
      <c r="T580" s="34"/>
      <c r="U580" s="34"/>
      <c r="V580" s="17" t="str">
        <f t="shared" ref="V580:V643" si="65">_xlfn.LET(_xlpm.d,IFERROR(VALUE(SUBSTITUTE(D580&amp;"",".",",")),""),_xlpm.x,IFERROR(VALUE(SUBSTITUTE(U580&amp;"",".",",")),""),IF(OR(_xlpm.d="",_xlpm.d=0,_xlpm.x=""),"",_xlpm.x/(_xlpm.d*1000/150)*100))</f>
        <v/>
      </c>
      <c r="W580" s="34"/>
      <c r="X580" s="14"/>
    </row>
    <row r="581" spans="1:24" ht="15" customHeight="1" x14ac:dyDescent="0.25">
      <c r="A581" s="19">
        <v>578</v>
      </c>
      <c r="B581" s="12"/>
      <c r="C581" s="14"/>
      <c r="D581" s="34"/>
      <c r="E581" s="34"/>
      <c r="F581" s="34"/>
      <c r="G581" s="17" t="str">
        <f t="shared" si="60"/>
        <v/>
      </c>
      <c r="H581" s="34"/>
      <c r="I581" s="34"/>
      <c r="J581" s="17" t="str">
        <f t="shared" si="61"/>
        <v/>
      </c>
      <c r="K581" s="34"/>
      <c r="L581" s="34"/>
      <c r="M581" s="17" t="str">
        <f t="shared" si="62"/>
        <v/>
      </c>
      <c r="N581" s="34"/>
      <c r="O581" s="34"/>
      <c r="P581" s="17" t="str">
        <f t="shared" si="63"/>
        <v/>
      </c>
      <c r="Q581" s="34"/>
      <c r="R581" s="34"/>
      <c r="S581" s="17" t="str">
        <f t="shared" si="64"/>
        <v/>
      </c>
      <c r="T581" s="34"/>
      <c r="U581" s="34"/>
      <c r="V581" s="17" t="str">
        <f t="shared" si="65"/>
        <v/>
      </c>
      <c r="W581" s="34"/>
      <c r="X581" s="14"/>
    </row>
    <row r="582" spans="1:24" ht="15" customHeight="1" x14ac:dyDescent="0.25">
      <c r="A582" s="19">
        <v>579</v>
      </c>
      <c r="B582" s="12"/>
      <c r="C582" s="14"/>
      <c r="D582" s="34"/>
      <c r="E582" s="34"/>
      <c r="F582" s="34"/>
      <c r="G582" s="17" t="str">
        <f t="shared" si="60"/>
        <v/>
      </c>
      <c r="H582" s="34"/>
      <c r="I582" s="34"/>
      <c r="J582" s="17" t="str">
        <f t="shared" si="61"/>
        <v/>
      </c>
      <c r="K582" s="34"/>
      <c r="L582" s="34"/>
      <c r="M582" s="17" t="str">
        <f t="shared" si="62"/>
        <v/>
      </c>
      <c r="N582" s="34"/>
      <c r="O582" s="34"/>
      <c r="P582" s="17" t="str">
        <f t="shared" si="63"/>
        <v/>
      </c>
      <c r="Q582" s="34"/>
      <c r="R582" s="34"/>
      <c r="S582" s="17" t="str">
        <f t="shared" si="64"/>
        <v/>
      </c>
      <c r="T582" s="34"/>
      <c r="U582" s="34"/>
      <c r="V582" s="17" t="str">
        <f t="shared" si="65"/>
        <v/>
      </c>
      <c r="W582" s="34"/>
      <c r="X582" s="14"/>
    </row>
    <row r="583" spans="1:24" ht="15" customHeight="1" x14ac:dyDescent="0.25">
      <c r="A583" s="19">
        <v>580</v>
      </c>
      <c r="B583" s="12"/>
      <c r="C583" s="14"/>
      <c r="D583" s="34"/>
      <c r="E583" s="34"/>
      <c r="F583" s="34"/>
      <c r="G583" s="17" t="str">
        <f t="shared" si="60"/>
        <v/>
      </c>
      <c r="H583" s="34"/>
      <c r="I583" s="34"/>
      <c r="J583" s="17" t="str">
        <f t="shared" si="61"/>
        <v/>
      </c>
      <c r="K583" s="34"/>
      <c r="L583" s="34"/>
      <c r="M583" s="17" t="str">
        <f t="shared" si="62"/>
        <v/>
      </c>
      <c r="N583" s="34"/>
      <c r="O583" s="34"/>
      <c r="P583" s="17" t="str">
        <f t="shared" si="63"/>
        <v/>
      </c>
      <c r="Q583" s="34"/>
      <c r="R583" s="34"/>
      <c r="S583" s="17" t="str">
        <f t="shared" si="64"/>
        <v/>
      </c>
      <c r="T583" s="34"/>
      <c r="U583" s="34"/>
      <c r="V583" s="17" t="str">
        <f t="shared" si="65"/>
        <v/>
      </c>
      <c r="W583" s="34"/>
      <c r="X583" s="14"/>
    </row>
    <row r="584" spans="1:24" ht="15" customHeight="1" x14ac:dyDescent="0.25">
      <c r="A584" s="19">
        <v>581</v>
      </c>
      <c r="B584" s="12"/>
      <c r="C584" s="14"/>
      <c r="D584" s="34"/>
      <c r="E584" s="34"/>
      <c r="F584" s="34"/>
      <c r="G584" s="17" t="str">
        <f t="shared" si="60"/>
        <v/>
      </c>
      <c r="H584" s="34"/>
      <c r="I584" s="34"/>
      <c r="J584" s="17" t="str">
        <f t="shared" si="61"/>
        <v/>
      </c>
      <c r="K584" s="34"/>
      <c r="L584" s="34"/>
      <c r="M584" s="17" t="str">
        <f t="shared" si="62"/>
        <v/>
      </c>
      <c r="N584" s="34"/>
      <c r="O584" s="34"/>
      <c r="P584" s="17" t="str">
        <f t="shared" si="63"/>
        <v/>
      </c>
      <c r="Q584" s="34"/>
      <c r="R584" s="34"/>
      <c r="S584" s="17" t="str">
        <f t="shared" si="64"/>
        <v/>
      </c>
      <c r="T584" s="34"/>
      <c r="U584" s="34"/>
      <c r="V584" s="17" t="str">
        <f t="shared" si="65"/>
        <v/>
      </c>
      <c r="W584" s="34"/>
      <c r="X584" s="14"/>
    </row>
    <row r="585" spans="1:24" ht="15" customHeight="1" x14ac:dyDescent="0.25">
      <c r="A585" s="19">
        <v>582</v>
      </c>
      <c r="B585" s="12"/>
      <c r="C585" s="14"/>
      <c r="D585" s="34"/>
      <c r="E585" s="34"/>
      <c r="F585" s="34"/>
      <c r="G585" s="17" t="str">
        <f t="shared" si="60"/>
        <v/>
      </c>
      <c r="H585" s="34"/>
      <c r="I585" s="34"/>
      <c r="J585" s="17" t="str">
        <f t="shared" si="61"/>
        <v/>
      </c>
      <c r="K585" s="34"/>
      <c r="L585" s="34"/>
      <c r="M585" s="17" t="str">
        <f t="shared" si="62"/>
        <v/>
      </c>
      <c r="N585" s="34"/>
      <c r="O585" s="34"/>
      <c r="P585" s="17" t="str">
        <f t="shared" si="63"/>
        <v/>
      </c>
      <c r="Q585" s="34"/>
      <c r="R585" s="34"/>
      <c r="S585" s="17" t="str">
        <f t="shared" si="64"/>
        <v/>
      </c>
      <c r="T585" s="34"/>
      <c r="U585" s="34"/>
      <c r="V585" s="17" t="str">
        <f t="shared" si="65"/>
        <v/>
      </c>
      <c r="W585" s="34"/>
      <c r="X585" s="14"/>
    </row>
    <row r="586" spans="1:24" ht="15" customHeight="1" x14ac:dyDescent="0.25">
      <c r="A586" s="19">
        <v>583</v>
      </c>
      <c r="B586" s="12"/>
      <c r="C586" s="14"/>
      <c r="D586" s="34"/>
      <c r="E586" s="34"/>
      <c r="F586" s="34"/>
      <c r="G586" s="17" t="str">
        <f t="shared" si="60"/>
        <v/>
      </c>
      <c r="H586" s="34"/>
      <c r="I586" s="34"/>
      <c r="J586" s="17" t="str">
        <f t="shared" si="61"/>
        <v/>
      </c>
      <c r="K586" s="34"/>
      <c r="L586" s="34"/>
      <c r="M586" s="17" t="str">
        <f t="shared" si="62"/>
        <v/>
      </c>
      <c r="N586" s="34"/>
      <c r="O586" s="34"/>
      <c r="P586" s="17" t="str">
        <f t="shared" si="63"/>
        <v/>
      </c>
      <c r="Q586" s="34"/>
      <c r="R586" s="34"/>
      <c r="S586" s="17" t="str">
        <f t="shared" si="64"/>
        <v/>
      </c>
      <c r="T586" s="34"/>
      <c r="U586" s="34"/>
      <c r="V586" s="17" t="str">
        <f t="shared" si="65"/>
        <v/>
      </c>
      <c r="W586" s="34"/>
      <c r="X586" s="14"/>
    </row>
    <row r="587" spans="1:24" ht="15" customHeight="1" x14ac:dyDescent="0.25">
      <c r="A587" s="19">
        <v>584</v>
      </c>
      <c r="B587" s="12"/>
      <c r="C587" s="14"/>
      <c r="D587" s="34"/>
      <c r="E587" s="34"/>
      <c r="F587" s="34"/>
      <c r="G587" s="17" t="str">
        <f t="shared" si="60"/>
        <v/>
      </c>
      <c r="H587" s="34"/>
      <c r="I587" s="34"/>
      <c r="J587" s="17" t="str">
        <f t="shared" si="61"/>
        <v/>
      </c>
      <c r="K587" s="34"/>
      <c r="L587" s="34"/>
      <c r="M587" s="17" t="str">
        <f t="shared" si="62"/>
        <v/>
      </c>
      <c r="N587" s="34"/>
      <c r="O587" s="34"/>
      <c r="P587" s="17" t="str">
        <f t="shared" si="63"/>
        <v/>
      </c>
      <c r="Q587" s="34"/>
      <c r="R587" s="34"/>
      <c r="S587" s="17" t="str">
        <f t="shared" si="64"/>
        <v/>
      </c>
      <c r="T587" s="34"/>
      <c r="U587" s="34"/>
      <c r="V587" s="17" t="str">
        <f t="shared" si="65"/>
        <v/>
      </c>
      <c r="W587" s="34"/>
      <c r="X587" s="14"/>
    </row>
    <row r="588" spans="1:24" ht="15" customHeight="1" x14ac:dyDescent="0.25">
      <c r="A588" s="19">
        <v>585</v>
      </c>
      <c r="B588" s="12"/>
      <c r="C588" s="14"/>
      <c r="D588" s="34"/>
      <c r="E588" s="34"/>
      <c r="F588" s="34"/>
      <c r="G588" s="17" t="str">
        <f t="shared" si="60"/>
        <v/>
      </c>
      <c r="H588" s="34"/>
      <c r="I588" s="34"/>
      <c r="J588" s="17" t="str">
        <f t="shared" si="61"/>
        <v/>
      </c>
      <c r="K588" s="34"/>
      <c r="L588" s="34"/>
      <c r="M588" s="17" t="str">
        <f t="shared" si="62"/>
        <v/>
      </c>
      <c r="N588" s="34"/>
      <c r="O588" s="34"/>
      <c r="P588" s="17" t="str">
        <f t="shared" si="63"/>
        <v/>
      </c>
      <c r="Q588" s="34"/>
      <c r="R588" s="34"/>
      <c r="S588" s="17" t="str">
        <f t="shared" si="64"/>
        <v/>
      </c>
      <c r="T588" s="34"/>
      <c r="U588" s="34"/>
      <c r="V588" s="17" t="str">
        <f t="shared" si="65"/>
        <v/>
      </c>
      <c r="W588" s="34"/>
      <c r="X588" s="14"/>
    </row>
    <row r="589" spans="1:24" ht="15" customHeight="1" x14ac:dyDescent="0.25">
      <c r="A589" s="19">
        <v>586</v>
      </c>
      <c r="B589" s="12"/>
      <c r="C589" s="14"/>
      <c r="D589" s="34"/>
      <c r="E589" s="34"/>
      <c r="F589" s="34"/>
      <c r="G589" s="17" t="str">
        <f t="shared" si="60"/>
        <v/>
      </c>
      <c r="H589" s="34"/>
      <c r="I589" s="34"/>
      <c r="J589" s="17" t="str">
        <f t="shared" si="61"/>
        <v/>
      </c>
      <c r="K589" s="34"/>
      <c r="L589" s="34"/>
      <c r="M589" s="17" t="str">
        <f t="shared" si="62"/>
        <v/>
      </c>
      <c r="N589" s="34"/>
      <c r="O589" s="34"/>
      <c r="P589" s="17" t="str">
        <f t="shared" si="63"/>
        <v/>
      </c>
      <c r="Q589" s="34"/>
      <c r="R589" s="34"/>
      <c r="S589" s="17" t="str">
        <f t="shared" si="64"/>
        <v/>
      </c>
      <c r="T589" s="34"/>
      <c r="U589" s="34"/>
      <c r="V589" s="17" t="str">
        <f t="shared" si="65"/>
        <v/>
      </c>
      <c r="W589" s="34"/>
      <c r="X589" s="14"/>
    </row>
    <row r="590" spans="1:24" ht="15" customHeight="1" x14ac:dyDescent="0.25">
      <c r="A590" s="19">
        <v>587</v>
      </c>
      <c r="B590" s="12"/>
      <c r="C590" s="14"/>
      <c r="D590" s="34"/>
      <c r="E590" s="34"/>
      <c r="F590" s="34"/>
      <c r="G590" s="17" t="str">
        <f t="shared" si="60"/>
        <v/>
      </c>
      <c r="H590" s="34"/>
      <c r="I590" s="34"/>
      <c r="J590" s="17" t="str">
        <f t="shared" si="61"/>
        <v/>
      </c>
      <c r="K590" s="34"/>
      <c r="L590" s="34"/>
      <c r="M590" s="17" t="str">
        <f t="shared" si="62"/>
        <v/>
      </c>
      <c r="N590" s="34"/>
      <c r="O590" s="34"/>
      <c r="P590" s="17" t="str">
        <f t="shared" si="63"/>
        <v/>
      </c>
      <c r="Q590" s="34"/>
      <c r="R590" s="34"/>
      <c r="S590" s="17" t="str">
        <f t="shared" si="64"/>
        <v/>
      </c>
      <c r="T590" s="34"/>
      <c r="U590" s="34"/>
      <c r="V590" s="17" t="str">
        <f t="shared" si="65"/>
        <v/>
      </c>
      <c r="W590" s="34"/>
      <c r="X590" s="14"/>
    </row>
    <row r="591" spans="1:24" ht="15" customHeight="1" x14ac:dyDescent="0.25">
      <c r="A591" s="19">
        <v>588</v>
      </c>
      <c r="B591" s="12"/>
      <c r="C591" s="14"/>
      <c r="D591" s="34"/>
      <c r="E591" s="34"/>
      <c r="F591" s="34"/>
      <c r="G591" s="17" t="str">
        <f t="shared" si="60"/>
        <v/>
      </c>
      <c r="H591" s="34"/>
      <c r="I591" s="34"/>
      <c r="J591" s="17" t="str">
        <f t="shared" si="61"/>
        <v/>
      </c>
      <c r="K591" s="34"/>
      <c r="L591" s="34"/>
      <c r="M591" s="17" t="str">
        <f t="shared" si="62"/>
        <v/>
      </c>
      <c r="N591" s="34"/>
      <c r="O591" s="34"/>
      <c r="P591" s="17" t="str">
        <f t="shared" si="63"/>
        <v/>
      </c>
      <c r="Q591" s="34"/>
      <c r="R591" s="34"/>
      <c r="S591" s="17" t="str">
        <f t="shared" si="64"/>
        <v/>
      </c>
      <c r="T591" s="34"/>
      <c r="U591" s="34"/>
      <c r="V591" s="17" t="str">
        <f t="shared" si="65"/>
        <v/>
      </c>
      <c r="W591" s="34"/>
      <c r="X591" s="14"/>
    </row>
    <row r="592" spans="1:24" ht="15" customHeight="1" x14ac:dyDescent="0.25">
      <c r="A592" s="19">
        <v>589</v>
      </c>
      <c r="B592" s="12"/>
      <c r="C592" s="14"/>
      <c r="D592" s="34"/>
      <c r="E592" s="34"/>
      <c r="F592" s="34"/>
      <c r="G592" s="17" t="str">
        <f t="shared" si="60"/>
        <v/>
      </c>
      <c r="H592" s="34"/>
      <c r="I592" s="34"/>
      <c r="J592" s="17" t="str">
        <f t="shared" si="61"/>
        <v/>
      </c>
      <c r="K592" s="34"/>
      <c r="L592" s="34"/>
      <c r="M592" s="17" t="str">
        <f t="shared" si="62"/>
        <v/>
      </c>
      <c r="N592" s="34"/>
      <c r="O592" s="34"/>
      <c r="P592" s="17" t="str">
        <f t="shared" si="63"/>
        <v/>
      </c>
      <c r="Q592" s="34"/>
      <c r="R592" s="34"/>
      <c r="S592" s="17" t="str">
        <f t="shared" si="64"/>
        <v/>
      </c>
      <c r="T592" s="34"/>
      <c r="U592" s="34"/>
      <c r="V592" s="17" t="str">
        <f t="shared" si="65"/>
        <v/>
      </c>
      <c r="W592" s="34"/>
      <c r="X592" s="14"/>
    </row>
    <row r="593" spans="1:24" ht="15" customHeight="1" x14ac:dyDescent="0.25">
      <c r="A593" s="19">
        <v>590</v>
      </c>
      <c r="B593" s="12"/>
      <c r="C593" s="14"/>
      <c r="D593" s="34"/>
      <c r="E593" s="34"/>
      <c r="F593" s="34"/>
      <c r="G593" s="17" t="str">
        <f t="shared" si="60"/>
        <v/>
      </c>
      <c r="H593" s="34"/>
      <c r="I593" s="34"/>
      <c r="J593" s="17" t="str">
        <f t="shared" si="61"/>
        <v/>
      </c>
      <c r="K593" s="34"/>
      <c r="L593" s="34"/>
      <c r="M593" s="17" t="str">
        <f t="shared" si="62"/>
        <v/>
      </c>
      <c r="N593" s="34"/>
      <c r="O593" s="34"/>
      <c r="P593" s="17" t="str">
        <f t="shared" si="63"/>
        <v/>
      </c>
      <c r="Q593" s="34"/>
      <c r="R593" s="34"/>
      <c r="S593" s="17" t="str">
        <f t="shared" si="64"/>
        <v/>
      </c>
      <c r="T593" s="34"/>
      <c r="U593" s="34"/>
      <c r="V593" s="17" t="str">
        <f t="shared" si="65"/>
        <v/>
      </c>
      <c r="W593" s="34"/>
      <c r="X593" s="14"/>
    </row>
    <row r="594" spans="1:24" ht="15" customHeight="1" x14ac:dyDescent="0.25">
      <c r="A594" s="19">
        <v>591</v>
      </c>
      <c r="B594" s="12"/>
      <c r="C594" s="14"/>
      <c r="D594" s="34"/>
      <c r="E594" s="34"/>
      <c r="F594" s="34"/>
      <c r="G594" s="17" t="str">
        <f t="shared" si="60"/>
        <v/>
      </c>
      <c r="H594" s="34"/>
      <c r="I594" s="34"/>
      <c r="J594" s="17" t="str">
        <f t="shared" si="61"/>
        <v/>
      </c>
      <c r="K594" s="34"/>
      <c r="L594" s="34"/>
      <c r="M594" s="17" t="str">
        <f t="shared" si="62"/>
        <v/>
      </c>
      <c r="N594" s="34"/>
      <c r="O594" s="34"/>
      <c r="P594" s="17" t="str">
        <f t="shared" si="63"/>
        <v/>
      </c>
      <c r="Q594" s="34"/>
      <c r="R594" s="34"/>
      <c r="S594" s="17" t="str">
        <f t="shared" si="64"/>
        <v/>
      </c>
      <c r="T594" s="34"/>
      <c r="U594" s="34"/>
      <c r="V594" s="17" t="str">
        <f t="shared" si="65"/>
        <v/>
      </c>
      <c r="W594" s="34"/>
      <c r="X594" s="14"/>
    </row>
    <row r="595" spans="1:24" ht="15" customHeight="1" x14ac:dyDescent="0.25">
      <c r="A595" s="19">
        <v>592</v>
      </c>
      <c r="B595" s="12"/>
      <c r="C595" s="14"/>
      <c r="D595" s="34"/>
      <c r="E595" s="34"/>
      <c r="F595" s="34"/>
      <c r="G595" s="17" t="str">
        <f t="shared" si="60"/>
        <v/>
      </c>
      <c r="H595" s="34"/>
      <c r="I595" s="34"/>
      <c r="J595" s="17" t="str">
        <f t="shared" si="61"/>
        <v/>
      </c>
      <c r="K595" s="34"/>
      <c r="L595" s="34"/>
      <c r="M595" s="17" t="str">
        <f t="shared" si="62"/>
        <v/>
      </c>
      <c r="N595" s="34"/>
      <c r="O595" s="34"/>
      <c r="P595" s="17" t="str">
        <f t="shared" si="63"/>
        <v/>
      </c>
      <c r="Q595" s="34"/>
      <c r="R595" s="34"/>
      <c r="S595" s="17" t="str">
        <f t="shared" si="64"/>
        <v/>
      </c>
      <c r="T595" s="34"/>
      <c r="U595" s="34"/>
      <c r="V595" s="17" t="str">
        <f t="shared" si="65"/>
        <v/>
      </c>
      <c r="W595" s="34"/>
      <c r="X595" s="14"/>
    </row>
    <row r="596" spans="1:24" ht="15" customHeight="1" x14ac:dyDescent="0.25">
      <c r="A596" s="19">
        <v>593</v>
      </c>
      <c r="B596" s="12"/>
      <c r="C596" s="14"/>
      <c r="D596" s="34"/>
      <c r="E596" s="34"/>
      <c r="F596" s="34"/>
      <c r="G596" s="17" t="str">
        <f t="shared" si="60"/>
        <v/>
      </c>
      <c r="H596" s="34"/>
      <c r="I596" s="34"/>
      <c r="J596" s="17" t="str">
        <f t="shared" si="61"/>
        <v/>
      </c>
      <c r="K596" s="34"/>
      <c r="L596" s="34"/>
      <c r="M596" s="17" t="str">
        <f t="shared" si="62"/>
        <v/>
      </c>
      <c r="N596" s="34"/>
      <c r="O596" s="34"/>
      <c r="P596" s="17" t="str">
        <f t="shared" si="63"/>
        <v/>
      </c>
      <c r="Q596" s="34"/>
      <c r="R596" s="34"/>
      <c r="S596" s="17" t="str">
        <f t="shared" si="64"/>
        <v/>
      </c>
      <c r="T596" s="34"/>
      <c r="U596" s="34"/>
      <c r="V596" s="17" t="str">
        <f t="shared" si="65"/>
        <v/>
      </c>
      <c r="W596" s="34"/>
      <c r="X596" s="14"/>
    </row>
    <row r="597" spans="1:24" ht="15" customHeight="1" x14ac:dyDescent="0.25">
      <c r="A597" s="19">
        <v>594</v>
      </c>
      <c r="B597" s="12"/>
      <c r="C597" s="14"/>
      <c r="D597" s="34"/>
      <c r="E597" s="34"/>
      <c r="F597" s="34"/>
      <c r="G597" s="17" t="str">
        <f t="shared" si="60"/>
        <v/>
      </c>
      <c r="H597" s="34"/>
      <c r="I597" s="34"/>
      <c r="J597" s="17" t="str">
        <f t="shared" si="61"/>
        <v/>
      </c>
      <c r="K597" s="34"/>
      <c r="L597" s="34"/>
      <c r="M597" s="17" t="str">
        <f t="shared" si="62"/>
        <v/>
      </c>
      <c r="N597" s="34"/>
      <c r="O597" s="34"/>
      <c r="P597" s="17" t="str">
        <f t="shared" si="63"/>
        <v/>
      </c>
      <c r="Q597" s="34"/>
      <c r="R597" s="34"/>
      <c r="S597" s="17" t="str">
        <f t="shared" si="64"/>
        <v/>
      </c>
      <c r="T597" s="34"/>
      <c r="U597" s="34"/>
      <c r="V597" s="17" t="str">
        <f t="shared" si="65"/>
        <v/>
      </c>
      <c r="W597" s="34"/>
      <c r="X597" s="14"/>
    </row>
    <row r="598" spans="1:24" ht="15" customHeight="1" x14ac:dyDescent="0.25">
      <c r="A598" s="19">
        <v>595</v>
      </c>
      <c r="B598" s="12"/>
      <c r="C598" s="14"/>
      <c r="D598" s="34"/>
      <c r="E598" s="34"/>
      <c r="F598" s="34"/>
      <c r="G598" s="17" t="str">
        <f t="shared" si="60"/>
        <v/>
      </c>
      <c r="H598" s="34"/>
      <c r="I598" s="34"/>
      <c r="J598" s="17" t="str">
        <f t="shared" si="61"/>
        <v/>
      </c>
      <c r="K598" s="34"/>
      <c r="L598" s="34"/>
      <c r="M598" s="17" t="str">
        <f t="shared" si="62"/>
        <v/>
      </c>
      <c r="N598" s="34"/>
      <c r="O598" s="34"/>
      <c r="P598" s="17" t="str">
        <f t="shared" si="63"/>
        <v/>
      </c>
      <c r="Q598" s="34"/>
      <c r="R598" s="34"/>
      <c r="S598" s="17" t="str">
        <f t="shared" si="64"/>
        <v/>
      </c>
      <c r="T598" s="34"/>
      <c r="U598" s="34"/>
      <c r="V598" s="17" t="str">
        <f t="shared" si="65"/>
        <v/>
      </c>
      <c r="W598" s="34"/>
      <c r="X598" s="14"/>
    </row>
    <row r="599" spans="1:24" ht="15" customHeight="1" x14ac:dyDescent="0.25">
      <c r="A599" s="19">
        <v>596</v>
      </c>
      <c r="B599" s="12"/>
      <c r="C599" s="14"/>
      <c r="D599" s="34"/>
      <c r="E599" s="34"/>
      <c r="F599" s="34"/>
      <c r="G599" s="17" t="str">
        <f t="shared" si="60"/>
        <v/>
      </c>
      <c r="H599" s="34"/>
      <c r="I599" s="34"/>
      <c r="J599" s="17" t="str">
        <f t="shared" si="61"/>
        <v/>
      </c>
      <c r="K599" s="34"/>
      <c r="L599" s="34"/>
      <c r="M599" s="17" t="str">
        <f t="shared" si="62"/>
        <v/>
      </c>
      <c r="N599" s="34"/>
      <c r="O599" s="34"/>
      <c r="P599" s="17" t="str">
        <f t="shared" si="63"/>
        <v/>
      </c>
      <c r="Q599" s="34"/>
      <c r="R599" s="34"/>
      <c r="S599" s="17" t="str">
        <f t="shared" si="64"/>
        <v/>
      </c>
      <c r="T599" s="34"/>
      <c r="U599" s="34"/>
      <c r="V599" s="17" t="str">
        <f t="shared" si="65"/>
        <v/>
      </c>
      <c r="W599" s="34"/>
      <c r="X599" s="14"/>
    </row>
    <row r="600" spans="1:24" ht="15" customHeight="1" x14ac:dyDescent="0.25">
      <c r="A600" s="19">
        <v>597</v>
      </c>
      <c r="B600" s="12"/>
      <c r="C600" s="14"/>
      <c r="D600" s="34"/>
      <c r="E600" s="34"/>
      <c r="F600" s="34"/>
      <c r="G600" s="17" t="str">
        <f t="shared" si="60"/>
        <v/>
      </c>
      <c r="H600" s="34"/>
      <c r="I600" s="34"/>
      <c r="J600" s="17" t="str">
        <f t="shared" si="61"/>
        <v/>
      </c>
      <c r="K600" s="34"/>
      <c r="L600" s="34"/>
      <c r="M600" s="17" t="str">
        <f t="shared" si="62"/>
        <v/>
      </c>
      <c r="N600" s="34"/>
      <c r="O600" s="34"/>
      <c r="P600" s="17" t="str">
        <f t="shared" si="63"/>
        <v/>
      </c>
      <c r="Q600" s="34"/>
      <c r="R600" s="34"/>
      <c r="S600" s="17" t="str">
        <f t="shared" si="64"/>
        <v/>
      </c>
      <c r="T600" s="34"/>
      <c r="U600" s="34"/>
      <c r="V600" s="17" t="str">
        <f t="shared" si="65"/>
        <v/>
      </c>
      <c r="W600" s="34"/>
      <c r="X600" s="14"/>
    </row>
    <row r="601" spans="1:24" ht="15" customHeight="1" x14ac:dyDescent="0.25">
      <c r="A601" s="19">
        <v>598</v>
      </c>
      <c r="B601" s="12"/>
      <c r="C601" s="14"/>
      <c r="D601" s="34"/>
      <c r="E601" s="34"/>
      <c r="F601" s="34"/>
      <c r="G601" s="17" t="str">
        <f t="shared" si="60"/>
        <v/>
      </c>
      <c r="H601" s="34"/>
      <c r="I601" s="34"/>
      <c r="J601" s="17" t="str">
        <f t="shared" si="61"/>
        <v/>
      </c>
      <c r="K601" s="34"/>
      <c r="L601" s="34"/>
      <c r="M601" s="17" t="str">
        <f t="shared" si="62"/>
        <v/>
      </c>
      <c r="N601" s="34"/>
      <c r="O601" s="34"/>
      <c r="P601" s="17" t="str">
        <f t="shared" si="63"/>
        <v/>
      </c>
      <c r="Q601" s="34"/>
      <c r="R601" s="34"/>
      <c r="S601" s="17" t="str">
        <f t="shared" si="64"/>
        <v/>
      </c>
      <c r="T601" s="34"/>
      <c r="U601" s="34"/>
      <c r="V601" s="17" t="str">
        <f t="shared" si="65"/>
        <v/>
      </c>
      <c r="W601" s="34"/>
      <c r="X601" s="14"/>
    </row>
    <row r="602" spans="1:24" ht="15" customHeight="1" x14ac:dyDescent="0.25">
      <c r="A602" s="19">
        <v>599</v>
      </c>
      <c r="B602" s="12"/>
      <c r="C602" s="14"/>
      <c r="D602" s="34"/>
      <c r="E602" s="34"/>
      <c r="F602" s="34"/>
      <c r="G602" s="17" t="str">
        <f t="shared" si="60"/>
        <v/>
      </c>
      <c r="H602" s="34"/>
      <c r="I602" s="34"/>
      <c r="J602" s="17" t="str">
        <f t="shared" si="61"/>
        <v/>
      </c>
      <c r="K602" s="34"/>
      <c r="L602" s="34"/>
      <c r="M602" s="17" t="str">
        <f t="shared" si="62"/>
        <v/>
      </c>
      <c r="N602" s="34"/>
      <c r="O602" s="34"/>
      <c r="P602" s="17" t="str">
        <f t="shared" si="63"/>
        <v/>
      </c>
      <c r="Q602" s="34"/>
      <c r="R602" s="34"/>
      <c r="S602" s="17" t="str">
        <f t="shared" si="64"/>
        <v/>
      </c>
      <c r="T602" s="34"/>
      <c r="U602" s="34"/>
      <c r="V602" s="17" t="str">
        <f t="shared" si="65"/>
        <v/>
      </c>
      <c r="W602" s="34"/>
      <c r="X602" s="14"/>
    </row>
    <row r="603" spans="1:24" ht="15" customHeight="1" x14ac:dyDescent="0.25">
      <c r="A603" s="19">
        <v>600</v>
      </c>
      <c r="B603" s="12"/>
      <c r="C603" s="14"/>
      <c r="D603" s="34"/>
      <c r="E603" s="34"/>
      <c r="F603" s="34"/>
      <c r="G603" s="17" t="str">
        <f t="shared" si="60"/>
        <v/>
      </c>
      <c r="H603" s="34"/>
      <c r="I603" s="34"/>
      <c r="J603" s="17" t="str">
        <f t="shared" si="61"/>
        <v/>
      </c>
      <c r="K603" s="34"/>
      <c r="L603" s="34"/>
      <c r="M603" s="17" t="str">
        <f t="shared" si="62"/>
        <v/>
      </c>
      <c r="N603" s="34"/>
      <c r="O603" s="34"/>
      <c r="P603" s="17" t="str">
        <f t="shared" si="63"/>
        <v/>
      </c>
      <c r="Q603" s="34"/>
      <c r="R603" s="34"/>
      <c r="S603" s="17" t="str">
        <f t="shared" si="64"/>
        <v/>
      </c>
      <c r="T603" s="34"/>
      <c r="U603" s="34"/>
      <c r="V603" s="17" t="str">
        <f t="shared" si="65"/>
        <v/>
      </c>
      <c r="W603" s="34"/>
      <c r="X603" s="14"/>
    </row>
    <row r="604" spans="1:24" ht="15" customHeight="1" x14ac:dyDescent="0.25">
      <c r="A604" s="19">
        <v>601</v>
      </c>
      <c r="B604" s="12"/>
      <c r="C604" s="14"/>
      <c r="D604" s="34"/>
      <c r="E604" s="34"/>
      <c r="F604" s="34"/>
      <c r="G604" s="17" t="str">
        <f t="shared" si="60"/>
        <v/>
      </c>
      <c r="H604" s="34"/>
      <c r="I604" s="34"/>
      <c r="J604" s="17" t="str">
        <f t="shared" si="61"/>
        <v/>
      </c>
      <c r="K604" s="34"/>
      <c r="L604" s="34"/>
      <c r="M604" s="17" t="str">
        <f t="shared" si="62"/>
        <v/>
      </c>
      <c r="N604" s="34"/>
      <c r="O604" s="34"/>
      <c r="P604" s="17" t="str">
        <f t="shared" si="63"/>
        <v/>
      </c>
      <c r="Q604" s="34"/>
      <c r="R604" s="34"/>
      <c r="S604" s="17" t="str">
        <f t="shared" si="64"/>
        <v/>
      </c>
      <c r="T604" s="34"/>
      <c r="U604" s="34"/>
      <c r="V604" s="17" t="str">
        <f t="shared" si="65"/>
        <v/>
      </c>
      <c r="W604" s="34"/>
      <c r="X604" s="14"/>
    </row>
    <row r="605" spans="1:24" ht="15" customHeight="1" x14ac:dyDescent="0.25">
      <c r="A605" s="19">
        <v>602</v>
      </c>
      <c r="B605" s="12"/>
      <c r="C605" s="14"/>
      <c r="D605" s="34"/>
      <c r="E605" s="34"/>
      <c r="F605" s="34"/>
      <c r="G605" s="17" t="str">
        <f t="shared" si="60"/>
        <v/>
      </c>
      <c r="H605" s="34"/>
      <c r="I605" s="34"/>
      <c r="J605" s="17" t="str">
        <f t="shared" si="61"/>
        <v/>
      </c>
      <c r="K605" s="34"/>
      <c r="L605" s="34"/>
      <c r="M605" s="17" t="str">
        <f t="shared" si="62"/>
        <v/>
      </c>
      <c r="N605" s="34"/>
      <c r="O605" s="34"/>
      <c r="P605" s="17" t="str">
        <f t="shared" si="63"/>
        <v/>
      </c>
      <c r="Q605" s="34"/>
      <c r="R605" s="34"/>
      <c r="S605" s="17" t="str">
        <f t="shared" si="64"/>
        <v/>
      </c>
      <c r="T605" s="34"/>
      <c r="U605" s="34"/>
      <c r="V605" s="17" t="str">
        <f t="shared" si="65"/>
        <v/>
      </c>
      <c r="W605" s="34"/>
      <c r="X605" s="14"/>
    </row>
    <row r="606" spans="1:24" ht="15" customHeight="1" x14ac:dyDescent="0.25">
      <c r="A606" s="19">
        <v>603</v>
      </c>
      <c r="B606" s="12"/>
      <c r="C606" s="14"/>
      <c r="D606" s="34"/>
      <c r="E606" s="34"/>
      <c r="F606" s="34"/>
      <c r="G606" s="17" t="str">
        <f t="shared" si="60"/>
        <v/>
      </c>
      <c r="H606" s="34"/>
      <c r="I606" s="34"/>
      <c r="J606" s="17" t="str">
        <f t="shared" si="61"/>
        <v/>
      </c>
      <c r="K606" s="34"/>
      <c r="L606" s="34"/>
      <c r="M606" s="17" t="str">
        <f t="shared" si="62"/>
        <v/>
      </c>
      <c r="N606" s="34"/>
      <c r="O606" s="34"/>
      <c r="P606" s="17" t="str">
        <f t="shared" si="63"/>
        <v/>
      </c>
      <c r="Q606" s="34"/>
      <c r="R606" s="34"/>
      <c r="S606" s="17" t="str">
        <f t="shared" si="64"/>
        <v/>
      </c>
      <c r="T606" s="34"/>
      <c r="U606" s="34"/>
      <c r="V606" s="17" t="str">
        <f t="shared" si="65"/>
        <v/>
      </c>
      <c r="W606" s="34"/>
      <c r="X606" s="14"/>
    </row>
    <row r="607" spans="1:24" ht="15" customHeight="1" x14ac:dyDescent="0.25">
      <c r="A607" s="19">
        <v>604</v>
      </c>
      <c r="B607" s="12"/>
      <c r="C607" s="14"/>
      <c r="D607" s="34"/>
      <c r="E607" s="34"/>
      <c r="F607" s="34"/>
      <c r="G607" s="17" t="str">
        <f t="shared" si="60"/>
        <v/>
      </c>
      <c r="H607" s="34"/>
      <c r="I607" s="34"/>
      <c r="J607" s="17" t="str">
        <f t="shared" si="61"/>
        <v/>
      </c>
      <c r="K607" s="34"/>
      <c r="L607" s="34"/>
      <c r="M607" s="17" t="str">
        <f t="shared" si="62"/>
        <v/>
      </c>
      <c r="N607" s="34"/>
      <c r="O607" s="34"/>
      <c r="P607" s="17" t="str">
        <f t="shared" si="63"/>
        <v/>
      </c>
      <c r="Q607" s="34"/>
      <c r="R607" s="34"/>
      <c r="S607" s="17" t="str">
        <f t="shared" si="64"/>
        <v/>
      </c>
      <c r="T607" s="34"/>
      <c r="U607" s="34"/>
      <c r="V607" s="17" t="str">
        <f t="shared" si="65"/>
        <v/>
      </c>
      <c r="W607" s="34"/>
      <c r="X607" s="14"/>
    </row>
    <row r="608" spans="1:24" ht="15" customHeight="1" x14ac:dyDescent="0.25">
      <c r="A608" s="19">
        <v>605</v>
      </c>
      <c r="B608" s="12"/>
      <c r="C608" s="14"/>
      <c r="D608" s="34"/>
      <c r="E608" s="34"/>
      <c r="F608" s="34"/>
      <c r="G608" s="17" t="str">
        <f t="shared" si="60"/>
        <v/>
      </c>
      <c r="H608" s="34"/>
      <c r="I608" s="34"/>
      <c r="J608" s="17" t="str">
        <f t="shared" si="61"/>
        <v/>
      </c>
      <c r="K608" s="34"/>
      <c r="L608" s="34"/>
      <c r="M608" s="17" t="str">
        <f t="shared" si="62"/>
        <v/>
      </c>
      <c r="N608" s="34"/>
      <c r="O608" s="34"/>
      <c r="P608" s="17" t="str">
        <f t="shared" si="63"/>
        <v/>
      </c>
      <c r="Q608" s="34"/>
      <c r="R608" s="34"/>
      <c r="S608" s="17" t="str">
        <f t="shared" si="64"/>
        <v/>
      </c>
      <c r="T608" s="34"/>
      <c r="U608" s="34"/>
      <c r="V608" s="17" t="str">
        <f t="shared" si="65"/>
        <v/>
      </c>
      <c r="W608" s="34"/>
      <c r="X608" s="14"/>
    </row>
    <row r="609" spans="1:24" ht="15" customHeight="1" x14ac:dyDescent="0.25">
      <c r="A609" s="19">
        <v>606</v>
      </c>
      <c r="B609" s="12"/>
      <c r="C609" s="14"/>
      <c r="D609" s="34"/>
      <c r="E609" s="34"/>
      <c r="F609" s="34"/>
      <c r="G609" s="17" t="str">
        <f t="shared" si="60"/>
        <v/>
      </c>
      <c r="H609" s="34"/>
      <c r="I609" s="34"/>
      <c r="J609" s="17" t="str">
        <f t="shared" si="61"/>
        <v/>
      </c>
      <c r="K609" s="34"/>
      <c r="L609" s="34"/>
      <c r="M609" s="17" t="str">
        <f t="shared" si="62"/>
        <v/>
      </c>
      <c r="N609" s="34"/>
      <c r="O609" s="34"/>
      <c r="P609" s="17" t="str">
        <f t="shared" si="63"/>
        <v/>
      </c>
      <c r="Q609" s="34"/>
      <c r="R609" s="34"/>
      <c r="S609" s="17" t="str">
        <f t="shared" si="64"/>
        <v/>
      </c>
      <c r="T609" s="34"/>
      <c r="U609" s="34"/>
      <c r="V609" s="17" t="str">
        <f t="shared" si="65"/>
        <v/>
      </c>
      <c r="W609" s="34"/>
      <c r="X609" s="14"/>
    </row>
    <row r="610" spans="1:24" ht="15" customHeight="1" x14ac:dyDescent="0.25">
      <c r="A610" s="19">
        <v>607</v>
      </c>
      <c r="B610" s="12"/>
      <c r="C610" s="14"/>
      <c r="D610" s="34"/>
      <c r="E610" s="34"/>
      <c r="F610" s="34"/>
      <c r="G610" s="17" t="str">
        <f t="shared" si="60"/>
        <v/>
      </c>
      <c r="H610" s="34"/>
      <c r="I610" s="34"/>
      <c r="J610" s="17" t="str">
        <f t="shared" si="61"/>
        <v/>
      </c>
      <c r="K610" s="34"/>
      <c r="L610" s="34"/>
      <c r="M610" s="17" t="str">
        <f t="shared" si="62"/>
        <v/>
      </c>
      <c r="N610" s="34"/>
      <c r="O610" s="34"/>
      <c r="P610" s="17" t="str">
        <f t="shared" si="63"/>
        <v/>
      </c>
      <c r="Q610" s="34"/>
      <c r="R610" s="34"/>
      <c r="S610" s="17" t="str">
        <f t="shared" si="64"/>
        <v/>
      </c>
      <c r="T610" s="34"/>
      <c r="U610" s="34"/>
      <c r="V610" s="17" t="str">
        <f t="shared" si="65"/>
        <v/>
      </c>
      <c r="W610" s="34"/>
      <c r="X610" s="14"/>
    </row>
    <row r="611" spans="1:24" ht="15" customHeight="1" x14ac:dyDescent="0.25">
      <c r="A611" s="19">
        <v>608</v>
      </c>
      <c r="B611" s="12"/>
      <c r="C611" s="14"/>
      <c r="D611" s="34"/>
      <c r="E611" s="34"/>
      <c r="F611" s="34"/>
      <c r="G611" s="17" t="str">
        <f t="shared" si="60"/>
        <v/>
      </c>
      <c r="H611" s="34"/>
      <c r="I611" s="34"/>
      <c r="J611" s="17" t="str">
        <f t="shared" si="61"/>
        <v/>
      </c>
      <c r="K611" s="34"/>
      <c r="L611" s="34"/>
      <c r="M611" s="17" t="str">
        <f t="shared" si="62"/>
        <v/>
      </c>
      <c r="N611" s="34"/>
      <c r="O611" s="34"/>
      <c r="P611" s="17" t="str">
        <f t="shared" si="63"/>
        <v/>
      </c>
      <c r="Q611" s="34"/>
      <c r="R611" s="34"/>
      <c r="S611" s="17" t="str">
        <f t="shared" si="64"/>
        <v/>
      </c>
      <c r="T611" s="34"/>
      <c r="U611" s="34"/>
      <c r="V611" s="17" t="str">
        <f t="shared" si="65"/>
        <v/>
      </c>
      <c r="W611" s="34"/>
      <c r="X611" s="14"/>
    </row>
    <row r="612" spans="1:24" ht="15" customHeight="1" x14ac:dyDescent="0.25">
      <c r="A612" s="19">
        <v>609</v>
      </c>
      <c r="B612" s="12"/>
      <c r="C612" s="14"/>
      <c r="D612" s="34"/>
      <c r="E612" s="34"/>
      <c r="F612" s="34"/>
      <c r="G612" s="17" t="str">
        <f t="shared" si="60"/>
        <v/>
      </c>
      <c r="H612" s="34"/>
      <c r="I612" s="34"/>
      <c r="J612" s="17" t="str">
        <f t="shared" si="61"/>
        <v/>
      </c>
      <c r="K612" s="34"/>
      <c r="L612" s="34"/>
      <c r="M612" s="17" t="str">
        <f t="shared" si="62"/>
        <v/>
      </c>
      <c r="N612" s="34"/>
      <c r="O612" s="34"/>
      <c r="P612" s="17" t="str">
        <f t="shared" si="63"/>
        <v/>
      </c>
      <c r="Q612" s="34"/>
      <c r="R612" s="34"/>
      <c r="S612" s="17" t="str">
        <f t="shared" si="64"/>
        <v/>
      </c>
      <c r="T612" s="34"/>
      <c r="U612" s="34"/>
      <c r="V612" s="17" t="str">
        <f t="shared" si="65"/>
        <v/>
      </c>
      <c r="W612" s="34"/>
      <c r="X612" s="14"/>
    </row>
    <row r="613" spans="1:24" ht="15" customHeight="1" x14ac:dyDescent="0.25">
      <c r="A613" s="19">
        <v>610</v>
      </c>
      <c r="B613" s="12"/>
      <c r="C613" s="14"/>
      <c r="D613" s="34"/>
      <c r="E613" s="34"/>
      <c r="F613" s="34"/>
      <c r="G613" s="17" t="str">
        <f t="shared" si="60"/>
        <v/>
      </c>
      <c r="H613" s="34"/>
      <c r="I613" s="34"/>
      <c r="J613" s="17" t="str">
        <f t="shared" si="61"/>
        <v/>
      </c>
      <c r="K613" s="34"/>
      <c r="L613" s="34"/>
      <c r="M613" s="17" t="str">
        <f t="shared" si="62"/>
        <v/>
      </c>
      <c r="N613" s="34"/>
      <c r="O613" s="34"/>
      <c r="P613" s="17" t="str">
        <f t="shared" si="63"/>
        <v/>
      </c>
      <c r="Q613" s="34"/>
      <c r="R613" s="34"/>
      <c r="S613" s="17" t="str">
        <f t="shared" si="64"/>
        <v/>
      </c>
      <c r="T613" s="34"/>
      <c r="U613" s="34"/>
      <c r="V613" s="17" t="str">
        <f t="shared" si="65"/>
        <v/>
      </c>
      <c r="W613" s="34"/>
      <c r="X613" s="14"/>
    </row>
    <row r="614" spans="1:24" ht="15" customHeight="1" x14ac:dyDescent="0.25">
      <c r="A614" s="19">
        <v>611</v>
      </c>
      <c r="B614" s="12"/>
      <c r="C614" s="14"/>
      <c r="D614" s="34"/>
      <c r="E614" s="34"/>
      <c r="F614" s="34"/>
      <c r="G614" s="17" t="str">
        <f t="shared" si="60"/>
        <v/>
      </c>
      <c r="H614" s="34"/>
      <c r="I614" s="34"/>
      <c r="J614" s="17" t="str">
        <f t="shared" si="61"/>
        <v/>
      </c>
      <c r="K614" s="34"/>
      <c r="L614" s="34"/>
      <c r="M614" s="17" t="str">
        <f t="shared" si="62"/>
        <v/>
      </c>
      <c r="N614" s="34"/>
      <c r="O614" s="34"/>
      <c r="P614" s="17" t="str">
        <f t="shared" si="63"/>
        <v/>
      </c>
      <c r="Q614" s="34"/>
      <c r="R614" s="34"/>
      <c r="S614" s="17" t="str">
        <f t="shared" si="64"/>
        <v/>
      </c>
      <c r="T614" s="34"/>
      <c r="U614" s="34"/>
      <c r="V614" s="17" t="str">
        <f t="shared" si="65"/>
        <v/>
      </c>
      <c r="W614" s="34"/>
      <c r="X614" s="14"/>
    </row>
    <row r="615" spans="1:24" ht="15" customHeight="1" x14ac:dyDescent="0.25">
      <c r="A615" s="19">
        <v>612</v>
      </c>
      <c r="B615" s="12"/>
      <c r="C615" s="14"/>
      <c r="D615" s="34"/>
      <c r="E615" s="34"/>
      <c r="F615" s="34"/>
      <c r="G615" s="17" t="str">
        <f t="shared" si="60"/>
        <v/>
      </c>
      <c r="H615" s="34"/>
      <c r="I615" s="34"/>
      <c r="J615" s="17" t="str">
        <f t="shared" si="61"/>
        <v/>
      </c>
      <c r="K615" s="34"/>
      <c r="L615" s="34"/>
      <c r="M615" s="17" t="str">
        <f t="shared" si="62"/>
        <v/>
      </c>
      <c r="N615" s="34"/>
      <c r="O615" s="34"/>
      <c r="P615" s="17" t="str">
        <f t="shared" si="63"/>
        <v/>
      </c>
      <c r="Q615" s="34"/>
      <c r="R615" s="34"/>
      <c r="S615" s="17" t="str">
        <f t="shared" si="64"/>
        <v/>
      </c>
      <c r="T615" s="34"/>
      <c r="U615" s="34"/>
      <c r="V615" s="17" t="str">
        <f t="shared" si="65"/>
        <v/>
      </c>
      <c r="W615" s="34"/>
      <c r="X615" s="14"/>
    </row>
    <row r="616" spans="1:24" ht="15" customHeight="1" x14ac:dyDescent="0.25">
      <c r="A616" s="19">
        <v>613</v>
      </c>
      <c r="B616" s="12"/>
      <c r="C616" s="14"/>
      <c r="D616" s="34"/>
      <c r="E616" s="34"/>
      <c r="F616" s="34"/>
      <c r="G616" s="17" t="str">
        <f t="shared" si="60"/>
        <v/>
      </c>
      <c r="H616" s="34"/>
      <c r="I616" s="34"/>
      <c r="J616" s="17" t="str">
        <f t="shared" si="61"/>
        <v/>
      </c>
      <c r="K616" s="34"/>
      <c r="L616" s="34"/>
      <c r="M616" s="17" t="str">
        <f t="shared" si="62"/>
        <v/>
      </c>
      <c r="N616" s="34"/>
      <c r="O616" s="34"/>
      <c r="P616" s="17" t="str">
        <f t="shared" si="63"/>
        <v/>
      </c>
      <c r="Q616" s="34"/>
      <c r="R616" s="34"/>
      <c r="S616" s="17" t="str">
        <f t="shared" si="64"/>
        <v/>
      </c>
      <c r="T616" s="34"/>
      <c r="U616" s="34"/>
      <c r="V616" s="17" t="str">
        <f t="shared" si="65"/>
        <v/>
      </c>
      <c r="W616" s="34"/>
      <c r="X616" s="14"/>
    </row>
    <row r="617" spans="1:24" ht="15" customHeight="1" x14ac:dyDescent="0.25">
      <c r="A617" s="19">
        <v>614</v>
      </c>
      <c r="B617" s="12"/>
      <c r="C617" s="14"/>
      <c r="D617" s="34"/>
      <c r="E617" s="34"/>
      <c r="F617" s="34"/>
      <c r="G617" s="17" t="str">
        <f t="shared" si="60"/>
        <v/>
      </c>
      <c r="H617" s="34"/>
      <c r="I617" s="34"/>
      <c r="J617" s="17" t="str">
        <f t="shared" si="61"/>
        <v/>
      </c>
      <c r="K617" s="34"/>
      <c r="L617" s="34"/>
      <c r="M617" s="17" t="str">
        <f t="shared" si="62"/>
        <v/>
      </c>
      <c r="N617" s="34"/>
      <c r="O617" s="34"/>
      <c r="P617" s="17" t="str">
        <f t="shared" si="63"/>
        <v/>
      </c>
      <c r="Q617" s="34"/>
      <c r="R617" s="34"/>
      <c r="S617" s="17" t="str">
        <f t="shared" si="64"/>
        <v/>
      </c>
      <c r="T617" s="34"/>
      <c r="U617" s="34"/>
      <c r="V617" s="17" t="str">
        <f t="shared" si="65"/>
        <v/>
      </c>
      <c r="W617" s="34"/>
      <c r="X617" s="14"/>
    </row>
    <row r="618" spans="1:24" ht="15" customHeight="1" x14ac:dyDescent="0.25">
      <c r="A618" s="19">
        <v>615</v>
      </c>
      <c r="B618" s="12"/>
      <c r="C618" s="14"/>
      <c r="D618" s="34"/>
      <c r="E618" s="34"/>
      <c r="F618" s="34"/>
      <c r="G618" s="17" t="str">
        <f t="shared" si="60"/>
        <v/>
      </c>
      <c r="H618" s="34"/>
      <c r="I618" s="34"/>
      <c r="J618" s="17" t="str">
        <f t="shared" si="61"/>
        <v/>
      </c>
      <c r="K618" s="34"/>
      <c r="L618" s="34"/>
      <c r="M618" s="17" t="str">
        <f t="shared" si="62"/>
        <v/>
      </c>
      <c r="N618" s="34"/>
      <c r="O618" s="34"/>
      <c r="P618" s="17" t="str">
        <f t="shared" si="63"/>
        <v/>
      </c>
      <c r="Q618" s="34"/>
      <c r="R618" s="34"/>
      <c r="S618" s="17" t="str">
        <f t="shared" si="64"/>
        <v/>
      </c>
      <c r="T618" s="34"/>
      <c r="U618" s="34"/>
      <c r="V618" s="17" t="str">
        <f t="shared" si="65"/>
        <v/>
      </c>
      <c r="W618" s="34"/>
      <c r="X618" s="14"/>
    </row>
    <row r="619" spans="1:24" ht="15" customHeight="1" x14ac:dyDescent="0.25">
      <c r="A619" s="19">
        <v>616</v>
      </c>
      <c r="B619" s="12"/>
      <c r="C619" s="14"/>
      <c r="D619" s="34"/>
      <c r="E619" s="34"/>
      <c r="F619" s="34"/>
      <c r="G619" s="17" t="str">
        <f t="shared" si="60"/>
        <v/>
      </c>
      <c r="H619" s="34"/>
      <c r="I619" s="34"/>
      <c r="J619" s="17" t="str">
        <f t="shared" si="61"/>
        <v/>
      </c>
      <c r="K619" s="34"/>
      <c r="L619" s="34"/>
      <c r="M619" s="17" t="str">
        <f t="shared" si="62"/>
        <v/>
      </c>
      <c r="N619" s="34"/>
      <c r="O619" s="34"/>
      <c r="P619" s="17" t="str">
        <f t="shared" si="63"/>
        <v/>
      </c>
      <c r="Q619" s="34"/>
      <c r="R619" s="34"/>
      <c r="S619" s="17" t="str">
        <f t="shared" si="64"/>
        <v/>
      </c>
      <c r="T619" s="34"/>
      <c r="U619" s="34"/>
      <c r="V619" s="17" t="str">
        <f t="shared" si="65"/>
        <v/>
      </c>
      <c r="W619" s="34"/>
      <c r="X619" s="14"/>
    </row>
    <row r="620" spans="1:24" ht="15" customHeight="1" x14ac:dyDescent="0.25">
      <c r="A620" s="19">
        <v>617</v>
      </c>
      <c r="B620" s="12"/>
      <c r="C620" s="14"/>
      <c r="D620" s="34"/>
      <c r="E620" s="34"/>
      <c r="F620" s="34"/>
      <c r="G620" s="17" t="str">
        <f t="shared" si="60"/>
        <v/>
      </c>
      <c r="H620" s="34"/>
      <c r="I620" s="34"/>
      <c r="J620" s="17" t="str">
        <f t="shared" si="61"/>
        <v/>
      </c>
      <c r="K620" s="34"/>
      <c r="L620" s="34"/>
      <c r="M620" s="17" t="str">
        <f t="shared" si="62"/>
        <v/>
      </c>
      <c r="N620" s="34"/>
      <c r="O620" s="34"/>
      <c r="P620" s="17" t="str">
        <f t="shared" si="63"/>
        <v/>
      </c>
      <c r="Q620" s="34"/>
      <c r="R620" s="34"/>
      <c r="S620" s="17" t="str">
        <f t="shared" si="64"/>
        <v/>
      </c>
      <c r="T620" s="34"/>
      <c r="U620" s="34"/>
      <c r="V620" s="17" t="str">
        <f t="shared" si="65"/>
        <v/>
      </c>
      <c r="W620" s="34"/>
      <c r="X620" s="14"/>
    </row>
    <row r="621" spans="1:24" ht="15" customHeight="1" x14ac:dyDescent="0.25">
      <c r="A621" s="19">
        <v>618</v>
      </c>
      <c r="B621" s="12"/>
      <c r="C621" s="14"/>
      <c r="D621" s="34"/>
      <c r="E621" s="34"/>
      <c r="F621" s="34"/>
      <c r="G621" s="17" t="str">
        <f t="shared" si="60"/>
        <v/>
      </c>
      <c r="H621" s="34"/>
      <c r="I621" s="34"/>
      <c r="J621" s="17" t="str">
        <f t="shared" si="61"/>
        <v/>
      </c>
      <c r="K621" s="34"/>
      <c r="L621" s="34"/>
      <c r="M621" s="17" t="str">
        <f t="shared" si="62"/>
        <v/>
      </c>
      <c r="N621" s="34"/>
      <c r="O621" s="34"/>
      <c r="P621" s="17" t="str">
        <f t="shared" si="63"/>
        <v/>
      </c>
      <c r="Q621" s="34"/>
      <c r="R621" s="34"/>
      <c r="S621" s="17" t="str">
        <f t="shared" si="64"/>
        <v/>
      </c>
      <c r="T621" s="34"/>
      <c r="U621" s="34"/>
      <c r="V621" s="17" t="str">
        <f t="shared" si="65"/>
        <v/>
      </c>
      <c r="W621" s="34"/>
      <c r="X621" s="14"/>
    </row>
    <row r="622" spans="1:24" ht="15" customHeight="1" x14ac:dyDescent="0.25">
      <c r="A622" s="19">
        <v>619</v>
      </c>
      <c r="B622" s="12"/>
      <c r="C622" s="14"/>
      <c r="D622" s="34"/>
      <c r="E622" s="34"/>
      <c r="F622" s="34"/>
      <c r="G622" s="17" t="str">
        <f t="shared" si="60"/>
        <v/>
      </c>
      <c r="H622" s="34"/>
      <c r="I622" s="34"/>
      <c r="J622" s="17" t="str">
        <f t="shared" si="61"/>
        <v/>
      </c>
      <c r="K622" s="34"/>
      <c r="L622" s="34"/>
      <c r="M622" s="17" t="str">
        <f t="shared" si="62"/>
        <v/>
      </c>
      <c r="N622" s="34"/>
      <c r="O622" s="34"/>
      <c r="P622" s="17" t="str">
        <f t="shared" si="63"/>
        <v/>
      </c>
      <c r="Q622" s="34"/>
      <c r="R622" s="34"/>
      <c r="S622" s="17" t="str">
        <f t="shared" si="64"/>
        <v/>
      </c>
      <c r="T622" s="34"/>
      <c r="U622" s="34"/>
      <c r="V622" s="17" t="str">
        <f t="shared" si="65"/>
        <v/>
      </c>
      <c r="W622" s="34"/>
      <c r="X622" s="14"/>
    </row>
    <row r="623" spans="1:24" ht="15" customHeight="1" x14ac:dyDescent="0.25">
      <c r="A623" s="19">
        <v>620</v>
      </c>
      <c r="B623" s="12"/>
      <c r="C623" s="14"/>
      <c r="D623" s="34"/>
      <c r="E623" s="34"/>
      <c r="F623" s="34"/>
      <c r="G623" s="17" t="str">
        <f t="shared" si="60"/>
        <v/>
      </c>
      <c r="H623" s="34"/>
      <c r="I623" s="34"/>
      <c r="J623" s="17" t="str">
        <f t="shared" si="61"/>
        <v/>
      </c>
      <c r="K623" s="34"/>
      <c r="L623" s="34"/>
      <c r="M623" s="17" t="str">
        <f t="shared" si="62"/>
        <v/>
      </c>
      <c r="N623" s="34"/>
      <c r="O623" s="34"/>
      <c r="P623" s="17" t="str">
        <f t="shared" si="63"/>
        <v/>
      </c>
      <c r="Q623" s="34"/>
      <c r="R623" s="34"/>
      <c r="S623" s="17" t="str">
        <f t="shared" si="64"/>
        <v/>
      </c>
      <c r="T623" s="34"/>
      <c r="U623" s="34"/>
      <c r="V623" s="17" t="str">
        <f t="shared" si="65"/>
        <v/>
      </c>
      <c r="W623" s="34"/>
      <c r="X623" s="14"/>
    </row>
    <row r="624" spans="1:24" ht="15" customHeight="1" x14ac:dyDescent="0.25">
      <c r="A624" s="19">
        <v>621</v>
      </c>
      <c r="B624" s="12"/>
      <c r="C624" s="14"/>
      <c r="D624" s="34"/>
      <c r="E624" s="34"/>
      <c r="F624" s="34"/>
      <c r="G624" s="17" t="str">
        <f t="shared" si="60"/>
        <v/>
      </c>
      <c r="H624" s="34"/>
      <c r="I624" s="34"/>
      <c r="J624" s="17" t="str">
        <f t="shared" si="61"/>
        <v/>
      </c>
      <c r="K624" s="34"/>
      <c r="L624" s="34"/>
      <c r="M624" s="17" t="str">
        <f t="shared" si="62"/>
        <v/>
      </c>
      <c r="N624" s="34"/>
      <c r="O624" s="34"/>
      <c r="P624" s="17" t="str">
        <f t="shared" si="63"/>
        <v/>
      </c>
      <c r="Q624" s="34"/>
      <c r="R624" s="34"/>
      <c r="S624" s="17" t="str">
        <f t="shared" si="64"/>
        <v/>
      </c>
      <c r="T624" s="34"/>
      <c r="U624" s="34"/>
      <c r="V624" s="17" t="str">
        <f t="shared" si="65"/>
        <v/>
      </c>
      <c r="W624" s="34"/>
      <c r="X624" s="14"/>
    </row>
    <row r="625" spans="1:24" ht="15" customHeight="1" x14ac:dyDescent="0.25">
      <c r="A625" s="19">
        <v>622</v>
      </c>
      <c r="B625" s="12"/>
      <c r="C625" s="14"/>
      <c r="D625" s="34"/>
      <c r="E625" s="34"/>
      <c r="F625" s="34"/>
      <c r="G625" s="17" t="str">
        <f t="shared" si="60"/>
        <v/>
      </c>
      <c r="H625" s="34"/>
      <c r="I625" s="34"/>
      <c r="J625" s="17" t="str">
        <f t="shared" si="61"/>
        <v/>
      </c>
      <c r="K625" s="34"/>
      <c r="L625" s="34"/>
      <c r="M625" s="17" t="str">
        <f t="shared" si="62"/>
        <v/>
      </c>
      <c r="N625" s="34"/>
      <c r="O625" s="34"/>
      <c r="P625" s="17" t="str">
        <f t="shared" si="63"/>
        <v/>
      </c>
      <c r="Q625" s="34"/>
      <c r="R625" s="34"/>
      <c r="S625" s="17" t="str">
        <f t="shared" si="64"/>
        <v/>
      </c>
      <c r="T625" s="34"/>
      <c r="U625" s="34"/>
      <c r="V625" s="17" t="str">
        <f t="shared" si="65"/>
        <v/>
      </c>
      <c r="W625" s="34"/>
      <c r="X625" s="14"/>
    </row>
    <row r="626" spans="1:24" ht="15" customHeight="1" x14ac:dyDescent="0.25">
      <c r="A626" s="19">
        <v>623</v>
      </c>
      <c r="B626" s="12"/>
      <c r="C626" s="14"/>
      <c r="D626" s="34"/>
      <c r="E626" s="34"/>
      <c r="F626" s="34"/>
      <c r="G626" s="17" t="str">
        <f t="shared" si="60"/>
        <v/>
      </c>
      <c r="H626" s="34"/>
      <c r="I626" s="34"/>
      <c r="J626" s="17" t="str">
        <f t="shared" si="61"/>
        <v/>
      </c>
      <c r="K626" s="34"/>
      <c r="L626" s="34"/>
      <c r="M626" s="17" t="str">
        <f t="shared" si="62"/>
        <v/>
      </c>
      <c r="N626" s="34"/>
      <c r="O626" s="34"/>
      <c r="P626" s="17" t="str">
        <f t="shared" si="63"/>
        <v/>
      </c>
      <c r="Q626" s="34"/>
      <c r="R626" s="34"/>
      <c r="S626" s="17" t="str">
        <f t="shared" si="64"/>
        <v/>
      </c>
      <c r="T626" s="34"/>
      <c r="U626" s="34"/>
      <c r="V626" s="17" t="str">
        <f t="shared" si="65"/>
        <v/>
      </c>
      <c r="W626" s="34"/>
      <c r="X626" s="14"/>
    </row>
    <row r="627" spans="1:24" ht="15" customHeight="1" x14ac:dyDescent="0.25">
      <c r="A627" s="19">
        <v>624</v>
      </c>
      <c r="B627" s="12"/>
      <c r="C627" s="14"/>
      <c r="D627" s="34"/>
      <c r="E627" s="34"/>
      <c r="F627" s="34"/>
      <c r="G627" s="17" t="str">
        <f t="shared" si="60"/>
        <v/>
      </c>
      <c r="H627" s="34"/>
      <c r="I627" s="34"/>
      <c r="J627" s="17" t="str">
        <f t="shared" si="61"/>
        <v/>
      </c>
      <c r="K627" s="34"/>
      <c r="L627" s="34"/>
      <c r="M627" s="17" t="str">
        <f t="shared" si="62"/>
        <v/>
      </c>
      <c r="N627" s="34"/>
      <c r="O627" s="34"/>
      <c r="P627" s="17" t="str">
        <f t="shared" si="63"/>
        <v/>
      </c>
      <c r="Q627" s="34"/>
      <c r="R627" s="34"/>
      <c r="S627" s="17" t="str">
        <f t="shared" si="64"/>
        <v/>
      </c>
      <c r="T627" s="34"/>
      <c r="U627" s="34"/>
      <c r="V627" s="17" t="str">
        <f t="shared" si="65"/>
        <v/>
      </c>
      <c r="W627" s="34"/>
      <c r="X627" s="14"/>
    </row>
    <row r="628" spans="1:24" ht="15" customHeight="1" x14ac:dyDescent="0.25">
      <c r="A628" s="19">
        <v>625</v>
      </c>
      <c r="B628" s="12"/>
      <c r="C628" s="14"/>
      <c r="D628" s="34"/>
      <c r="E628" s="34"/>
      <c r="F628" s="34"/>
      <c r="G628" s="17" t="str">
        <f t="shared" si="60"/>
        <v/>
      </c>
      <c r="H628" s="34"/>
      <c r="I628" s="34"/>
      <c r="J628" s="17" t="str">
        <f t="shared" si="61"/>
        <v/>
      </c>
      <c r="K628" s="34"/>
      <c r="L628" s="34"/>
      <c r="M628" s="17" t="str">
        <f t="shared" si="62"/>
        <v/>
      </c>
      <c r="N628" s="34"/>
      <c r="O628" s="34"/>
      <c r="P628" s="17" t="str">
        <f t="shared" si="63"/>
        <v/>
      </c>
      <c r="Q628" s="34"/>
      <c r="R628" s="34"/>
      <c r="S628" s="17" t="str">
        <f t="shared" si="64"/>
        <v/>
      </c>
      <c r="T628" s="34"/>
      <c r="U628" s="34"/>
      <c r="V628" s="17" t="str">
        <f t="shared" si="65"/>
        <v/>
      </c>
      <c r="W628" s="34"/>
      <c r="X628" s="14"/>
    </row>
    <row r="629" spans="1:24" ht="15" customHeight="1" x14ac:dyDescent="0.25">
      <c r="A629" s="19">
        <v>626</v>
      </c>
      <c r="B629" s="12"/>
      <c r="C629" s="14"/>
      <c r="D629" s="34"/>
      <c r="E629" s="34"/>
      <c r="F629" s="34"/>
      <c r="G629" s="17" t="str">
        <f t="shared" si="60"/>
        <v/>
      </c>
      <c r="H629" s="34"/>
      <c r="I629" s="34"/>
      <c r="J629" s="17" t="str">
        <f t="shared" si="61"/>
        <v/>
      </c>
      <c r="K629" s="34"/>
      <c r="L629" s="34"/>
      <c r="M629" s="17" t="str">
        <f t="shared" si="62"/>
        <v/>
      </c>
      <c r="N629" s="34"/>
      <c r="O629" s="34"/>
      <c r="P629" s="17" t="str">
        <f t="shared" si="63"/>
        <v/>
      </c>
      <c r="Q629" s="34"/>
      <c r="R629" s="34"/>
      <c r="S629" s="17" t="str">
        <f t="shared" si="64"/>
        <v/>
      </c>
      <c r="T629" s="34"/>
      <c r="U629" s="34"/>
      <c r="V629" s="17" t="str">
        <f t="shared" si="65"/>
        <v/>
      </c>
      <c r="W629" s="34"/>
      <c r="X629" s="14"/>
    </row>
    <row r="630" spans="1:24" ht="15" customHeight="1" x14ac:dyDescent="0.25">
      <c r="A630" s="19">
        <v>627</v>
      </c>
      <c r="B630" s="12"/>
      <c r="C630" s="14"/>
      <c r="D630" s="34"/>
      <c r="E630" s="34"/>
      <c r="F630" s="34"/>
      <c r="G630" s="17" t="str">
        <f t="shared" si="60"/>
        <v/>
      </c>
      <c r="H630" s="34"/>
      <c r="I630" s="34"/>
      <c r="J630" s="17" t="str">
        <f t="shared" si="61"/>
        <v/>
      </c>
      <c r="K630" s="34"/>
      <c r="L630" s="34"/>
      <c r="M630" s="17" t="str">
        <f t="shared" si="62"/>
        <v/>
      </c>
      <c r="N630" s="34"/>
      <c r="O630" s="34"/>
      <c r="P630" s="17" t="str">
        <f t="shared" si="63"/>
        <v/>
      </c>
      <c r="Q630" s="34"/>
      <c r="R630" s="34"/>
      <c r="S630" s="17" t="str">
        <f t="shared" si="64"/>
        <v/>
      </c>
      <c r="T630" s="34"/>
      <c r="U630" s="34"/>
      <c r="V630" s="17" t="str">
        <f t="shared" si="65"/>
        <v/>
      </c>
      <c r="W630" s="34"/>
      <c r="X630" s="14"/>
    </row>
    <row r="631" spans="1:24" ht="15" customHeight="1" x14ac:dyDescent="0.25">
      <c r="A631" s="19">
        <v>628</v>
      </c>
      <c r="B631" s="12"/>
      <c r="C631" s="14"/>
      <c r="D631" s="34"/>
      <c r="E631" s="34"/>
      <c r="F631" s="34"/>
      <c r="G631" s="17" t="str">
        <f t="shared" si="60"/>
        <v/>
      </c>
      <c r="H631" s="34"/>
      <c r="I631" s="34"/>
      <c r="J631" s="17" t="str">
        <f t="shared" si="61"/>
        <v/>
      </c>
      <c r="K631" s="34"/>
      <c r="L631" s="34"/>
      <c r="M631" s="17" t="str">
        <f t="shared" si="62"/>
        <v/>
      </c>
      <c r="N631" s="34"/>
      <c r="O631" s="34"/>
      <c r="P631" s="17" t="str">
        <f t="shared" si="63"/>
        <v/>
      </c>
      <c r="Q631" s="34"/>
      <c r="R631" s="34"/>
      <c r="S631" s="17" t="str">
        <f t="shared" si="64"/>
        <v/>
      </c>
      <c r="T631" s="34"/>
      <c r="U631" s="34"/>
      <c r="V631" s="17" t="str">
        <f t="shared" si="65"/>
        <v/>
      </c>
      <c r="W631" s="34"/>
      <c r="X631" s="14"/>
    </row>
    <row r="632" spans="1:24" ht="15" customHeight="1" x14ac:dyDescent="0.25">
      <c r="A632" s="19">
        <v>629</v>
      </c>
      <c r="B632" s="12"/>
      <c r="C632" s="14"/>
      <c r="D632" s="34"/>
      <c r="E632" s="34"/>
      <c r="F632" s="34"/>
      <c r="G632" s="17" t="str">
        <f t="shared" si="60"/>
        <v/>
      </c>
      <c r="H632" s="34"/>
      <c r="I632" s="34"/>
      <c r="J632" s="17" t="str">
        <f t="shared" si="61"/>
        <v/>
      </c>
      <c r="K632" s="34"/>
      <c r="L632" s="34"/>
      <c r="M632" s="17" t="str">
        <f t="shared" si="62"/>
        <v/>
      </c>
      <c r="N632" s="34"/>
      <c r="O632" s="34"/>
      <c r="P632" s="17" t="str">
        <f t="shared" si="63"/>
        <v/>
      </c>
      <c r="Q632" s="34"/>
      <c r="R632" s="34"/>
      <c r="S632" s="17" t="str">
        <f t="shared" si="64"/>
        <v/>
      </c>
      <c r="T632" s="34"/>
      <c r="U632" s="34"/>
      <c r="V632" s="17" t="str">
        <f t="shared" si="65"/>
        <v/>
      </c>
      <c r="W632" s="34"/>
      <c r="X632" s="14"/>
    </row>
    <row r="633" spans="1:24" ht="15" customHeight="1" x14ac:dyDescent="0.25">
      <c r="A633" s="19">
        <v>630</v>
      </c>
      <c r="B633" s="12"/>
      <c r="C633" s="14"/>
      <c r="D633" s="34"/>
      <c r="E633" s="34"/>
      <c r="F633" s="34"/>
      <c r="G633" s="17" t="str">
        <f t="shared" si="60"/>
        <v/>
      </c>
      <c r="H633" s="34"/>
      <c r="I633" s="34"/>
      <c r="J633" s="17" t="str">
        <f t="shared" si="61"/>
        <v/>
      </c>
      <c r="K633" s="34"/>
      <c r="L633" s="34"/>
      <c r="M633" s="17" t="str">
        <f t="shared" si="62"/>
        <v/>
      </c>
      <c r="N633" s="34"/>
      <c r="O633" s="34"/>
      <c r="P633" s="17" t="str">
        <f t="shared" si="63"/>
        <v/>
      </c>
      <c r="Q633" s="34"/>
      <c r="R633" s="34"/>
      <c r="S633" s="17" t="str">
        <f t="shared" si="64"/>
        <v/>
      </c>
      <c r="T633" s="34"/>
      <c r="U633" s="34"/>
      <c r="V633" s="17" t="str">
        <f t="shared" si="65"/>
        <v/>
      </c>
      <c r="W633" s="34"/>
      <c r="X633" s="14"/>
    </row>
    <row r="634" spans="1:24" ht="15" customHeight="1" x14ac:dyDescent="0.25">
      <c r="A634" s="19">
        <v>631</v>
      </c>
      <c r="B634" s="12"/>
      <c r="C634" s="14"/>
      <c r="D634" s="34"/>
      <c r="E634" s="34"/>
      <c r="F634" s="34"/>
      <c r="G634" s="17" t="str">
        <f t="shared" si="60"/>
        <v/>
      </c>
      <c r="H634" s="34"/>
      <c r="I634" s="34"/>
      <c r="J634" s="17" t="str">
        <f t="shared" si="61"/>
        <v/>
      </c>
      <c r="K634" s="34"/>
      <c r="L634" s="34"/>
      <c r="M634" s="17" t="str">
        <f t="shared" si="62"/>
        <v/>
      </c>
      <c r="N634" s="34"/>
      <c r="O634" s="34"/>
      <c r="P634" s="17" t="str">
        <f t="shared" si="63"/>
        <v/>
      </c>
      <c r="Q634" s="34"/>
      <c r="R634" s="34"/>
      <c r="S634" s="17" t="str">
        <f t="shared" si="64"/>
        <v/>
      </c>
      <c r="T634" s="34"/>
      <c r="U634" s="34"/>
      <c r="V634" s="17" t="str">
        <f t="shared" si="65"/>
        <v/>
      </c>
      <c r="W634" s="34"/>
      <c r="X634" s="14"/>
    </row>
    <row r="635" spans="1:24" ht="15" customHeight="1" x14ac:dyDescent="0.25">
      <c r="A635" s="19">
        <v>632</v>
      </c>
      <c r="B635" s="12"/>
      <c r="C635" s="14"/>
      <c r="D635" s="34"/>
      <c r="E635" s="34"/>
      <c r="F635" s="34"/>
      <c r="G635" s="17" t="str">
        <f t="shared" si="60"/>
        <v/>
      </c>
      <c r="H635" s="34"/>
      <c r="I635" s="34"/>
      <c r="J635" s="17" t="str">
        <f t="shared" si="61"/>
        <v/>
      </c>
      <c r="K635" s="34"/>
      <c r="L635" s="34"/>
      <c r="M635" s="17" t="str">
        <f t="shared" si="62"/>
        <v/>
      </c>
      <c r="N635" s="34"/>
      <c r="O635" s="34"/>
      <c r="P635" s="17" t="str">
        <f t="shared" si="63"/>
        <v/>
      </c>
      <c r="Q635" s="34"/>
      <c r="R635" s="34"/>
      <c r="S635" s="17" t="str">
        <f t="shared" si="64"/>
        <v/>
      </c>
      <c r="T635" s="34"/>
      <c r="U635" s="34"/>
      <c r="V635" s="17" t="str">
        <f t="shared" si="65"/>
        <v/>
      </c>
      <c r="W635" s="34"/>
      <c r="X635" s="14"/>
    </row>
    <row r="636" spans="1:24" ht="15" customHeight="1" x14ac:dyDescent="0.25">
      <c r="A636" s="19">
        <v>633</v>
      </c>
      <c r="B636" s="12"/>
      <c r="C636" s="14"/>
      <c r="D636" s="34"/>
      <c r="E636" s="34"/>
      <c r="F636" s="34"/>
      <c r="G636" s="17" t="str">
        <f t="shared" si="60"/>
        <v/>
      </c>
      <c r="H636" s="34"/>
      <c r="I636" s="34"/>
      <c r="J636" s="17" t="str">
        <f t="shared" si="61"/>
        <v/>
      </c>
      <c r="K636" s="34"/>
      <c r="L636" s="34"/>
      <c r="M636" s="17" t="str">
        <f t="shared" si="62"/>
        <v/>
      </c>
      <c r="N636" s="34"/>
      <c r="O636" s="34"/>
      <c r="P636" s="17" t="str">
        <f t="shared" si="63"/>
        <v/>
      </c>
      <c r="Q636" s="34"/>
      <c r="R636" s="34"/>
      <c r="S636" s="17" t="str">
        <f t="shared" si="64"/>
        <v/>
      </c>
      <c r="T636" s="34"/>
      <c r="U636" s="34"/>
      <c r="V636" s="17" t="str">
        <f t="shared" si="65"/>
        <v/>
      </c>
      <c r="W636" s="34"/>
      <c r="X636" s="14"/>
    </row>
    <row r="637" spans="1:24" ht="15" customHeight="1" x14ac:dyDescent="0.25">
      <c r="A637" s="19">
        <v>634</v>
      </c>
      <c r="B637" s="12"/>
      <c r="C637" s="14"/>
      <c r="D637" s="34"/>
      <c r="E637" s="34"/>
      <c r="F637" s="34"/>
      <c r="G637" s="17" t="str">
        <f t="shared" si="60"/>
        <v/>
      </c>
      <c r="H637" s="34"/>
      <c r="I637" s="34"/>
      <c r="J637" s="17" t="str">
        <f t="shared" si="61"/>
        <v/>
      </c>
      <c r="K637" s="34"/>
      <c r="L637" s="34"/>
      <c r="M637" s="17" t="str">
        <f t="shared" si="62"/>
        <v/>
      </c>
      <c r="N637" s="34"/>
      <c r="O637" s="34"/>
      <c r="P637" s="17" t="str">
        <f t="shared" si="63"/>
        <v/>
      </c>
      <c r="Q637" s="34"/>
      <c r="R637" s="34"/>
      <c r="S637" s="17" t="str">
        <f t="shared" si="64"/>
        <v/>
      </c>
      <c r="T637" s="34"/>
      <c r="U637" s="34"/>
      <c r="V637" s="17" t="str">
        <f t="shared" si="65"/>
        <v/>
      </c>
      <c r="W637" s="34"/>
      <c r="X637" s="14"/>
    </row>
    <row r="638" spans="1:24" ht="15" customHeight="1" x14ac:dyDescent="0.25">
      <c r="A638" s="19">
        <v>635</v>
      </c>
      <c r="B638" s="12"/>
      <c r="C638" s="14"/>
      <c r="D638" s="34"/>
      <c r="E638" s="34"/>
      <c r="F638" s="34"/>
      <c r="G638" s="17" t="str">
        <f t="shared" si="60"/>
        <v/>
      </c>
      <c r="H638" s="34"/>
      <c r="I638" s="34"/>
      <c r="J638" s="17" t="str">
        <f t="shared" si="61"/>
        <v/>
      </c>
      <c r="K638" s="34"/>
      <c r="L638" s="34"/>
      <c r="M638" s="17" t="str">
        <f t="shared" si="62"/>
        <v/>
      </c>
      <c r="N638" s="34"/>
      <c r="O638" s="34"/>
      <c r="P638" s="17" t="str">
        <f t="shared" si="63"/>
        <v/>
      </c>
      <c r="Q638" s="34"/>
      <c r="R638" s="34"/>
      <c r="S638" s="17" t="str">
        <f t="shared" si="64"/>
        <v/>
      </c>
      <c r="T638" s="34"/>
      <c r="U638" s="34"/>
      <c r="V638" s="17" t="str">
        <f t="shared" si="65"/>
        <v/>
      </c>
      <c r="W638" s="34"/>
      <c r="X638" s="14"/>
    </row>
    <row r="639" spans="1:24" ht="15" customHeight="1" x14ac:dyDescent="0.25">
      <c r="A639" s="19">
        <v>636</v>
      </c>
      <c r="B639" s="12"/>
      <c r="C639" s="14"/>
      <c r="D639" s="34"/>
      <c r="E639" s="34"/>
      <c r="F639" s="34"/>
      <c r="G639" s="17" t="str">
        <f t="shared" si="60"/>
        <v/>
      </c>
      <c r="H639" s="34"/>
      <c r="I639" s="34"/>
      <c r="J639" s="17" t="str">
        <f t="shared" si="61"/>
        <v/>
      </c>
      <c r="K639" s="34"/>
      <c r="L639" s="34"/>
      <c r="M639" s="17" t="str">
        <f t="shared" si="62"/>
        <v/>
      </c>
      <c r="N639" s="34"/>
      <c r="O639" s="34"/>
      <c r="P639" s="17" t="str">
        <f t="shared" si="63"/>
        <v/>
      </c>
      <c r="Q639" s="34"/>
      <c r="R639" s="34"/>
      <c r="S639" s="17" t="str">
        <f t="shared" si="64"/>
        <v/>
      </c>
      <c r="T639" s="34"/>
      <c r="U639" s="34"/>
      <c r="V639" s="17" t="str">
        <f t="shared" si="65"/>
        <v/>
      </c>
      <c r="W639" s="34"/>
      <c r="X639" s="14"/>
    </row>
    <row r="640" spans="1:24" ht="15" customHeight="1" x14ac:dyDescent="0.25">
      <c r="A640" s="19">
        <v>637</v>
      </c>
      <c r="B640" s="12"/>
      <c r="C640" s="14"/>
      <c r="D640" s="34"/>
      <c r="E640" s="34"/>
      <c r="F640" s="34"/>
      <c r="G640" s="17" t="str">
        <f t="shared" si="60"/>
        <v/>
      </c>
      <c r="H640" s="34"/>
      <c r="I640" s="34"/>
      <c r="J640" s="17" t="str">
        <f t="shared" si="61"/>
        <v/>
      </c>
      <c r="K640" s="34"/>
      <c r="L640" s="34"/>
      <c r="M640" s="17" t="str">
        <f t="shared" si="62"/>
        <v/>
      </c>
      <c r="N640" s="34"/>
      <c r="O640" s="34"/>
      <c r="P640" s="17" t="str">
        <f t="shared" si="63"/>
        <v/>
      </c>
      <c r="Q640" s="34"/>
      <c r="R640" s="34"/>
      <c r="S640" s="17" t="str">
        <f t="shared" si="64"/>
        <v/>
      </c>
      <c r="T640" s="34"/>
      <c r="U640" s="34"/>
      <c r="V640" s="17" t="str">
        <f t="shared" si="65"/>
        <v/>
      </c>
      <c r="W640" s="34"/>
      <c r="X640" s="14"/>
    </row>
    <row r="641" spans="1:24" ht="15" customHeight="1" x14ac:dyDescent="0.25">
      <c r="A641" s="19">
        <v>638</v>
      </c>
      <c r="B641" s="12"/>
      <c r="C641" s="14"/>
      <c r="D641" s="34"/>
      <c r="E641" s="34"/>
      <c r="F641" s="34"/>
      <c r="G641" s="17" t="str">
        <f t="shared" si="60"/>
        <v/>
      </c>
      <c r="H641" s="34"/>
      <c r="I641" s="34"/>
      <c r="J641" s="17" t="str">
        <f t="shared" si="61"/>
        <v/>
      </c>
      <c r="K641" s="34"/>
      <c r="L641" s="34"/>
      <c r="M641" s="17" t="str">
        <f t="shared" si="62"/>
        <v/>
      </c>
      <c r="N641" s="34"/>
      <c r="O641" s="34"/>
      <c r="P641" s="17" t="str">
        <f t="shared" si="63"/>
        <v/>
      </c>
      <c r="Q641" s="34"/>
      <c r="R641" s="34"/>
      <c r="S641" s="17" t="str">
        <f t="shared" si="64"/>
        <v/>
      </c>
      <c r="T641" s="34"/>
      <c r="U641" s="34"/>
      <c r="V641" s="17" t="str">
        <f t="shared" si="65"/>
        <v/>
      </c>
      <c r="W641" s="34"/>
      <c r="X641" s="14"/>
    </row>
    <row r="642" spans="1:24" ht="15" customHeight="1" x14ac:dyDescent="0.25">
      <c r="A642" s="19">
        <v>639</v>
      </c>
      <c r="B642" s="12"/>
      <c r="C642" s="14"/>
      <c r="D642" s="34"/>
      <c r="E642" s="34"/>
      <c r="F642" s="34"/>
      <c r="G642" s="17" t="str">
        <f t="shared" si="60"/>
        <v/>
      </c>
      <c r="H642" s="34"/>
      <c r="I642" s="34"/>
      <c r="J642" s="17" t="str">
        <f t="shared" si="61"/>
        <v/>
      </c>
      <c r="K642" s="34"/>
      <c r="L642" s="34"/>
      <c r="M642" s="17" t="str">
        <f t="shared" si="62"/>
        <v/>
      </c>
      <c r="N642" s="34"/>
      <c r="O642" s="34"/>
      <c r="P642" s="17" t="str">
        <f t="shared" si="63"/>
        <v/>
      </c>
      <c r="Q642" s="34"/>
      <c r="R642" s="34"/>
      <c r="S642" s="17" t="str">
        <f t="shared" si="64"/>
        <v/>
      </c>
      <c r="T642" s="34"/>
      <c r="U642" s="34"/>
      <c r="V642" s="17" t="str">
        <f t="shared" si="65"/>
        <v/>
      </c>
      <c r="W642" s="34"/>
      <c r="X642" s="14"/>
    </row>
    <row r="643" spans="1:24" ht="15" customHeight="1" x14ac:dyDescent="0.25">
      <c r="A643" s="19">
        <v>640</v>
      </c>
      <c r="B643" s="12"/>
      <c r="C643" s="14"/>
      <c r="D643" s="34"/>
      <c r="E643" s="34"/>
      <c r="F643" s="34"/>
      <c r="G643" s="17" t="str">
        <f t="shared" si="60"/>
        <v/>
      </c>
      <c r="H643" s="34"/>
      <c r="I643" s="34"/>
      <c r="J643" s="17" t="str">
        <f t="shared" si="61"/>
        <v/>
      </c>
      <c r="K643" s="34"/>
      <c r="L643" s="34"/>
      <c r="M643" s="17" t="str">
        <f t="shared" si="62"/>
        <v/>
      </c>
      <c r="N643" s="34"/>
      <c r="O643" s="34"/>
      <c r="P643" s="17" t="str">
        <f t="shared" si="63"/>
        <v/>
      </c>
      <c r="Q643" s="34"/>
      <c r="R643" s="34"/>
      <c r="S643" s="17" t="str">
        <f t="shared" si="64"/>
        <v/>
      </c>
      <c r="T643" s="34"/>
      <c r="U643" s="34"/>
      <c r="V643" s="17" t="str">
        <f t="shared" si="65"/>
        <v/>
      </c>
      <c r="W643" s="34"/>
      <c r="X643" s="14"/>
    </row>
    <row r="644" spans="1:24" ht="15" customHeight="1" x14ac:dyDescent="0.25">
      <c r="A644" s="19">
        <v>641</v>
      </c>
      <c r="B644" s="12"/>
      <c r="C644" s="14"/>
      <c r="D644" s="34"/>
      <c r="E644" s="34"/>
      <c r="F644" s="34"/>
      <c r="G644" s="17" t="str">
        <f t="shared" ref="G644:G704" si="66">_xlfn.LET(_xlpm.d,IFERROR(VALUE(SUBSTITUTE(D644&amp;"",".",",")),""),_xlpm.x,IFERROR(VALUE(SUBSTITUTE(F644&amp;"",".",",")),""),IF(OR(_xlpm.d="",_xlpm.d=0,_xlpm.x=""),"",(_xlpm.d-_xlpm.x)/_xlpm.d*100))</f>
        <v/>
      </c>
      <c r="H644" s="34"/>
      <c r="I644" s="34"/>
      <c r="J644" s="17" t="str">
        <f t="shared" ref="J644:J704" si="67">_xlfn.LET(_xlpm.d,IFERROR(VALUE(SUBSTITUTE(D644&amp;"",".",",")),""),_xlpm.x,IFERROR(VALUE(SUBSTITUTE(I644&amp;"",".",",")),""),IF(OR(_xlpm.d="",_xlpm.d=0,_xlpm.x=""),"",(_xlpm.d-_xlpm.x)/_xlpm.d*100))</f>
        <v/>
      </c>
      <c r="K644" s="34"/>
      <c r="L644" s="34"/>
      <c r="M644" s="17" t="str">
        <f t="shared" ref="M644:M704" si="68">_xlfn.LET(_xlpm.d,IFERROR(VALUE(SUBSTITUTE(D644&amp;"",".",",")),""),_xlpm.x,IFERROR(VALUE(SUBSTITUTE(L644&amp;"",".",",")),""),IF(OR(_xlpm.d="",_xlpm.d=0,_xlpm.x=""),"",(_xlpm.d-_xlpm.x)/_xlpm.d*100))</f>
        <v/>
      </c>
      <c r="N644" s="34"/>
      <c r="O644" s="34"/>
      <c r="P644" s="17" t="str">
        <f t="shared" ref="P644:P704" si="69">_xlfn.LET(_xlpm.d,IFERROR(VALUE(SUBSTITUTE(D644&amp;"",".",",")),""),_xlpm.x,IFERROR(VALUE(SUBSTITUTE(O644&amp;"",".",",")),""),IF(OR(_xlpm.d="",_xlpm.d=0,_xlpm.x=""),"",(_xlpm.d-_xlpm.x)/_xlpm.d*100))</f>
        <v/>
      </c>
      <c r="Q644" s="34"/>
      <c r="R644" s="34"/>
      <c r="S644" s="17" t="str">
        <f t="shared" ref="S644:S704" si="70">_xlfn.LET(_xlpm.d,IFERROR(VALUE(SUBSTITUTE(D644&amp;"",".",",")),""),_xlpm.x,IFERROR(VALUE(SUBSTITUTE(R644&amp;"",".",",")),""),IF(OR(_xlpm.d="",_xlpm.d=0,_xlpm.x=""),"",(_xlpm.d-_xlpm.x)/_xlpm.d*100))</f>
        <v/>
      </c>
      <c r="T644" s="34"/>
      <c r="U644" s="34"/>
      <c r="V644" s="17" t="str">
        <f t="shared" ref="V644:V703" si="71">_xlfn.LET(_xlpm.d,IFERROR(VALUE(SUBSTITUTE(D644&amp;"",".",",")),""),_xlpm.x,IFERROR(VALUE(SUBSTITUTE(U644&amp;"",".",",")),""),IF(OR(_xlpm.d="",_xlpm.d=0,_xlpm.x=""),"",_xlpm.x/(_xlpm.d*1000/150)*100))</f>
        <v/>
      </c>
      <c r="W644" s="34"/>
      <c r="X644" s="14"/>
    </row>
    <row r="645" spans="1:24" ht="15" customHeight="1" x14ac:dyDescent="0.25">
      <c r="A645" s="19">
        <v>642</v>
      </c>
      <c r="B645" s="12"/>
      <c r="C645" s="14"/>
      <c r="D645" s="34"/>
      <c r="E645" s="34"/>
      <c r="F645" s="34"/>
      <c r="G645" s="17" t="str">
        <f t="shared" si="66"/>
        <v/>
      </c>
      <c r="H645" s="34"/>
      <c r="I645" s="34"/>
      <c r="J645" s="17" t="str">
        <f t="shared" si="67"/>
        <v/>
      </c>
      <c r="K645" s="34"/>
      <c r="L645" s="34"/>
      <c r="M645" s="17" t="str">
        <f t="shared" si="68"/>
        <v/>
      </c>
      <c r="N645" s="34"/>
      <c r="O645" s="34"/>
      <c r="P645" s="17" t="str">
        <f t="shared" si="69"/>
        <v/>
      </c>
      <c r="Q645" s="34"/>
      <c r="R645" s="34"/>
      <c r="S645" s="17" t="str">
        <f t="shared" si="70"/>
        <v/>
      </c>
      <c r="T645" s="34"/>
      <c r="U645" s="34"/>
      <c r="V645" s="17" t="str">
        <f t="shared" si="71"/>
        <v/>
      </c>
      <c r="W645" s="34"/>
      <c r="X645" s="14"/>
    </row>
    <row r="646" spans="1:24" ht="15" customHeight="1" x14ac:dyDescent="0.25">
      <c r="A646" s="19">
        <v>643</v>
      </c>
      <c r="B646" s="12"/>
      <c r="C646" s="14"/>
      <c r="D646" s="34"/>
      <c r="E646" s="34"/>
      <c r="F646" s="34"/>
      <c r="G646" s="17" t="str">
        <f t="shared" si="66"/>
        <v/>
      </c>
      <c r="H646" s="34"/>
      <c r="I646" s="34"/>
      <c r="J646" s="17" t="str">
        <f t="shared" si="67"/>
        <v/>
      </c>
      <c r="K646" s="34"/>
      <c r="L646" s="34"/>
      <c r="M646" s="17" t="str">
        <f t="shared" si="68"/>
        <v/>
      </c>
      <c r="N646" s="34"/>
      <c r="O646" s="34"/>
      <c r="P646" s="17" t="str">
        <f t="shared" si="69"/>
        <v/>
      </c>
      <c r="Q646" s="34"/>
      <c r="R646" s="34"/>
      <c r="S646" s="17" t="str">
        <f t="shared" si="70"/>
        <v/>
      </c>
      <c r="T646" s="34"/>
      <c r="U646" s="34"/>
      <c r="V646" s="17" t="str">
        <f t="shared" si="71"/>
        <v/>
      </c>
      <c r="W646" s="34"/>
      <c r="X646" s="14"/>
    </row>
    <row r="647" spans="1:24" ht="15" customHeight="1" x14ac:dyDescent="0.25">
      <c r="A647" s="19">
        <v>644</v>
      </c>
      <c r="B647" s="12"/>
      <c r="C647" s="14"/>
      <c r="D647" s="34"/>
      <c r="E647" s="34"/>
      <c r="F647" s="34"/>
      <c r="G647" s="17" t="str">
        <f t="shared" si="66"/>
        <v/>
      </c>
      <c r="H647" s="34"/>
      <c r="I647" s="34"/>
      <c r="J647" s="17" t="str">
        <f t="shared" si="67"/>
        <v/>
      </c>
      <c r="K647" s="34"/>
      <c r="L647" s="34"/>
      <c r="M647" s="17" t="str">
        <f t="shared" si="68"/>
        <v/>
      </c>
      <c r="N647" s="34"/>
      <c r="O647" s="34"/>
      <c r="P647" s="17" t="str">
        <f t="shared" si="69"/>
        <v/>
      </c>
      <c r="Q647" s="34"/>
      <c r="R647" s="34"/>
      <c r="S647" s="17" t="str">
        <f t="shared" si="70"/>
        <v/>
      </c>
      <c r="T647" s="34"/>
      <c r="U647" s="34"/>
      <c r="V647" s="17" t="str">
        <f t="shared" si="71"/>
        <v/>
      </c>
      <c r="W647" s="34"/>
      <c r="X647" s="14"/>
    </row>
    <row r="648" spans="1:24" ht="15" customHeight="1" x14ac:dyDescent="0.25">
      <c r="A648" s="19">
        <v>645</v>
      </c>
      <c r="B648" s="12"/>
      <c r="C648" s="14"/>
      <c r="D648" s="34"/>
      <c r="E648" s="34"/>
      <c r="F648" s="34"/>
      <c r="G648" s="17" t="str">
        <f t="shared" si="66"/>
        <v/>
      </c>
      <c r="H648" s="34"/>
      <c r="I648" s="34"/>
      <c r="J648" s="17" t="str">
        <f t="shared" si="67"/>
        <v/>
      </c>
      <c r="K648" s="34"/>
      <c r="L648" s="34"/>
      <c r="M648" s="17" t="str">
        <f t="shared" si="68"/>
        <v/>
      </c>
      <c r="N648" s="34"/>
      <c r="O648" s="34"/>
      <c r="P648" s="17" t="str">
        <f t="shared" si="69"/>
        <v/>
      </c>
      <c r="Q648" s="34"/>
      <c r="R648" s="34"/>
      <c r="S648" s="17" t="str">
        <f t="shared" si="70"/>
        <v/>
      </c>
      <c r="T648" s="34"/>
      <c r="U648" s="34"/>
      <c r="V648" s="17" t="str">
        <f t="shared" si="71"/>
        <v/>
      </c>
      <c r="W648" s="34"/>
      <c r="X648" s="14"/>
    </row>
    <row r="649" spans="1:24" ht="15" customHeight="1" x14ac:dyDescent="0.25">
      <c r="A649" s="19">
        <v>646</v>
      </c>
      <c r="B649" s="12"/>
      <c r="C649" s="14"/>
      <c r="D649" s="34"/>
      <c r="E649" s="34"/>
      <c r="F649" s="34"/>
      <c r="G649" s="17" t="str">
        <f t="shared" si="66"/>
        <v/>
      </c>
      <c r="H649" s="34"/>
      <c r="I649" s="34"/>
      <c r="J649" s="17" t="str">
        <f t="shared" si="67"/>
        <v/>
      </c>
      <c r="K649" s="34"/>
      <c r="L649" s="34"/>
      <c r="M649" s="17" t="str">
        <f t="shared" si="68"/>
        <v/>
      </c>
      <c r="N649" s="34"/>
      <c r="O649" s="34"/>
      <c r="P649" s="17" t="str">
        <f t="shared" si="69"/>
        <v/>
      </c>
      <c r="Q649" s="34"/>
      <c r="R649" s="34"/>
      <c r="S649" s="17" t="str">
        <f t="shared" si="70"/>
        <v/>
      </c>
      <c r="T649" s="34"/>
      <c r="U649" s="34"/>
      <c r="V649" s="17" t="str">
        <f t="shared" si="71"/>
        <v/>
      </c>
      <c r="W649" s="34"/>
      <c r="X649" s="14"/>
    </row>
    <row r="650" spans="1:24" ht="15" customHeight="1" x14ac:dyDescent="0.25">
      <c r="A650" s="19">
        <v>647</v>
      </c>
      <c r="B650" s="12"/>
      <c r="C650" s="14"/>
      <c r="D650" s="34"/>
      <c r="E650" s="34"/>
      <c r="F650" s="34"/>
      <c r="G650" s="17" t="str">
        <f t="shared" si="66"/>
        <v/>
      </c>
      <c r="H650" s="34"/>
      <c r="I650" s="34"/>
      <c r="J650" s="17" t="str">
        <f t="shared" si="67"/>
        <v/>
      </c>
      <c r="K650" s="34"/>
      <c r="L650" s="34"/>
      <c r="M650" s="17" t="str">
        <f t="shared" si="68"/>
        <v/>
      </c>
      <c r="N650" s="34"/>
      <c r="O650" s="34"/>
      <c r="P650" s="17" t="str">
        <f t="shared" si="69"/>
        <v/>
      </c>
      <c r="Q650" s="34"/>
      <c r="R650" s="34"/>
      <c r="S650" s="17" t="str">
        <f t="shared" si="70"/>
        <v/>
      </c>
      <c r="T650" s="34"/>
      <c r="U650" s="34"/>
      <c r="V650" s="17" t="str">
        <f t="shared" si="71"/>
        <v/>
      </c>
      <c r="W650" s="34"/>
      <c r="X650" s="14"/>
    </row>
    <row r="651" spans="1:24" ht="15" customHeight="1" x14ac:dyDescent="0.25">
      <c r="A651" s="19">
        <v>648</v>
      </c>
      <c r="B651" s="12"/>
      <c r="C651" s="14"/>
      <c r="D651" s="34"/>
      <c r="E651" s="34"/>
      <c r="F651" s="34"/>
      <c r="G651" s="17" t="str">
        <f t="shared" si="66"/>
        <v/>
      </c>
      <c r="H651" s="34"/>
      <c r="I651" s="34"/>
      <c r="J651" s="17" t="str">
        <f t="shared" si="67"/>
        <v/>
      </c>
      <c r="K651" s="34"/>
      <c r="L651" s="34"/>
      <c r="M651" s="17" t="str">
        <f t="shared" si="68"/>
        <v/>
      </c>
      <c r="N651" s="34"/>
      <c r="O651" s="34"/>
      <c r="P651" s="17" t="str">
        <f t="shared" si="69"/>
        <v/>
      </c>
      <c r="Q651" s="34"/>
      <c r="R651" s="34"/>
      <c r="S651" s="17" t="str">
        <f t="shared" si="70"/>
        <v/>
      </c>
      <c r="T651" s="34"/>
      <c r="U651" s="34"/>
      <c r="V651" s="17" t="str">
        <f t="shared" si="71"/>
        <v/>
      </c>
      <c r="W651" s="34"/>
      <c r="X651" s="14"/>
    </row>
    <row r="652" spans="1:24" ht="15" customHeight="1" x14ac:dyDescent="0.25">
      <c r="A652" s="19">
        <v>649</v>
      </c>
      <c r="B652" s="12"/>
      <c r="C652" s="14"/>
      <c r="D652" s="34"/>
      <c r="E652" s="34"/>
      <c r="F652" s="34"/>
      <c r="G652" s="17" t="str">
        <f t="shared" si="66"/>
        <v/>
      </c>
      <c r="H652" s="34"/>
      <c r="I652" s="34"/>
      <c r="J652" s="17" t="str">
        <f t="shared" si="67"/>
        <v/>
      </c>
      <c r="K652" s="34"/>
      <c r="L652" s="34"/>
      <c r="M652" s="17" t="str">
        <f t="shared" si="68"/>
        <v/>
      </c>
      <c r="N652" s="34"/>
      <c r="O652" s="34"/>
      <c r="P652" s="17" t="str">
        <f t="shared" si="69"/>
        <v/>
      </c>
      <c r="Q652" s="34"/>
      <c r="R652" s="34"/>
      <c r="S652" s="17" t="str">
        <f t="shared" si="70"/>
        <v/>
      </c>
      <c r="T652" s="34"/>
      <c r="U652" s="34"/>
      <c r="V652" s="17" t="str">
        <f t="shared" si="71"/>
        <v/>
      </c>
      <c r="W652" s="34"/>
      <c r="X652" s="14"/>
    </row>
    <row r="653" spans="1:24" ht="15" customHeight="1" x14ac:dyDescent="0.25">
      <c r="A653" s="19">
        <v>650</v>
      </c>
      <c r="B653" s="12"/>
      <c r="C653" s="14"/>
      <c r="D653" s="34"/>
      <c r="E653" s="34"/>
      <c r="F653" s="34"/>
      <c r="G653" s="17" t="str">
        <f t="shared" si="66"/>
        <v/>
      </c>
      <c r="H653" s="34"/>
      <c r="I653" s="34"/>
      <c r="J653" s="17" t="str">
        <f t="shared" si="67"/>
        <v/>
      </c>
      <c r="K653" s="34"/>
      <c r="L653" s="34"/>
      <c r="M653" s="17" t="str">
        <f t="shared" si="68"/>
        <v/>
      </c>
      <c r="N653" s="34"/>
      <c r="O653" s="34"/>
      <c r="P653" s="17" t="str">
        <f t="shared" si="69"/>
        <v/>
      </c>
      <c r="Q653" s="34"/>
      <c r="R653" s="34"/>
      <c r="S653" s="17" t="str">
        <f t="shared" si="70"/>
        <v/>
      </c>
      <c r="T653" s="34"/>
      <c r="U653" s="34"/>
      <c r="V653" s="17" t="str">
        <f t="shared" si="71"/>
        <v/>
      </c>
      <c r="W653" s="34"/>
      <c r="X653" s="14"/>
    </row>
    <row r="654" spans="1:24" ht="15" customHeight="1" x14ac:dyDescent="0.25">
      <c r="A654" s="19">
        <v>651</v>
      </c>
      <c r="B654" s="12"/>
      <c r="C654" s="14"/>
      <c r="D654" s="34"/>
      <c r="E654" s="34"/>
      <c r="F654" s="34"/>
      <c r="G654" s="17" t="str">
        <f t="shared" si="66"/>
        <v/>
      </c>
      <c r="H654" s="34"/>
      <c r="I654" s="34"/>
      <c r="J654" s="17" t="str">
        <f t="shared" si="67"/>
        <v/>
      </c>
      <c r="K654" s="34"/>
      <c r="L654" s="34"/>
      <c r="M654" s="17" t="str">
        <f t="shared" si="68"/>
        <v/>
      </c>
      <c r="N654" s="34"/>
      <c r="O654" s="34"/>
      <c r="P654" s="17" t="str">
        <f t="shared" si="69"/>
        <v/>
      </c>
      <c r="Q654" s="34"/>
      <c r="R654" s="34"/>
      <c r="S654" s="17" t="str">
        <f t="shared" si="70"/>
        <v/>
      </c>
      <c r="T654" s="34"/>
      <c r="U654" s="34"/>
      <c r="V654" s="17" t="str">
        <f t="shared" si="71"/>
        <v/>
      </c>
      <c r="W654" s="34"/>
      <c r="X654" s="14"/>
    </row>
    <row r="655" spans="1:24" ht="15" customHeight="1" x14ac:dyDescent="0.25">
      <c r="A655" s="19">
        <v>652</v>
      </c>
      <c r="B655" s="12"/>
      <c r="C655" s="14"/>
      <c r="D655" s="34"/>
      <c r="E655" s="34"/>
      <c r="F655" s="34"/>
      <c r="G655" s="17" t="str">
        <f t="shared" si="66"/>
        <v/>
      </c>
      <c r="H655" s="34"/>
      <c r="I655" s="34"/>
      <c r="J655" s="17" t="str">
        <f t="shared" si="67"/>
        <v/>
      </c>
      <c r="K655" s="34"/>
      <c r="L655" s="34"/>
      <c r="M655" s="17" t="str">
        <f t="shared" si="68"/>
        <v/>
      </c>
      <c r="N655" s="34"/>
      <c r="O655" s="34"/>
      <c r="P655" s="17" t="str">
        <f t="shared" si="69"/>
        <v/>
      </c>
      <c r="Q655" s="34"/>
      <c r="R655" s="34"/>
      <c r="S655" s="17" t="str">
        <f t="shared" si="70"/>
        <v/>
      </c>
      <c r="T655" s="34"/>
      <c r="U655" s="34"/>
      <c r="V655" s="17" t="str">
        <f t="shared" si="71"/>
        <v/>
      </c>
      <c r="W655" s="34"/>
      <c r="X655" s="14"/>
    </row>
    <row r="656" spans="1:24" ht="15" customHeight="1" x14ac:dyDescent="0.25">
      <c r="A656" s="19">
        <v>653</v>
      </c>
      <c r="B656" s="12"/>
      <c r="C656" s="14"/>
      <c r="D656" s="34"/>
      <c r="E656" s="34"/>
      <c r="F656" s="34"/>
      <c r="G656" s="17" t="str">
        <f t="shared" si="66"/>
        <v/>
      </c>
      <c r="H656" s="34"/>
      <c r="I656" s="34"/>
      <c r="J656" s="17" t="str">
        <f t="shared" si="67"/>
        <v/>
      </c>
      <c r="K656" s="34"/>
      <c r="L656" s="34"/>
      <c r="M656" s="17" t="str">
        <f t="shared" si="68"/>
        <v/>
      </c>
      <c r="N656" s="34"/>
      <c r="O656" s="34"/>
      <c r="P656" s="17" t="str">
        <f t="shared" si="69"/>
        <v/>
      </c>
      <c r="Q656" s="34"/>
      <c r="R656" s="34"/>
      <c r="S656" s="17" t="str">
        <f t="shared" si="70"/>
        <v/>
      </c>
      <c r="T656" s="34"/>
      <c r="U656" s="34"/>
      <c r="V656" s="17" t="str">
        <f t="shared" si="71"/>
        <v/>
      </c>
      <c r="W656" s="34"/>
      <c r="X656" s="14"/>
    </row>
    <row r="657" spans="1:24" ht="15" customHeight="1" x14ac:dyDescent="0.25">
      <c r="A657" s="19">
        <v>654</v>
      </c>
      <c r="B657" s="12"/>
      <c r="C657" s="14"/>
      <c r="D657" s="34"/>
      <c r="E657" s="34"/>
      <c r="F657" s="34"/>
      <c r="G657" s="17" t="str">
        <f t="shared" si="66"/>
        <v/>
      </c>
      <c r="H657" s="34"/>
      <c r="I657" s="34"/>
      <c r="J657" s="17" t="str">
        <f t="shared" si="67"/>
        <v/>
      </c>
      <c r="K657" s="34"/>
      <c r="L657" s="34"/>
      <c r="M657" s="17" t="str">
        <f t="shared" si="68"/>
        <v/>
      </c>
      <c r="N657" s="34"/>
      <c r="O657" s="34"/>
      <c r="P657" s="17" t="str">
        <f t="shared" si="69"/>
        <v/>
      </c>
      <c r="Q657" s="34"/>
      <c r="R657" s="34"/>
      <c r="S657" s="17" t="str">
        <f t="shared" si="70"/>
        <v/>
      </c>
      <c r="T657" s="34"/>
      <c r="U657" s="34"/>
      <c r="V657" s="17" t="str">
        <f t="shared" si="71"/>
        <v/>
      </c>
      <c r="W657" s="34"/>
      <c r="X657" s="14"/>
    </row>
    <row r="658" spans="1:24" ht="15" customHeight="1" x14ac:dyDescent="0.25">
      <c r="A658" s="19">
        <v>655</v>
      </c>
      <c r="B658" s="12"/>
      <c r="C658" s="14"/>
      <c r="D658" s="34"/>
      <c r="E658" s="34"/>
      <c r="F658" s="34"/>
      <c r="G658" s="17" t="str">
        <f t="shared" si="66"/>
        <v/>
      </c>
      <c r="H658" s="34"/>
      <c r="I658" s="34"/>
      <c r="J658" s="17" t="str">
        <f t="shared" si="67"/>
        <v/>
      </c>
      <c r="K658" s="34"/>
      <c r="L658" s="34"/>
      <c r="M658" s="17" t="str">
        <f t="shared" si="68"/>
        <v/>
      </c>
      <c r="N658" s="34"/>
      <c r="O658" s="34"/>
      <c r="P658" s="17" t="str">
        <f t="shared" si="69"/>
        <v/>
      </c>
      <c r="Q658" s="34"/>
      <c r="R658" s="34"/>
      <c r="S658" s="17" t="str">
        <f t="shared" si="70"/>
        <v/>
      </c>
      <c r="T658" s="34"/>
      <c r="U658" s="34"/>
      <c r="V658" s="17" t="str">
        <f t="shared" si="71"/>
        <v/>
      </c>
      <c r="W658" s="34"/>
      <c r="X658" s="14"/>
    </row>
    <row r="659" spans="1:24" ht="15" customHeight="1" x14ac:dyDescent="0.25">
      <c r="A659" s="19">
        <v>656</v>
      </c>
      <c r="B659" s="12"/>
      <c r="C659" s="14"/>
      <c r="D659" s="34"/>
      <c r="E659" s="34"/>
      <c r="F659" s="34"/>
      <c r="G659" s="17" t="str">
        <f t="shared" si="66"/>
        <v/>
      </c>
      <c r="H659" s="34"/>
      <c r="I659" s="34"/>
      <c r="J659" s="17" t="str">
        <f t="shared" si="67"/>
        <v/>
      </c>
      <c r="K659" s="34"/>
      <c r="L659" s="34"/>
      <c r="M659" s="17" t="str">
        <f t="shared" si="68"/>
        <v/>
      </c>
      <c r="N659" s="34"/>
      <c r="O659" s="34"/>
      <c r="P659" s="17" t="str">
        <f t="shared" si="69"/>
        <v/>
      </c>
      <c r="Q659" s="34"/>
      <c r="R659" s="34"/>
      <c r="S659" s="17" t="str">
        <f t="shared" si="70"/>
        <v/>
      </c>
      <c r="T659" s="34"/>
      <c r="U659" s="34"/>
      <c r="V659" s="17" t="str">
        <f t="shared" si="71"/>
        <v/>
      </c>
      <c r="W659" s="34"/>
      <c r="X659" s="14"/>
    </row>
    <row r="660" spans="1:24" ht="15" customHeight="1" x14ac:dyDescent="0.25">
      <c r="A660" s="19">
        <v>657</v>
      </c>
      <c r="B660" s="12"/>
      <c r="C660" s="14"/>
      <c r="D660" s="34"/>
      <c r="E660" s="34"/>
      <c r="F660" s="34"/>
      <c r="G660" s="17" t="str">
        <f t="shared" si="66"/>
        <v/>
      </c>
      <c r="H660" s="34"/>
      <c r="I660" s="34"/>
      <c r="J660" s="17" t="str">
        <f t="shared" si="67"/>
        <v/>
      </c>
      <c r="K660" s="34"/>
      <c r="L660" s="34"/>
      <c r="M660" s="17" t="str">
        <f t="shared" si="68"/>
        <v/>
      </c>
      <c r="N660" s="34"/>
      <c r="O660" s="34"/>
      <c r="P660" s="17" t="str">
        <f t="shared" si="69"/>
        <v/>
      </c>
      <c r="Q660" s="34"/>
      <c r="R660" s="34"/>
      <c r="S660" s="17" t="str">
        <f t="shared" si="70"/>
        <v/>
      </c>
      <c r="T660" s="34"/>
      <c r="U660" s="34"/>
      <c r="V660" s="17" t="str">
        <f t="shared" si="71"/>
        <v/>
      </c>
      <c r="W660" s="34"/>
      <c r="X660" s="14"/>
    </row>
    <row r="661" spans="1:24" ht="15" customHeight="1" x14ac:dyDescent="0.25">
      <c r="A661" s="19">
        <v>658</v>
      </c>
      <c r="B661" s="12"/>
      <c r="C661" s="14"/>
      <c r="D661" s="34"/>
      <c r="E661" s="34"/>
      <c r="F661" s="34"/>
      <c r="G661" s="17" t="str">
        <f t="shared" si="66"/>
        <v/>
      </c>
      <c r="H661" s="34"/>
      <c r="I661" s="34"/>
      <c r="J661" s="17" t="str">
        <f t="shared" si="67"/>
        <v/>
      </c>
      <c r="K661" s="34"/>
      <c r="L661" s="34"/>
      <c r="M661" s="17" t="str">
        <f t="shared" si="68"/>
        <v/>
      </c>
      <c r="N661" s="34"/>
      <c r="O661" s="34"/>
      <c r="P661" s="17" t="str">
        <f t="shared" si="69"/>
        <v/>
      </c>
      <c r="Q661" s="34"/>
      <c r="R661" s="34"/>
      <c r="S661" s="17" t="str">
        <f t="shared" si="70"/>
        <v/>
      </c>
      <c r="T661" s="34"/>
      <c r="U661" s="34"/>
      <c r="V661" s="17" t="str">
        <f t="shared" si="71"/>
        <v/>
      </c>
      <c r="W661" s="34"/>
      <c r="X661" s="14"/>
    </row>
    <row r="662" spans="1:24" ht="15" customHeight="1" x14ac:dyDescent="0.25">
      <c r="A662" s="19">
        <v>659</v>
      </c>
      <c r="B662" s="12"/>
      <c r="C662" s="14"/>
      <c r="D662" s="34"/>
      <c r="E662" s="34"/>
      <c r="F662" s="34"/>
      <c r="G662" s="17" t="str">
        <f t="shared" si="66"/>
        <v/>
      </c>
      <c r="H662" s="34"/>
      <c r="I662" s="34"/>
      <c r="J662" s="17" t="str">
        <f t="shared" si="67"/>
        <v/>
      </c>
      <c r="K662" s="34"/>
      <c r="L662" s="34"/>
      <c r="M662" s="17" t="str">
        <f t="shared" si="68"/>
        <v/>
      </c>
      <c r="N662" s="34"/>
      <c r="O662" s="34"/>
      <c r="P662" s="17" t="str">
        <f t="shared" si="69"/>
        <v/>
      </c>
      <c r="Q662" s="34"/>
      <c r="R662" s="34"/>
      <c r="S662" s="17" t="str">
        <f t="shared" si="70"/>
        <v/>
      </c>
      <c r="T662" s="34"/>
      <c r="U662" s="34"/>
      <c r="V662" s="17" t="str">
        <f t="shared" si="71"/>
        <v/>
      </c>
      <c r="W662" s="34"/>
      <c r="X662" s="14"/>
    </row>
    <row r="663" spans="1:24" ht="15" customHeight="1" x14ac:dyDescent="0.25">
      <c r="A663" s="19">
        <v>660</v>
      </c>
      <c r="B663" s="12"/>
      <c r="C663" s="14"/>
      <c r="D663" s="34"/>
      <c r="E663" s="34"/>
      <c r="F663" s="34"/>
      <c r="G663" s="17" t="str">
        <f t="shared" si="66"/>
        <v/>
      </c>
      <c r="H663" s="34"/>
      <c r="I663" s="34"/>
      <c r="J663" s="17" t="str">
        <f t="shared" si="67"/>
        <v/>
      </c>
      <c r="K663" s="34"/>
      <c r="L663" s="34"/>
      <c r="M663" s="17" t="str">
        <f t="shared" si="68"/>
        <v/>
      </c>
      <c r="N663" s="34"/>
      <c r="O663" s="34"/>
      <c r="P663" s="17" t="str">
        <f t="shared" si="69"/>
        <v/>
      </c>
      <c r="Q663" s="34"/>
      <c r="R663" s="34"/>
      <c r="S663" s="17" t="str">
        <f t="shared" si="70"/>
        <v/>
      </c>
      <c r="T663" s="34"/>
      <c r="U663" s="34"/>
      <c r="V663" s="17" t="str">
        <f t="shared" si="71"/>
        <v/>
      </c>
      <c r="W663" s="34"/>
      <c r="X663" s="14"/>
    </row>
    <row r="664" spans="1:24" ht="15" customHeight="1" x14ac:dyDescent="0.25">
      <c r="A664" s="19">
        <v>661</v>
      </c>
      <c r="B664" s="12"/>
      <c r="C664" s="14"/>
      <c r="D664" s="34"/>
      <c r="E664" s="34"/>
      <c r="F664" s="34"/>
      <c r="G664" s="17" t="str">
        <f t="shared" si="66"/>
        <v/>
      </c>
      <c r="H664" s="34"/>
      <c r="I664" s="34"/>
      <c r="J664" s="17" t="str">
        <f t="shared" si="67"/>
        <v/>
      </c>
      <c r="K664" s="34"/>
      <c r="L664" s="34"/>
      <c r="M664" s="17" t="str">
        <f t="shared" si="68"/>
        <v/>
      </c>
      <c r="N664" s="34"/>
      <c r="O664" s="34"/>
      <c r="P664" s="17" t="str">
        <f t="shared" si="69"/>
        <v/>
      </c>
      <c r="Q664" s="34"/>
      <c r="R664" s="34"/>
      <c r="S664" s="17" t="str">
        <f t="shared" si="70"/>
        <v/>
      </c>
      <c r="T664" s="34"/>
      <c r="U664" s="34"/>
      <c r="V664" s="17" t="str">
        <f t="shared" si="71"/>
        <v/>
      </c>
      <c r="W664" s="34"/>
      <c r="X664" s="14"/>
    </row>
    <row r="665" spans="1:24" ht="15" customHeight="1" x14ac:dyDescent="0.25">
      <c r="A665" s="19">
        <v>662</v>
      </c>
      <c r="B665" s="12"/>
      <c r="C665" s="14"/>
      <c r="D665" s="34"/>
      <c r="E665" s="34"/>
      <c r="F665" s="34"/>
      <c r="G665" s="17" t="str">
        <f t="shared" si="66"/>
        <v/>
      </c>
      <c r="H665" s="34"/>
      <c r="I665" s="34"/>
      <c r="J665" s="17" t="str">
        <f t="shared" si="67"/>
        <v/>
      </c>
      <c r="K665" s="34"/>
      <c r="L665" s="34"/>
      <c r="M665" s="17" t="str">
        <f t="shared" si="68"/>
        <v/>
      </c>
      <c r="N665" s="34"/>
      <c r="O665" s="34"/>
      <c r="P665" s="17" t="str">
        <f t="shared" si="69"/>
        <v/>
      </c>
      <c r="Q665" s="34"/>
      <c r="R665" s="34"/>
      <c r="S665" s="17" t="str">
        <f t="shared" si="70"/>
        <v/>
      </c>
      <c r="T665" s="34"/>
      <c r="U665" s="34"/>
      <c r="V665" s="17" t="str">
        <f t="shared" si="71"/>
        <v/>
      </c>
      <c r="W665" s="34"/>
      <c r="X665" s="14"/>
    </row>
    <row r="666" spans="1:24" ht="15" customHeight="1" x14ac:dyDescent="0.25">
      <c r="A666" s="19">
        <v>663</v>
      </c>
      <c r="B666" s="12"/>
      <c r="C666" s="14"/>
      <c r="D666" s="34"/>
      <c r="E666" s="34"/>
      <c r="F666" s="34"/>
      <c r="G666" s="17" t="str">
        <f t="shared" si="66"/>
        <v/>
      </c>
      <c r="H666" s="34"/>
      <c r="I666" s="34"/>
      <c r="J666" s="17" t="str">
        <f t="shared" si="67"/>
        <v/>
      </c>
      <c r="K666" s="34"/>
      <c r="L666" s="34"/>
      <c r="M666" s="17" t="str">
        <f t="shared" si="68"/>
        <v/>
      </c>
      <c r="N666" s="34"/>
      <c r="O666" s="34"/>
      <c r="P666" s="17" t="str">
        <f t="shared" si="69"/>
        <v/>
      </c>
      <c r="Q666" s="34"/>
      <c r="R666" s="34"/>
      <c r="S666" s="17" t="str">
        <f t="shared" si="70"/>
        <v/>
      </c>
      <c r="T666" s="34"/>
      <c r="U666" s="34"/>
      <c r="V666" s="17" t="str">
        <f t="shared" si="71"/>
        <v/>
      </c>
      <c r="W666" s="34"/>
      <c r="X666" s="14"/>
    </row>
    <row r="667" spans="1:24" ht="15" customHeight="1" x14ac:dyDescent="0.25">
      <c r="A667" s="19">
        <v>664</v>
      </c>
      <c r="B667" s="12"/>
      <c r="C667" s="14"/>
      <c r="D667" s="34"/>
      <c r="E667" s="34"/>
      <c r="F667" s="34"/>
      <c r="G667" s="17" t="str">
        <f t="shared" si="66"/>
        <v/>
      </c>
      <c r="H667" s="34"/>
      <c r="I667" s="34"/>
      <c r="J667" s="17" t="str">
        <f t="shared" si="67"/>
        <v/>
      </c>
      <c r="K667" s="34"/>
      <c r="L667" s="34"/>
      <c r="M667" s="17" t="str">
        <f t="shared" si="68"/>
        <v/>
      </c>
      <c r="N667" s="34"/>
      <c r="O667" s="34"/>
      <c r="P667" s="17" t="str">
        <f t="shared" si="69"/>
        <v/>
      </c>
      <c r="Q667" s="34"/>
      <c r="R667" s="34"/>
      <c r="S667" s="17" t="str">
        <f t="shared" si="70"/>
        <v/>
      </c>
      <c r="T667" s="34"/>
      <c r="U667" s="34"/>
      <c r="V667" s="17" t="str">
        <f t="shared" si="71"/>
        <v/>
      </c>
      <c r="W667" s="34"/>
      <c r="X667" s="14"/>
    </row>
    <row r="668" spans="1:24" ht="15" customHeight="1" x14ac:dyDescent="0.25">
      <c r="A668" s="19">
        <v>665</v>
      </c>
      <c r="B668" s="12"/>
      <c r="C668" s="14"/>
      <c r="D668" s="34"/>
      <c r="E668" s="34"/>
      <c r="F668" s="34"/>
      <c r="G668" s="17" t="str">
        <f t="shared" si="66"/>
        <v/>
      </c>
      <c r="H668" s="34"/>
      <c r="I668" s="34"/>
      <c r="J668" s="17" t="str">
        <f t="shared" si="67"/>
        <v/>
      </c>
      <c r="K668" s="34"/>
      <c r="L668" s="34"/>
      <c r="M668" s="17" t="str">
        <f t="shared" si="68"/>
        <v/>
      </c>
      <c r="N668" s="34"/>
      <c r="O668" s="34"/>
      <c r="P668" s="17" t="str">
        <f t="shared" si="69"/>
        <v/>
      </c>
      <c r="Q668" s="34"/>
      <c r="R668" s="34"/>
      <c r="S668" s="17" t="str">
        <f t="shared" si="70"/>
        <v/>
      </c>
      <c r="T668" s="34"/>
      <c r="U668" s="34"/>
      <c r="V668" s="17" t="str">
        <f t="shared" si="71"/>
        <v/>
      </c>
      <c r="W668" s="34"/>
      <c r="X668" s="14"/>
    </row>
    <row r="669" spans="1:24" ht="15" customHeight="1" x14ac:dyDescent="0.25">
      <c r="A669" s="19">
        <v>666</v>
      </c>
      <c r="B669" s="12"/>
      <c r="C669" s="14"/>
      <c r="D669" s="34"/>
      <c r="E669" s="34"/>
      <c r="F669" s="34"/>
      <c r="G669" s="17" t="str">
        <f t="shared" si="66"/>
        <v/>
      </c>
      <c r="H669" s="34"/>
      <c r="I669" s="34"/>
      <c r="J669" s="17" t="str">
        <f t="shared" si="67"/>
        <v/>
      </c>
      <c r="K669" s="34"/>
      <c r="L669" s="34"/>
      <c r="M669" s="17" t="str">
        <f t="shared" si="68"/>
        <v/>
      </c>
      <c r="N669" s="34"/>
      <c r="O669" s="34"/>
      <c r="P669" s="17" t="str">
        <f t="shared" si="69"/>
        <v/>
      </c>
      <c r="Q669" s="34"/>
      <c r="R669" s="34"/>
      <c r="S669" s="17" t="str">
        <f t="shared" si="70"/>
        <v/>
      </c>
      <c r="T669" s="34"/>
      <c r="U669" s="34"/>
      <c r="V669" s="17" t="str">
        <f t="shared" si="71"/>
        <v/>
      </c>
      <c r="W669" s="34"/>
      <c r="X669" s="14"/>
    </row>
    <row r="670" spans="1:24" ht="15" customHeight="1" x14ac:dyDescent="0.25">
      <c r="A670" s="19">
        <v>667</v>
      </c>
      <c r="B670" s="12"/>
      <c r="C670" s="14"/>
      <c r="D670" s="34"/>
      <c r="E670" s="34"/>
      <c r="F670" s="34"/>
      <c r="G670" s="17" t="str">
        <f t="shared" si="66"/>
        <v/>
      </c>
      <c r="H670" s="34"/>
      <c r="I670" s="34"/>
      <c r="J670" s="17" t="str">
        <f t="shared" si="67"/>
        <v/>
      </c>
      <c r="K670" s="34"/>
      <c r="L670" s="34"/>
      <c r="M670" s="17" t="str">
        <f t="shared" si="68"/>
        <v/>
      </c>
      <c r="N670" s="34"/>
      <c r="O670" s="34"/>
      <c r="P670" s="17" t="str">
        <f t="shared" si="69"/>
        <v/>
      </c>
      <c r="Q670" s="34"/>
      <c r="R670" s="34"/>
      <c r="S670" s="17" t="str">
        <f t="shared" si="70"/>
        <v/>
      </c>
      <c r="T670" s="34"/>
      <c r="U670" s="34"/>
      <c r="V670" s="17" t="str">
        <f t="shared" si="71"/>
        <v/>
      </c>
      <c r="W670" s="34"/>
      <c r="X670" s="14"/>
    </row>
    <row r="671" spans="1:24" ht="15" customHeight="1" x14ac:dyDescent="0.25">
      <c r="A671" s="19">
        <v>668</v>
      </c>
      <c r="B671" s="12"/>
      <c r="C671" s="14"/>
      <c r="D671" s="34"/>
      <c r="E671" s="34"/>
      <c r="F671" s="34"/>
      <c r="G671" s="17" t="str">
        <f t="shared" si="66"/>
        <v/>
      </c>
      <c r="H671" s="34"/>
      <c r="I671" s="34"/>
      <c r="J671" s="17" t="str">
        <f t="shared" si="67"/>
        <v/>
      </c>
      <c r="K671" s="34"/>
      <c r="L671" s="34"/>
      <c r="M671" s="17" t="str">
        <f t="shared" si="68"/>
        <v/>
      </c>
      <c r="N671" s="34"/>
      <c r="O671" s="34"/>
      <c r="P671" s="17" t="str">
        <f t="shared" si="69"/>
        <v/>
      </c>
      <c r="Q671" s="34"/>
      <c r="R671" s="34"/>
      <c r="S671" s="17" t="str">
        <f t="shared" si="70"/>
        <v/>
      </c>
      <c r="T671" s="34"/>
      <c r="U671" s="34"/>
      <c r="V671" s="17" t="str">
        <f t="shared" si="71"/>
        <v/>
      </c>
      <c r="W671" s="34"/>
      <c r="X671" s="14"/>
    </row>
    <row r="672" spans="1:24" ht="15" customHeight="1" x14ac:dyDescent="0.25">
      <c r="A672" s="19">
        <v>669</v>
      </c>
      <c r="B672" s="12"/>
      <c r="C672" s="14"/>
      <c r="D672" s="34"/>
      <c r="E672" s="34"/>
      <c r="F672" s="34"/>
      <c r="G672" s="17" t="str">
        <f t="shared" si="66"/>
        <v/>
      </c>
      <c r="H672" s="34"/>
      <c r="I672" s="34"/>
      <c r="J672" s="17" t="str">
        <f t="shared" si="67"/>
        <v/>
      </c>
      <c r="K672" s="34"/>
      <c r="L672" s="34"/>
      <c r="M672" s="17" t="str">
        <f t="shared" si="68"/>
        <v/>
      </c>
      <c r="N672" s="34"/>
      <c r="O672" s="34"/>
      <c r="P672" s="17" t="str">
        <f t="shared" si="69"/>
        <v/>
      </c>
      <c r="Q672" s="34"/>
      <c r="R672" s="34"/>
      <c r="S672" s="17" t="str">
        <f t="shared" si="70"/>
        <v/>
      </c>
      <c r="T672" s="34"/>
      <c r="U672" s="34"/>
      <c r="V672" s="17" t="str">
        <f t="shared" si="71"/>
        <v/>
      </c>
      <c r="W672" s="34"/>
      <c r="X672" s="14"/>
    </row>
    <row r="673" spans="1:24" ht="15" customHeight="1" x14ac:dyDescent="0.25">
      <c r="A673" s="19">
        <v>670</v>
      </c>
      <c r="B673" s="12"/>
      <c r="C673" s="14"/>
      <c r="D673" s="34"/>
      <c r="E673" s="34"/>
      <c r="F673" s="34"/>
      <c r="G673" s="17" t="str">
        <f t="shared" si="66"/>
        <v/>
      </c>
      <c r="H673" s="34"/>
      <c r="I673" s="34"/>
      <c r="J673" s="17" t="str">
        <f t="shared" si="67"/>
        <v/>
      </c>
      <c r="K673" s="34"/>
      <c r="L673" s="34"/>
      <c r="M673" s="17" t="str">
        <f t="shared" si="68"/>
        <v/>
      </c>
      <c r="N673" s="34"/>
      <c r="O673" s="34"/>
      <c r="P673" s="17" t="str">
        <f t="shared" si="69"/>
        <v/>
      </c>
      <c r="Q673" s="34"/>
      <c r="R673" s="34"/>
      <c r="S673" s="17" t="str">
        <f t="shared" si="70"/>
        <v/>
      </c>
      <c r="T673" s="34"/>
      <c r="U673" s="34"/>
      <c r="V673" s="17" t="str">
        <f t="shared" si="71"/>
        <v/>
      </c>
      <c r="W673" s="34"/>
      <c r="X673" s="14"/>
    </row>
    <row r="674" spans="1:24" ht="15" customHeight="1" x14ac:dyDescent="0.25">
      <c r="A674" s="19">
        <v>671</v>
      </c>
      <c r="B674" s="12"/>
      <c r="C674" s="14"/>
      <c r="D674" s="34"/>
      <c r="E674" s="34"/>
      <c r="F674" s="34"/>
      <c r="G674" s="17" t="str">
        <f t="shared" si="66"/>
        <v/>
      </c>
      <c r="H674" s="34"/>
      <c r="I674" s="34"/>
      <c r="J674" s="17" t="str">
        <f t="shared" si="67"/>
        <v/>
      </c>
      <c r="K674" s="34"/>
      <c r="L674" s="34"/>
      <c r="M674" s="17" t="str">
        <f t="shared" si="68"/>
        <v/>
      </c>
      <c r="N674" s="34"/>
      <c r="O674" s="34"/>
      <c r="P674" s="17" t="str">
        <f t="shared" si="69"/>
        <v/>
      </c>
      <c r="Q674" s="34"/>
      <c r="R674" s="34"/>
      <c r="S674" s="17" t="str">
        <f t="shared" si="70"/>
        <v/>
      </c>
      <c r="T674" s="34"/>
      <c r="U674" s="34"/>
      <c r="V674" s="17" t="str">
        <f t="shared" si="71"/>
        <v/>
      </c>
      <c r="W674" s="34"/>
      <c r="X674" s="14"/>
    </row>
    <row r="675" spans="1:24" ht="15" customHeight="1" x14ac:dyDescent="0.25">
      <c r="A675" s="19">
        <v>672</v>
      </c>
      <c r="B675" s="12"/>
      <c r="C675" s="14"/>
      <c r="D675" s="34"/>
      <c r="E675" s="34"/>
      <c r="F675" s="34"/>
      <c r="G675" s="17" t="str">
        <f t="shared" si="66"/>
        <v/>
      </c>
      <c r="H675" s="34"/>
      <c r="I675" s="34"/>
      <c r="J675" s="17" t="str">
        <f t="shared" si="67"/>
        <v/>
      </c>
      <c r="K675" s="34"/>
      <c r="L675" s="34"/>
      <c r="M675" s="17" t="str">
        <f t="shared" si="68"/>
        <v/>
      </c>
      <c r="N675" s="34"/>
      <c r="O675" s="34"/>
      <c r="P675" s="17" t="str">
        <f t="shared" si="69"/>
        <v/>
      </c>
      <c r="Q675" s="34"/>
      <c r="R675" s="34"/>
      <c r="S675" s="17" t="str">
        <f t="shared" si="70"/>
        <v/>
      </c>
      <c r="T675" s="34"/>
      <c r="U675" s="34"/>
      <c r="V675" s="17" t="str">
        <f t="shared" si="71"/>
        <v/>
      </c>
      <c r="W675" s="34"/>
      <c r="X675" s="14"/>
    </row>
    <row r="676" spans="1:24" ht="15" customHeight="1" x14ac:dyDescent="0.25">
      <c r="A676" s="19">
        <v>673</v>
      </c>
      <c r="B676" s="12"/>
      <c r="C676" s="14"/>
      <c r="D676" s="34"/>
      <c r="E676" s="34"/>
      <c r="F676" s="34"/>
      <c r="G676" s="17" t="str">
        <f t="shared" si="66"/>
        <v/>
      </c>
      <c r="H676" s="34"/>
      <c r="I676" s="34"/>
      <c r="J676" s="17" t="str">
        <f t="shared" si="67"/>
        <v/>
      </c>
      <c r="K676" s="34"/>
      <c r="L676" s="34"/>
      <c r="M676" s="17" t="str">
        <f t="shared" si="68"/>
        <v/>
      </c>
      <c r="N676" s="34"/>
      <c r="O676" s="34"/>
      <c r="P676" s="17" t="str">
        <f t="shared" si="69"/>
        <v/>
      </c>
      <c r="Q676" s="34"/>
      <c r="R676" s="34"/>
      <c r="S676" s="17" t="str">
        <f t="shared" si="70"/>
        <v/>
      </c>
      <c r="T676" s="34"/>
      <c r="U676" s="34"/>
      <c r="V676" s="17" t="str">
        <f t="shared" si="71"/>
        <v/>
      </c>
      <c r="W676" s="34"/>
      <c r="X676" s="14"/>
    </row>
    <row r="677" spans="1:24" ht="15" customHeight="1" x14ac:dyDescent="0.25">
      <c r="A677" s="19">
        <v>674</v>
      </c>
      <c r="B677" s="12"/>
      <c r="C677" s="14"/>
      <c r="D677" s="34"/>
      <c r="E677" s="34"/>
      <c r="F677" s="34"/>
      <c r="G677" s="17" t="str">
        <f t="shared" si="66"/>
        <v/>
      </c>
      <c r="H677" s="34"/>
      <c r="I677" s="34"/>
      <c r="J677" s="17" t="str">
        <f t="shared" si="67"/>
        <v/>
      </c>
      <c r="K677" s="34"/>
      <c r="L677" s="34"/>
      <c r="M677" s="17" t="str">
        <f t="shared" si="68"/>
        <v/>
      </c>
      <c r="N677" s="34"/>
      <c r="O677" s="34"/>
      <c r="P677" s="17" t="str">
        <f t="shared" si="69"/>
        <v/>
      </c>
      <c r="Q677" s="34"/>
      <c r="R677" s="34"/>
      <c r="S677" s="17" t="str">
        <f t="shared" si="70"/>
        <v/>
      </c>
      <c r="T677" s="34"/>
      <c r="U677" s="34"/>
      <c r="V677" s="17" t="str">
        <f t="shared" si="71"/>
        <v/>
      </c>
      <c r="W677" s="34"/>
      <c r="X677" s="14"/>
    </row>
    <row r="678" spans="1:24" ht="15" customHeight="1" x14ac:dyDescent="0.25">
      <c r="A678" s="19">
        <v>675</v>
      </c>
      <c r="B678" s="12"/>
      <c r="C678" s="14"/>
      <c r="D678" s="34"/>
      <c r="E678" s="34"/>
      <c r="F678" s="34"/>
      <c r="G678" s="17" t="str">
        <f t="shared" si="66"/>
        <v/>
      </c>
      <c r="H678" s="34"/>
      <c r="I678" s="34"/>
      <c r="J678" s="17" t="str">
        <f t="shared" si="67"/>
        <v/>
      </c>
      <c r="K678" s="34"/>
      <c r="L678" s="34"/>
      <c r="M678" s="17" t="str">
        <f t="shared" si="68"/>
        <v/>
      </c>
      <c r="N678" s="34"/>
      <c r="O678" s="34"/>
      <c r="P678" s="17" t="str">
        <f t="shared" si="69"/>
        <v/>
      </c>
      <c r="Q678" s="34"/>
      <c r="R678" s="34"/>
      <c r="S678" s="17" t="str">
        <f t="shared" si="70"/>
        <v/>
      </c>
      <c r="T678" s="34"/>
      <c r="U678" s="34"/>
      <c r="V678" s="17" t="str">
        <f t="shared" si="71"/>
        <v/>
      </c>
      <c r="W678" s="34"/>
      <c r="X678" s="14"/>
    </row>
    <row r="679" spans="1:24" ht="15" customHeight="1" x14ac:dyDescent="0.25">
      <c r="A679" s="19">
        <v>676</v>
      </c>
      <c r="B679" s="12"/>
      <c r="C679" s="14"/>
      <c r="D679" s="34"/>
      <c r="E679" s="34"/>
      <c r="F679" s="34"/>
      <c r="G679" s="17" t="str">
        <f t="shared" si="66"/>
        <v/>
      </c>
      <c r="H679" s="34"/>
      <c r="I679" s="34"/>
      <c r="J679" s="17" t="str">
        <f t="shared" si="67"/>
        <v/>
      </c>
      <c r="K679" s="34"/>
      <c r="L679" s="34"/>
      <c r="M679" s="17" t="str">
        <f t="shared" si="68"/>
        <v/>
      </c>
      <c r="N679" s="34"/>
      <c r="O679" s="34"/>
      <c r="P679" s="17" t="str">
        <f t="shared" si="69"/>
        <v/>
      </c>
      <c r="Q679" s="34"/>
      <c r="R679" s="34"/>
      <c r="S679" s="17" t="str">
        <f t="shared" si="70"/>
        <v/>
      </c>
      <c r="T679" s="34"/>
      <c r="U679" s="34"/>
      <c r="V679" s="17" t="str">
        <f t="shared" si="71"/>
        <v/>
      </c>
      <c r="W679" s="34"/>
      <c r="X679" s="14"/>
    </row>
    <row r="680" spans="1:24" ht="15" customHeight="1" x14ac:dyDescent="0.25">
      <c r="A680" s="19">
        <v>677</v>
      </c>
      <c r="B680" s="12"/>
      <c r="C680" s="14"/>
      <c r="D680" s="34"/>
      <c r="E680" s="34"/>
      <c r="F680" s="34"/>
      <c r="G680" s="17" t="str">
        <f t="shared" si="66"/>
        <v/>
      </c>
      <c r="H680" s="34"/>
      <c r="I680" s="34"/>
      <c r="J680" s="17" t="str">
        <f t="shared" si="67"/>
        <v/>
      </c>
      <c r="K680" s="34"/>
      <c r="L680" s="34"/>
      <c r="M680" s="17" t="str">
        <f t="shared" si="68"/>
        <v/>
      </c>
      <c r="N680" s="34"/>
      <c r="O680" s="34"/>
      <c r="P680" s="17" t="str">
        <f t="shared" si="69"/>
        <v/>
      </c>
      <c r="Q680" s="34"/>
      <c r="R680" s="34"/>
      <c r="S680" s="17" t="str">
        <f t="shared" si="70"/>
        <v/>
      </c>
      <c r="T680" s="34"/>
      <c r="U680" s="34"/>
      <c r="V680" s="17" t="str">
        <f t="shared" si="71"/>
        <v/>
      </c>
      <c r="W680" s="34"/>
      <c r="X680" s="14"/>
    </row>
    <row r="681" spans="1:24" ht="15" customHeight="1" x14ac:dyDescent="0.25">
      <c r="A681" s="19">
        <v>678</v>
      </c>
      <c r="B681" s="12"/>
      <c r="C681" s="14"/>
      <c r="D681" s="34"/>
      <c r="E681" s="34"/>
      <c r="F681" s="34"/>
      <c r="G681" s="17" t="str">
        <f t="shared" si="66"/>
        <v/>
      </c>
      <c r="H681" s="34"/>
      <c r="I681" s="34"/>
      <c r="J681" s="17" t="str">
        <f t="shared" si="67"/>
        <v/>
      </c>
      <c r="K681" s="34"/>
      <c r="L681" s="34"/>
      <c r="M681" s="17" t="str">
        <f t="shared" si="68"/>
        <v/>
      </c>
      <c r="N681" s="34"/>
      <c r="O681" s="34"/>
      <c r="P681" s="17" t="str">
        <f t="shared" si="69"/>
        <v/>
      </c>
      <c r="Q681" s="34"/>
      <c r="R681" s="34"/>
      <c r="S681" s="17" t="str">
        <f t="shared" si="70"/>
        <v/>
      </c>
      <c r="T681" s="34"/>
      <c r="U681" s="34"/>
      <c r="V681" s="17" t="str">
        <f t="shared" si="71"/>
        <v/>
      </c>
      <c r="W681" s="34"/>
      <c r="X681" s="14"/>
    </row>
    <row r="682" spans="1:24" ht="15" customHeight="1" x14ac:dyDescent="0.25">
      <c r="A682" s="19">
        <v>679</v>
      </c>
      <c r="B682" s="12"/>
      <c r="C682" s="14"/>
      <c r="D682" s="34"/>
      <c r="E682" s="34"/>
      <c r="F682" s="34"/>
      <c r="G682" s="17" t="str">
        <f t="shared" si="66"/>
        <v/>
      </c>
      <c r="H682" s="34"/>
      <c r="I682" s="34"/>
      <c r="J682" s="17" t="str">
        <f t="shared" si="67"/>
        <v/>
      </c>
      <c r="K682" s="34"/>
      <c r="L682" s="34"/>
      <c r="M682" s="17" t="str">
        <f t="shared" si="68"/>
        <v/>
      </c>
      <c r="N682" s="34"/>
      <c r="O682" s="34"/>
      <c r="P682" s="17" t="str">
        <f t="shared" si="69"/>
        <v/>
      </c>
      <c r="Q682" s="34"/>
      <c r="R682" s="34"/>
      <c r="S682" s="17" t="str">
        <f t="shared" si="70"/>
        <v/>
      </c>
      <c r="T682" s="34"/>
      <c r="U682" s="34"/>
      <c r="V682" s="17" t="str">
        <f t="shared" si="71"/>
        <v/>
      </c>
      <c r="W682" s="34"/>
      <c r="X682" s="14"/>
    </row>
    <row r="683" spans="1:24" ht="15" customHeight="1" x14ac:dyDescent="0.25">
      <c r="A683" s="19">
        <v>680</v>
      </c>
      <c r="B683" s="12"/>
      <c r="C683" s="14"/>
      <c r="D683" s="34"/>
      <c r="E683" s="34"/>
      <c r="F683" s="34"/>
      <c r="G683" s="17" t="str">
        <f t="shared" si="66"/>
        <v/>
      </c>
      <c r="H683" s="34"/>
      <c r="I683" s="34"/>
      <c r="J683" s="17" t="str">
        <f t="shared" si="67"/>
        <v/>
      </c>
      <c r="K683" s="34"/>
      <c r="L683" s="34"/>
      <c r="M683" s="17" t="str">
        <f t="shared" si="68"/>
        <v/>
      </c>
      <c r="N683" s="34"/>
      <c r="O683" s="34"/>
      <c r="P683" s="17" t="str">
        <f t="shared" si="69"/>
        <v/>
      </c>
      <c r="Q683" s="34"/>
      <c r="R683" s="34"/>
      <c r="S683" s="17" t="str">
        <f t="shared" si="70"/>
        <v/>
      </c>
      <c r="T683" s="34"/>
      <c r="U683" s="34"/>
      <c r="V683" s="17" t="str">
        <f t="shared" si="71"/>
        <v/>
      </c>
      <c r="W683" s="34"/>
      <c r="X683" s="14"/>
    </row>
    <row r="684" spans="1:24" ht="15" customHeight="1" x14ac:dyDescent="0.25">
      <c r="A684" s="19">
        <v>681</v>
      </c>
      <c r="B684" s="12"/>
      <c r="C684" s="14"/>
      <c r="D684" s="34"/>
      <c r="E684" s="34"/>
      <c r="F684" s="34"/>
      <c r="G684" s="17" t="str">
        <f t="shared" si="66"/>
        <v/>
      </c>
      <c r="H684" s="34"/>
      <c r="I684" s="34"/>
      <c r="J684" s="17" t="str">
        <f t="shared" si="67"/>
        <v/>
      </c>
      <c r="K684" s="34"/>
      <c r="L684" s="34"/>
      <c r="M684" s="17" t="str">
        <f t="shared" si="68"/>
        <v/>
      </c>
      <c r="N684" s="34"/>
      <c r="O684" s="34"/>
      <c r="P684" s="17" t="str">
        <f t="shared" si="69"/>
        <v/>
      </c>
      <c r="Q684" s="34"/>
      <c r="R684" s="34"/>
      <c r="S684" s="17" t="str">
        <f t="shared" si="70"/>
        <v/>
      </c>
      <c r="T684" s="34"/>
      <c r="U684" s="34"/>
      <c r="V684" s="17" t="str">
        <f t="shared" si="71"/>
        <v/>
      </c>
      <c r="W684" s="34"/>
      <c r="X684" s="14"/>
    </row>
    <row r="685" spans="1:24" ht="15" customHeight="1" x14ac:dyDescent="0.25">
      <c r="A685" s="19">
        <v>682</v>
      </c>
      <c r="B685" s="12"/>
      <c r="C685" s="14"/>
      <c r="D685" s="34"/>
      <c r="E685" s="34"/>
      <c r="F685" s="34"/>
      <c r="G685" s="17" t="str">
        <f t="shared" si="66"/>
        <v/>
      </c>
      <c r="H685" s="34"/>
      <c r="I685" s="34"/>
      <c r="J685" s="17" t="str">
        <f t="shared" si="67"/>
        <v/>
      </c>
      <c r="K685" s="34"/>
      <c r="L685" s="34"/>
      <c r="M685" s="17" t="str">
        <f t="shared" si="68"/>
        <v/>
      </c>
      <c r="N685" s="34"/>
      <c r="O685" s="34"/>
      <c r="P685" s="17" t="str">
        <f t="shared" si="69"/>
        <v/>
      </c>
      <c r="Q685" s="34"/>
      <c r="R685" s="34"/>
      <c r="S685" s="17" t="str">
        <f t="shared" si="70"/>
        <v/>
      </c>
      <c r="T685" s="34"/>
      <c r="U685" s="34"/>
      <c r="V685" s="17" t="str">
        <f t="shared" si="71"/>
        <v/>
      </c>
      <c r="W685" s="34"/>
      <c r="X685" s="14"/>
    </row>
    <row r="686" spans="1:24" ht="15" customHeight="1" x14ac:dyDescent="0.25">
      <c r="A686" s="19">
        <v>683</v>
      </c>
      <c r="B686" s="12"/>
      <c r="C686" s="14"/>
      <c r="D686" s="34"/>
      <c r="E686" s="34"/>
      <c r="F686" s="34"/>
      <c r="G686" s="17" t="str">
        <f t="shared" si="66"/>
        <v/>
      </c>
      <c r="H686" s="34"/>
      <c r="I686" s="34"/>
      <c r="J686" s="17" t="str">
        <f t="shared" si="67"/>
        <v/>
      </c>
      <c r="K686" s="34"/>
      <c r="L686" s="34"/>
      <c r="M686" s="17" t="str">
        <f t="shared" si="68"/>
        <v/>
      </c>
      <c r="N686" s="34"/>
      <c r="O686" s="34"/>
      <c r="P686" s="17" t="str">
        <f t="shared" si="69"/>
        <v/>
      </c>
      <c r="Q686" s="34"/>
      <c r="R686" s="34"/>
      <c r="S686" s="17" t="str">
        <f t="shared" si="70"/>
        <v/>
      </c>
      <c r="T686" s="34"/>
      <c r="U686" s="34"/>
      <c r="V686" s="17" t="str">
        <f t="shared" si="71"/>
        <v/>
      </c>
      <c r="W686" s="34"/>
      <c r="X686" s="14"/>
    </row>
    <row r="687" spans="1:24" ht="15" customHeight="1" x14ac:dyDescent="0.25">
      <c r="A687" s="19">
        <v>684</v>
      </c>
      <c r="B687" s="12"/>
      <c r="C687" s="14"/>
      <c r="D687" s="34"/>
      <c r="E687" s="34"/>
      <c r="F687" s="34"/>
      <c r="G687" s="17" t="str">
        <f t="shared" si="66"/>
        <v/>
      </c>
      <c r="H687" s="34"/>
      <c r="I687" s="34"/>
      <c r="J687" s="17" t="str">
        <f t="shared" si="67"/>
        <v/>
      </c>
      <c r="K687" s="34"/>
      <c r="L687" s="34"/>
      <c r="M687" s="17" t="str">
        <f t="shared" si="68"/>
        <v/>
      </c>
      <c r="N687" s="34"/>
      <c r="O687" s="34"/>
      <c r="P687" s="17" t="str">
        <f t="shared" si="69"/>
        <v/>
      </c>
      <c r="Q687" s="34"/>
      <c r="R687" s="34"/>
      <c r="S687" s="17" t="str">
        <f t="shared" si="70"/>
        <v/>
      </c>
      <c r="T687" s="34"/>
      <c r="U687" s="34"/>
      <c r="V687" s="17" t="str">
        <f t="shared" si="71"/>
        <v/>
      </c>
      <c r="W687" s="34"/>
      <c r="X687" s="14"/>
    </row>
    <row r="688" spans="1:24" ht="15" customHeight="1" x14ac:dyDescent="0.25">
      <c r="A688" s="19">
        <v>685</v>
      </c>
      <c r="B688" s="12"/>
      <c r="C688" s="14"/>
      <c r="D688" s="34"/>
      <c r="E688" s="34"/>
      <c r="F688" s="34"/>
      <c r="G688" s="17" t="str">
        <f t="shared" si="66"/>
        <v/>
      </c>
      <c r="H688" s="34"/>
      <c r="I688" s="34"/>
      <c r="J688" s="17" t="str">
        <f t="shared" si="67"/>
        <v/>
      </c>
      <c r="K688" s="34"/>
      <c r="L688" s="34"/>
      <c r="M688" s="17" t="str">
        <f t="shared" si="68"/>
        <v/>
      </c>
      <c r="N688" s="34"/>
      <c r="O688" s="34"/>
      <c r="P688" s="17" t="str">
        <f t="shared" si="69"/>
        <v/>
      </c>
      <c r="Q688" s="34"/>
      <c r="R688" s="34"/>
      <c r="S688" s="17" t="str">
        <f t="shared" si="70"/>
        <v/>
      </c>
      <c r="T688" s="34"/>
      <c r="U688" s="34"/>
      <c r="V688" s="17" t="str">
        <f t="shared" si="71"/>
        <v/>
      </c>
      <c r="W688" s="34"/>
      <c r="X688" s="14"/>
    </row>
    <row r="689" spans="1:24" ht="15" customHeight="1" x14ac:dyDescent="0.25">
      <c r="A689" s="19">
        <v>686</v>
      </c>
      <c r="B689" s="12"/>
      <c r="C689" s="14"/>
      <c r="D689" s="34"/>
      <c r="E689" s="34"/>
      <c r="F689" s="34"/>
      <c r="G689" s="17" t="str">
        <f t="shared" si="66"/>
        <v/>
      </c>
      <c r="H689" s="34"/>
      <c r="I689" s="34"/>
      <c r="J689" s="17" t="str">
        <f t="shared" si="67"/>
        <v/>
      </c>
      <c r="K689" s="34"/>
      <c r="L689" s="34"/>
      <c r="M689" s="17" t="str">
        <f t="shared" si="68"/>
        <v/>
      </c>
      <c r="N689" s="34"/>
      <c r="O689" s="34"/>
      <c r="P689" s="17" t="str">
        <f t="shared" si="69"/>
        <v/>
      </c>
      <c r="Q689" s="34"/>
      <c r="R689" s="34"/>
      <c r="S689" s="17" t="str">
        <f t="shared" si="70"/>
        <v/>
      </c>
      <c r="T689" s="34"/>
      <c r="U689" s="34"/>
      <c r="V689" s="17" t="str">
        <f t="shared" si="71"/>
        <v/>
      </c>
      <c r="W689" s="34"/>
      <c r="X689" s="14"/>
    </row>
    <row r="690" spans="1:24" ht="15" customHeight="1" x14ac:dyDescent="0.25">
      <c r="A690" s="19">
        <v>687</v>
      </c>
      <c r="B690" s="12"/>
      <c r="C690" s="14"/>
      <c r="D690" s="34"/>
      <c r="E690" s="34"/>
      <c r="F690" s="34"/>
      <c r="G690" s="17" t="str">
        <f t="shared" si="66"/>
        <v/>
      </c>
      <c r="H690" s="34"/>
      <c r="I690" s="34"/>
      <c r="J690" s="17" t="str">
        <f t="shared" si="67"/>
        <v/>
      </c>
      <c r="K690" s="34"/>
      <c r="L690" s="34"/>
      <c r="M690" s="17" t="str">
        <f t="shared" si="68"/>
        <v/>
      </c>
      <c r="N690" s="34"/>
      <c r="O690" s="34"/>
      <c r="P690" s="17" t="str">
        <f t="shared" si="69"/>
        <v/>
      </c>
      <c r="Q690" s="34"/>
      <c r="R690" s="34"/>
      <c r="S690" s="17" t="str">
        <f t="shared" si="70"/>
        <v/>
      </c>
      <c r="T690" s="34"/>
      <c r="U690" s="34"/>
      <c r="V690" s="17" t="str">
        <f t="shared" si="71"/>
        <v/>
      </c>
      <c r="W690" s="34"/>
      <c r="X690" s="14"/>
    </row>
    <row r="691" spans="1:24" ht="15" customHeight="1" x14ac:dyDescent="0.25">
      <c r="A691" s="19">
        <v>688</v>
      </c>
      <c r="B691" s="12"/>
      <c r="C691" s="14"/>
      <c r="D691" s="34"/>
      <c r="E691" s="34"/>
      <c r="F691" s="34"/>
      <c r="G691" s="17" t="str">
        <f t="shared" si="66"/>
        <v/>
      </c>
      <c r="H691" s="34"/>
      <c r="I691" s="34"/>
      <c r="J691" s="17" t="str">
        <f t="shared" si="67"/>
        <v/>
      </c>
      <c r="K691" s="34"/>
      <c r="L691" s="34"/>
      <c r="M691" s="17" t="str">
        <f t="shared" si="68"/>
        <v/>
      </c>
      <c r="N691" s="34"/>
      <c r="O691" s="34"/>
      <c r="P691" s="17" t="str">
        <f t="shared" si="69"/>
        <v/>
      </c>
      <c r="Q691" s="34"/>
      <c r="R691" s="34"/>
      <c r="S691" s="17" t="str">
        <f t="shared" si="70"/>
        <v/>
      </c>
      <c r="T691" s="34"/>
      <c r="U691" s="34"/>
      <c r="V691" s="17" t="str">
        <f t="shared" si="71"/>
        <v/>
      </c>
      <c r="W691" s="34"/>
      <c r="X691" s="14"/>
    </row>
    <row r="692" spans="1:24" ht="15" customHeight="1" x14ac:dyDescent="0.25">
      <c r="A692" s="19">
        <v>689</v>
      </c>
      <c r="B692" s="12"/>
      <c r="C692" s="14"/>
      <c r="D692" s="34"/>
      <c r="E692" s="34"/>
      <c r="F692" s="34"/>
      <c r="G692" s="17" t="str">
        <f t="shared" si="66"/>
        <v/>
      </c>
      <c r="H692" s="34"/>
      <c r="I692" s="34"/>
      <c r="J692" s="17" t="str">
        <f t="shared" si="67"/>
        <v/>
      </c>
      <c r="K692" s="34"/>
      <c r="L692" s="34"/>
      <c r="M692" s="17" t="str">
        <f t="shared" si="68"/>
        <v/>
      </c>
      <c r="N692" s="34"/>
      <c r="O692" s="34"/>
      <c r="P692" s="17" t="str">
        <f t="shared" si="69"/>
        <v/>
      </c>
      <c r="Q692" s="34"/>
      <c r="R692" s="34"/>
      <c r="S692" s="17" t="str">
        <f t="shared" si="70"/>
        <v/>
      </c>
      <c r="T692" s="34"/>
      <c r="U692" s="34"/>
      <c r="V692" s="17" t="str">
        <f t="shared" si="71"/>
        <v/>
      </c>
      <c r="W692" s="34"/>
      <c r="X692" s="14"/>
    </row>
    <row r="693" spans="1:24" ht="15" customHeight="1" x14ac:dyDescent="0.25">
      <c r="A693" s="19">
        <v>690</v>
      </c>
      <c r="B693" s="12"/>
      <c r="C693" s="14"/>
      <c r="D693" s="34"/>
      <c r="E693" s="34"/>
      <c r="F693" s="34"/>
      <c r="G693" s="17" t="str">
        <f t="shared" si="66"/>
        <v/>
      </c>
      <c r="H693" s="34"/>
      <c r="I693" s="34"/>
      <c r="J693" s="17" t="str">
        <f t="shared" si="67"/>
        <v/>
      </c>
      <c r="K693" s="34"/>
      <c r="L693" s="34"/>
      <c r="M693" s="17" t="str">
        <f t="shared" si="68"/>
        <v/>
      </c>
      <c r="N693" s="34"/>
      <c r="O693" s="34"/>
      <c r="P693" s="17" t="str">
        <f t="shared" si="69"/>
        <v/>
      </c>
      <c r="Q693" s="34"/>
      <c r="R693" s="34"/>
      <c r="S693" s="17" t="str">
        <f t="shared" si="70"/>
        <v/>
      </c>
      <c r="T693" s="34"/>
      <c r="U693" s="34"/>
      <c r="V693" s="17" t="str">
        <f t="shared" si="71"/>
        <v/>
      </c>
      <c r="W693" s="34"/>
      <c r="X693" s="14"/>
    </row>
    <row r="694" spans="1:24" ht="15" customHeight="1" x14ac:dyDescent="0.25">
      <c r="A694" s="19">
        <v>691</v>
      </c>
      <c r="B694" s="12"/>
      <c r="C694" s="14"/>
      <c r="D694" s="34"/>
      <c r="E694" s="34"/>
      <c r="F694" s="34"/>
      <c r="G694" s="17" t="str">
        <f t="shared" si="66"/>
        <v/>
      </c>
      <c r="H694" s="34"/>
      <c r="I694" s="34"/>
      <c r="J694" s="17" t="str">
        <f t="shared" si="67"/>
        <v/>
      </c>
      <c r="K694" s="34"/>
      <c r="L694" s="34"/>
      <c r="M694" s="17" t="str">
        <f t="shared" si="68"/>
        <v/>
      </c>
      <c r="N694" s="34"/>
      <c r="O694" s="34"/>
      <c r="P694" s="17" t="str">
        <f t="shared" si="69"/>
        <v/>
      </c>
      <c r="Q694" s="34"/>
      <c r="R694" s="34"/>
      <c r="S694" s="17" t="str">
        <f t="shared" si="70"/>
        <v/>
      </c>
      <c r="T694" s="34"/>
      <c r="U694" s="34"/>
      <c r="V694" s="17" t="str">
        <f t="shared" si="71"/>
        <v/>
      </c>
      <c r="W694" s="34"/>
      <c r="X694" s="14"/>
    </row>
    <row r="695" spans="1:24" ht="15" customHeight="1" x14ac:dyDescent="0.25">
      <c r="A695" s="19">
        <v>692</v>
      </c>
      <c r="B695" s="12"/>
      <c r="C695" s="14"/>
      <c r="D695" s="34"/>
      <c r="E695" s="34"/>
      <c r="F695" s="34"/>
      <c r="G695" s="17" t="str">
        <f t="shared" si="66"/>
        <v/>
      </c>
      <c r="H695" s="34"/>
      <c r="I695" s="34"/>
      <c r="J695" s="17" t="str">
        <f t="shared" si="67"/>
        <v/>
      </c>
      <c r="K695" s="34"/>
      <c r="L695" s="34"/>
      <c r="M695" s="17" t="str">
        <f t="shared" si="68"/>
        <v/>
      </c>
      <c r="N695" s="34"/>
      <c r="O695" s="34"/>
      <c r="P695" s="17" t="str">
        <f t="shared" si="69"/>
        <v/>
      </c>
      <c r="Q695" s="34"/>
      <c r="R695" s="34"/>
      <c r="S695" s="17" t="str">
        <f t="shared" si="70"/>
        <v/>
      </c>
      <c r="T695" s="34"/>
      <c r="U695" s="34"/>
      <c r="V695" s="17" t="str">
        <f t="shared" si="71"/>
        <v/>
      </c>
      <c r="W695" s="34"/>
      <c r="X695" s="14"/>
    </row>
    <row r="696" spans="1:24" ht="15" customHeight="1" x14ac:dyDescent="0.25">
      <c r="A696" s="19">
        <v>693</v>
      </c>
      <c r="B696" s="12"/>
      <c r="C696" s="14"/>
      <c r="D696" s="34"/>
      <c r="E696" s="34"/>
      <c r="F696" s="34"/>
      <c r="G696" s="17" t="str">
        <f t="shared" si="66"/>
        <v/>
      </c>
      <c r="H696" s="34"/>
      <c r="I696" s="34"/>
      <c r="J696" s="17" t="str">
        <f t="shared" si="67"/>
        <v/>
      </c>
      <c r="K696" s="34"/>
      <c r="L696" s="34"/>
      <c r="M696" s="17" t="str">
        <f t="shared" si="68"/>
        <v/>
      </c>
      <c r="N696" s="34"/>
      <c r="O696" s="34"/>
      <c r="P696" s="17" t="str">
        <f t="shared" si="69"/>
        <v/>
      </c>
      <c r="Q696" s="34"/>
      <c r="R696" s="34"/>
      <c r="S696" s="17" t="str">
        <f t="shared" si="70"/>
        <v/>
      </c>
      <c r="T696" s="34"/>
      <c r="U696" s="34"/>
      <c r="V696" s="17" t="str">
        <f t="shared" si="71"/>
        <v/>
      </c>
      <c r="W696" s="34"/>
      <c r="X696" s="14"/>
    </row>
    <row r="697" spans="1:24" ht="15" customHeight="1" x14ac:dyDescent="0.25">
      <c r="A697" s="19">
        <v>694</v>
      </c>
      <c r="B697" s="12"/>
      <c r="C697" s="14"/>
      <c r="D697" s="34"/>
      <c r="E697" s="34"/>
      <c r="F697" s="34"/>
      <c r="G697" s="17" t="str">
        <f t="shared" si="66"/>
        <v/>
      </c>
      <c r="H697" s="34"/>
      <c r="I697" s="34"/>
      <c r="J697" s="17" t="str">
        <f t="shared" si="67"/>
        <v/>
      </c>
      <c r="K697" s="34"/>
      <c r="L697" s="34"/>
      <c r="M697" s="17" t="str">
        <f t="shared" si="68"/>
        <v/>
      </c>
      <c r="N697" s="34"/>
      <c r="O697" s="34"/>
      <c r="P697" s="17" t="str">
        <f t="shared" si="69"/>
        <v/>
      </c>
      <c r="Q697" s="34"/>
      <c r="R697" s="34"/>
      <c r="S697" s="17" t="str">
        <f t="shared" si="70"/>
        <v/>
      </c>
      <c r="T697" s="34"/>
      <c r="U697" s="34"/>
      <c r="V697" s="17" t="str">
        <f t="shared" si="71"/>
        <v/>
      </c>
      <c r="W697" s="34"/>
      <c r="X697" s="14"/>
    </row>
    <row r="698" spans="1:24" ht="15" customHeight="1" x14ac:dyDescent="0.25">
      <c r="A698" s="19">
        <v>695</v>
      </c>
      <c r="B698" s="12"/>
      <c r="C698" s="14"/>
      <c r="D698" s="34"/>
      <c r="E698" s="34"/>
      <c r="F698" s="34"/>
      <c r="G698" s="17" t="str">
        <f t="shared" si="66"/>
        <v/>
      </c>
      <c r="H698" s="34"/>
      <c r="I698" s="34"/>
      <c r="J698" s="17" t="str">
        <f t="shared" si="67"/>
        <v/>
      </c>
      <c r="K698" s="34"/>
      <c r="L698" s="34"/>
      <c r="M698" s="17" t="str">
        <f t="shared" si="68"/>
        <v/>
      </c>
      <c r="N698" s="34"/>
      <c r="O698" s="34"/>
      <c r="P698" s="17" t="str">
        <f t="shared" si="69"/>
        <v/>
      </c>
      <c r="Q698" s="34"/>
      <c r="R698" s="34"/>
      <c r="S698" s="17" t="str">
        <f t="shared" si="70"/>
        <v/>
      </c>
      <c r="T698" s="34"/>
      <c r="U698" s="34"/>
      <c r="V698" s="17" t="str">
        <f t="shared" si="71"/>
        <v/>
      </c>
      <c r="W698" s="34"/>
      <c r="X698" s="14"/>
    </row>
    <row r="699" spans="1:24" ht="15" customHeight="1" x14ac:dyDescent="0.25">
      <c r="A699" s="19">
        <v>696</v>
      </c>
      <c r="B699" s="12"/>
      <c r="C699" s="14"/>
      <c r="D699" s="34"/>
      <c r="E699" s="34"/>
      <c r="F699" s="34"/>
      <c r="G699" s="17" t="str">
        <f t="shared" si="66"/>
        <v/>
      </c>
      <c r="H699" s="34"/>
      <c r="I699" s="34"/>
      <c r="J699" s="17" t="str">
        <f t="shared" si="67"/>
        <v/>
      </c>
      <c r="K699" s="34"/>
      <c r="L699" s="34"/>
      <c r="M699" s="17" t="str">
        <f t="shared" si="68"/>
        <v/>
      </c>
      <c r="N699" s="34"/>
      <c r="O699" s="34"/>
      <c r="P699" s="17" t="str">
        <f t="shared" si="69"/>
        <v/>
      </c>
      <c r="Q699" s="34"/>
      <c r="R699" s="34"/>
      <c r="S699" s="17" t="str">
        <f t="shared" si="70"/>
        <v/>
      </c>
      <c r="T699" s="34"/>
      <c r="U699" s="34"/>
      <c r="V699" s="17" t="str">
        <f t="shared" si="71"/>
        <v/>
      </c>
      <c r="W699" s="34"/>
      <c r="X699" s="14"/>
    </row>
    <row r="700" spans="1:24" ht="15" customHeight="1" x14ac:dyDescent="0.25">
      <c r="A700" s="19">
        <v>697</v>
      </c>
      <c r="B700" s="12"/>
      <c r="C700" s="14"/>
      <c r="D700" s="35"/>
      <c r="E700" s="34"/>
      <c r="F700" s="34"/>
      <c r="G700" s="17" t="str">
        <f t="shared" si="66"/>
        <v/>
      </c>
      <c r="H700" s="34"/>
      <c r="I700" s="34"/>
      <c r="J700" s="17" t="str">
        <f t="shared" si="67"/>
        <v/>
      </c>
      <c r="K700" s="34"/>
      <c r="L700" s="34"/>
      <c r="M700" s="17" t="str">
        <f t="shared" si="68"/>
        <v/>
      </c>
      <c r="N700" s="34"/>
      <c r="O700" s="34"/>
      <c r="P700" s="17" t="str">
        <f t="shared" si="69"/>
        <v/>
      </c>
      <c r="Q700" s="34"/>
      <c r="R700" s="34"/>
      <c r="S700" s="17" t="str">
        <f t="shared" si="70"/>
        <v/>
      </c>
      <c r="T700" s="34"/>
      <c r="U700" s="34"/>
      <c r="V700" s="17" t="str">
        <f t="shared" si="71"/>
        <v/>
      </c>
      <c r="W700" s="34"/>
      <c r="X700" s="14"/>
    </row>
    <row r="701" spans="1:24" ht="15" customHeight="1" x14ac:dyDescent="0.25">
      <c r="A701" s="19">
        <v>698</v>
      </c>
      <c r="B701" s="12"/>
      <c r="C701" s="14"/>
      <c r="D701" s="34"/>
      <c r="E701" s="34"/>
      <c r="F701" s="34"/>
      <c r="G701" s="17" t="str">
        <f t="shared" si="66"/>
        <v/>
      </c>
      <c r="H701" s="34"/>
      <c r="I701" s="34"/>
      <c r="J701" s="17" t="str">
        <f t="shared" si="67"/>
        <v/>
      </c>
      <c r="K701" s="34"/>
      <c r="L701" s="34"/>
      <c r="M701" s="17" t="str">
        <f t="shared" si="68"/>
        <v/>
      </c>
      <c r="N701" s="34"/>
      <c r="O701" s="34"/>
      <c r="P701" s="17" t="str">
        <f t="shared" si="69"/>
        <v/>
      </c>
      <c r="Q701" s="34"/>
      <c r="R701" s="34"/>
      <c r="S701" s="17" t="str">
        <f t="shared" si="70"/>
        <v/>
      </c>
      <c r="T701" s="34"/>
      <c r="U701" s="34"/>
      <c r="V701" s="17" t="str">
        <f t="shared" si="71"/>
        <v/>
      </c>
      <c r="W701" s="34"/>
      <c r="X701" s="14"/>
    </row>
    <row r="702" spans="1:24" ht="15" customHeight="1" x14ac:dyDescent="0.25">
      <c r="A702" s="19">
        <v>699</v>
      </c>
      <c r="B702" s="12"/>
      <c r="C702" s="14"/>
      <c r="D702" s="34"/>
      <c r="E702" s="34"/>
      <c r="F702" s="34"/>
      <c r="G702" s="17" t="str">
        <f t="shared" si="66"/>
        <v/>
      </c>
      <c r="H702" s="34"/>
      <c r="I702" s="34"/>
      <c r="J702" s="17" t="str">
        <f t="shared" si="67"/>
        <v/>
      </c>
      <c r="K702" s="34"/>
      <c r="L702" s="34"/>
      <c r="M702" s="17" t="str">
        <f t="shared" si="68"/>
        <v/>
      </c>
      <c r="N702" s="34"/>
      <c r="O702" s="34"/>
      <c r="P702" s="17" t="str">
        <f t="shared" si="69"/>
        <v/>
      </c>
      <c r="Q702" s="34"/>
      <c r="R702" s="34"/>
      <c r="S702" s="17" t="str">
        <f t="shared" si="70"/>
        <v/>
      </c>
      <c r="T702" s="34"/>
      <c r="U702" s="34"/>
      <c r="V702" s="17" t="str">
        <f t="shared" si="71"/>
        <v/>
      </c>
      <c r="W702" s="34"/>
      <c r="X702" s="14"/>
    </row>
    <row r="703" spans="1:24" ht="15" customHeight="1" x14ac:dyDescent="0.25">
      <c r="A703" s="19">
        <v>700</v>
      </c>
      <c r="B703" s="12"/>
      <c r="C703" s="14"/>
      <c r="D703" s="34"/>
      <c r="E703" s="34"/>
      <c r="F703" s="34"/>
      <c r="G703" s="17" t="str">
        <f t="shared" si="66"/>
        <v/>
      </c>
      <c r="H703" s="34"/>
      <c r="I703" s="34"/>
      <c r="J703" s="17" t="str">
        <f t="shared" si="67"/>
        <v/>
      </c>
      <c r="K703" s="34"/>
      <c r="L703" s="34"/>
      <c r="M703" s="17" t="str">
        <f t="shared" si="68"/>
        <v/>
      </c>
      <c r="N703" s="34"/>
      <c r="O703" s="34"/>
      <c r="P703" s="17" t="str">
        <f t="shared" si="69"/>
        <v/>
      </c>
      <c r="Q703" s="34"/>
      <c r="R703" s="34"/>
      <c r="S703" s="17" t="str">
        <f t="shared" si="70"/>
        <v/>
      </c>
      <c r="T703" s="34"/>
      <c r="U703" s="34"/>
      <c r="V703" s="17" t="str">
        <f t="shared" si="71"/>
        <v/>
      </c>
      <c r="W703" s="34"/>
      <c r="X703" s="14"/>
    </row>
    <row r="704" spans="1:24" x14ac:dyDescent="0.25">
      <c r="D704" s="33"/>
      <c r="F704" s="33"/>
      <c r="G704" t="str">
        <f t="shared" si="66"/>
        <v/>
      </c>
      <c r="I704" s="33"/>
      <c r="J704" t="str">
        <f t="shared" si="67"/>
        <v/>
      </c>
      <c r="L704" s="33"/>
      <c r="M704" t="str">
        <f t="shared" si="68"/>
        <v/>
      </c>
      <c r="O704" s="33"/>
      <c r="P704" t="str">
        <f t="shared" si="69"/>
        <v/>
      </c>
      <c r="R704" s="33"/>
      <c r="S704" t="str">
        <f t="shared" si="70"/>
        <v/>
      </c>
      <c r="U704" s="33"/>
      <c r="V704" t="str">
        <f>_xlfn.LET(_xlpm.d,IFERROR(VALUE(SUBSTITUTE(D704&amp;"",".",",")),""),_xlpm.x,IFERROR(VALUE(SUBSTITUTE(U704&amp;"",".",",")),""),IF(OR(_xlpm.d="",_xlpm.d=0,_xlpm.x=""),"",_xlpm.x/_xlpm.d*100))</f>
        <v/>
      </c>
    </row>
    <row r="705" spans="1:24" ht="15" customHeight="1" x14ac:dyDescent="0.25">
      <c r="A705" s="43" t="s">
        <v>169</v>
      </c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</row>
  </sheetData>
  <sheetProtection sheet="1" formatCells="0" formatColumns="0" formatRows="0" insertRows="0" deleteRows="0" sort="0" autoFilter="0"/>
  <mergeCells count="4">
    <mergeCell ref="D2:W2"/>
    <mergeCell ref="A705:X705"/>
    <mergeCell ref="A2:C2"/>
    <mergeCell ref="A1:X1"/>
  </mergeCells>
  <conditionalFormatting sqref="S4:S703">
    <cfRule type="cellIs" dxfId="9" priority="2" operator="between">
      <formula>11</formula>
      <formula>13</formula>
    </cfRule>
    <cfRule type="cellIs" dxfId="8" priority="3" operator="lessThan">
      <formula>10</formula>
    </cfRule>
    <cfRule type="cellIs" dxfId="7" priority="4" operator="greaterThan">
      <formula>14</formula>
    </cfRule>
  </conditionalFormatting>
  <dataValidations count="2">
    <dataValidation type="decimal" allowBlank="1" showErrorMessage="1" errorTitle="Sprawdź wartość" error="Waga tacy w kg za 150 szt (np. 10,05)." sqref="D4:D703 F4:F703 I4:I703 L4:L703 O4:O703 R4:R703" xr:uid="{00000000-0002-0000-1A00-000001000000}">
      <formula1>1</formula1>
      <formula2>30</formula2>
    </dataValidation>
    <dataValidation type="decimal" allowBlank="1" showErrorMessage="1" errorTitle="Sprawdź wartość" error="Waga pisklęcia w gramach za 1 szt (np. 46)." sqref="U4:U703" xr:uid="{00000000-0002-0000-1A00-000002000000}">
      <formula1>20</formula1>
      <formula2>90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Wybierz z listy" error="Wybierz dostawcę/stado z listy." xr:uid="{00000000-0002-0000-1A00-000000000000}">
          <x14:formula1>
            <xm:f>Konfiguracja!$G$3:$G$54</xm:f>
          </x14:formula1>
          <xm:sqref>C4:C703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U705"/>
  <sheetViews>
    <sheetView zoomScale="115" zoomScaleNormal="115" workbookViewId="0">
      <pane xSplit="3" ySplit="3" topLeftCell="D199" activePane="bottomRight" state="frozen"/>
      <selection pane="topRight" activeCell="D1" sqref="D1"/>
      <selection pane="bottomLeft" activeCell="A4" sqref="A4"/>
      <selection pane="bottomRight" activeCell="T175" sqref="T175"/>
    </sheetView>
  </sheetViews>
  <sheetFormatPr defaultColWidth="8.7109375" defaultRowHeight="15" x14ac:dyDescent="0.25"/>
  <cols>
    <col min="1" max="1" width="6" customWidth="1"/>
    <col min="2" max="2" width="12" customWidth="1"/>
    <col min="3" max="3" width="16" customWidth="1"/>
    <col min="4" max="4" width="6" customWidth="1"/>
    <col min="5" max="5" width="8" customWidth="1"/>
    <col min="6" max="6" width="7" customWidth="1"/>
    <col min="7" max="7" width="11" customWidth="1"/>
    <col min="8" max="8" width="6" customWidth="1"/>
    <col min="9" max="9" width="8" customWidth="1"/>
    <col min="10" max="10" width="7" customWidth="1"/>
    <col min="11" max="11" width="11" customWidth="1"/>
    <col min="12" max="12" width="6" customWidth="1"/>
    <col min="13" max="13" width="8" customWidth="1"/>
    <col min="14" max="14" width="7" customWidth="1"/>
    <col min="15" max="15" width="11" customWidth="1"/>
    <col min="16" max="16" width="6" customWidth="1"/>
    <col min="17" max="17" width="8" customWidth="1"/>
    <col min="18" max="18" width="7" customWidth="1"/>
    <col min="19" max="19" width="11" customWidth="1"/>
    <col min="20" max="20" width="6" customWidth="1"/>
    <col min="21" max="21" width="8" customWidth="1"/>
    <col min="22" max="22" width="7" customWidth="1"/>
    <col min="23" max="23" width="11" customWidth="1"/>
    <col min="24" max="24" width="6" customWidth="1"/>
    <col min="25" max="25" width="8" customWidth="1"/>
    <col min="26" max="26" width="7" customWidth="1"/>
    <col min="27" max="27" width="11" customWidth="1"/>
    <col min="28" max="28" width="6" customWidth="1"/>
    <col min="29" max="29" width="8" customWidth="1"/>
    <col min="30" max="30" width="7" customWidth="1"/>
    <col min="31" max="31" width="11" customWidth="1"/>
    <col min="32" max="32" width="6" customWidth="1"/>
    <col min="33" max="33" width="8" customWidth="1"/>
    <col min="34" max="34" width="7" customWidth="1"/>
    <col min="35" max="35" width="11" customWidth="1"/>
    <col min="36" max="36" width="6" customWidth="1"/>
    <col min="37" max="37" width="8" customWidth="1"/>
    <col min="38" max="38" width="7" customWidth="1"/>
    <col min="39" max="39" width="11" customWidth="1"/>
    <col min="40" max="40" width="6" customWidth="1"/>
    <col min="41" max="41" width="8" customWidth="1"/>
    <col min="42" max="42" width="7" customWidth="1"/>
    <col min="43" max="43" width="11" customWidth="1"/>
    <col min="44" max="46" width="8" customWidth="1"/>
    <col min="47" max="47" width="24" customWidth="1"/>
  </cols>
  <sheetData>
    <row r="1" spans="1:47" ht="17.25" customHeight="1" x14ac:dyDescent="0.25">
      <c r="A1" s="39" t="s">
        <v>170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</row>
    <row r="2" spans="1:47" ht="15" customHeight="1" x14ac:dyDescent="0.25">
      <c r="A2" s="48" t="s">
        <v>151</v>
      </c>
      <c r="B2" s="40"/>
      <c r="C2" s="40"/>
      <c r="D2" s="49" t="s">
        <v>171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50" t="s">
        <v>172</v>
      </c>
      <c r="AS2" s="40"/>
      <c r="AT2" s="40"/>
      <c r="AU2" s="22" t="s">
        <v>153</v>
      </c>
    </row>
    <row r="3" spans="1:47" ht="27.75" customHeight="1" x14ac:dyDescent="0.25">
      <c r="A3" s="23" t="s">
        <v>33</v>
      </c>
      <c r="B3" s="23" t="s">
        <v>118</v>
      </c>
      <c r="C3" s="23" t="s">
        <v>154</v>
      </c>
      <c r="D3" s="23" t="s">
        <v>173</v>
      </c>
      <c r="E3" s="23" t="s">
        <v>174</v>
      </c>
      <c r="F3" s="23" t="s">
        <v>156</v>
      </c>
      <c r="G3" s="23" t="s">
        <v>175</v>
      </c>
      <c r="H3" s="23" t="s">
        <v>176</v>
      </c>
      <c r="I3" s="23" t="s">
        <v>177</v>
      </c>
      <c r="J3" s="23" t="s">
        <v>156</v>
      </c>
      <c r="K3" s="23" t="s">
        <v>178</v>
      </c>
      <c r="L3" s="23" t="s">
        <v>179</v>
      </c>
      <c r="M3" s="23" t="s">
        <v>180</v>
      </c>
      <c r="N3" s="23" t="s">
        <v>156</v>
      </c>
      <c r="O3" s="23" t="s">
        <v>181</v>
      </c>
      <c r="P3" s="23" t="s">
        <v>182</v>
      </c>
      <c r="Q3" s="23" t="s">
        <v>183</v>
      </c>
      <c r="R3" s="23" t="s">
        <v>156</v>
      </c>
      <c r="S3" s="23" t="s">
        <v>184</v>
      </c>
      <c r="T3" s="23" t="s">
        <v>185</v>
      </c>
      <c r="U3" s="23" t="s">
        <v>186</v>
      </c>
      <c r="V3" s="23" t="s">
        <v>156</v>
      </c>
      <c r="W3" s="23" t="s">
        <v>187</v>
      </c>
      <c r="X3" s="23" t="s">
        <v>188</v>
      </c>
      <c r="Y3" s="23" t="s">
        <v>189</v>
      </c>
      <c r="Z3" s="23" t="s">
        <v>156</v>
      </c>
      <c r="AA3" s="23" t="s">
        <v>190</v>
      </c>
      <c r="AB3" s="23" t="s">
        <v>191</v>
      </c>
      <c r="AC3" s="23" t="s">
        <v>192</v>
      </c>
      <c r="AD3" s="23" t="s">
        <v>156</v>
      </c>
      <c r="AE3" s="23" t="s">
        <v>193</v>
      </c>
      <c r="AF3" s="23" t="s">
        <v>194</v>
      </c>
      <c r="AG3" s="23" t="s">
        <v>195</v>
      </c>
      <c r="AH3" s="23" t="s">
        <v>156</v>
      </c>
      <c r="AI3" s="23" t="s">
        <v>196</v>
      </c>
      <c r="AJ3" s="23" t="s">
        <v>197</v>
      </c>
      <c r="AK3" s="23" t="s">
        <v>198</v>
      </c>
      <c r="AL3" s="23" t="s">
        <v>156</v>
      </c>
      <c r="AM3" s="23" t="s">
        <v>199</v>
      </c>
      <c r="AN3" s="23" t="s">
        <v>200</v>
      </c>
      <c r="AO3" s="23" t="s">
        <v>201</v>
      </c>
      <c r="AP3" s="23" t="s">
        <v>156</v>
      </c>
      <c r="AQ3" s="23" t="s">
        <v>202</v>
      </c>
      <c r="AR3" s="23" t="s">
        <v>203</v>
      </c>
      <c r="AS3" s="23" t="s">
        <v>204</v>
      </c>
      <c r="AT3" s="23" t="s">
        <v>205</v>
      </c>
      <c r="AU3" s="23" t="s">
        <v>140</v>
      </c>
    </row>
    <row r="4" spans="1:47" ht="15" customHeight="1" x14ac:dyDescent="0.25">
      <c r="A4" s="19">
        <v>1</v>
      </c>
      <c r="B4" s="12" t="s">
        <v>206</v>
      </c>
      <c r="C4" s="14" t="s">
        <v>44</v>
      </c>
      <c r="D4" s="14">
        <v>6</v>
      </c>
      <c r="E4" s="16">
        <v>99.7</v>
      </c>
      <c r="F4" s="14">
        <v>10</v>
      </c>
      <c r="G4" s="14" t="s">
        <v>207</v>
      </c>
      <c r="H4" s="14"/>
      <c r="I4" s="16"/>
      <c r="J4" s="14"/>
      <c r="K4" s="14"/>
      <c r="L4" s="14"/>
      <c r="M4" s="16"/>
      <c r="N4" s="14"/>
      <c r="O4" s="14"/>
      <c r="P4" s="14"/>
      <c r="Q4" s="16"/>
      <c r="R4" s="14"/>
      <c r="S4" s="14"/>
      <c r="T4" s="14"/>
      <c r="U4" s="16"/>
      <c r="V4" s="14"/>
      <c r="W4" s="14"/>
      <c r="X4" s="14"/>
      <c r="Y4" s="16"/>
      <c r="Z4" s="14"/>
      <c r="AA4" s="14"/>
      <c r="AB4" s="14"/>
      <c r="AC4" s="16"/>
      <c r="AD4" s="14"/>
      <c r="AE4" s="14"/>
      <c r="AF4" s="14"/>
      <c r="AG4" s="16"/>
      <c r="AH4" s="14"/>
      <c r="AI4" s="14"/>
      <c r="AJ4" s="14"/>
      <c r="AK4" s="16"/>
      <c r="AL4" s="14"/>
      <c r="AM4" s="14"/>
      <c r="AN4" s="14"/>
      <c r="AO4" s="16"/>
      <c r="AP4" s="14"/>
      <c r="AQ4" s="14"/>
      <c r="AR4" s="15">
        <f t="shared" ref="AR4:AR67" si="0">IF(COUNT(E4,I4,M4,Q4,U4,Y4,AC4,AG4,AK4,AO4)=0,"",AVERAGE(E4,I4,M4,Q4,U4,Y4,AC4,AG4,AK4,AO4))</f>
        <v>99.7</v>
      </c>
      <c r="AS4" s="15">
        <f t="shared" ref="AS4:AS67" si="1">IF(COUNT(E4,I4,M4,Q4,U4,Y4,AC4,AG4,AK4,AO4)=0,"",MIN(E4,I4,M4,Q4,U4,Y4,AC4,AG4,AK4,AO4))</f>
        <v>99.7</v>
      </c>
      <c r="AT4" s="15">
        <f t="shared" ref="AT4:AT67" si="2">IF(COUNT(E4,I4,M4,Q4,U4,Y4,AC4,AG4,AK4,AO4)=0,"",MAX(E4,I4,M4,Q4,U4,Y4,AC4,AG4,AK4,AO4))</f>
        <v>99.7</v>
      </c>
      <c r="AU4" s="14"/>
    </row>
    <row r="5" spans="1:47" ht="15" customHeight="1" x14ac:dyDescent="0.25">
      <c r="A5" s="19">
        <v>2</v>
      </c>
      <c r="B5" s="12" t="s">
        <v>206</v>
      </c>
      <c r="C5" s="14" t="s">
        <v>44</v>
      </c>
      <c r="D5" s="14">
        <v>6</v>
      </c>
      <c r="E5" s="16">
        <v>100.4</v>
      </c>
      <c r="F5" s="14">
        <v>17</v>
      </c>
      <c r="G5" s="14" t="s">
        <v>207</v>
      </c>
      <c r="H5" s="14"/>
      <c r="I5" s="16"/>
      <c r="J5" s="14"/>
      <c r="K5" s="14"/>
      <c r="L5" s="14"/>
      <c r="M5" s="16"/>
      <c r="N5" s="14"/>
      <c r="O5" s="14"/>
      <c r="P5" s="14"/>
      <c r="Q5" s="16"/>
      <c r="R5" s="14"/>
      <c r="S5" s="14"/>
      <c r="T5" s="14"/>
      <c r="U5" s="16"/>
      <c r="V5" s="14"/>
      <c r="W5" s="14"/>
      <c r="X5" s="14"/>
      <c r="Y5" s="16"/>
      <c r="Z5" s="14"/>
      <c r="AA5" s="14"/>
      <c r="AB5" s="14"/>
      <c r="AC5" s="16"/>
      <c r="AD5" s="14"/>
      <c r="AE5" s="14"/>
      <c r="AF5" s="14"/>
      <c r="AG5" s="16"/>
      <c r="AH5" s="14"/>
      <c r="AI5" s="14"/>
      <c r="AJ5" s="14"/>
      <c r="AK5" s="16"/>
      <c r="AL5" s="14"/>
      <c r="AM5" s="14"/>
      <c r="AN5" s="14"/>
      <c r="AO5" s="16"/>
      <c r="AP5" s="14"/>
      <c r="AQ5" s="14"/>
      <c r="AR5" s="15">
        <f t="shared" si="0"/>
        <v>100.4</v>
      </c>
      <c r="AS5" s="15">
        <f t="shared" si="1"/>
        <v>100.4</v>
      </c>
      <c r="AT5" s="15">
        <f t="shared" si="2"/>
        <v>100.4</v>
      </c>
      <c r="AU5" s="14"/>
    </row>
    <row r="6" spans="1:47" ht="15" customHeight="1" x14ac:dyDescent="0.25">
      <c r="A6" s="19">
        <v>3</v>
      </c>
      <c r="B6" s="12" t="s">
        <v>206</v>
      </c>
      <c r="C6" s="14" t="s">
        <v>44</v>
      </c>
      <c r="D6" s="14">
        <v>6</v>
      </c>
      <c r="E6" s="16">
        <v>99.6</v>
      </c>
      <c r="F6" s="14">
        <v>4</v>
      </c>
      <c r="G6" s="14" t="s">
        <v>207</v>
      </c>
      <c r="H6" s="14"/>
      <c r="I6" s="16"/>
      <c r="J6" s="14"/>
      <c r="K6" s="14"/>
      <c r="L6" s="14"/>
      <c r="M6" s="16"/>
      <c r="N6" s="14"/>
      <c r="O6" s="14"/>
      <c r="P6" s="14"/>
      <c r="Q6" s="16"/>
      <c r="R6" s="14"/>
      <c r="S6" s="14"/>
      <c r="T6" s="14"/>
      <c r="U6" s="16"/>
      <c r="V6" s="14"/>
      <c r="W6" s="14"/>
      <c r="X6" s="14"/>
      <c r="Y6" s="16"/>
      <c r="Z6" s="14"/>
      <c r="AA6" s="14"/>
      <c r="AB6" s="14"/>
      <c r="AC6" s="16"/>
      <c r="AD6" s="14"/>
      <c r="AE6" s="14"/>
      <c r="AF6" s="14"/>
      <c r="AG6" s="16"/>
      <c r="AH6" s="14"/>
      <c r="AI6" s="14"/>
      <c r="AJ6" s="14"/>
      <c r="AK6" s="16"/>
      <c r="AL6" s="14"/>
      <c r="AM6" s="14"/>
      <c r="AN6" s="14"/>
      <c r="AO6" s="16"/>
      <c r="AP6" s="14"/>
      <c r="AQ6" s="14"/>
      <c r="AR6" s="15">
        <f t="shared" si="0"/>
        <v>99.6</v>
      </c>
      <c r="AS6" s="15">
        <f t="shared" si="1"/>
        <v>99.6</v>
      </c>
      <c r="AT6" s="15">
        <f t="shared" si="2"/>
        <v>99.6</v>
      </c>
      <c r="AU6" s="14"/>
    </row>
    <row r="7" spans="1:47" ht="15" customHeight="1" x14ac:dyDescent="0.25">
      <c r="A7" s="19">
        <v>4</v>
      </c>
      <c r="B7" s="12" t="s">
        <v>206</v>
      </c>
      <c r="C7" s="14" t="s">
        <v>44</v>
      </c>
      <c r="D7" s="14">
        <v>6</v>
      </c>
      <c r="E7" s="16">
        <v>99.2</v>
      </c>
      <c r="F7" s="14">
        <v>6</v>
      </c>
      <c r="G7" s="14" t="s">
        <v>208</v>
      </c>
      <c r="H7" s="14"/>
      <c r="I7" s="16"/>
      <c r="J7" s="14"/>
      <c r="K7" s="14"/>
      <c r="L7" s="14"/>
      <c r="M7" s="16"/>
      <c r="N7" s="14"/>
      <c r="O7" s="14"/>
      <c r="P7" s="14"/>
      <c r="Q7" s="16"/>
      <c r="R7" s="14"/>
      <c r="S7" s="14"/>
      <c r="T7" s="14"/>
      <c r="U7" s="16"/>
      <c r="V7" s="14"/>
      <c r="W7" s="14"/>
      <c r="X7" s="14"/>
      <c r="Y7" s="16"/>
      <c r="Z7" s="14"/>
      <c r="AA7" s="14"/>
      <c r="AB7" s="14"/>
      <c r="AC7" s="16"/>
      <c r="AD7" s="14"/>
      <c r="AE7" s="14"/>
      <c r="AF7" s="14"/>
      <c r="AG7" s="16"/>
      <c r="AH7" s="14"/>
      <c r="AI7" s="14"/>
      <c r="AJ7" s="14"/>
      <c r="AK7" s="16"/>
      <c r="AL7" s="14"/>
      <c r="AM7" s="14"/>
      <c r="AN7" s="14"/>
      <c r="AO7" s="16"/>
      <c r="AP7" s="14"/>
      <c r="AQ7" s="14"/>
      <c r="AR7" s="15">
        <f t="shared" si="0"/>
        <v>99.2</v>
      </c>
      <c r="AS7" s="15">
        <f t="shared" si="1"/>
        <v>99.2</v>
      </c>
      <c r="AT7" s="15">
        <f t="shared" si="2"/>
        <v>99.2</v>
      </c>
      <c r="AU7" s="14"/>
    </row>
    <row r="8" spans="1:47" ht="15" customHeight="1" x14ac:dyDescent="0.25">
      <c r="A8" s="19">
        <v>5</v>
      </c>
      <c r="B8" s="12" t="s">
        <v>206</v>
      </c>
      <c r="C8" s="14" t="s">
        <v>44</v>
      </c>
      <c r="D8" s="14">
        <v>6</v>
      </c>
      <c r="E8" s="16">
        <v>100</v>
      </c>
      <c r="F8" s="14">
        <v>9</v>
      </c>
      <c r="G8" s="14" t="s">
        <v>207</v>
      </c>
      <c r="H8" s="14"/>
      <c r="I8" s="16"/>
      <c r="J8" s="14"/>
      <c r="K8" s="14"/>
      <c r="L8" s="14"/>
      <c r="M8" s="16"/>
      <c r="N8" s="14"/>
      <c r="O8" s="14"/>
      <c r="P8" s="14"/>
      <c r="Q8" s="16"/>
      <c r="R8" s="14"/>
      <c r="S8" s="14"/>
      <c r="T8" s="14"/>
      <c r="U8" s="16"/>
      <c r="V8" s="14"/>
      <c r="W8" s="14"/>
      <c r="X8" s="14"/>
      <c r="Y8" s="16"/>
      <c r="Z8" s="14"/>
      <c r="AA8" s="14"/>
      <c r="AB8" s="14"/>
      <c r="AC8" s="16"/>
      <c r="AD8" s="14"/>
      <c r="AE8" s="14"/>
      <c r="AF8" s="14"/>
      <c r="AG8" s="16"/>
      <c r="AH8" s="14"/>
      <c r="AI8" s="14"/>
      <c r="AJ8" s="14"/>
      <c r="AK8" s="16"/>
      <c r="AL8" s="14"/>
      <c r="AM8" s="14"/>
      <c r="AN8" s="14"/>
      <c r="AO8" s="16"/>
      <c r="AP8" s="14"/>
      <c r="AQ8" s="14"/>
      <c r="AR8" s="15">
        <f t="shared" si="0"/>
        <v>100</v>
      </c>
      <c r="AS8" s="15">
        <f t="shared" si="1"/>
        <v>100</v>
      </c>
      <c r="AT8" s="15">
        <f t="shared" si="2"/>
        <v>100</v>
      </c>
      <c r="AU8" s="14"/>
    </row>
    <row r="9" spans="1:47" ht="15" customHeight="1" x14ac:dyDescent="0.25">
      <c r="A9" s="19">
        <v>6</v>
      </c>
      <c r="B9" s="12">
        <v>46191</v>
      </c>
      <c r="C9" s="14" t="s">
        <v>44</v>
      </c>
      <c r="D9" s="14">
        <v>5</v>
      </c>
      <c r="E9" s="16">
        <v>99.9</v>
      </c>
      <c r="F9" s="14">
        <v>1</v>
      </c>
      <c r="G9" s="14" t="s">
        <v>207</v>
      </c>
      <c r="H9" s="14">
        <v>7</v>
      </c>
      <c r="I9" s="16">
        <v>99.8</v>
      </c>
      <c r="J9" s="14">
        <v>1</v>
      </c>
      <c r="K9" s="14" t="s">
        <v>207</v>
      </c>
      <c r="L9" s="14">
        <v>18</v>
      </c>
      <c r="M9" s="16">
        <v>101.4</v>
      </c>
      <c r="N9" s="14">
        <v>8</v>
      </c>
      <c r="O9" s="14" t="s">
        <v>209</v>
      </c>
      <c r="P9" s="14"/>
      <c r="Q9" s="16"/>
      <c r="R9" s="14"/>
      <c r="S9" s="14"/>
      <c r="T9" s="14"/>
      <c r="U9" s="16"/>
      <c r="V9" s="14"/>
      <c r="W9" s="14"/>
      <c r="X9" s="14"/>
      <c r="Y9" s="16"/>
      <c r="Z9" s="14"/>
      <c r="AA9" s="14"/>
      <c r="AB9" s="14"/>
      <c r="AC9" s="16"/>
      <c r="AD9" s="14"/>
      <c r="AE9" s="14"/>
      <c r="AF9" s="14"/>
      <c r="AG9" s="16"/>
      <c r="AH9" s="14"/>
      <c r="AI9" s="14"/>
      <c r="AJ9" s="14"/>
      <c r="AK9" s="16"/>
      <c r="AL9" s="14"/>
      <c r="AM9" s="14"/>
      <c r="AN9" s="14"/>
      <c r="AO9" s="16"/>
      <c r="AP9" s="14"/>
      <c r="AQ9" s="14"/>
      <c r="AR9" s="15">
        <f t="shared" si="0"/>
        <v>100.36666666666667</v>
      </c>
      <c r="AS9" s="15">
        <f t="shared" si="1"/>
        <v>99.8</v>
      </c>
      <c r="AT9" s="15">
        <f t="shared" si="2"/>
        <v>101.4</v>
      </c>
      <c r="AU9" s="14"/>
    </row>
    <row r="10" spans="1:47" ht="15" customHeight="1" x14ac:dyDescent="0.25">
      <c r="A10" s="19">
        <v>7</v>
      </c>
      <c r="B10" s="12">
        <v>46191</v>
      </c>
      <c r="C10" s="14" t="s">
        <v>44</v>
      </c>
      <c r="D10" s="14">
        <v>5</v>
      </c>
      <c r="E10" s="16">
        <v>99.7</v>
      </c>
      <c r="F10" s="14">
        <v>2</v>
      </c>
      <c r="G10" s="14" t="s">
        <v>208</v>
      </c>
      <c r="H10" s="14">
        <v>7</v>
      </c>
      <c r="I10" s="16">
        <v>99.1</v>
      </c>
      <c r="J10" s="14">
        <v>11</v>
      </c>
      <c r="K10" s="14" t="s">
        <v>208</v>
      </c>
      <c r="L10" s="14">
        <v>18</v>
      </c>
      <c r="M10" s="16">
        <v>97.9</v>
      </c>
      <c r="N10" s="14">
        <v>11</v>
      </c>
      <c r="O10" s="14" t="s">
        <v>208</v>
      </c>
      <c r="P10" s="14"/>
      <c r="Q10" s="16"/>
      <c r="R10" s="14"/>
      <c r="S10" s="14"/>
      <c r="T10" s="14"/>
      <c r="U10" s="16"/>
      <c r="V10" s="14"/>
      <c r="W10" s="14"/>
      <c r="X10" s="14"/>
      <c r="Y10" s="16"/>
      <c r="Z10" s="14"/>
      <c r="AA10" s="14"/>
      <c r="AB10" s="14"/>
      <c r="AC10" s="16"/>
      <c r="AD10" s="14"/>
      <c r="AE10" s="14"/>
      <c r="AF10" s="14"/>
      <c r="AG10" s="16"/>
      <c r="AH10" s="14"/>
      <c r="AI10" s="14"/>
      <c r="AJ10" s="14"/>
      <c r="AK10" s="16"/>
      <c r="AL10" s="14"/>
      <c r="AM10" s="14"/>
      <c r="AN10" s="14"/>
      <c r="AO10" s="16"/>
      <c r="AP10" s="14"/>
      <c r="AQ10" s="14"/>
      <c r="AR10" s="15">
        <f t="shared" si="0"/>
        <v>98.90000000000002</v>
      </c>
      <c r="AS10" s="15">
        <f t="shared" si="1"/>
        <v>97.9</v>
      </c>
      <c r="AT10" s="15">
        <f t="shared" si="2"/>
        <v>99.7</v>
      </c>
      <c r="AU10" s="14"/>
    </row>
    <row r="11" spans="1:47" ht="15" customHeight="1" x14ac:dyDescent="0.25">
      <c r="A11" s="19">
        <v>8</v>
      </c>
      <c r="B11" s="12">
        <v>46191</v>
      </c>
      <c r="C11" s="14" t="s">
        <v>44</v>
      </c>
      <c r="D11" s="14">
        <v>5</v>
      </c>
      <c r="E11" s="16">
        <v>99.5</v>
      </c>
      <c r="F11" s="14">
        <v>13</v>
      </c>
      <c r="G11" s="14" t="s">
        <v>207</v>
      </c>
      <c r="H11" s="14" t="s">
        <v>210</v>
      </c>
      <c r="I11" s="16"/>
      <c r="J11" s="14"/>
      <c r="K11" s="14"/>
      <c r="L11" s="14"/>
      <c r="M11" s="16"/>
      <c r="N11" s="14"/>
      <c r="O11" s="14"/>
      <c r="P11" s="14"/>
      <c r="Q11" s="16"/>
      <c r="R11" s="14"/>
      <c r="S11" s="14"/>
      <c r="T11" s="14"/>
      <c r="U11" s="16"/>
      <c r="V11" s="14"/>
      <c r="W11" s="14"/>
      <c r="X11" s="14"/>
      <c r="Y11" s="16"/>
      <c r="Z11" s="14"/>
      <c r="AA11" s="14"/>
      <c r="AB11" s="14"/>
      <c r="AC11" s="16"/>
      <c r="AD11" s="14"/>
      <c r="AE11" s="14"/>
      <c r="AF11" s="14"/>
      <c r="AG11" s="16"/>
      <c r="AH11" s="14"/>
      <c r="AI11" s="14"/>
      <c r="AJ11" s="14"/>
      <c r="AK11" s="16"/>
      <c r="AL11" s="14"/>
      <c r="AM11" s="14"/>
      <c r="AN11" s="14"/>
      <c r="AO11" s="16"/>
      <c r="AP11" s="14"/>
      <c r="AQ11" s="14"/>
      <c r="AR11" s="15">
        <f t="shared" si="0"/>
        <v>99.5</v>
      </c>
      <c r="AS11" s="15">
        <f t="shared" si="1"/>
        <v>99.5</v>
      </c>
      <c r="AT11" s="15">
        <f t="shared" si="2"/>
        <v>99.5</v>
      </c>
      <c r="AU11" s="14"/>
    </row>
    <row r="12" spans="1:47" ht="15" customHeight="1" x14ac:dyDescent="0.25">
      <c r="A12" s="19">
        <v>9</v>
      </c>
      <c r="B12" s="12">
        <v>46191</v>
      </c>
      <c r="C12" s="14" t="s">
        <v>44</v>
      </c>
      <c r="D12" s="14">
        <v>5</v>
      </c>
      <c r="E12" s="16">
        <v>99.9</v>
      </c>
      <c r="F12" s="14">
        <v>4</v>
      </c>
      <c r="G12" s="14" t="s">
        <v>207</v>
      </c>
      <c r="H12" s="14"/>
      <c r="I12" s="16"/>
      <c r="J12" s="14"/>
      <c r="K12" s="14"/>
      <c r="L12" s="14"/>
      <c r="M12" s="16"/>
      <c r="N12" s="14"/>
      <c r="O12" s="14"/>
      <c r="P12" s="14"/>
      <c r="Q12" s="16"/>
      <c r="R12" s="14"/>
      <c r="S12" s="14"/>
      <c r="T12" s="14"/>
      <c r="U12" s="16"/>
      <c r="V12" s="14"/>
      <c r="W12" s="14"/>
      <c r="X12" s="14"/>
      <c r="Y12" s="16"/>
      <c r="Z12" s="14"/>
      <c r="AA12" s="14"/>
      <c r="AB12" s="14"/>
      <c r="AC12" s="16"/>
      <c r="AD12" s="14"/>
      <c r="AE12" s="14"/>
      <c r="AF12" s="14"/>
      <c r="AG12" s="16"/>
      <c r="AH12" s="14"/>
      <c r="AI12" s="14"/>
      <c r="AJ12" s="14"/>
      <c r="AK12" s="16"/>
      <c r="AL12" s="14"/>
      <c r="AM12" s="14"/>
      <c r="AN12" s="14"/>
      <c r="AO12" s="16"/>
      <c r="AP12" s="14"/>
      <c r="AQ12" s="14"/>
      <c r="AR12" s="15">
        <f t="shared" si="0"/>
        <v>99.9</v>
      </c>
      <c r="AS12" s="15">
        <f t="shared" si="1"/>
        <v>99.9</v>
      </c>
      <c r="AT12" s="15">
        <f t="shared" si="2"/>
        <v>99.9</v>
      </c>
      <c r="AU12" s="14"/>
    </row>
    <row r="13" spans="1:47" ht="15" customHeight="1" x14ac:dyDescent="0.25">
      <c r="A13" s="19">
        <v>10</v>
      </c>
      <c r="B13" s="12">
        <v>46191</v>
      </c>
      <c r="C13" s="14" t="s">
        <v>44</v>
      </c>
      <c r="D13" s="14">
        <v>5</v>
      </c>
      <c r="E13" s="16">
        <v>99.3</v>
      </c>
      <c r="F13" s="14">
        <v>6</v>
      </c>
      <c r="G13" s="14" t="s">
        <v>208</v>
      </c>
      <c r="H13" s="14"/>
      <c r="I13" s="16"/>
      <c r="J13" s="14"/>
      <c r="K13" s="14"/>
      <c r="L13" s="14"/>
      <c r="M13" s="16"/>
      <c r="N13" s="14"/>
      <c r="O13" s="14"/>
      <c r="P13" s="14"/>
      <c r="Q13" s="16"/>
      <c r="R13" s="14"/>
      <c r="S13" s="14"/>
      <c r="T13" s="14"/>
      <c r="U13" s="16"/>
      <c r="V13" s="14"/>
      <c r="W13" s="14"/>
      <c r="X13" s="14"/>
      <c r="Y13" s="16"/>
      <c r="Z13" s="14"/>
      <c r="AA13" s="14"/>
      <c r="AB13" s="14"/>
      <c r="AC13" s="16"/>
      <c r="AD13" s="14"/>
      <c r="AE13" s="14"/>
      <c r="AF13" s="14"/>
      <c r="AG13" s="16"/>
      <c r="AH13" s="14"/>
      <c r="AI13" s="14"/>
      <c r="AJ13" s="14"/>
      <c r="AK13" s="16"/>
      <c r="AL13" s="14"/>
      <c r="AM13" s="14"/>
      <c r="AN13" s="14"/>
      <c r="AO13" s="16"/>
      <c r="AP13" s="14"/>
      <c r="AQ13" s="14"/>
      <c r="AR13" s="15">
        <f t="shared" si="0"/>
        <v>99.3</v>
      </c>
      <c r="AS13" s="15">
        <f t="shared" si="1"/>
        <v>99.3</v>
      </c>
      <c r="AT13" s="15">
        <f t="shared" si="2"/>
        <v>99.3</v>
      </c>
      <c r="AU13" s="14"/>
    </row>
    <row r="14" spans="1:47" ht="15" customHeight="1" x14ac:dyDescent="0.25">
      <c r="A14" s="19">
        <v>11</v>
      </c>
      <c r="B14" s="12">
        <v>46194</v>
      </c>
      <c r="C14" s="14" t="s">
        <v>42</v>
      </c>
      <c r="D14" s="14">
        <v>2</v>
      </c>
      <c r="E14" s="16">
        <v>99.5</v>
      </c>
      <c r="F14" s="14">
        <v>13</v>
      </c>
      <c r="G14" s="14" t="s">
        <v>207</v>
      </c>
      <c r="H14" s="14">
        <v>4</v>
      </c>
      <c r="I14" s="16">
        <v>99.5</v>
      </c>
      <c r="J14" s="14">
        <v>13</v>
      </c>
      <c r="K14" s="14" t="s">
        <v>207</v>
      </c>
      <c r="L14" s="14">
        <v>15</v>
      </c>
      <c r="M14" s="16">
        <v>100.7</v>
      </c>
      <c r="N14" s="14"/>
      <c r="O14" s="14"/>
      <c r="P14" s="14"/>
      <c r="Q14" s="16"/>
      <c r="R14" s="14"/>
      <c r="S14" s="14"/>
      <c r="T14" s="14"/>
      <c r="U14" s="16"/>
      <c r="V14" s="14"/>
      <c r="W14" s="14"/>
      <c r="X14" s="14"/>
      <c r="Y14" s="16"/>
      <c r="Z14" s="14"/>
      <c r="AA14" s="14"/>
      <c r="AB14" s="14"/>
      <c r="AC14" s="16"/>
      <c r="AD14" s="14"/>
      <c r="AE14" s="14"/>
      <c r="AF14" s="14"/>
      <c r="AG14" s="16"/>
      <c r="AH14" s="14"/>
      <c r="AI14" s="14"/>
      <c r="AJ14" s="14"/>
      <c r="AK14" s="16"/>
      <c r="AL14" s="14"/>
      <c r="AM14" s="14"/>
      <c r="AN14" s="14"/>
      <c r="AO14" s="16"/>
      <c r="AP14" s="14"/>
      <c r="AQ14" s="14"/>
      <c r="AR14" s="15">
        <f t="shared" si="0"/>
        <v>99.899999999999991</v>
      </c>
      <c r="AS14" s="15">
        <f t="shared" si="1"/>
        <v>99.5</v>
      </c>
      <c r="AT14" s="15">
        <f t="shared" si="2"/>
        <v>100.7</v>
      </c>
      <c r="AU14" s="14"/>
    </row>
    <row r="15" spans="1:47" ht="15" customHeight="1" x14ac:dyDescent="0.25">
      <c r="A15" s="19">
        <v>12</v>
      </c>
      <c r="B15" s="12">
        <v>46194</v>
      </c>
      <c r="C15" s="14" t="s">
        <v>43</v>
      </c>
      <c r="D15" s="14">
        <v>2</v>
      </c>
      <c r="E15" s="16">
        <v>99.3</v>
      </c>
      <c r="F15" s="14">
        <v>11</v>
      </c>
      <c r="G15" s="14" t="s">
        <v>207</v>
      </c>
      <c r="H15" s="14">
        <v>4</v>
      </c>
      <c r="I15" s="16">
        <v>99.8</v>
      </c>
      <c r="J15" s="14">
        <v>11</v>
      </c>
      <c r="K15" s="14" t="s">
        <v>207</v>
      </c>
      <c r="L15" s="14">
        <v>15</v>
      </c>
      <c r="M15" s="16">
        <v>100.7</v>
      </c>
      <c r="N15" s="14"/>
      <c r="O15" s="14"/>
      <c r="P15" s="14"/>
      <c r="Q15" s="16"/>
      <c r="R15" s="14"/>
      <c r="S15" s="14"/>
      <c r="T15" s="14"/>
      <c r="U15" s="16"/>
      <c r="V15" s="14"/>
      <c r="W15" s="14"/>
      <c r="X15" s="14"/>
      <c r="Y15" s="16"/>
      <c r="Z15" s="14"/>
      <c r="AA15" s="14"/>
      <c r="AB15" s="14"/>
      <c r="AC15" s="16"/>
      <c r="AD15" s="14"/>
      <c r="AE15" s="14"/>
      <c r="AF15" s="14"/>
      <c r="AG15" s="16"/>
      <c r="AH15" s="14"/>
      <c r="AI15" s="14"/>
      <c r="AJ15" s="14"/>
      <c r="AK15" s="16"/>
      <c r="AL15" s="14"/>
      <c r="AM15" s="14"/>
      <c r="AN15" s="14"/>
      <c r="AO15" s="16"/>
      <c r="AP15" s="14"/>
      <c r="AQ15" s="14"/>
      <c r="AR15" s="15">
        <f t="shared" si="0"/>
        <v>99.933333333333337</v>
      </c>
      <c r="AS15" s="15">
        <f t="shared" si="1"/>
        <v>99.3</v>
      </c>
      <c r="AT15" s="15">
        <f t="shared" si="2"/>
        <v>100.7</v>
      </c>
      <c r="AU15" s="14"/>
    </row>
    <row r="16" spans="1:47" ht="15" customHeight="1" x14ac:dyDescent="0.25">
      <c r="A16" s="19">
        <v>13</v>
      </c>
      <c r="B16" s="12">
        <v>46195</v>
      </c>
      <c r="C16" s="14" t="s">
        <v>43</v>
      </c>
      <c r="D16" s="14">
        <v>1</v>
      </c>
      <c r="E16" s="16">
        <v>99.7</v>
      </c>
      <c r="F16" s="14">
        <v>2</v>
      </c>
      <c r="G16" s="14" t="s">
        <v>207</v>
      </c>
      <c r="H16" s="14"/>
      <c r="I16" s="16"/>
      <c r="J16" s="14"/>
      <c r="K16" s="14"/>
      <c r="L16" s="14"/>
      <c r="M16" s="16"/>
      <c r="N16" s="14"/>
      <c r="O16" s="14"/>
      <c r="P16" s="14"/>
      <c r="Q16" s="16"/>
      <c r="R16" s="14"/>
      <c r="S16" s="14"/>
      <c r="T16" s="14"/>
      <c r="U16" s="16"/>
      <c r="V16" s="14"/>
      <c r="W16" s="14"/>
      <c r="X16" s="14"/>
      <c r="Y16" s="16"/>
      <c r="Z16" s="14"/>
      <c r="AA16" s="14"/>
      <c r="AB16" s="14"/>
      <c r="AC16" s="16"/>
      <c r="AD16" s="14"/>
      <c r="AE16" s="14"/>
      <c r="AF16" s="14"/>
      <c r="AG16" s="16"/>
      <c r="AH16" s="14"/>
      <c r="AI16" s="14"/>
      <c r="AJ16" s="14"/>
      <c r="AK16" s="16"/>
      <c r="AL16" s="14"/>
      <c r="AM16" s="14"/>
      <c r="AN16" s="14"/>
      <c r="AO16" s="16"/>
      <c r="AP16" s="14"/>
      <c r="AQ16" s="14"/>
      <c r="AR16" s="15">
        <f t="shared" si="0"/>
        <v>99.7</v>
      </c>
      <c r="AS16" s="15">
        <f t="shared" si="1"/>
        <v>99.7</v>
      </c>
      <c r="AT16" s="15">
        <f t="shared" si="2"/>
        <v>99.7</v>
      </c>
      <c r="AU16" s="14"/>
    </row>
    <row r="17" spans="1:47" ht="15" customHeight="1" x14ac:dyDescent="0.25">
      <c r="A17" s="19">
        <v>14</v>
      </c>
      <c r="B17" s="12">
        <v>46195</v>
      </c>
      <c r="C17" s="14" t="s">
        <v>43</v>
      </c>
      <c r="D17" s="14">
        <v>1</v>
      </c>
      <c r="E17" s="16">
        <v>99.3</v>
      </c>
      <c r="F17" s="14">
        <v>6</v>
      </c>
      <c r="G17" s="14" t="s">
        <v>207</v>
      </c>
      <c r="H17" s="14"/>
      <c r="I17" s="16"/>
      <c r="J17" s="14"/>
      <c r="K17" s="14"/>
      <c r="L17" s="14"/>
      <c r="M17" s="16"/>
      <c r="N17" s="14"/>
      <c r="O17" s="14"/>
      <c r="P17" s="14"/>
      <c r="Q17" s="16"/>
      <c r="R17" s="14"/>
      <c r="S17" s="14"/>
      <c r="T17" s="14"/>
      <c r="U17" s="16"/>
      <c r="V17" s="14"/>
      <c r="W17" s="14"/>
      <c r="X17" s="14"/>
      <c r="Y17" s="16"/>
      <c r="Z17" s="14"/>
      <c r="AA17" s="14"/>
      <c r="AB17" s="14"/>
      <c r="AC17" s="16"/>
      <c r="AD17" s="14"/>
      <c r="AE17" s="14"/>
      <c r="AF17" s="14"/>
      <c r="AG17" s="16"/>
      <c r="AH17" s="14"/>
      <c r="AI17" s="14"/>
      <c r="AJ17" s="14"/>
      <c r="AK17" s="16"/>
      <c r="AL17" s="14"/>
      <c r="AM17" s="14"/>
      <c r="AN17" s="14"/>
      <c r="AO17" s="16"/>
      <c r="AP17" s="14"/>
      <c r="AQ17" s="14"/>
      <c r="AR17" s="15">
        <f t="shared" si="0"/>
        <v>99.3</v>
      </c>
      <c r="AS17" s="15">
        <f t="shared" si="1"/>
        <v>99.3</v>
      </c>
      <c r="AT17" s="15">
        <f t="shared" si="2"/>
        <v>99.3</v>
      </c>
      <c r="AU17" s="14"/>
    </row>
    <row r="18" spans="1:47" ht="15" customHeight="1" x14ac:dyDescent="0.25">
      <c r="A18" s="19">
        <v>15</v>
      </c>
      <c r="B18" s="12">
        <v>46195</v>
      </c>
      <c r="C18" s="14" t="s">
        <v>41</v>
      </c>
      <c r="D18" s="14">
        <v>1</v>
      </c>
      <c r="E18" s="16">
        <v>99.7</v>
      </c>
      <c r="F18" s="14">
        <v>7</v>
      </c>
      <c r="G18" s="14" t="s">
        <v>207</v>
      </c>
      <c r="H18" s="14"/>
      <c r="I18" s="16"/>
      <c r="J18" s="14"/>
      <c r="K18" s="14"/>
      <c r="L18" s="14"/>
      <c r="M18" s="16"/>
      <c r="N18" s="14"/>
      <c r="O18" s="14"/>
      <c r="P18" s="14"/>
      <c r="Q18" s="16"/>
      <c r="R18" s="14"/>
      <c r="S18" s="14"/>
      <c r="T18" s="14"/>
      <c r="U18" s="16"/>
      <c r="V18" s="14"/>
      <c r="W18" s="14"/>
      <c r="X18" s="14"/>
      <c r="Y18" s="16"/>
      <c r="Z18" s="14"/>
      <c r="AA18" s="14"/>
      <c r="AB18" s="14"/>
      <c r="AC18" s="16"/>
      <c r="AD18" s="14"/>
      <c r="AE18" s="14"/>
      <c r="AF18" s="14"/>
      <c r="AG18" s="16"/>
      <c r="AH18" s="14"/>
      <c r="AI18" s="14"/>
      <c r="AJ18" s="14"/>
      <c r="AK18" s="16"/>
      <c r="AL18" s="14"/>
      <c r="AM18" s="14"/>
      <c r="AN18" s="14"/>
      <c r="AO18" s="16"/>
      <c r="AP18" s="14"/>
      <c r="AQ18" s="14"/>
      <c r="AR18" s="15">
        <f t="shared" si="0"/>
        <v>99.7</v>
      </c>
      <c r="AS18" s="15">
        <f t="shared" si="1"/>
        <v>99.7</v>
      </c>
      <c r="AT18" s="15">
        <f t="shared" si="2"/>
        <v>99.7</v>
      </c>
      <c r="AU18" s="14"/>
    </row>
    <row r="19" spans="1:47" ht="15" customHeight="1" x14ac:dyDescent="0.25">
      <c r="A19" s="19">
        <v>16</v>
      </c>
      <c r="B19" s="12">
        <v>46198</v>
      </c>
      <c r="C19" s="14" t="s">
        <v>48</v>
      </c>
      <c r="D19" s="14">
        <v>11</v>
      </c>
      <c r="E19" s="16">
        <v>99.6</v>
      </c>
      <c r="F19" s="14">
        <v>14</v>
      </c>
      <c r="G19" s="14" t="s">
        <v>209</v>
      </c>
      <c r="H19" s="14">
        <v>12</v>
      </c>
      <c r="I19" s="16">
        <v>99.9</v>
      </c>
      <c r="J19" s="14">
        <v>14</v>
      </c>
      <c r="K19" s="14" t="s">
        <v>209</v>
      </c>
      <c r="L19" s="14">
        <v>15</v>
      </c>
      <c r="M19" s="16">
        <v>100.7</v>
      </c>
      <c r="N19" s="14">
        <v>14</v>
      </c>
      <c r="O19" s="14" t="s">
        <v>209</v>
      </c>
      <c r="P19" s="14"/>
      <c r="Q19" s="16"/>
      <c r="R19" s="14"/>
      <c r="S19" s="14"/>
      <c r="T19" s="14"/>
      <c r="U19" s="16"/>
      <c r="V19" s="14"/>
      <c r="W19" s="14"/>
      <c r="X19" s="14"/>
      <c r="Y19" s="16"/>
      <c r="Z19" s="14"/>
      <c r="AA19" s="14"/>
      <c r="AB19" s="14"/>
      <c r="AC19" s="16"/>
      <c r="AD19" s="14"/>
      <c r="AE19" s="14"/>
      <c r="AF19" s="14"/>
      <c r="AG19" s="16"/>
      <c r="AH19" s="14"/>
      <c r="AI19" s="14"/>
      <c r="AJ19" s="14"/>
      <c r="AK19" s="16"/>
      <c r="AL19" s="14"/>
      <c r="AM19" s="14"/>
      <c r="AN19" s="14"/>
      <c r="AO19" s="16"/>
      <c r="AP19" s="14"/>
      <c r="AQ19" s="14"/>
      <c r="AR19" s="15">
        <f t="shared" si="0"/>
        <v>100.06666666666666</v>
      </c>
      <c r="AS19" s="15">
        <f t="shared" si="1"/>
        <v>99.6</v>
      </c>
      <c r="AT19" s="15">
        <f t="shared" si="2"/>
        <v>100.7</v>
      </c>
      <c r="AU19" s="14"/>
    </row>
    <row r="20" spans="1:47" ht="15" customHeight="1" x14ac:dyDescent="0.25">
      <c r="A20" s="19">
        <v>17</v>
      </c>
      <c r="B20" s="12">
        <v>46198</v>
      </c>
      <c r="C20" s="14" t="s">
        <v>56</v>
      </c>
      <c r="D20" s="14">
        <v>11</v>
      </c>
      <c r="E20" s="16">
        <v>101.8</v>
      </c>
      <c r="F20" s="14">
        <v>13</v>
      </c>
      <c r="G20" s="14" t="s">
        <v>209</v>
      </c>
      <c r="H20" s="14">
        <v>12</v>
      </c>
      <c r="I20" s="16">
        <v>100.5</v>
      </c>
      <c r="J20" s="14">
        <v>14</v>
      </c>
      <c r="K20" s="14" t="s">
        <v>209</v>
      </c>
      <c r="L20" s="14">
        <v>15</v>
      </c>
      <c r="M20" s="16">
        <v>101.5</v>
      </c>
      <c r="N20" s="14">
        <v>14</v>
      </c>
      <c r="O20" s="14" t="s">
        <v>209</v>
      </c>
      <c r="P20" s="14"/>
      <c r="Q20" s="16"/>
      <c r="R20" s="14"/>
      <c r="S20" s="14"/>
      <c r="T20" s="14"/>
      <c r="U20" s="16"/>
      <c r="V20" s="14"/>
      <c r="W20" s="14"/>
      <c r="X20" s="14"/>
      <c r="Y20" s="16"/>
      <c r="Z20" s="14"/>
      <c r="AA20" s="14"/>
      <c r="AB20" s="14"/>
      <c r="AC20" s="16"/>
      <c r="AD20" s="14"/>
      <c r="AE20" s="14"/>
      <c r="AF20" s="14"/>
      <c r="AG20" s="16"/>
      <c r="AH20" s="14"/>
      <c r="AI20" s="14"/>
      <c r="AJ20" s="14"/>
      <c r="AK20" s="16"/>
      <c r="AL20" s="14"/>
      <c r="AM20" s="14"/>
      <c r="AN20" s="14"/>
      <c r="AO20" s="16"/>
      <c r="AP20" s="14"/>
      <c r="AQ20" s="14"/>
      <c r="AR20" s="15">
        <f t="shared" si="0"/>
        <v>101.26666666666667</v>
      </c>
      <c r="AS20" s="15">
        <f t="shared" si="1"/>
        <v>100.5</v>
      </c>
      <c r="AT20" s="15">
        <f t="shared" si="2"/>
        <v>101.8</v>
      </c>
      <c r="AU20" s="14"/>
    </row>
    <row r="21" spans="1:47" ht="15" customHeight="1" x14ac:dyDescent="0.25">
      <c r="A21" s="19">
        <v>18</v>
      </c>
      <c r="B21" s="12">
        <v>46198</v>
      </c>
      <c r="C21" s="14" t="s">
        <v>63</v>
      </c>
      <c r="D21" s="14">
        <v>11</v>
      </c>
      <c r="E21" s="16">
        <v>100</v>
      </c>
      <c r="F21" s="14">
        <v>15</v>
      </c>
      <c r="G21" s="14" t="s">
        <v>209</v>
      </c>
      <c r="H21" s="14">
        <v>12</v>
      </c>
      <c r="I21" s="16">
        <v>100.2</v>
      </c>
      <c r="J21" s="14">
        <v>15</v>
      </c>
      <c r="K21" s="14" t="s">
        <v>209</v>
      </c>
      <c r="L21" s="14">
        <v>15</v>
      </c>
      <c r="M21" s="16">
        <v>100.2</v>
      </c>
      <c r="N21" s="14">
        <v>15</v>
      </c>
      <c r="O21" s="14" t="s">
        <v>209</v>
      </c>
      <c r="P21" s="14"/>
      <c r="Q21" s="16"/>
      <c r="R21" s="14"/>
      <c r="S21" s="14"/>
      <c r="T21" s="14"/>
      <c r="U21" s="16"/>
      <c r="V21" s="14"/>
      <c r="W21" s="14"/>
      <c r="X21" s="14"/>
      <c r="Y21" s="16"/>
      <c r="Z21" s="14"/>
      <c r="AA21" s="14"/>
      <c r="AB21" s="14"/>
      <c r="AC21" s="16"/>
      <c r="AD21" s="14"/>
      <c r="AE21" s="14"/>
      <c r="AF21" s="14"/>
      <c r="AG21" s="16"/>
      <c r="AH21" s="14"/>
      <c r="AI21" s="14"/>
      <c r="AJ21" s="14"/>
      <c r="AK21" s="16"/>
      <c r="AL21" s="14"/>
      <c r="AM21" s="14"/>
      <c r="AN21" s="14"/>
      <c r="AO21" s="16"/>
      <c r="AP21" s="14"/>
      <c r="AQ21" s="14"/>
      <c r="AR21" s="15">
        <f t="shared" si="0"/>
        <v>100.13333333333333</v>
      </c>
      <c r="AS21" s="15">
        <f t="shared" si="1"/>
        <v>100</v>
      </c>
      <c r="AT21" s="15">
        <f t="shared" si="2"/>
        <v>100.2</v>
      </c>
      <c r="AU21" s="14"/>
    </row>
    <row r="22" spans="1:47" ht="15" customHeight="1" x14ac:dyDescent="0.25">
      <c r="A22" s="19">
        <v>19</v>
      </c>
      <c r="B22" s="12">
        <v>46198</v>
      </c>
      <c r="C22" s="14" t="s">
        <v>70</v>
      </c>
      <c r="D22" s="14">
        <v>11</v>
      </c>
      <c r="E22" s="16">
        <v>101.2</v>
      </c>
      <c r="F22" s="14">
        <v>9</v>
      </c>
      <c r="G22" s="14" t="s">
        <v>208</v>
      </c>
      <c r="H22" s="14">
        <v>12</v>
      </c>
      <c r="I22" s="16">
        <v>100.3</v>
      </c>
      <c r="J22" s="14">
        <v>9</v>
      </c>
      <c r="K22" s="14" t="s">
        <v>209</v>
      </c>
      <c r="L22" s="14">
        <v>14</v>
      </c>
      <c r="M22" s="16">
        <v>100.9</v>
      </c>
      <c r="N22" s="14">
        <v>9</v>
      </c>
      <c r="O22" s="14" t="s">
        <v>209</v>
      </c>
      <c r="P22" s="14">
        <v>15</v>
      </c>
      <c r="Q22" s="16">
        <v>101.1</v>
      </c>
      <c r="R22" s="14">
        <v>9</v>
      </c>
      <c r="S22" s="14" t="s">
        <v>209</v>
      </c>
      <c r="T22" s="14"/>
      <c r="U22" s="16"/>
      <c r="V22" s="14"/>
      <c r="W22" s="14"/>
      <c r="X22" s="14"/>
      <c r="Y22" s="16"/>
      <c r="Z22" s="14"/>
      <c r="AA22" s="14"/>
      <c r="AB22" s="14"/>
      <c r="AC22" s="16"/>
      <c r="AD22" s="14"/>
      <c r="AE22" s="14"/>
      <c r="AF22" s="14"/>
      <c r="AG22" s="16"/>
      <c r="AH22" s="14"/>
      <c r="AI22" s="14"/>
      <c r="AJ22" s="14"/>
      <c r="AK22" s="16"/>
      <c r="AL22" s="14"/>
      <c r="AM22" s="14"/>
      <c r="AN22" s="14"/>
      <c r="AO22" s="16"/>
      <c r="AP22" s="14"/>
      <c r="AQ22" s="14"/>
      <c r="AR22" s="15">
        <f t="shared" si="0"/>
        <v>100.875</v>
      </c>
      <c r="AS22" s="15">
        <f t="shared" si="1"/>
        <v>100.3</v>
      </c>
      <c r="AT22" s="15">
        <f t="shared" si="2"/>
        <v>101.2</v>
      </c>
      <c r="AU22" s="14"/>
    </row>
    <row r="23" spans="1:47" ht="15" customHeight="1" x14ac:dyDescent="0.25">
      <c r="A23" s="19">
        <v>20</v>
      </c>
      <c r="B23" s="12">
        <v>46198</v>
      </c>
      <c r="C23" s="14" t="s">
        <v>42</v>
      </c>
      <c r="D23" s="14"/>
      <c r="E23" s="16"/>
      <c r="F23" s="14"/>
      <c r="G23" s="14"/>
      <c r="H23" s="14"/>
      <c r="I23" s="16"/>
      <c r="J23" s="14"/>
      <c r="K23" s="14"/>
      <c r="L23" s="14"/>
      <c r="M23" s="16"/>
      <c r="N23" s="14"/>
      <c r="O23" s="14"/>
      <c r="P23" s="14"/>
      <c r="Q23" s="16"/>
      <c r="R23" s="14"/>
      <c r="S23" s="14"/>
      <c r="T23" s="14"/>
      <c r="U23" s="16"/>
      <c r="V23" s="14"/>
      <c r="W23" s="14"/>
      <c r="X23" s="14"/>
      <c r="Y23" s="16"/>
      <c r="Z23" s="14"/>
      <c r="AA23" s="14"/>
      <c r="AB23" s="14"/>
      <c r="AC23" s="16"/>
      <c r="AD23" s="14"/>
      <c r="AE23" s="14"/>
      <c r="AF23" s="14"/>
      <c r="AG23" s="16"/>
      <c r="AH23" s="14"/>
      <c r="AI23" s="14"/>
      <c r="AJ23" s="14"/>
      <c r="AK23" s="16"/>
      <c r="AL23" s="14"/>
      <c r="AM23" s="14"/>
      <c r="AN23" s="14"/>
      <c r="AO23" s="16"/>
      <c r="AP23" s="14"/>
      <c r="AQ23" s="14"/>
      <c r="AR23" s="15" t="str">
        <f t="shared" si="0"/>
        <v/>
      </c>
      <c r="AS23" s="15" t="str">
        <f t="shared" si="1"/>
        <v/>
      </c>
      <c r="AT23" s="15" t="str">
        <f t="shared" si="2"/>
        <v/>
      </c>
      <c r="AU23" s="14"/>
    </row>
    <row r="24" spans="1:47" ht="15" customHeight="1" x14ac:dyDescent="0.25">
      <c r="A24" s="19">
        <v>21</v>
      </c>
      <c r="B24" s="12">
        <v>46198</v>
      </c>
      <c r="C24" s="14" t="s">
        <v>41</v>
      </c>
      <c r="D24" s="14"/>
      <c r="E24" s="16"/>
      <c r="F24" s="14"/>
      <c r="G24" s="14"/>
      <c r="H24" s="14"/>
      <c r="I24" s="16"/>
      <c r="J24" s="14"/>
      <c r="K24" s="14"/>
      <c r="L24" s="14"/>
      <c r="M24" s="16"/>
      <c r="N24" s="14"/>
      <c r="O24" s="14"/>
      <c r="P24" s="14"/>
      <c r="Q24" s="16"/>
      <c r="R24" s="14"/>
      <c r="S24" s="14"/>
      <c r="T24" s="14"/>
      <c r="U24" s="16"/>
      <c r="V24" s="14"/>
      <c r="W24" s="14"/>
      <c r="X24" s="14"/>
      <c r="Y24" s="16"/>
      <c r="Z24" s="14"/>
      <c r="AA24" s="14"/>
      <c r="AB24" s="14"/>
      <c r="AC24" s="16"/>
      <c r="AD24" s="14"/>
      <c r="AE24" s="14"/>
      <c r="AF24" s="14"/>
      <c r="AG24" s="16"/>
      <c r="AH24" s="14"/>
      <c r="AI24" s="14"/>
      <c r="AJ24" s="14"/>
      <c r="AK24" s="16"/>
      <c r="AL24" s="14"/>
      <c r="AM24" s="14"/>
      <c r="AN24" s="14"/>
      <c r="AO24" s="16"/>
      <c r="AP24" s="14"/>
      <c r="AQ24" s="14"/>
      <c r="AR24" s="15" t="str">
        <f t="shared" si="0"/>
        <v/>
      </c>
      <c r="AS24" s="15" t="str">
        <f t="shared" si="1"/>
        <v/>
      </c>
      <c r="AT24" s="15" t="str">
        <f t="shared" si="2"/>
        <v/>
      </c>
      <c r="AU24" s="14"/>
    </row>
    <row r="25" spans="1:47" ht="15" customHeight="1" x14ac:dyDescent="0.25">
      <c r="A25" s="19">
        <v>22</v>
      </c>
      <c r="B25" s="12">
        <v>46201</v>
      </c>
      <c r="C25" s="14" t="s">
        <v>43</v>
      </c>
      <c r="D25" s="14">
        <v>8</v>
      </c>
      <c r="E25" s="16">
        <v>99.2</v>
      </c>
      <c r="F25" s="14">
        <v>3</v>
      </c>
      <c r="G25" s="14" t="s">
        <v>208</v>
      </c>
      <c r="H25" s="14">
        <v>9</v>
      </c>
      <c r="I25" s="16">
        <v>99.5</v>
      </c>
      <c r="J25" s="14">
        <v>3</v>
      </c>
      <c r="K25" s="14" t="s">
        <v>208</v>
      </c>
      <c r="L25" s="14">
        <v>11</v>
      </c>
      <c r="M25" s="16">
        <v>100.1</v>
      </c>
      <c r="N25" s="14">
        <v>6</v>
      </c>
      <c r="O25" s="14" t="s">
        <v>209</v>
      </c>
      <c r="P25" s="14">
        <v>12</v>
      </c>
      <c r="Q25" s="16">
        <v>100.3</v>
      </c>
      <c r="R25" s="14">
        <v>6</v>
      </c>
      <c r="S25" s="14" t="s">
        <v>209</v>
      </c>
      <c r="T25" s="14">
        <v>15</v>
      </c>
      <c r="U25" s="16">
        <v>101.9</v>
      </c>
      <c r="V25" s="14">
        <v>6</v>
      </c>
      <c r="W25" s="14" t="s">
        <v>209</v>
      </c>
      <c r="X25" s="14">
        <v>18</v>
      </c>
      <c r="Y25" s="16">
        <v>100.9</v>
      </c>
      <c r="Z25" s="14">
        <v>6</v>
      </c>
      <c r="AA25" s="14" t="s">
        <v>209</v>
      </c>
      <c r="AB25" s="14"/>
      <c r="AC25" s="16"/>
      <c r="AD25" s="14"/>
      <c r="AE25" s="14"/>
      <c r="AF25" s="14"/>
      <c r="AG25" s="16"/>
      <c r="AH25" s="14"/>
      <c r="AI25" s="14"/>
      <c r="AJ25" s="14"/>
      <c r="AK25" s="16"/>
      <c r="AL25" s="14"/>
      <c r="AM25" s="14"/>
      <c r="AN25" s="14"/>
      <c r="AO25" s="16"/>
      <c r="AP25" s="14"/>
      <c r="AQ25" s="14"/>
      <c r="AR25" s="15">
        <f t="shared" si="0"/>
        <v>100.31666666666666</v>
      </c>
      <c r="AS25" s="15">
        <f t="shared" si="1"/>
        <v>99.2</v>
      </c>
      <c r="AT25" s="15">
        <f t="shared" si="2"/>
        <v>101.9</v>
      </c>
      <c r="AU25" s="14"/>
    </row>
    <row r="26" spans="1:47" ht="15" customHeight="1" x14ac:dyDescent="0.25">
      <c r="A26" s="19">
        <v>23</v>
      </c>
      <c r="B26" s="12">
        <v>46201</v>
      </c>
      <c r="C26" s="14" t="s">
        <v>43</v>
      </c>
      <c r="D26" s="14">
        <v>8</v>
      </c>
      <c r="E26" s="16">
        <v>99.7</v>
      </c>
      <c r="F26" s="14">
        <v>18</v>
      </c>
      <c r="G26" s="14" t="s">
        <v>208</v>
      </c>
      <c r="H26" s="14">
        <v>9</v>
      </c>
      <c r="I26" s="16">
        <v>99.6</v>
      </c>
      <c r="J26" s="14">
        <v>18</v>
      </c>
      <c r="K26" s="14" t="s">
        <v>208</v>
      </c>
      <c r="L26" s="14">
        <v>11</v>
      </c>
      <c r="M26" s="16">
        <v>100.2</v>
      </c>
      <c r="N26" s="14">
        <v>18</v>
      </c>
      <c r="O26" s="14" t="s">
        <v>208</v>
      </c>
      <c r="P26" s="14">
        <v>12</v>
      </c>
      <c r="Q26" s="16">
        <v>100.1</v>
      </c>
      <c r="R26" s="14">
        <v>18</v>
      </c>
      <c r="S26" s="14" t="s">
        <v>208</v>
      </c>
      <c r="T26" s="14">
        <v>15</v>
      </c>
      <c r="U26" s="16">
        <v>99.9</v>
      </c>
      <c r="V26" s="14">
        <v>18</v>
      </c>
      <c r="W26" s="14" t="s">
        <v>208</v>
      </c>
      <c r="X26" s="14">
        <v>18</v>
      </c>
      <c r="Y26" s="16">
        <v>100.5</v>
      </c>
      <c r="Z26" s="14">
        <v>18</v>
      </c>
      <c r="AA26" s="14" t="s">
        <v>208</v>
      </c>
      <c r="AB26" s="14"/>
      <c r="AC26" s="16"/>
      <c r="AD26" s="14"/>
      <c r="AE26" s="14"/>
      <c r="AF26" s="14"/>
      <c r="AG26" s="16"/>
      <c r="AH26" s="14"/>
      <c r="AI26" s="14"/>
      <c r="AJ26" s="14"/>
      <c r="AK26" s="16"/>
      <c r="AL26" s="14"/>
      <c r="AM26" s="14"/>
      <c r="AN26" s="14"/>
      <c r="AO26" s="16"/>
      <c r="AP26" s="14"/>
      <c r="AQ26" s="14"/>
      <c r="AR26" s="15">
        <f t="shared" si="0"/>
        <v>100</v>
      </c>
      <c r="AS26" s="15">
        <f t="shared" si="1"/>
        <v>99.6</v>
      </c>
      <c r="AT26" s="15">
        <f t="shared" si="2"/>
        <v>100.5</v>
      </c>
      <c r="AU26" s="14"/>
    </row>
    <row r="27" spans="1:47" ht="15" customHeight="1" x14ac:dyDescent="0.25">
      <c r="A27" s="19">
        <v>24</v>
      </c>
      <c r="B27" s="12">
        <v>46201</v>
      </c>
      <c r="C27" s="14" t="s">
        <v>43</v>
      </c>
      <c r="D27" s="14">
        <v>8</v>
      </c>
      <c r="E27" s="16">
        <v>99.5</v>
      </c>
      <c r="F27" s="14">
        <v>11</v>
      </c>
      <c r="G27" s="14" t="s">
        <v>208</v>
      </c>
      <c r="H27" s="14">
        <v>9</v>
      </c>
      <c r="I27" s="16">
        <v>99.6</v>
      </c>
      <c r="J27" s="14">
        <v>11</v>
      </c>
      <c r="K27" s="14" t="s">
        <v>208</v>
      </c>
      <c r="L27" s="14">
        <v>11</v>
      </c>
      <c r="M27" s="16">
        <v>100.3</v>
      </c>
      <c r="N27" s="14">
        <v>11</v>
      </c>
      <c r="O27" s="14" t="s">
        <v>208</v>
      </c>
      <c r="P27" s="14">
        <v>12</v>
      </c>
      <c r="Q27" s="16">
        <v>99.5</v>
      </c>
      <c r="R27" s="14">
        <v>11</v>
      </c>
      <c r="S27" s="14" t="s">
        <v>208</v>
      </c>
      <c r="T27" s="14">
        <v>15</v>
      </c>
      <c r="U27" s="16">
        <v>100.5</v>
      </c>
      <c r="V27" s="14">
        <v>11</v>
      </c>
      <c r="W27" s="14" t="s">
        <v>208</v>
      </c>
      <c r="X27" s="14">
        <v>18</v>
      </c>
      <c r="Y27" s="16">
        <v>100.6</v>
      </c>
      <c r="Z27" s="14"/>
      <c r="AA27" s="14" t="s">
        <v>208</v>
      </c>
      <c r="AB27" s="14"/>
      <c r="AC27" s="16"/>
      <c r="AD27" s="14"/>
      <c r="AE27" s="14"/>
      <c r="AF27" s="14"/>
      <c r="AG27" s="16"/>
      <c r="AH27" s="14"/>
      <c r="AI27" s="14"/>
      <c r="AJ27" s="14"/>
      <c r="AK27" s="16"/>
      <c r="AL27" s="14"/>
      <c r="AM27" s="14"/>
      <c r="AN27" s="14"/>
      <c r="AO27" s="16"/>
      <c r="AP27" s="14"/>
      <c r="AQ27" s="14"/>
      <c r="AR27" s="15">
        <f t="shared" si="0"/>
        <v>100</v>
      </c>
      <c r="AS27" s="15">
        <f t="shared" si="1"/>
        <v>99.5</v>
      </c>
      <c r="AT27" s="15">
        <f t="shared" si="2"/>
        <v>100.6</v>
      </c>
      <c r="AU27" s="14"/>
    </row>
    <row r="28" spans="1:47" ht="15" customHeight="1" x14ac:dyDescent="0.25">
      <c r="A28" s="19">
        <v>25</v>
      </c>
      <c r="B28" s="12">
        <v>46201</v>
      </c>
      <c r="C28" s="14" t="s">
        <v>42</v>
      </c>
      <c r="D28" s="14">
        <v>8</v>
      </c>
      <c r="E28" s="16">
        <v>99.5</v>
      </c>
      <c r="F28" s="14">
        <v>12</v>
      </c>
      <c r="G28" s="14" t="s">
        <v>208</v>
      </c>
      <c r="H28" s="14">
        <v>9</v>
      </c>
      <c r="I28" s="16">
        <v>100.1</v>
      </c>
      <c r="J28" s="14">
        <v>15</v>
      </c>
      <c r="K28" s="14" t="s">
        <v>208</v>
      </c>
      <c r="L28" s="14">
        <v>11</v>
      </c>
      <c r="M28" s="16">
        <v>100.7</v>
      </c>
      <c r="N28" s="14">
        <v>15</v>
      </c>
      <c r="O28" s="14" t="s">
        <v>208</v>
      </c>
      <c r="P28" s="14">
        <v>12</v>
      </c>
      <c r="Q28" s="16">
        <v>100.2</v>
      </c>
      <c r="R28" s="14">
        <v>2</v>
      </c>
      <c r="S28" s="14" t="s">
        <v>209</v>
      </c>
      <c r="T28" s="14">
        <v>15</v>
      </c>
      <c r="U28" s="16">
        <v>101.2</v>
      </c>
      <c r="V28" s="14">
        <v>2</v>
      </c>
      <c r="W28" s="14" t="s">
        <v>209</v>
      </c>
      <c r="X28" s="14">
        <v>18</v>
      </c>
      <c r="Y28" s="16">
        <v>100.5</v>
      </c>
      <c r="Z28" s="14">
        <v>2</v>
      </c>
      <c r="AA28" s="14" t="s">
        <v>209</v>
      </c>
      <c r="AB28" s="14"/>
      <c r="AC28" s="16"/>
      <c r="AD28" s="14"/>
      <c r="AE28" s="14"/>
      <c r="AF28" s="14"/>
      <c r="AG28" s="16"/>
      <c r="AH28" s="14"/>
      <c r="AI28" s="14"/>
      <c r="AJ28" s="14"/>
      <c r="AK28" s="16"/>
      <c r="AL28" s="14"/>
      <c r="AM28" s="14"/>
      <c r="AN28" s="14"/>
      <c r="AO28" s="16"/>
      <c r="AP28" s="14"/>
      <c r="AQ28" s="14"/>
      <c r="AR28" s="15">
        <f t="shared" si="0"/>
        <v>100.36666666666667</v>
      </c>
      <c r="AS28" s="15">
        <f t="shared" si="1"/>
        <v>99.5</v>
      </c>
      <c r="AT28" s="15">
        <f t="shared" si="2"/>
        <v>101.2</v>
      </c>
      <c r="AU28" s="14"/>
    </row>
    <row r="29" spans="1:47" ht="15" customHeight="1" x14ac:dyDescent="0.25">
      <c r="A29" s="19">
        <v>26</v>
      </c>
      <c r="B29" s="12">
        <v>46201</v>
      </c>
      <c r="C29" s="14" t="s">
        <v>42</v>
      </c>
      <c r="D29" s="14">
        <v>8</v>
      </c>
      <c r="E29" s="16">
        <v>99.5</v>
      </c>
      <c r="F29" s="14">
        <v>11</v>
      </c>
      <c r="G29" s="14" t="s">
        <v>208</v>
      </c>
      <c r="H29" s="14">
        <v>9</v>
      </c>
      <c r="I29" s="16">
        <v>99.6</v>
      </c>
      <c r="J29" s="14">
        <v>11</v>
      </c>
      <c r="K29" s="14" t="s">
        <v>208</v>
      </c>
      <c r="L29" s="14">
        <v>11</v>
      </c>
      <c r="M29" s="16">
        <v>100.3</v>
      </c>
      <c r="N29" s="14">
        <v>11</v>
      </c>
      <c r="O29" s="14" t="s">
        <v>208</v>
      </c>
      <c r="P29" s="14">
        <v>12</v>
      </c>
      <c r="Q29" s="16">
        <v>99.5</v>
      </c>
      <c r="R29" s="14">
        <v>11</v>
      </c>
      <c r="S29" s="14" t="s">
        <v>208</v>
      </c>
      <c r="T29" s="14">
        <v>15</v>
      </c>
      <c r="U29" s="16">
        <v>101.9</v>
      </c>
      <c r="V29" s="14">
        <v>11</v>
      </c>
      <c r="W29" s="14" t="s">
        <v>208</v>
      </c>
      <c r="X29" s="14">
        <v>18</v>
      </c>
      <c r="Y29" s="16">
        <v>100.6</v>
      </c>
      <c r="Z29" s="14">
        <v>11</v>
      </c>
      <c r="AA29" s="14" t="s">
        <v>208</v>
      </c>
      <c r="AB29" s="14"/>
      <c r="AC29" s="16"/>
      <c r="AD29" s="14"/>
      <c r="AE29" s="14"/>
      <c r="AF29" s="14"/>
      <c r="AG29" s="16"/>
      <c r="AH29" s="14"/>
      <c r="AI29" s="14"/>
      <c r="AJ29" s="14"/>
      <c r="AK29" s="16"/>
      <c r="AL29" s="14"/>
      <c r="AM29" s="14"/>
      <c r="AN29" s="14"/>
      <c r="AO29" s="16"/>
      <c r="AP29" s="14"/>
      <c r="AQ29" s="14"/>
      <c r="AR29" s="15">
        <f t="shared" si="0"/>
        <v>100.23333333333333</v>
      </c>
      <c r="AS29" s="15">
        <f t="shared" si="1"/>
        <v>99.5</v>
      </c>
      <c r="AT29" s="15">
        <f t="shared" si="2"/>
        <v>101.9</v>
      </c>
      <c r="AU29" s="14"/>
    </row>
    <row r="30" spans="1:47" ht="15" customHeight="1" x14ac:dyDescent="0.25">
      <c r="A30" s="19">
        <v>27</v>
      </c>
      <c r="B30" s="12">
        <v>46201</v>
      </c>
      <c r="C30" s="14" t="s">
        <v>63</v>
      </c>
      <c r="D30" s="14">
        <v>8</v>
      </c>
      <c r="E30" s="16">
        <v>99.6</v>
      </c>
      <c r="F30" s="14">
        <v>5</v>
      </c>
      <c r="G30" s="14" t="s">
        <v>208</v>
      </c>
      <c r="H30" s="14">
        <v>9</v>
      </c>
      <c r="I30" s="16">
        <v>99.6</v>
      </c>
      <c r="J30" s="14">
        <v>5</v>
      </c>
      <c r="K30" s="14" t="s">
        <v>208</v>
      </c>
      <c r="L30" s="14">
        <v>11</v>
      </c>
      <c r="M30" s="16">
        <v>100.1</v>
      </c>
      <c r="N30" s="14">
        <v>5</v>
      </c>
      <c r="O30" s="14" t="s">
        <v>208</v>
      </c>
      <c r="P30" s="14">
        <v>12</v>
      </c>
      <c r="Q30" s="16">
        <v>100.2</v>
      </c>
      <c r="R30" s="14">
        <v>5</v>
      </c>
      <c r="S30" s="14" t="s">
        <v>209</v>
      </c>
      <c r="T30" s="14">
        <v>15</v>
      </c>
      <c r="U30" s="16">
        <v>101.3</v>
      </c>
      <c r="V30" s="14">
        <v>5</v>
      </c>
      <c r="W30" s="14" t="s">
        <v>209</v>
      </c>
      <c r="X30" s="14">
        <v>18</v>
      </c>
      <c r="Y30" s="16">
        <v>101.3</v>
      </c>
      <c r="Z30" s="14">
        <v>5</v>
      </c>
      <c r="AA30" s="14" t="s">
        <v>209</v>
      </c>
      <c r="AB30" s="14"/>
      <c r="AC30" s="16"/>
      <c r="AD30" s="14"/>
      <c r="AE30" s="14"/>
      <c r="AF30" s="14"/>
      <c r="AG30" s="16"/>
      <c r="AH30" s="14"/>
      <c r="AI30" s="14"/>
      <c r="AJ30" s="14"/>
      <c r="AK30" s="16"/>
      <c r="AL30" s="14"/>
      <c r="AM30" s="14"/>
      <c r="AN30" s="14"/>
      <c r="AO30" s="16"/>
      <c r="AP30" s="14"/>
      <c r="AQ30" s="14"/>
      <c r="AR30" s="15">
        <f t="shared" si="0"/>
        <v>100.34999999999998</v>
      </c>
      <c r="AS30" s="15">
        <f t="shared" si="1"/>
        <v>99.6</v>
      </c>
      <c r="AT30" s="15">
        <f t="shared" si="2"/>
        <v>101.3</v>
      </c>
      <c r="AU30" s="14"/>
    </row>
    <row r="31" spans="1:47" ht="15" customHeight="1" x14ac:dyDescent="0.25">
      <c r="A31" s="19">
        <v>28</v>
      </c>
      <c r="B31" s="12">
        <v>46201</v>
      </c>
      <c r="C31" s="14" t="s">
        <v>63</v>
      </c>
      <c r="D31" s="14">
        <v>8</v>
      </c>
      <c r="E31" s="16">
        <v>99.5</v>
      </c>
      <c r="F31" s="14">
        <v>11</v>
      </c>
      <c r="G31" s="14" t="s">
        <v>208</v>
      </c>
      <c r="H31" s="14">
        <v>9</v>
      </c>
      <c r="I31" s="16">
        <v>99.6</v>
      </c>
      <c r="J31" s="14">
        <v>11</v>
      </c>
      <c r="K31" s="14" t="s">
        <v>208</v>
      </c>
      <c r="L31" s="14">
        <v>11</v>
      </c>
      <c r="M31" s="16">
        <v>100.3</v>
      </c>
      <c r="N31" s="14">
        <v>11</v>
      </c>
      <c r="O31" s="14" t="s">
        <v>208</v>
      </c>
      <c r="P31" s="14">
        <v>12</v>
      </c>
      <c r="Q31" s="16">
        <v>99.5</v>
      </c>
      <c r="R31" s="14">
        <v>11</v>
      </c>
      <c r="S31" s="14" t="s">
        <v>208</v>
      </c>
      <c r="T31" s="14">
        <v>15</v>
      </c>
      <c r="U31" s="16">
        <v>101.9</v>
      </c>
      <c r="V31" s="14">
        <v>11</v>
      </c>
      <c r="W31" s="14" t="s">
        <v>208</v>
      </c>
      <c r="X31" s="14">
        <v>18</v>
      </c>
      <c r="Y31" s="16">
        <v>100.6</v>
      </c>
      <c r="Z31" s="14">
        <v>11</v>
      </c>
      <c r="AA31" s="14" t="s">
        <v>208</v>
      </c>
      <c r="AB31" s="14"/>
      <c r="AC31" s="16"/>
      <c r="AD31" s="14"/>
      <c r="AE31" s="14"/>
      <c r="AF31" s="14"/>
      <c r="AG31" s="16"/>
      <c r="AH31" s="14"/>
      <c r="AI31" s="14"/>
      <c r="AJ31" s="14"/>
      <c r="AK31" s="16"/>
      <c r="AL31" s="14"/>
      <c r="AM31" s="14"/>
      <c r="AN31" s="14"/>
      <c r="AO31" s="16"/>
      <c r="AP31" s="14"/>
      <c r="AQ31" s="14"/>
      <c r="AR31" s="15">
        <f t="shared" si="0"/>
        <v>100.23333333333333</v>
      </c>
      <c r="AS31" s="15">
        <f t="shared" si="1"/>
        <v>99.5</v>
      </c>
      <c r="AT31" s="15">
        <f t="shared" si="2"/>
        <v>101.9</v>
      </c>
      <c r="AU31" s="14"/>
    </row>
    <row r="32" spans="1:47" ht="15" customHeight="1" x14ac:dyDescent="0.25">
      <c r="A32" s="19">
        <v>29</v>
      </c>
      <c r="B32" s="12">
        <v>46201</v>
      </c>
      <c r="C32" s="14" t="s">
        <v>56</v>
      </c>
      <c r="D32" s="14">
        <v>8</v>
      </c>
      <c r="E32" s="16">
        <v>99.2</v>
      </c>
      <c r="F32" s="14">
        <v>1</v>
      </c>
      <c r="G32" s="14" t="s">
        <v>208</v>
      </c>
      <c r="H32" s="14">
        <v>9</v>
      </c>
      <c r="I32" s="16">
        <v>99.7</v>
      </c>
      <c r="J32" s="14">
        <v>1</v>
      </c>
      <c r="K32" s="14" t="s">
        <v>209</v>
      </c>
      <c r="L32" s="14">
        <v>11</v>
      </c>
      <c r="M32" s="16">
        <v>100.3</v>
      </c>
      <c r="N32" s="14">
        <v>1</v>
      </c>
      <c r="O32" s="14" t="s">
        <v>209</v>
      </c>
      <c r="P32" s="14">
        <v>12</v>
      </c>
      <c r="Q32" s="16">
        <v>100.2</v>
      </c>
      <c r="R32" s="14">
        <v>1</v>
      </c>
      <c r="S32" s="14" t="s">
        <v>209</v>
      </c>
      <c r="T32" s="14">
        <v>15</v>
      </c>
      <c r="U32" s="16">
        <v>101.4</v>
      </c>
      <c r="V32" s="14">
        <v>1</v>
      </c>
      <c r="W32" s="14" t="s">
        <v>209</v>
      </c>
      <c r="X32" s="14">
        <v>18</v>
      </c>
      <c r="Y32" s="16">
        <v>101.5</v>
      </c>
      <c r="Z32" s="14">
        <v>1</v>
      </c>
      <c r="AA32" s="14" t="s">
        <v>208</v>
      </c>
      <c r="AB32" s="14"/>
      <c r="AC32" s="16"/>
      <c r="AD32" s="14"/>
      <c r="AE32" s="14"/>
      <c r="AF32" s="14"/>
      <c r="AG32" s="16"/>
      <c r="AH32" s="14"/>
      <c r="AI32" s="14"/>
      <c r="AJ32" s="14"/>
      <c r="AK32" s="16"/>
      <c r="AL32" s="14"/>
      <c r="AM32" s="14"/>
      <c r="AN32" s="14"/>
      <c r="AO32" s="16"/>
      <c r="AP32" s="14"/>
      <c r="AQ32" s="14"/>
      <c r="AR32" s="15">
        <f t="shared" si="0"/>
        <v>100.38333333333333</v>
      </c>
      <c r="AS32" s="15">
        <f t="shared" si="1"/>
        <v>99.2</v>
      </c>
      <c r="AT32" s="15">
        <f t="shared" si="2"/>
        <v>101.5</v>
      </c>
      <c r="AU32" s="14"/>
    </row>
    <row r="33" spans="1:47" ht="15" customHeight="1" x14ac:dyDescent="0.25">
      <c r="A33" s="19">
        <v>30</v>
      </c>
      <c r="B33" s="12">
        <v>46201</v>
      </c>
      <c r="C33" s="14" t="s">
        <v>48</v>
      </c>
      <c r="D33" s="14">
        <v>8</v>
      </c>
      <c r="E33" s="16">
        <v>99.2</v>
      </c>
      <c r="F33" s="14">
        <v>1</v>
      </c>
      <c r="G33" s="14" t="s">
        <v>208</v>
      </c>
      <c r="H33" s="14">
        <v>9</v>
      </c>
      <c r="I33" s="16">
        <v>99.7</v>
      </c>
      <c r="J33" s="14">
        <v>1</v>
      </c>
      <c r="K33" s="14" t="s">
        <v>209</v>
      </c>
      <c r="L33" s="14">
        <v>11</v>
      </c>
      <c r="M33" s="16">
        <v>100.3</v>
      </c>
      <c r="N33" s="14">
        <v>1</v>
      </c>
      <c r="O33" s="14" t="s">
        <v>209</v>
      </c>
      <c r="P33" s="14">
        <v>12</v>
      </c>
      <c r="Q33" s="16">
        <v>100.2</v>
      </c>
      <c r="R33" s="14">
        <v>1</v>
      </c>
      <c r="S33" s="14" t="s">
        <v>209</v>
      </c>
      <c r="T33" s="14">
        <v>15</v>
      </c>
      <c r="U33" s="16">
        <v>101.4</v>
      </c>
      <c r="V33" s="14">
        <v>1</v>
      </c>
      <c r="W33" s="14" t="s">
        <v>209</v>
      </c>
      <c r="X33" s="14">
        <v>18</v>
      </c>
      <c r="Y33" s="16">
        <v>101.5</v>
      </c>
      <c r="Z33" s="14">
        <v>1</v>
      </c>
      <c r="AA33" s="14" t="s">
        <v>209</v>
      </c>
      <c r="AB33" s="14"/>
      <c r="AC33" s="16"/>
      <c r="AD33" s="14"/>
      <c r="AE33" s="14"/>
      <c r="AF33" s="14"/>
      <c r="AG33" s="16"/>
      <c r="AH33" s="14"/>
      <c r="AI33" s="14"/>
      <c r="AJ33" s="14"/>
      <c r="AK33" s="16"/>
      <c r="AL33" s="14"/>
      <c r="AM33" s="14"/>
      <c r="AN33" s="14"/>
      <c r="AO33" s="16"/>
      <c r="AP33" s="14"/>
      <c r="AQ33" s="14"/>
      <c r="AR33" s="15">
        <f t="shared" si="0"/>
        <v>100.38333333333333</v>
      </c>
      <c r="AS33" s="15">
        <f t="shared" si="1"/>
        <v>99.2</v>
      </c>
      <c r="AT33" s="15">
        <f t="shared" si="2"/>
        <v>101.5</v>
      </c>
      <c r="AU33" s="14"/>
    </row>
    <row r="34" spans="1:47" ht="15" customHeight="1" x14ac:dyDescent="0.25">
      <c r="A34" s="19">
        <v>31</v>
      </c>
      <c r="B34" s="12">
        <v>46201</v>
      </c>
      <c r="C34" s="14" t="s">
        <v>70</v>
      </c>
      <c r="D34" s="14">
        <v>8</v>
      </c>
      <c r="E34" s="16">
        <v>99.8</v>
      </c>
      <c r="F34" s="14">
        <v>12</v>
      </c>
      <c r="G34" s="14" t="s">
        <v>209</v>
      </c>
      <c r="H34" s="14">
        <v>9</v>
      </c>
      <c r="I34" s="16">
        <v>100</v>
      </c>
      <c r="J34" s="14">
        <v>12</v>
      </c>
      <c r="K34" s="14" t="s">
        <v>209</v>
      </c>
      <c r="L34" s="14">
        <v>11</v>
      </c>
      <c r="M34" s="16">
        <v>100.2</v>
      </c>
      <c r="N34" s="14">
        <v>12</v>
      </c>
      <c r="O34" s="14" t="s">
        <v>209</v>
      </c>
      <c r="P34" s="14">
        <v>12</v>
      </c>
      <c r="Q34" s="16">
        <v>100.1</v>
      </c>
      <c r="R34" s="14">
        <v>12</v>
      </c>
      <c r="S34" s="14" t="s">
        <v>209</v>
      </c>
      <c r="T34" s="14">
        <v>15</v>
      </c>
      <c r="U34" s="16">
        <v>101.1</v>
      </c>
      <c r="V34" s="14">
        <v>12</v>
      </c>
      <c r="W34" s="14" t="s">
        <v>209</v>
      </c>
      <c r="X34" s="14">
        <v>18</v>
      </c>
      <c r="Y34" s="16">
        <v>100.8</v>
      </c>
      <c r="Z34" s="14">
        <v>12</v>
      </c>
      <c r="AA34" s="14" t="s">
        <v>209</v>
      </c>
      <c r="AB34" s="14"/>
      <c r="AC34" s="16"/>
      <c r="AD34" s="14"/>
      <c r="AE34" s="14"/>
      <c r="AF34" s="14"/>
      <c r="AG34" s="16"/>
      <c r="AH34" s="14"/>
      <c r="AI34" s="14"/>
      <c r="AJ34" s="14"/>
      <c r="AK34" s="16"/>
      <c r="AL34" s="14"/>
      <c r="AM34" s="14"/>
      <c r="AN34" s="14"/>
      <c r="AO34" s="16"/>
      <c r="AP34" s="14"/>
      <c r="AQ34" s="14"/>
      <c r="AR34" s="15">
        <f t="shared" si="0"/>
        <v>100.33333333333333</v>
      </c>
      <c r="AS34" s="15">
        <f t="shared" si="1"/>
        <v>99.8</v>
      </c>
      <c r="AT34" s="15">
        <f t="shared" si="2"/>
        <v>101.1</v>
      </c>
      <c r="AU34" s="14"/>
    </row>
    <row r="35" spans="1:47" ht="15" customHeight="1" x14ac:dyDescent="0.25">
      <c r="A35" s="19">
        <v>32</v>
      </c>
      <c r="B35" s="12" t="s">
        <v>253</v>
      </c>
      <c r="C35" s="14" t="s">
        <v>70</v>
      </c>
      <c r="D35" s="14">
        <v>8</v>
      </c>
      <c r="E35" s="16">
        <v>99.5</v>
      </c>
      <c r="F35" s="14">
        <v>11</v>
      </c>
      <c r="G35" s="14" t="s">
        <v>208</v>
      </c>
      <c r="H35" s="14">
        <v>9</v>
      </c>
      <c r="I35" s="16">
        <v>99.6</v>
      </c>
      <c r="J35" s="14">
        <v>11</v>
      </c>
      <c r="K35" s="14" t="s">
        <v>208</v>
      </c>
      <c r="L35" s="14">
        <v>11</v>
      </c>
      <c r="M35" s="16">
        <v>100.3</v>
      </c>
      <c r="N35" s="14">
        <v>11</v>
      </c>
      <c r="O35" s="14" t="s">
        <v>208</v>
      </c>
      <c r="P35" s="14">
        <v>12</v>
      </c>
      <c r="Q35" s="16">
        <v>99.5</v>
      </c>
      <c r="R35" s="14">
        <v>11</v>
      </c>
      <c r="S35" s="14" t="s">
        <v>208</v>
      </c>
      <c r="T35" s="14">
        <v>15</v>
      </c>
      <c r="U35" s="16">
        <v>101.9</v>
      </c>
      <c r="V35" s="14">
        <v>11</v>
      </c>
      <c r="W35" s="14" t="s">
        <v>208</v>
      </c>
      <c r="X35" s="14">
        <v>18</v>
      </c>
      <c r="Y35" s="16"/>
      <c r="Z35" s="14">
        <v>11</v>
      </c>
      <c r="AA35" s="14" t="s">
        <v>208</v>
      </c>
      <c r="AB35" s="14"/>
      <c r="AC35" s="16"/>
      <c r="AD35" s="14"/>
      <c r="AE35" s="14"/>
      <c r="AF35" s="14"/>
      <c r="AG35" s="16"/>
      <c r="AH35" s="14"/>
      <c r="AI35" s="14"/>
      <c r="AJ35" s="14"/>
      <c r="AK35" s="16"/>
      <c r="AL35" s="14"/>
      <c r="AM35" s="14"/>
      <c r="AN35" s="14"/>
      <c r="AO35" s="16"/>
      <c r="AP35" s="14"/>
      <c r="AQ35" s="14"/>
      <c r="AR35" s="15">
        <f t="shared" si="0"/>
        <v>100.16</v>
      </c>
      <c r="AS35" s="15">
        <f t="shared" si="1"/>
        <v>99.5</v>
      </c>
      <c r="AT35" s="15">
        <f t="shared" si="2"/>
        <v>101.9</v>
      </c>
      <c r="AU35" s="14"/>
    </row>
    <row r="36" spans="1:47" ht="15" customHeight="1" x14ac:dyDescent="0.25">
      <c r="A36" s="19">
        <v>33</v>
      </c>
      <c r="B36" s="12">
        <v>46202</v>
      </c>
      <c r="C36" s="14" t="s">
        <v>44</v>
      </c>
      <c r="D36" s="14">
        <v>7</v>
      </c>
      <c r="E36" s="16">
        <v>99.6</v>
      </c>
      <c r="F36" s="14">
        <v>16</v>
      </c>
      <c r="G36" s="14" t="s">
        <v>208</v>
      </c>
      <c r="H36" s="14">
        <v>8</v>
      </c>
      <c r="I36" s="16">
        <v>99.8</v>
      </c>
      <c r="J36" s="14">
        <v>16</v>
      </c>
      <c r="K36" s="14" t="s">
        <v>208</v>
      </c>
      <c r="L36" s="14">
        <v>10</v>
      </c>
      <c r="M36" s="16">
        <v>99.5</v>
      </c>
      <c r="N36" s="14">
        <v>16</v>
      </c>
      <c r="O36" s="14" t="s">
        <v>208</v>
      </c>
      <c r="P36" s="14">
        <v>11</v>
      </c>
      <c r="Q36" s="16">
        <v>100</v>
      </c>
      <c r="R36" s="14">
        <v>16</v>
      </c>
      <c r="S36" s="14" t="s">
        <v>208</v>
      </c>
      <c r="T36" s="14">
        <v>15</v>
      </c>
      <c r="U36" s="16">
        <v>100.4</v>
      </c>
      <c r="V36" s="14">
        <v>18</v>
      </c>
      <c r="W36" s="14"/>
      <c r="X36" s="14">
        <v>17</v>
      </c>
      <c r="Y36" s="16">
        <v>101</v>
      </c>
      <c r="Z36" s="14">
        <v>18</v>
      </c>
      <c r="AA36" s="14"/>
      <c r="AB36" s="14"/>
      <c r="AC36" s="16"/>
      <c r="AD36" s="14"/>
      <c r="AE36" s="14"/>
      <c r="AF36" s="14"/>
      <c r="AG36" s="16"/>
      <c r="AH36" s="14"/>
      <c r="AI36" s="14"/>
      <c r="AJ36" s="14"/>
      <c r="AK36" s="16"/>
      <c r="AL36" s="14"/>
      <c r="AM36" s="14"/>
      <c r="AN36" s="14"/>
      <c r="AO36" s="16"/>
      <c r="AP36" s="14"/>
      <c r="AQ36" s="14"/>
      <c r="AR36" s="15">
        <f t="shared" si="0"/>
        <v>100.05</v>
      </c>
      <c r="AS36" s="15">
        <f t="shared" si="1"/>
        <v>99.5</v>
      </c>
      <c r="AT36" s="15">
        <f t="shared" si="2"/>
        <v>101</v>
      </c>
      <c r="AU36" s="14"/>
    </row>
    <row r="37" spans="1:47" ht="15" customHeight="1" x14ac:dyDescent="0.25">
      <c r="A37" s="19">
        <v>34</v>
      </c>
      <c r="B37" s="12">
        <v>46202</v>
      </c>
      <c r="C37" s="14" t="s">
        <v>44</v>
      </c>
      <c r="D37" s="14">
        <v>7</v>
      </c>
      <c r="E37" s="16">
        <v>99.8</v>
      </c>
      <c r="F37" s="14">
        <v>17</v>
      </c>
      <c r="G37" s="14" t="s">
        <v>207</v>
      </c>
      <c r="H37" s="14">
        <v>8</v>
      </c>
      <c r="I37" s="16">
        <v>100.1</v>
      </c>
      <c r="J37" s="14">
        <v>17</v>
      </c>
      <c r="K37" s="14" t="s">
        <v>207</v>
      </c>
      <c r="L37" s="14">
        <v>10</v>
      </c>
      <c r="M37" s="16">
        <v>100.1</v>
      </c>
      <c r="N37" s="14">
        <v>17</v>
      </c>
      <c r="O37" s="14" t="s">
        <v>207</v>
      </c>
      <c r="P37" s="14">
        <v>11</v>
      </c>
      <c r="Q37" s="16">
        <v>100.1</v>
      </c>
      <c r="R37" s="14">
        <v>17</v>
      </c>
      <c r="S37" s="14" t="s">
        <v>207</v>
      </c>
      <c r="T37" s="14">
        <v>15</v>
      </c>
      <c r="U37" s="16">
        <v>101</v>
      </c>
      <c r="V37" s="14">
        <v>8</v>
      </c>
      <c r="W37" s="14" t="s">
        <v>209</v>
      </c>
      <c r="X37" s="14">
        <v>17</v>
      </c>
      <c r="Y37" s="16">
        <v>101</v>
      </c>
      <c r="Z37" s="14">
        <v>8</v>
      </c>
      <c r="AA37" s="14" t="s">
        <v>209</v>
      </c>
      <c r="AB37" s="14"/>
      <c r="AC37" s="16"/>
      <c r="AD37" s="14"/>
      <c r="AE37" s="14"/>
      <c r="AF37" s="14"/>
      <c r="AG37" s="16"/>
      <c r="AH37" s="14"/>
      <c r="AI37" s="14"/>
      <c r="AJ37" s="14"/>
      <c r="AK37" s="16"/>
      <c r="AL37" s="14"/>
      <c r="AM37" s="14"/>
      <c r="AN37" s="14"/>
      <c r="AO37" s="16"/>
      <c r="AP37" s="14"/>
      <c r="AQ37" s="14"/>
      <c r="AR37" s="15">
        <f t="shared" si="0"/>
        <v>100.35000000000001</v>
      </c>
      <c r="AS37" s="15">
        <f t="shared" si="1"/>
        <v>99.8</v>
      </c>
      <c r="AT37" s="15">
        <f t="shared" si="2"/>
        <v>101</v>
      </c>
      <c r="AU37" s="14"/>
    </row>
    <row r="38" spans="1:47" ht="15" customHeight="1" x14ac:dyDescent="0.25">
      <c r="A38" s="19">
        <v>35</v>
      </c>
      <c r="B38" s="12">
        <v>46202</v>
      </c>
      <c r="C38" s="14" t="s">
        <v>44</v>
      </c>
      <c r="D38" s="14">
        <v>7</v>
      </c>
      <c r="E38" s="16">
        <v>99.1</v>
      </c>
      <c r="F38" s="14">
        <v>14</v>
      </c>
      <c r="G38" s="14" t="s">
        <v>207</v>
      </c>
      <c r="H38" s="14">
        <v>8</v>
      </c>
      <c r="I38" s="16">
        <v>99.9</v>
      </c>
      <c r="J38" s="14">
        <v>14</v>
      </c>
      <c r="K38" s="14" t="s">
        <v>207</v>
      </c>
      <c r="L38" s="14">
        <v>10</v>
      </c>
      <c r="M38" s="16">
        <v>99.9</v>
      </c>
      <c r="N38" s="14">
        <v>14</v>
      </c>
      <c r="O38" s="14" t="s">
        <v>207</v>
      </c>
      <c r="P38" s="14">
        <v>11</v>
      </c>
      <c r="Q38" s="16">
        <v>98.6</v>
      </c>
      <c r="R38" s="14">
        <v>14</v>
      </c>
      <c r="S38" s="14" t="s">
        <v>207</v>
      </c>
      <c r="T38" s="14">
        <v>15</v>
      </c>
      <c r="U38" s="16"/>
      <c r="V38" s="14">
        <v>17</v>
      </c>
      <c r="W38" s="14" t="s">
        <v>209</v>
      </c>
      <c r="X38" s="14">
        <v>17</v>
      </c>
      <c r="Y38" s="16">
        <v>100.6</v>
      </c>
      <c r="Z38" s="14">
        <v>17</v>
      </c>
      <c r="AA38" s="14" t="s">
        <v>209</v>
      </c>
      <c r="AB38" s="14"/>
      <c r="AC38" s="16"/>
      <c r="AD38" s="14"/>
      <c r="AE38" s="14"/>
      <c r="AF38" s="14"/>
      <c r="AG38" s="16"/>
      <c r="AH38" s="14"/>
      <c r="AI38" s="14"/>
      <c r="AJ38" s="14"/>
      <c r="AK38" s="16"/>
      <c r="AL38" s="14"/>
      <c r="AM38" s="14"/>
      <c r="AN38" s="14"/>
      <c r="AO38" s="16"/>
      <c r="AP38" s="14"/>
      <c r="AQ38" s="14"/>
      <c r="AR38" s="15">
        <f t="shared" si="0"/>
        <v>99.62</v>
      </c>
      <c r="AS38" s="15">
        <f t="shared" si="1"/>
        <v>98.6</v>
      </c>
      <c r="AT38" s="15">
        <f t="shared" si="2"/>
        <v>100.6</v>
      </c>
      <c r="AU38" s="14"/>
    </row>
    <row r="39" spans="1:47" ht="15" customHeight="1" x14ac:dyDescent="0.25">
      <c r="A39" s="19">
        <v>36</v>
      </c>
      <c r="B39" s="12">
        <v>46202</v>
      </c>
      <c r="C39" s="14" t="s">
        <v>43</v>
      </c>
      <c r="D39" s="14">
        <v>7</v>
      </c>
      <c r="E39" s="16">
        <v>100.2</v>
      </c>
      <c r="F39" s="14">
        <v>10</v>
      </c>
      <c r="G39" s="14" t="s">
        <v>208</v>
      </c>
      <c r="H39" s="14">
        <v>8</v>
      </c>
      <c r="I39" s="16">
        <v>100</v>
      </c>
      <c r="J39" s="14">
        <v>10</v>
      </c>
      <c r="K39" s="14" t="s">
        <v>208</v>
      </c>
      <c r="L39" s="14">
        <v>10</v>
      </c>
      <c r="M39" s="16">
        <v>100.1</v>
      </c>
      <c r="N39" s="14">
        <v>10</v>
      </c>
      <c r="O39" s="14" t="s">
        <v>208</v>
      </c>
      <c r="P39" s="14">
        <v>11</v>
      </c>
      <c r="Q39" s="16">
        <v>99.8</v>
      </c>
      <c r="R39" s="14">
        <v>10</v>
      </c>
      <c r="S39" s="14" t="s">
        <v>208</v>
      </c>
      <c r="T39" s="14">
        <v>15</v>
      </c>
      <c r="U39" s="16">
        <v>101.5</v>
      </c>
      <c r="V39" s="14">
        <v>10</v>
      </c>
      <c r="W39" s="14" t="s">
        <v>209</v>
      </c>
      <c r="X39" s="14">
        <v>17</v>
      </c>
      <c r="Y39" s="16">
        <v>101.3</v>
      </c>
      <c r="Z39" s="14">
        <v>10</v>
      </c>
      <c r="AA39" s="14" t="s">
        <v>209</v>
      </c>
      <c r="AB39" s="14"/>
      <c r="AC39" s="16"/>
      <c r="AD39" s="14"/>
      <c r="AE39" s="14"/>
      <c r="AF39" s="14"/>
      <c r="AG39" s="16"/>
      <c r="AH39" s="14"/>
      <c r="AI39" s="14"/>
      <c r="AJ39" s="14"/>
      <c r="AK39" s="16"/>
      <c r="AL39" s="14"/>
      <c r="AM39" s="14"/>
      <c r="AN39" s="14"/>
      <c r="AO39" s="16"/>
      <c r="AP39" s="14"/>
      <c r="AQ39" s="14"/>
      <c r="AR39" s="15">
        <f t="shared" si="0"/>
        <v>100.48333333333333</v>
      </c>
      <c r="AS39" s="15">
        <f t="shared" si="1"/>
        <v>99.8</v>
      </c>
      <c r="AT39" s="15">
        <f t="shared" si="2"/>
        <v>101.5</v>
      </c>
      <c r="AU39" s="14"/>
    </row>
    <row r="40" spans="1:47" ht="15" customHeight="1" x14ac:dyDescent="0.25">
      <c r="A40" s="19">
        <v>37</v>
      </c>
      <c r="B40" s="12">
        <v>46202</v>
      </c>
      <c r="C40" s="14" t="s">
        <v>43</v>
      </c>
      <c r="D40" s="14">
        <v>7</v>
      </c>
      <c r="E40" s="16">
        <v>99.1</v>
      </c>
      <c r="F40" s="14">
        <v>15</v>
      </c>
      <c r="G40" s="14" t="s">
        <v>207</v>
      </c>
      <c r="H40" s="14">
        <v>8</v>
      </c>
      <c r="I40" s="16">
        <v>100.2</v>
      </c>
      <c r="J40" s="14">
        <v>15</v>
      </c>
      <c r="K40" s="14" t="s">
        <v>207</v>
      </c>
      <c r="L40" s="14">
        <v>10</v>
      </c>
      <c r="M40" s="16">
        <v>100.7</v>
      </c>
      <c r="N40" s="14">
        <v>14</v>
      </c>
      <c r="O40" s="14" t="s">
        <v>208</v>
      </c>
      <c r="P40" s="14">
        <v>11</v>
      </c>
      <c r="Q40" s="16">
        <v>100.2</v>
      </c>
      <c r="R40" s="14">
        <v>14</v>
      </c>
      <c r="S40" s="14" t="s">
        <v>208</v>
      </c>
      <c r="T40" s="14">
        <v>15</v>
      </c>
      <c r="U40" s="16">
        <v>101.9</v>
      </c>
      <c r="V40" s="14">
        <v>13</v>
      </c>
      <c r="W40" s="14" t="s">
        <v>209</v>
      </c>
      <c r="X40" s="14">
        <v>17</v>
      </c>
      <c r="Y40" s="16">
        <v>100.6</v>
      </c>
      <c r="Z40" s="14">
        <v>13</v>
      </c>
      <c r="AA40" s="14" t="s">
        <v>209</v>
      </c>
      <c r="AB40" s="14"/>
      <c r="AC40" s="16"/>
      <c r="AD40" s="14"/>
      <c r="AE40" s="14"/>
      <c r="AF40" s="14"/>
      <c r="AG40" s="16"/>
      <c r="AH40" s="14"/>
      <c r="AI40" s="14"/>
      <c r="AJ40" s="14"/>
      <c r="AK40" s="16"/>
      <c r="AL40" s="14"/>
      <c r="AM40" s="14"/>
      <c r="AN40" s="14"/>
      <c r="AO40" s="16"/>
      <c r="AP40" s="14"/>
      <c r="AQ40" s="14"/>
      <c r="AR40" s="15">
        <f t="shared" si="0"/>
        <v>100.45</v>
      </c>
      <c r="AS40" s="15">
        <f t="shared" si="1"/>
        <v>99.1</v>
      </c>
      <c r="AT40" s="15">
        <f t="shared" si="2"/>
        <v>101.9</v>
      </c>
      <c r="AU40" s="14"/>
    </row>
    <row r="41" spans="1:47" ht="15" customHeight="1" x14ac:dyDescent="0.25">
      <c r="A41" s="19">
        <v>38</v>
      </c>
      <c r="B41" s="12">
        <v>46202</v>
      </c>
      <c r="C41" s="14" t="s">
        <v>42</v>
      </c>
      <c r="D41" s="14">
        <v>7</v>
      </c>
      <c r="E41" s="16">
        <v>99.3</v>
      </c>
      <c r="F41" s="14">
        <v>8</v>
      </c>
      <c r="G41" s="14" t="s">
        <v>208</v>
      </c>
      <c r="H41" s="14">
        <v>8</v>
      </c>
      <c r="I41" s="16">
        <v>99.1</v>
      </c>
      <c r="J41" s="14">
        <v>9</v>
      </c>
      <c r="K41" s="14" t="s">
        <v>208</v>
      </c>
      <c r="L41" s="14">
        <v>10</v>
      </c>
      <c r="M41" s="16">
        <v>99.7</v>
      </c>
      <c r="N41" s="14">
        <v>9</v>
      </c>
      <c r="O41" s="14" t="s">
        <v>208</v>
      </c>
      <c r="P41" s="14">
        <v>11</v>
      </c>
      <c r="Q41" s="16">
        <v>100.3</v>
      </c>
      <c r="R41" s="14">
        <v>9</v>
      </c>
      <c r="S41" s="14" t="s">
        <v>208</v>
      </c>
      <c r="T41" s="14">
        <v>15</v>
      </c>
      <c r="U41" s="16">
        <v>101</v>
      </c>
      <c r="V41" s="14">
        <v>17</v>
      </c>
      <c r="W41" s="14" t="s">
        <v>209</v>
      </c>
      <c r="X41" s="14">
        <v>17</v>
      </c>
      <c r="Y41" s="16">
        <v>100.7</v>
      </c>
      <c r="Z41" s="14">
        <v>17</v>
      </c>
      <c r="AA41" s="14" t="s">
        <v>209</v>
      </c>
      <c r="AB41" s="14"/>
      <c r="AC41" s="16"/>
      <c r="AD41" s="14"/>
      <c r="AE41" s="14"/>
      <c r="AF41" s="14"/>
      <c r="AG41" s="16"/>
      <c r="AH41" s="14"/>
      <c r="AI41" s="14"/>
      <c r="AJ41" s="14"/>
      <c r="AK41" s="16"/>
      <c r="AL41" s="14"/>
      <c r="AM41" s="14"/>
      <c r="AN41" s="14"/>
      <c r="AO41" s="16"/>
      <c r="AP41" s="14"/>
      <c r="AQ41" s="14"/>
      <c r="AR41" s="15">
        <f t="shared" si="0"/>
        <v>100.01666666666667</v>
      </c>
      <c r="AS41" s="15">
        <f t="shared" si="1"/>
        <v>99.1</v>
      </c>
      <c r="AT41" s="15">
        <f t="shared" si="2"/>
        <v>101</v>
      </c>
      <c r="AU41" s="14"/>
    </row>
    <row r="42" spans="1:47" ht="15" customHeight="1" x14ac:dyDescent="0.25">
      <c r="A42" s="19">
        <v>39</v>
      </c>
      <c r="B42" s="12">
        <v>46204</v>
      </c>
      <c r="C42" s="14" t="s">
        <v>63</v>
      </c>
      <c r="D42" s="14">
        <v>5</v>
      </c>
      <c r="E42" s="16">
        <v>100.2</v>
      </c>
      <c r="F42" s="14">
        <v>4</v>
      </c>
      <c r="G42" s="14" t="s">
        <v>208</v>
      </c>
      <c r="H42" s="14">
        <v>6</v>
      </c>
      <c r="I42" s="16">
        <v>99.9</v>
      </c>
      <c r="J42" s="14">
        <v>4</v>
      </c>
      <c r="K42" s="14" t="s">
        <v>208</v>
      </c>
      <c r="L42" s="14">
        <v>8</v>
      </c>
      <c r="M42" s="16">
        <v>99.8</v>
      </c>
      <c r="N42" s="14">
        <v>4</v>
      </c>
      <c r="O42" s="14" t="s">
        <v>208</v>
      </c>
      <c r="P42" s="14">
        <v>9</v>
      </c>
      <c r="Q42" s="16">
        <v>99.8</v>
      </c>
      <c r="R42" s="14">
        <v>4</v>
      </c>
      <c r="S42" s="14" t="s">
        <v>208</v>
      </c>
      <c r="T42" s="14">
        <v>13</v>
      </c>
      <c r="U42" s="16">
        <v>100</v>
      </c>
      <c r="V42" s="14">
        <v>18</v>
      </c>
      <c r="W42" s="14" t="s">
        <v>208</v>
      </c>
      <c r="X42" s="14">
        <v>15</v>
      </c>
      <c r="Y42" s="16"/>
      <c r="Z42" s="14">
        <v>18</v>
      </c>
      <c r="AA42" s="14" t="s">
        <v>208</v>
      </c>
      <c r="AB42" s="14"/>
      <c r="AC42" s="16"/>
      <c r="AD42" s="14"/>
      <c r="AE42" s="14"/>
      <c r="AF42" s="14"/>
      <c r="AG42" s="16"/>
      <c r="AH42" s="14"/>
      <c r="AI42" s="14"/>
      <c r="AJ42" s="14"/>
      <c r="AK42" s="16"/>
      <c r="AL42" s="14"/>
      <c r="AM42" s="14"/>
      <c r="AN42" s="14"/>
      <c r="AO42" s="16"/>
      <c r="AP42" s="14"/>
      <c r="AQ42" s="14"/>
      <c r="AR42" s="15">
        <f t="shared" si="0"/>
        <v>99.940000000000012</v>
      </c>
      <c r="AS42" s="15">
        <f t="shared" si="1"/>
        <v>99.8</v>
      </c>
      <c r="AT42" s="15">
        <f t="shared" si="2"/>
        <v>100.2</v>
      </c>
      <c r="AU42" s="14"/>
    </row>
    <row r="43" spans="1:47" ht="15" customHeight="1" x14ac:dyDescent="0.25">
      <c r="A43" s="19">
        <v>40</v>
      </c>
      <c r="B43" s="12">
        <v>46204</v>
      </c>
      <c r="C43" s="14" t="s">
        <v>63</v>
      </c>
      <c r="D43" s="14">
        <v>5</v>
      </c>
      <c r="E43" s="16">
        <v>99.4</v>
      </c>
      <c r="F43" s="14">
        <v>18</v>
      </c>
      <c r="G43" s="14" t="s">
        <v>207</v>
      </c>
      <c r="H43" s="14">
        <v>6</v>
      </c>
      <c r="I43" s="16">
        <v>99.6</v>
      </c>
      <c r="J43" s="14">
        <v>18</v>
      </c>
      <c r="K43" s="14" t="s">
        <v>207</v>
      </c>
      <c r="L43" s="14">
        <v>8</v>
      </c>
      <c r="M43" s="16">
        <v>100.2</v>
      </c>
      <c r="N43" s="14">
        <v>18</v>
      </c>
      <c r="O43" s="14" t="s">
        <v>207</v>
      </c>
      <c r="P43" s="14">
        <v>9</v>
      </c>
      <c r="Q43" s="16">
        <v>99.7</v>
      </c>
      <c r="R43" s="14">
        <v>18</v>
      </c>
      <c r="S43" s="14" t="s">
        <v>208</v>
      </c>
      <c r="T43" s="14">
        <v>13</v>
      </c>
      <c r="U43" s="16">
        <v>99.7</v>
      </c>
      <c r="V43" s="14">
        <v>13</v>
      </c>
      <c r="W43" s="14" t="s">
        <v>209</v>
      </c>
      <c r="X43" s="14">
        <v>15</v>
      </c>
      <c r="Y43" s="16">
        <v>101.3</v>
      </c>
      <c r="Z43" s="14">
        <v>13</v>
      </c>
      <c r="AA43" s="14" t="s">
        <v>209</v>
      </c>
      <c r="AB43" s="14"/>
      <c r="AC43" s="16"/>
      <c r="AD43" s="14"/>
      <c r="AE43" s="14"/>
      <c r="AF43" s="14"/>
      <c r="AG43" s="16"/>
      <c r="AH43" s="14"/>
      <c r="AI43" s="14"/>
      <c r="AJ43" s="14"/>
      <c r="AK43" s="16"/>
      <c r="AL43" s="14"/>
      <c r="AM43" s="14"/>
      <c r="AN43" s="14"/>
      <c r="AO43" s="16"/>
      <c r="AP43" s="14"/>
      <c r="AQ43" s="14"/>
      <c r="AR43" s="15">
        <f t="shared" si="0"/>
        <v>99.983333333333334</v>
      </c>
      <c r="AS43" s="15">
        <f t="shared" si="1"/>
        <v>99.4</v>
      </c>
      <c r="AT43" s="15">
        <f t="shared" si="2"/>
        <v>101.3</v>
      </c>
      <c r="AU43" s="14"/>
    </row>
    <row r="44" spans="1:47" ht="15" customHeight="1" x14ac:dyDescent="0.25">
      <c r="A44" s="19">
        <v>41</v>
      </c>
      <c r="B44" s="12">
        <v>46204</v>
      </c>
      <c r="C44" s="14" t="s">
        <v>48</v>
      </c>
      <c r="D44" s="14">
        <v>5</v>
      </c>
      <c r="E44" s="16">
        <v>99.5</v>
      </c>
      <c r="F44" s="14">
        <v>11</v>
      </c>
      <c r="G44" s="14" t="s">
        <v>207</v>
      </c>
      <c r="H44" s="14">
        <v>6</v>
      </c>
      <c r="I44" s="16">
        <v>99.9</v>
      </c>
      <c r="J44" s="14">
        <v>11</v>
      </c>
      <c r="K44" s="14" t="s">
        <v>207</v>
      </c>
      <c r="L44" s="14">
        <v>8</v>
      </c>
      <c r="M44" s="16">
        <v>99.9</v>
      </c>
      <c r="N44" s="14">
        <v>11</v>
      </c>
      <c r="O44" s="14" t="s">
        <v>207</v>
      </c>
      <c r="P44" s="14">
        <v>9</v>
      </c>
      <c r="Q44" s="16">
        <v>100.2</v>
      </c>
      <c r="R44" s="14">
        <v>1</v>
      </c>
      <c r="S44" s="14" t="s">
        <v>208</v>
      </c>
      <c r="T44" s="14">
        <v>13</v>
      </c>
      <c r="U44" s="16">
        <v>100.9</v>
      </c>
      <c r="V44" s="14">
        <v>4</v>
      </c>
      <c r="W44" s="14" t="s">
        <v>209</v>
      </c>
      <c r="X44" s="14">
        <v>15</v>
      </c>
      <c r="Y44" s="16">
        <v>100.9</v>
      </c>
      <c r="Z44" s="14">
        <v>4</v>
      </c>
      <c r="AA44" s="14" t="s">
        <v>209</v>
      </c>
      <c r="AB44" s="14"/>
      <c r="AC44" s="16"/>
      <c r="AD44" s="14"/>
      <c r="AE44" s="14"/>
      <c r="AF44" s="14"/>
      <c r="AG44" s="16"/>
      <c r="AH44" s="14"/>
      <c r="AI44" s="14"/>
      <c r="AJ44" s="14"/>
      <c r="AK44" s="16"/>
      <c r="AL44" s="14"/>
      <c r="AM44" s="14"/>
      <c r="AN44" s="14"/>
      <c r="AO44" s="16"/>
      <c r="AP44" s="14"/>
      <c r="AQ44" s="14"/>
      <c r="AR44" s="15">
        <f t="shared" si="0"/>
        <v>100.21666666666665</v>
      </c>
      <c r="AS44" s="15">
        <f t="shared" si="1"/>
        <v>99.5</v>
      </c>
      <c r="AT44" s="15">
        <f t="shared" si="2"/>
        <v>100.9</v>
      </c>
      <c r="AU44" s="14"/>
    </row>
    <row r="45" spans="1:47" ht="15" customHeight="1" x14ac:dyDescent="0.25">
      <c r="A45" s="19">
        <v>42</v>
      </c>
      <c r="B45" s="12">
        <v>46204</v>
      </c>
      <c r="C45" s="14" t="s">
        <v>48</v>
      </c>
      <c r="D45" s="14">
        <v>5</v>
      </c>
      <c r="E45" s="16">
        <v>100</v>
      </c>
      <c r="F45" s="14">
        <v>15</v>
      </c>
      <c r="G45" s="14" t="s">
        <v>207</v>
      </c>
      <c r="H45" s="14">
        <v>6</v>
      </c>
      <c r="I45" s="16">
        <v>99.6</v>
      </c>
      <c r="J45" s="14">
        <v>15</v>
      </c>
      <c r="K45" s="14" t="s">
        <v>207</v>
      </c>
      <c r="L45" s="14">
        <v>8</v>
      </c>
      <c r="M45" s="16">
        <v>100.7</v>
      </c>
      <c r="N45" s="14">
        <v>15</v>
      </c>
      <c r="O45" s="14" t="s">
        <v>207</v>
      </c>
      <c r="P45" s="14">
        <v>9</v>
      </c>
      <c r="Q45" s="16">
        <v>100.2</v>
      </c>
      <c r="R45" s="14">
        <v>15</v>
      </c>
      <c r="S45" s="14" t="s">
        <v>208</v>
      </c>
      <c r="T45" s="14">
        <v>13</v>
      </c>
      <c r="U45" s="16">
        <v>100.2</v>
      </c>
      <c r="V45" s="14">
        <v>15</v>
      </c>
      <c r="W45" s="14" t="s">
        <v>208</v>
      </c>
      <c r="X45" s="14">
        <v>15</v>
      </c>
      <c r="Y45" s="16"/>
      <c r="Z45" s="14">
        <v>15</v>
      </c>
      <c r="AA45" s="14" t="s">
        <v>208</v>
      </c>
      <c r="AB45" s="14"/>
      <c r="AC45" s="16"/>
      <c r="AD45" s="14"/>
      <c r="AE45" s="14"/>
      <c r="AF45" s="14"/>
      <c r="AG45" s="16"/>
      <c r="AH45" s="14"/>
      <c r="AI45" s="14"/>
      <c r="AJ45" s="14"/>
      <c r="AK45" s="16"/>
      <c r="AL45" s="14"/>
      <c r="AM45" s="14"/>
      <c r="AN45" s="14"/>
      <c r="AO45" s="16"/>
      <c r="AP45" s="14"/>
      <c r="AQ45" s="14"/>
      <c r="AR45" s="15">
        <f t="shared" si="0"/>
        <v>100.14</v>
      </c>
      <c r="AS45" s="15">
        <f t="shared" si="1"/>
        <v>99.6</v>
      </c>
      <c r="AT45" s="15">
        <f t="shared" si="2"/>
        <v>100.7</v>
      </c>
      <c r="AU45" s="14"/>
    </row>
    <row r="46" spans="1:47" ht="15" customHeight="1" x14ac:dyDescent="0.25">
      <c r="A46" s="19">
        <v>43</v>
      </c>
      <c r="B46" s="12">
        <v>46204</v>
      </c>
      <c r="C46" s="14" t="s">
        <v>48</v>
      </c>
      <c r="D46" s="14">
        <v>5</v>
      </c>
      <c r="E46" s="16">
        <v>99.4</v>
      </c>
      <c r="F46" s="14">
        <v>18</v>
      </c>
      <c r="G46" s="14" t="s">
        <v>207</v>
      </c>
      <c r="H46" s="14">
        <v>6</v>
      </c>
      <c r="I46" s="16">
        <v>99.6</v>
      </c>
      <c r="J46" s="14">
        <v>18</v>
      </c>
      <c r="K46" s="14" t="s">
        <v>207</v>
      </c>
      <c r="L46" s="14">
        <v>8</v>
      </c>
      <c r="M46" s="16">
        <v>100.2</v>
      </c>
      <c r="N46" s="14">
        <v>18</v>
      </c>
      <c r="O46" s="14" t="s">
        <v>207</v>
      </c>
      <c r="P46" s="14">
        <v>9</v>
      </c>
      <c r="Q46" s="16">
        <v>99.7</v>
      </c>
      <c r="R46" s="14">
        <v>15</v>
      </c>
      <c r="S46" s="14" t="s">
        <v>208</v>
      </c>
      <c r="T46" s="14">
        <v>13</v>
      </c>
      <c r="U46" s="16">
        <v>99.7</v>
      </c>
      <c r="V46" s="14">
        <v>11</v>
      </c>
      <c r="W46" s="14" t="s">
        <v>209</v>
      </c>
      <c r="X46" s="14">
        <v>15</v>
      </c>
      <c r="Y46" s="16">
        <v>101.3</v>
      </c>
      <c r="Z46" s="14">
        <v>11</v>
      </c>
      <c r="AA46" s="14" t="s">
        <v>209</v>
      </c>
      <c r="AB46" s="14"/>
      <c r="AC46" s="16"/>
      <c r="AD46" s="14"/>
      <c r="AE46" s="14"/>
      <c r="AF46" s="14"/>
      <c r="AG46" s="16"/>
      <c r="AH46" s="14"/>
      <c r="AI46" s="14"/>
      <c r="AJ46" s="14"/>
      <c r="AK46" s="16"/>
      <c r="AL46" s="14"/>
      <c r="AM46" s="14"/>
      <c r="AN46" s="14"/>
      <c r="AO46" s="16"/>
      <c r="AP46" s="14"/>
      <c r="AQ46" s="14"/>
      <c r="AR46" s="15">
        <f t="shared" si="0"/>
        <v>99.983333333333334</v>
      </c>
      <c r="AS46" s="15">
        <f t="shared" si="1"/>
        <v>99.4</v>
      </c>
      <c r="AT46" s="15">
        <f t="shared" si="2"/>
        <v>101.3</v>
      </c>
      <c r="AU46" s="14"/>
    </row>
    <row r="47" spans="1:47" ht="15" customHeight="1" x14ac:dyDescent="0.25">
      <c r="A47" s="19">
        <v>44</v>
      </c>
      <c r="B47" s="12">
        <v>46204</v>
      </c>
      <c r="C47" s="14" t="s">
        <v>56</v>
      </c>
      <c r="D47" s="14">
        <v>5</v>
      </c>
      <c r="E47" s="16">
        <v>100</v>
      </c>
      <c r="F47" s="14">
        <v>11</v>
      </c>
      <c r="G47" s="14" t="s">
        <v>207</v>
      </c>
      <c r="H47" s="14">
        <v>6</v>
      </c>
      <c r="I47" s="16">
        <v>99.9</v>
      </c>
      <c r="J47" s="14">
        <v>11</v>
      </c>
      <c r="K47" s="14" t="s">
        <v>207</v>
      </c>
      <c r="L47" s="14">
        <v>8</v>
      </c>
      <c r="M47" s="16">
        <v>99.6</v>
      </c>
      <c r="N47" s="14">
        <v>5</v>
      </c>
      <c r="O47" s="14" t="s">
        <v>208</v>
      </c>
      <c r="P47" s="14">
        <v>9</v>
      </c>
      <c r="Q47" s="16">
        <v>99.3</v>
      </c>
      <c r="R47" s="14">
        <v>5</v>
      </c>
      <c r="S47" s="14" t="s">
        <v>208</v>
      </c>
      <c r="T47" s="14">
        <v>13</v>
      </c>
      <c r="U47" s="16">
        <v>100.1</v>
      </c>
      <c r="V47" s="14">
        <v>7</v>
      </c>
      <c r="W47" s="14" t="s">
        <v>209</v>
      </c>
      <c r="X47" s="14">
        <v>15</v>
      </c>
      <c r="Y47" s="16">
        <v>100.8</v>
      </c>
      <c r="Z47" s="14">
        <v>7</v>
      </c>
      <c r="AA47" s="14" t="s">
        <v>209</v>
      </c>
      <c r="AB47" s="14"/>
      <c r="AC47" s="16"/>
      <c r="AD47" s="14"/>
      <c r="AE47" s="14"/>
      <c r="AF47" s="14"/>
      <c r="AG47" s="16"/>
      <c r="AH47" s="14"/>
      <c r="AI47" s="14"/>
      <c r="AJ47" s="14"/>
      <c r="AK47" s="16"/>
      <c r="AL47" s="14"/>
      <c r="AM47" s="14"/>
      <c r="AN47" s="14"/>
      <c r="AO47" s="16"/>
      <c r="AP47" s="14"/>
      <c r="AQ47" s="14"/>
      <c r="AR47" s="15">
        <f t="shared" si="0"/>
        <v>99.949999999999989</v>
      </c>
      <c r="AS47" s="15">
        <f t="shared" si="1"/>
        <v>99.3</v>
      </c>
      <c r="AT47" s="15">
        <f t="shared" si="2"/>
        <v>100.8</v>
      </c>
      <c r="AU47" s="14"/>
    </row>
    <row r="48" spans="1:47" ht="15" customHeight="1" x14ac:dyDescent="0.25">
      <c r="A48" s="19">
        <v>45</v>
      </c>
      <c r="B48" s="12">
        <v>46204</v>
      </c>
      <c r="C48" s="14" t="s">
        <v>56</v>
      </c>
      <c r="D48" s="14">
        <v>5</v>
      </c>
      <c r="E48" s="16">
        <v>100</v>
      </c>
      <c r="F48" s="14">
        <v>15</v>
      </c>
      <c r="G48" s="14" t="s">
        <v>207</v>
      </c>
      <c r="H48" s="14">
        <v>6</v>
      </c>
      <c r="I48" s="16">
        <v>99.6</v>
      </c>
      <c r="J48" s="14">
        <v>15</v>
      </c>
      <c r="K48" s="14" t="s">
        <v>207</v>
      </c>
      <c r="L48" s="14">
        <v>8</v>
      </c>
      <c r="M48" s="16">
        <v>100.7</v>
      </c>
      <c r="N48" s="14">
        <v>15</v>
      </c>
      <c r="O48" s="14" t="s">
        <v>207</v>
      </c>
      <c r="P48" s="14">
        <v>9</v>
      </c>
      <c r="Q48" s="16">
        <v>100.2</v>
      </c>
      <c r="R48" s="14">
        <v>15</v>
      </c>
      <c r="S48" s="14" t="s">
        <v>208</v>
      </c>
      <c r="T48" s="14">
        <v>13</v>
      </c>
      <c r="U48" s="16">
        <v>100.4</v>
      </c>
      <c r="V48" s="14">
        <v>15</v>
      </c>
      <c r="W48" s="14" t="s">
        <v>208</v>
      </c>
      <c r="X48" s="14">
        <v>15</v>
      </c>
      <c r="Y48" s="16"/>
      <c r="Z48" s="14">
        <v>15</v>
      </c>
      <c r="AA48" s="14" t="s">
        <v>208</v>
      </c>
      <c r="AB48" s="14"/>
      <c r="AC48" s="16"/>
      <c r="AD48" s="14"/>
      <c r="AE48" s="14"/>
      <c r="AF48" s="14"/>
      <c r="AG48" s="16"/>
      <c r="AH48" s="14"/>
      <c r="AI48" s="14"/>
      <c r="AJ48" s="14"/>
      <c r="AK48" s="16"/>
      <c r="AL48" s="14"/>
      <c r="AM48" s="14"/>
      <c r="AN48" s="14"/>
      <c r="AO48" s="16"/>
      <c r="AP48" s="14"/>
      <c r="AQ48" s="14"/>
      <c r="AR48" s="15">
        <f t="shared" si="0"/>
        <v>100.17999999999999</v>
      </c>
      <c r="AS48" s="15">
        <f t="shared" si="1"/>
        <v>99.6</v>
      </c>
      <c r="AT48" s="15">
        <f t="shared" si="2"/>
        <v>100.7</v>
      </c>
      <c r="AU48" s="14"/>
    </row>
    <row r="49" spans="1:47" ht="15" customHeight="1" x14ac:dyDescent="0.25">
      <c r="A49" s="19">
        <v>46</v>
      </c>
      <c r="B49" s="12">
        <v>46204</v>
      </c>
      <c r="C49" s="14" t="s">
        <v>56</v>
      </c>
      <c r="D49" s="14">
        <v>5</v>
      </c>
      <c r="E49" s="16">
        <v>99.4</v>
      </c>
      <c r="F49" s="14">
        <v>18</v>
      </c>
      <c r="G49" s="14" t="s">
        <v>207</v>
      </c>
      <c r="H49" s="14">
        <v>6</v>
      </c>
      <c r="I49" s="16">
        <v>99.6</v>
      </c>
      <c r="J49" s="14">
        <v>18</v>
      </c>
      <c r="K49" s="14" t="s">
        <v>207</v>
      </c>
      <c r="L49" s="14">
        <v>8</v>
      </c>
      <c r="M49" s="16">
        <v>100.2</v>
      </c>
      <c r="N49" s="14">
        <v>18</v>
      </c>
      <c r="O49" s="14" t="s">
        <v>207</v>
      </c>
      <c r="P49" s="14">
        <v>9</v>
      </c>
      <c r="Q49" s="16">
        <v>99.7</v>
      </c>
      <c r="R49" s="14">
        <v>15</v>
      </c>
      <c r="S49" s="14" t="s">
        <v>208</v>
      </c>
      <c r="T49" s="14">
        <v>13</v>
      </c>
      <c r="U49" s="16">
        <v>99.7</v>
      </c>
      <c r="V49" s="14">
        <v>11</v>
      </c>
      <c r="W49" s="14" t="s">
        <v>209</v>
      </c>
      <c r="X49" s="14">
        <v>15</v>
      </c>
      <c r="Y49" s="16">
        <v>101.3</v>
      </c>
      <c r="Z49" s="14">
        <v>11</v>
      </c>
      <c r="AA49" s="14" t="s">
        <v>209</v>
      </c>
      <c r="AB49" s="14"/>
      <c r="AC49" s="16"/>
      <c r="AD49" s="14"/>
      <c r="AE49" s="14"/>
      <c r="AF49" s="14"/>
      <c r="AG49" s="16"/>
      <c r="AH49" s="14"/>
      <c r="AI49" s="14"/>
      <c r="AJ49" s="14"/>
      <c r="AK49" s="16"/>
      <c r="AL49" s="14"/>
      <c r="AM49" s="14"/>
      <c r="AN49" s="14"/>
      <c r="AO49" s="16"/>
      <c r="AP49" s="14"/>
      <c r="AQ49" s="14"/>
      <c r="AR49" s="15">
        <f t="shared" si="0"/>
        <v>99.983333333333334</v>
      </c>
      <c r="AS49" s="15">
        <f t="shared" si="1"/>
        <v>99.4</v>
      </c>
      <c r="AT49" s="15">
        <f t="shared" si="2"/>
        <v>101.3</v>
      </c>
      <c r="AU49" s="14"/>
    </row>
    <row r="50" spans="1:47" ht="15" customHeight="1" x14ac:dyDescent="0.25">
      <c r="A50" s="19">
        <v>47</v>
      </c>
      <c r="B50" s="12">
        <v>46204</v>
      </c>
      <c r="C50" s="14" t="s">
        <v>70</v>
      </c>
      <c r="D50" s="14">
        <v>5</v>
      </c>
      <c r="E50" s="16">
        <v>99.8</v>
      </c>
      <c r="F50" s="14">
        <v>13</v>
      </c>
      <c r="G50" s="14" t="s">
        <v>207</v>
      </c>
      <c r="H50" s="14">
        <v>6</v>
      </c>
      <c r="I50" s="16">
        <v>100.3</v>
      </c>
      <c r="J50" s="14">
        <v>13</v>
      </c>
      <c r="K50" s="14" t="s">
        <v>207</v>
      </c>
      <c r="L50" s="14">
        <v>8</v>
      </c>
      <c r="M50" s="16">
        <v>99.7</v>
      </c>
      <c r="N50" s="14">
        <v>13</v>
      </c>
      <c r="O50" s="14" t="s">
        <v>208</v>
      </c>
      <c r="P50" s="14">
        <v>9</v>
      </c>
      <c r="Q50" s="16">
        <v>99.8</v>
      </c>
      <c r="R50" s="14">
        <v>13</v>
      </c>
      <c r="S50" s="14" t="s">
        <v>208</v>
      </c>
      <c r="T50" s="14">
        <v>13</v>
      </c>
      <c r="U50" s="16">
        <v>99.8</v>
      </c>
      <c r="V50" s="14">
        <v>8</v>
      </c>
      <c r="W50" s="14" t="s">
        <v>208</v>
      </c>
      <c r="X50" s="14">
        <v>15</v>
      </c>
      <c r="Y50" s="16">
        <v>101.6</v>
      </c>
      <c r="Z50" s="14">
        <v>15</v>
      </c>
      <c r="AA50" s="14" t="s">
        <v>209</v>
      </c>
      <c r="AB50" s="14"/>
      <c r="AC50" s="16"/>
      <c r="AD50" s="14"/>
      <c r="AE50" s="14"/>
      <c r="AF50" s="14"/>
      <c r="AG50" s="16"/>
      <c r="AH50" s="14"/>
      <c r="AI50" s="14"/>
      <c r="AJ50" s="14"/>
      <c r="AK50" s="16"/>
      <c r="AL50" s="14"/>
      <c r="AM50" s="14"/>
      <c r="AN50" s="14"/>
      <c r="AO50" s="16"/>
      <c r="AP50" s="14"/>
      <c r="AQ50" s="14"/>
      <c r="AR50" s="15">
        <f t="shared" si="0"/>
        <v>100.16666666666667</v>
      </c>
      <c r="AS50" s="15">
        <f t="shared" si="1"/>
        <v>99.7</v>
      </c>
      <c r="AT50" s="15">
        <f t="shared" si="2"/>
        <v>101.6</v>
      </c>
      <c r="AU50" s="14"/>
    </row>
    <row r="51" spans="1:47" ht="15" customHeight="1" x14ac:dyDescent="0.25">
      <c r="A51" s="19">
        <v>48</v>
      </c>
      <c r="B51" s="12">
        <v>46204</v>
      </c>
      <c r="C51" s="14" t="s">
        <v>70</v>
      </c>
      <c r="D51" s="14">
        <v>5</v>
      </c>
      <c r="E51" s="16">
        <v>99.4</v>
      </c>
      <c r="F51" s="14">
        <v>18</v>
      </c>
      <c r="G51" s="14" t="s">
        <v>207</v>
      </c>
      <c r="H51" s="14">
        <v>6</v>
      </c>
      <c r="I51" s="16">
        <v>99.6</v>
      </c>
      <c r="J51" s="14">
        <v>18</v>
      </c>
      <c r="K51" s="14" t="s">
        <v>207</v>
      </c>
      <c r="L51" s="14">
        <v>8</v>
      </c>
      <c r="M51" s="16">
        <v>100.2</v>
      </c>
      <c r="N51" s="14">
        <v>18</v>
      </c>
      <c r="O51" s="14" t="s">
        <v>207</v>
      </c>
      <c r="P51" s="14">
        <v>9</v>
      </c>
      <c r="Q51" s="16">
        <v>99.7</v>
      </c>
      <c r="R51" s="14">
        <v>15</v>
      </c>
      <c r="S51" s="14" t="s">
        <v>208</v>
      </c>
      <c r="T51" s="14">
        <v>13</v>
      </c>
      <c r="U51" s="16">
        <v>99.7</v>
      </c>
      <c r="V51" s="14">
        <v>11</v>
      </c>
      <c r="W51" s="14" t="s">
        <v>209</v>
      </c>
      <c r="X51" s="14">
        <v>15</v>
      </c>
      <c r="Y51" s="16">
        <v>101.3</v>
      </c>
      <c r="Z51" s="14">
        <v>11</v>
      </c>
      <c r="AA51" s="14" t="s">
        <v>209</v>
      </c>
      <c r="AB51" s="14"/>
      <c r="AC51" s="16"/>
      <c r="AD51" s="14"/>
      <c r="AE51" s="14"/>
      <c r="AF51" s="14"/>
      <c r="AG51" s="16"/>
      <c r="AH51" s="14"/>
      <c r="AI51" s="14"/>
      <c r="AJ51" s="14"/>
      <c r="AK51" s="16"/>
      <c r="AL51" s="14"/>
      <c r="AM51" s="14"/>
      <c r="AN51" s="14"/>
      <c r="AO51" s="16"/>
      <c r="AP51" s="14"/>
      <c r="AQ51" s="14"/>
      <c r="AR51" s="15">
        <f t="shared" si="0"/>
        <v>99.983333333333334</v>
      </c>
      <c r="AS51" s="15">
        <f t="shared" si="1"/>
        <v>99.4</v>
      </c>
      <c r="AT51" s="15">
        <f t="shared" si="2"/>
        <v>101.3</v>
      </c>
      <c r="AU51" s="14"/>
    </row>
    <row r="52" spans="1:47" ht="15" customHeight="1" x14ac:dyDescent="0.25">
      <c r="A52" s="19">
        <v>49</v>
      </c>
      <c r="B52" s="12">
        <v>46205</v>
      </c>
      <c r="C52" s="14" t="s">
        <v>48</v>
      </c>
      <c r="D52" s="14">
        <v>4</v>
      </c>
      <c r="E52" s="16">
        <v>100.1</v>
      </c>
      <c r="F52" s="14">
        <v>16</v>
      </c>
      <c r="G52" s="14" t="s">
        <v>207</v>
      </c>
      <c r="H52" s="14">
        <v>5</v>
      </c>
      <c r="I52" s="16">
        <v>99.8</v>
      </c>
      <c r="J52" s="14">
        <v>16</v>
      </c>
      <c r="K52" s="14" t="s">
        <v>207</v>
      </c>
      <c r="L52" s="14">
        <v>7</v>
      </c>
      <c r="M52" s="16">
        <v>99.5</v>
      </c>
      <c r="N52" s="14">
        <v>16</v>
      </c>
      <c r="O52" s="14" t="s">
        <v>208</v>
      </c>
      <c r="P52" s="14">
        <v>8</v>
      </c>
      <c r="Q52" s="16">
        <v>99.6</v>
      </c>
      <c r="R52" s="14">
        <v>16</v>
      </c>
      <c r="S52" s="14" t="s">
        <v>208</v>
      </c>
      <c r="T52" s="14">
        <v>12</v>
      </c>
      <c r="U52" s="16">
        <v>99.2</v>
      </c>
      <c r="V52" s="14">
        <v>16</v>
      </c>
      <c r="W52" s="14" t="s">
        <v>208</v>
      </c>
      <c r="X52" s="14">
        <v>14</v>
      </c>
      <c r="Y52" s="16">
        <v>101.2</v>
      </c>
      <c r="Z52" s="14">
        <v>16</v>
      </c>
      <c r="AA52" s="14" t="s">
        <v>208</v>
      </c>
      <c r="AB52" s="14"/>
      <c r="AC52" s="16"/>
      <c r="AD52" s="14"/>
      <c r="AE52" s="14"/>
      <c r="AF52" s="14"/>
      <c r="AG52" s="16"/>
      <c r="AH52" s="14"/>
      <c r="AI52" s="14"/>
      <c r="AJ52" s="14"/>
      <c r="AK52" s="16"/>
      <c r="AL52" s="14"/>
      <c r="AM52" s="14"/>
      <c r="AN52" s="14"/>
      <c r="AO52" s="16"/>
      <c r="AP52" s="14"/>
      <c r="AQ52" s="14"/>
      <c r="AR52" s="15">
        <f t="shared" si="0"/>
        <v>99.899999999999991</v>
      </c>
      <c r="AS52" s="15">
        <f t="shared" si="1"/>
        <v>99.2</v>
      </c>
      <c r="AT52" s="15">
        <f t="shared" si="2"/>
        <v>101.2</v>
      </c>
      <c r="AU52" s="14"/>
    </row>
    <row r="53" spans="1:47" ht="15" customHeight="1" x14ac:dyDescent="0.25">
      <c r="A53" s="19">
        <v>50</v>
      </c>
      <c r="B53" s="12">
        <v>46205</v>
      </c>
      <c r="C53" s="14" t="s">
        <v>56</v>
      </c>
      <c r="D53" s="14">
        <v>4</v>
      </c>
      <c r="E53" s="16">
        <v>99.7</v>
      </c>
      <c r="F53" s="14">
        <v>1</v>
      </c>
      <c r="G53" s="14" t="s">
        <v>207</v>
      </c>
      <c r="H53" s="14">
        <v>5</v>
      </c>
      <c r="I53" s="16">
        <v>99.7</v>
      </c>
      <c r="J53" s="14">
        <v>1</v>
      </c>
      <c r="K53" s="14" t="s">
        <v>207</v>
      </c>
      <c r="L53" s="14">
        <v>7</v>
      </c>
      <c r="M53" s="16">
        <v>99.6</v>
      </c>
      <c r="N53" s="14">
        <v>6</v>
      </c>
      <c r="O53" s="14" t="s">
        <v>208</v>
      </c>
      <c r="P53" s="14">
        <v>8</v>
      </c>
      <c r="Q53" s="16">
        <v>100.3</v>
      </c>
      <c r="R53" s="14">
        <v>6</v>
      </c>
      <c r="S53" s="14" t="s">
        <v>208</v>
      </c>
      <c r="T53" s="14">
        <v>12</v>
      </c>
      <c r="U53" s="16">
        <v>100.4</v>
      </c>
      <c r="V53" s="14">
        <v>6</v>
      </c>
      <c r="W53" s="14" t="s">
        <v>208</v>
      </c>
      <c r="X53" s="14">
        <v>14</v>
      </c>
      <c r="Y53" s="16">
        <v>100.5</v>
      </c>
      <c r="Z53" s="14">
        <v>6</v>
      </c>
      <c r="AA53" s="14" t="s">
        <v>208</v>
      </c>
      <c r="AB53" s="14"/>
      <c r="AC53" s="16"/>
      <c r="AD53" s="14"/>
      <c r="AE53" s="14"/>
      <c r="AF53" s="14"/>
      <c r="AG53" s="16"/>
      <c r="AH53" s="14"/>
      <c r="AI53" s="14"/>
      <c r="AJ53" s="14"/>
      <c r="AK53" s="16"/>
      <c r="AL53" s="14"/>
      <c r="AM53" s="14"/>
      <c r="AN53" s="14"/>
      <c r="AO53" s="16"/>
      <c r="AP53" s="14"/>
      <c r="AQ53" s="14"/>
      <c r="AR53" s="15">
        <f t="shared" si="0"/>
        <v>100.03333333333335</v>
      </c>
      <c r="AS53" s="15">
        <f t="shared" si="1"/>
        <v>99.6</v>
      </c>
      <c r="AT53" s="15">
        <f t="shared" si="2"/>
        <v>100.5</v>
      </c>
      <c r="AU53" s="14"/>
    </row>
    <row r="54" spans="1:47" ht="15" customHeight="1" x14ac:dyDescent="0.25">
      <c r="A54" s="19">
        <v>51</v>
      </c>
      <c r="B54" s="12">
        <v>46205</v>
      </c>
      <c r="C54" s="14" t="s">
        <v>56</v>
      </c>
      <c r="D54" s="14">
        <v>4</v>
      </c>
      <c r="E54" s="16">
        <v>100.1</v>
      </c>
      <c r="F54" s="14">
        <v>16</v>
      </c>
      <c r="G54" s="14" t="s">
        <v>207</v>
      </c>
      <c r="H54" s="14">
        <v>5</v>
      </c>
      <c r="I54" s="16">
        <v>99.8</v>
      </c>
      <c r="J54" s="14">
        <v>16</v>
      </c>
      <c r="K54" s="14" t="s">
        <v>207</v>
      </c>
      <c r="L54" s="14">
        <v>7</v>
      </c>
      <c r="M54" s="16">
        <v>99.5</v>
      </c>
      <c r="N54" s="14">
        <v>16</v>
      </c>
      <c r="O54" s="14" t="s">
        <v>208</v>
      </c>
      <c r="P54" s="14">
        <v>8</v>
      </c>
      <c r="Q54" s="16">
        <v>99.6</v>
      </c>
      <c r="R54" s="14">
        <v>16</v>
      </c>
      <c r="S54" s="14" t="s">
        <v>208</v>
      </c>
      <c r="T54" s="14">
        <v>12</v>
      </c>
      <c r="U54" s="16">
        <v>99.2</v>
      </c>
      <c r="V54" s="14">
        <v>16</v>
      </c>
      <c r="W54" s="14" t="s">
        <v>208</v>
      </c>
      <c r="X54" s="14">
        <v>14</v>
      </c>
      <c r="Y54" s="16">
        <v>101.2</v>
      </c>
      <c r="Z54" s="14">
        <v>16</v>
      </c>
      <c r="AA54" s="14" t="s">
        <v>208</v>
      </c>
      <c r="AB54" s="14"/>
      <c r="AC54" s="16"/>
      <c r="AD54" s="14"/>
      <c r="AE54" s="14"/>
      <c r="AF54" s="14"/>
      <c r="AG54" s="16"/>
      <c r="AH54" s="14"/>
      <c r="AI54" s="14"/>
      <c r="AJ54" s="14"/>
      <c r="AK54" s="16"/>
      <c r="AL54" s="14"/>
      <c r="AM54" s="14"/>
      <c r="AN54" s="14"/>
      <c r="AO54" s="16"/>
      <c r="AP54" s="14"/>
      <c r="AQ54" s="14"/>
      <c r="AR54" s="15">
        <f t="shared" si="0"/>
        <v>99.899999999999991</v>
      </c>
      <c r="AS54" s="15">
        <f t="shared" si="1"/>
        <v>99.2</v>
      </c>
      <c r="AT54" s="15">
        <f t="shared" si="2"/>
        <v>101.2</v>
      </c>
      <c r="AU54" s="14"/>
    </row>
    <row r="55" spans="1:47" ht="15" customHeight="1" x14ac:dyDescent="0.25">
      <c r="A55" s="19">
        <v>52</v>
      </c>
      <c r="B55" s="12">
        <v>46205</v>
      </c>
      <c r="C55" s="14" t="s">
        <v>63</v>
      </c>
      <c r="D55" s="14">
        <v>4</v>
      </c>
      <c r="E55" s="16">
        <v>99.6</v>
      </c>
      <c r="F55" s="14">
        <v>2</v>
      </c>
      <c r="G55" s="14" t="s">
        <v>207</v>
      </c>
      <c r="H55" s="14">
        <v>5</v>
      </c>
      <c r="I55" s="16">
        <v>99.6</v>
      </c>
      <c r="J55" s="14">
        <v>2</v>
      </c>
      <c r="K55" s="14" t="s">
        <v>207</v>
      </c>
      <c r="L55" s="14">
        <v>7</v>
      </c>
      <c r="M55" s="16">
        <v>99.7</v>
      </c>
      <c r="N55" s="14">
        <v>2</v>
      </c>
      <c r="O55" s="14" t="s">
        <v>207</v>
      </c>
      <c r="P55" s="14">
        <v>8</v>
      </c>
      <c r="Q55" s="16">
        <v>99.8</v>
      </c>
      <c r="R55" s="14">
        <v>2</v>
      </c>
      <c r="S55" s="14" t="s">
        <v>207</v>
      </c>
      <c r="T55" s="14">
        <v>12</v>
      </c>
      <c r="U55" s="16">
        <v>100.6</v>
      </c>
      <c r="V55" s="14">
        <v>2</v>
      </c>
      <c r="W55" s="14" t="s">
        <v>207</v>
      </c>
      <c r="X55" s="14">
        <v>14</v>
      </c>
      <c r="Y55" s="16">
        <v>100.7</v>
      </c>
      <c r="Z55" s="14">
        <v>2</v>
      </c>
      <c r="AA55" s="14" t="s">
        <v>207</v>
      </c>
      <c r="AB55" s="14"/>
      <c r="AC55" s="16"/>
      <c r="AD55" s="14"/>
      <c r="AE55" s="14"/>
      <c r="AF55" s="14"/>
      <c r="AG55" s="16"/>
      <c r="AH55" s="14"/>
      <c r="AI55" s="14"/>
      <c r="AJ55" s="14"/>
      <c r="AK55" s="16"/>
      <c r="AL55" s="14"/>
      <c r="AM55" s="14"/>
      <c r="AN55" s="14"/>
      <c r="AO55" s="16"/>
      <c r="AP55" s="14"/>
      <c r="AQ55" s="14"/>
      <c r="AR55" s="15">
        <f t="shared" si="0"/>
        <v>100</v>
      </c>
      <c r="AS55" s="15">
        <f t="shared" si="1"/>
        <v>99.6</v>
      </c>
      <c r="AT55" s="15">
        <f t="shared" si="2"/>
        <v>100.7</v>
      </c>
      <c r="AU55" s="14"/>
    </row>
    <row r="56" spans="1:47" ht="15" customHeight="1" x14ac:dyDescent="0.25">
      <c r="A56" s="19">
        <v>53</v>
      </c>
      <c r="B56" s="12">
        <v>46205</v>
      </c>
      <c r="C56" s="14" t="s">
        <v>70</v>
      </c>
      <c r="D56" s="14">
        <v>4</v>
      </c>
      <c r="E56" s="16">
        <v>99.7</v>
      </c>
      <c r="F56" s="14">
        <v>1</v>
      </c>
      <c r="G56" s="14" t="s">
        <v>207</v>
      </c>
      <c r="H56" s="14">
        <v>5</v>
      </c>
      <c r="I56" s="16">
        <v>99.7</v>
      </c>
      <c r="J56" s="14">
        <v>1</v>
      </c>
      <c r="K56" s="14" t="s">
        <v>207</v>
      </c>
      <c r="L56" s="14">
        <v>7</v>
      </c>
      <c r="M56" s="16">
        <v>99.6</v>
      </c>
      <c r="N56" s="14">
        <v>6</v>
      </c>
      <c r="O56" s="14" t="s">
        <v>208</v>
      </c>
      <c r="P56" s="14">
        <v>8</v>
      </c>
      <c r="Q56" s="16">
        <v>100.3</v>
      </c>
      <c r="R56" s="14">
        <v>6</v>
      </c>
      <c r="S56" s="14" t="s">
        <v>208</v>
      </c>
      <c r="T56" s="14">
        <v>12</v>
      </c>
      <c r="U56" s="16">
        <v>100.4</v>
      </c>
      <c r="V56" s="14">
        <v>6</v>
      </c>
      <c r="W56" s="14" t="s">
        <v>208</v>
      </c>
      <c r="X56" s="14">
        <v>14</v>
      </c>
      <c r="Y56" s="16">
        <v>100.5</v>
      </c>
      <c r="Z56" s="14">
        <v>6</v>
      </c>
      <c r="AA56" s="14" t="s">
        <v>208</v>
      </c>
      <c r="AB56" s="14"/>
      <c r="AC56" s="16"/>
      <c r="AD56" s="14"/>
      <c r="AE56" s="14"/>
      <c r="AF56" s="14"/>
      <c r="AG56" s="16"/>
      <c r="AH56" s="14"/>
      <c r="AI56" s="14"/>
      <c r="AJ56" s="14"/>
      <c r="AK56" s="16"/>
      <c r="AL56" s="14"/>
      <c r="AM56" s="14"/>
      <c r="AN56" s="14"/>
      <c r="AO56" s="16"/>
      <c r="AP56" s="14"/>
      <c r="AQ56" s="14"/>
      <c r="AR56" s="15">
        <f t="shared" si="0"/>
        <v>100.03333333333335</v>
      </c>
      <c r="AS56" s="15">
        <f t="shared" si="1"/>
        <v>99.6</v>
      </c>
      <c r="AT56" s="15">
        <f t="shared" si="2"/>
        <v>100.5</v>
      </c>
      <c r="AU56" s="14"/>
    </row>
    <row r="57" spans="1:47" ht="15" customHeight="1" x14ac:dyDescent="0.25">
      <c r="A57" s="19">
        <v>54</v>
      </c>
      <c r="B57" s="12">
        <v>46205</v>
      </c>
      <c r="C57" s="14" t="s">
        <v>70</v>
      </c>
      <c r="D57" s="14">
        <v>4</v>
      </c>
      <c r="E57" s="16">
        <v>100.1</v>
      </c>
      <c r="F57" s="14">
        <v>16</v>
      </c>
      <c r="G57" s="14" t="s">
        <v>207</v>
      </c>
      <c r="H57" s="14">
        <v>5</v>
      </c>
      <c r="I57" s="16">
        <v>99.8</v>
      </c>
      <c r="J57" s="14">
        <v>16</v>
      </c>
      <c r="K57" s="14" t="s">
        <v>207</v>
      </c>
      <c r="L57" s="14">
        <v>7</v>
      </c>
      <c r="M57" s="16">
        <v>99.5</v>
      </c>
      <c r="N57" s="14">
        <v>16</v>
      </c>
      <c r="O57" s="14" t="s">
        <v>208</v>
      </c>
      <c r="P57" s="14">
        <v>8</v>
      </c>
      <c r="Q57" s="16">
        <v>99.6</v>
      </c>
      <c r="R57" s="14">
        <v>16</v>
      </c>
      <c r="S57" s="14" t="s">
        <v>208</v>
      </c>
      <c r="T57" s="14">
        <v>12</v>
      </c>
      <c r="U57" s="16">
        <v>99.2</v>
      </c>
      <c r="V57" s="14">
        <v>16</v>
      </c>
      <c r="W57" s="14" t="s">
        <v>208</v>
      </c>
      <c r="X57" s="14">
        <v>14</v>
      </c>
      <c r="Y57" s="16">
        <v>101.2</v>
      </c>
      <c r="Z57" s="14">
        <v>16</v>
      </c>
      <c r="AA57" s="14" t="s">
        <v>208</v>
      </c>
      <c r="AB57" s="14"/>
      <c r="AC57" s="16"/>
      <c r="AD57" s="14"/>
      <c r="AE57" s="14"/>
      <c r="AF57" s="14"/>
      <c r="AG57" s="16"/>
      <c r="AH57" s="14"/>
      <c r="AI57" s="14"/>
      <c r="AJ57" s="14"/>
      <c r="AK57" s="16"/>
      <c r="AL57" s="14"/>
      <c r="AM57" s="14"/>
      <c r="AN57" s="14"/>
      <c r="AO57" s="16"/>
      <c r="AP57" s="14"/>
      <c r="AQ57" s="14"/>
      <c r="AR57" s="15">
        <f t="shared" si="0"/>
        <v>99.899999999999991</v>
      </c>
      <c r="AS57" s="15">
        <f t="shared" si="1"/>
        <v>99.2</v>
      </c>
      <c r="AT57" s="15">
        <f t="shared" si="2"/>
        <v>101.2</v>
      </c>
      <c r="AU57" s="14"/>
    </row>
    <row r="58" spans="1:47" ht="15" customHeight="1" x14ac:dyDescent="0.25">
      <c r="A58" s="19">
        <v>55</v>
      </c>
      <c r="B58" s="12">
        <v>46205</v>
      </c>
      <c r="C58" s="14" t="s">
        <v>41</v>
      </c>
      <c r="D58" s="14">
        <v>4</v>
      </c>
      <c r="E58" s="16">
        <v>99.2</v>
      </c>
      <c r="F58" s="14">
        <v>3</v>
      </c>
      <c r="G58" s="14" t="s">
        <v>207</v>
      </c>
      <c r="H58" s="14">
        <v>5</v>
      </c>
      <c r="I58" s="16">
        <v>99.6</v>
      </c>
      <c r="J58" s="14">
        <v>3</v>
      </c>
      <c r="K58" s="14" t="s">
        <v>207</v>
      </c>
      <c r="L58" s="14">
        <v>7</v>
      </c>
      <c r="M58" s="16">
        <v>99.6</v>
      </c>
      <c r="N58" s="14">
        <v>3</v>
      </c>
      <c r="O58" s="14" t="s">
        <v>207</v>
      </c>
      <c r="P58" s="14">
        <v>8</v>
      </c>
      <c r="Q58" s="16">
        <v>99.4</v>
      </c>
      <c r="R58" s="14">
        <v>3</v>
      </c>
      <c r="S58" s="14" t="s">
        <v>207</v>
      </c>
      <c r="T58" s="14">
        <v>12</v>
      </c>
      <c r="U58" s="16">
        <v>99.2</v>
      </c>
      <c r="V58" s="14">
        <v>3</v>
      </c>
      <c r="W58" s="14" t="s">
        <v>207</v>
      </c>
      <c r="X58" s="14">
        <v>14</v>
      </c>
      <c r="Y58" s="16">
        <v>100.6</v>
      </c>
      <c r="Z58" s="14">
        <v>3</v>
      </c>
      <c r="AA58" s="14" t="s">
        <v>207</v>
      </c>
      <c r="AB58" s="14"/>
      <c r="AC58" s="16"/>
      <c r="AD58" s="14"/>
      <c r="AE58" s="14"/>
      <c r="AF58" s="14"/>
      <c r="AG58" s="16"/>
      <c r="AH58" s="14"/>
      <c r="AI58" s="14"/>
      <c r="AJ58" s="14"/>
      <c r="AK58" s="16"/>
      <c r="AL58" s="14"/>
      <c r="AM58" s="14"/>
      <c r="AN58" s="14"/>
      <c r="AO58" s="16"/>
      <c r="AP58" s="14"/>
      <c r="AQ58" s="14"/>
      <c r="AR58" s="15">
        <f t="shared" si="0"/>
        <v>99.59999999999998</v>
      </c>
      <c r="AS58" s="15">
        <f t="shared" si="1"/>
        <v>99.2</v>
      </c>
      <c r="AT58" s="15">
        <f t="shared" si="2"/>
        <v>100.6</v>
      </c>
      <c r="AU58" s="14"/>
    </row>
    <row r="59" spans="1:47" ht="15" customHeight="1" x14ac:dyDescent="0.25">
      <c r="A59" s="19">
        <v>56</v>
      </c>
      <c r="B59" s="12">
        <v>46205</v>
      </c>
      <c r="C59" s="14" t="s">
        <v>41</v>
      </c>
      <c r="D59" s="14">
        <v>4</v>
      </c>
      <c r="E59" s="16">
        <v>98.4</v>
      </c>
      <c r="F59" s="14">
        <v>3</v>
      </c>
      <c r="G59" s="14" t="s">
        <v>207</v>
      </c>
      <c r="H59" s="14">
        <v>5</v>
      </c>
      <c r="I59" s="16">
        <v>98.4</v>
      </c>
      <c r="J59" s="14">
        <v>3</v>
      </c>
      <c r="K59" s="14" t="s">
        <v>207</v>
      </c>
      <c r="L59" s="14">
        <v>7</v>
      </c>
      <c r="M59" s="16">
        <v>98.4</v>
      </c>
      <c r="N59" s="14">
        <v>3</v>
      </c>
      <c r="O59" s="14" t="s">
        <v>207</v>
      </c>
      <c r="P59" s="14">
        <v>8</v>
      </c>
      <c r="Q59" s="16">
        <v>98.4</v>
      </c>
      <c r="R59" s="14">
        <v>3</v>
      </c>
      <c r="S59" s="14" t="s">
        <v>207</v>
      </c>
      <c r="T59" s="14">
        <v>12</v>
      </c>
      <c r="U59" s="16">
        <v>98.4</v>
      </c>
      <c r="V59" s="14">
        <v>13</v>
      </c>
      <c r="W59" s="14" t="s">
        <v>208</v>
      </c>
      <c r="X59" s="14">
        <v>14</v>
      </c>
      <c r="Y59" s="16">
        <v>98.4</v>
      </c>
      <c r="Z59" s="14">
        <v>13</v>
      </c>
      <c r="AA59" s="14" t="s">
        <v>208</v>
      </c>
      <c r="AB59" s="14"/>
      <c r="AC59" s="16"/>
      <c r="AD59" s="14"/>
      <c r="AE59" s="14"/>
      <c r="AF59" s="14"/>
      <c r="AG59" s="16"/>
      <c r="AH59" s="14"/>
      <c r="AI59" s="14"/>
      <c r="AJ59" s="14"/>
      <c r="AK59" s="16"/>
      <c r="AL59" s="14"/>
      <c r="AM59" s="14"/>
      <c r="AN59" s="14"/>
      <c r="AO59" s="16"/>
      <c r="AP59" s="14"/>
      <c r="AQ59" s="14"/>
      <c r="AR59" s="15">
        <f t="shared" si="0"/>
        <v>98.399999999999991</v>
      </c>
      <c r="AS59" s="15">
        <f t="shared" si="1"/>
        <v>98.4</v>
      </c>
      <c r="AT59" s="15">
        <f t="shared" si="2"/>
        <v>98.4</v>
      </c>
      <c r="AU59" s="14"/>
    </row>
    <row r="60" spans="1:47" ht="15" customHeight="1" x14ac:dyDescent="0.25">
      <c r="A60" s="19">
        <v>57</v>
      </c>
      <c r="B60" s="12">
        <v>46208</v>
      </c>
      <c r="C60" s="14" t="s">
        <v>43</v>
      </c>
      <c r="D60" s="14">
        <v>1</v>
      </c>
      <c r="E60" s="16">
        <v>100.2</v>
      </c>
      <c r="F60" s="14">
        <v>4</v>
      </c>
      <c r="G60" s="14" t="s">
        <v>207</v>
      </c>
      <c r="H60" s="14">
        <v>2</v>
      </c>
      <c r="I60" s="16">
        <v>100.3</v>
      </c>
      <c r="J60" s="14">
        <v>4</v>
      </c>
      <c r="K60" s="14" t="s">
        <v>207</v>
      </c>
      <c r="L60" s="14">
        <v>4</v>
      </c>
      <c r="M60" s="16">
        <v>99.8</v>
      </c>
      <c r="N60" s="14">
        <v>4</v>
      </c>
      <c r="O60" s="14" t="s">
        <v>207</v>
      </c>
      <c r="P60" s="14">
        <v>5</v>
      </c>
      <c r="Q60" s="16">
        <v>99.8</v>
      </c>
      <c r="R60" s="14">
        <v>4</v>
      </c>
      <c r="S60" s="14" t="s">
        <v>207</v>
      </c>
      <c r="T60" s="14">
        <v>9</v>
      </c>
      <c r="U60" s="16">
        <v>99.8</v>
      </c>
      <c r="V60" s="14">
        <v>4</v>
      </c>
      <c r="W60" s="14" t="s">
        <v>208</v>
      </c>
      <c r="X60" s="14">
        <v>11</v>
      </c>
      <c r="Y60" s="16">
        <v>99.7</v>
      </c>
      <c r="Z60" s="14">
        <v>4</v>
      </c>
      <c r="AA60" s="14" t="s">
        <v>208</v>
      </c>
      <c r="AB60" s="14"/>
      <c r="AC60" s="16"/>
      <c r="AD60" s="14"/>
      <c r="AE60" s="14"/>
      <c r="AF60" s="14"/>
      <c r="AG60" s="16"/>
      <c r="AH60" s="14"/>
      <c r="AI60" s="14"/>
      <c r="AJ60" s="14"/>
      <c r="AK60" s="16"/>
      <c r="AL60" s="14"/>
      <c r="AM60" s="14"/>
      <c r="AN60" s="14"/>
      <c r="AO60" s="16"/>
      <c r="AP60" s="14"/>
      <c r="AQ60" s="14"/>
      <c r="AR60" s="15">
        <f t="shared" si="0"/>
        <v>99.933333333333337</v>
      </c>
      <c r="AS60" s="15">
        <f t="shared" si="1"/>
        <v>99.7</v>
      </c>
      <c r="AT60" s="15">
        <f t="shared" si="2"/>
        <v>100.3</v>
      </c>
      <c r="AU60" s="14"/>
    </row>
    <row r="61" spans="1:47" ht="15" customHeight="1" x14ac:dyDescent="0.25">
      <c r="A61" s="19">
        <v>58</v>
      </c>
      <c r="B61" s="12">
        <v>46208</v>
      </c>
      <c r="C61" s="14" t="s">
        <v>42</v>
      </c>
      <c r="D61" s="14">
        <v>1</v>
      </c>
      <c r="E61" s="16">
        <v>99.3</v>
      </c>
      <c r="F61" s="14">
        <v>8</v>
      </c>
      <c r="G61" s="14" t="s">
        <v>207</v>
      </c>
      <c r="H61" s="14">
        <v>2</v>
      </c>
      <c r="I61" s="16">
        <v>99.3</v>
      </c>
      <c r="J61" s="14">
        <v>17</v>
      </c>
      <c r="K61" s="14" t="s">
        <v>207</v>
      </c>
      <c r="L61" s="14">
        <v>4</v>
      </c>
      <c r="M61" s="16">
        <v>99.8</v>
      </c>
      <c r="N61" s="14">
        <v>17</v>
      </c>
      <c r="O61" s="14" t="s">
        <v>207</v>
      </c>
      <c r="P61" s="14">
        <v>5</v>
      </c>
      <c r="Q61" s="16">
        <v>98.9</v>
      </c>
      <c r="R61" s="14">
        <v>17</v>
      </c>
      <c r="S61" s="14" t="s">
        <v>207</v>
      </c>
      <c r="T61" s="14">
        <v>9</v>
      </c>
      <c r="U61" s="16">
        <v>99.6</v>
      </c>
      <c r="V61" s="14">
        <v>17</v>
      </c>
      <c r="W61" s="14" t="s">
        <v>208</v>
      </c>
      <c r="X61" s="14">
        <v>11</v>
      </c>
      <c r="Y61" s="16">
        <v>99.9</v>
      </c>
      <c r="Z61" s="14">
        <v>17</v>
      </c>
      <c r="AA61" s="14" t="s">
        <v>208</v>
      </c>
      <c r="AB61" s="14"/>
      <c r="AC61" s="16"/>
      <c r="AD61" s="14"/>
      <c r="AE61" s="14"/>
      <c r="AF61" s="14"/>
      <c r="AG61" s="16"/>
      <c r="AH61" s="14"/>
      <c r="AI61" s="14"/>
      <c r="AJ61" s="14"/>
      <c r="AK61" s="16"/>
      <c r="AL61" s="14"/>
      <c r="AM61" s="14"/>
      <c r="AN61" s="14"/>
      <c r="AO61" s="16"/>
      <c r="AP61" s="14"/>
      <c r="AQ61" s="14"/>
      <c r="AR61" s="15">
        <f t="shared" si="0"/>
        <v>99.466666666666654</v>
      </c>
      <c r="AS61" s="15">
        <f t="shared" si="1"/>
        <v>98.9</v>
      </c>
      <c r="AT61" s="15">
        <f t="shared" si="2"/>
        <v>99.9</v>
      </c>
      <c r="AU61" s="14"/>
    </row>
    <row r="62" spans="1:47" ht="15" customHeight="1" x14ac:dyDescent="0.25">
      <c r="A62" s="19">
        <v>59</v>
      </c>
      <c r="B62" s="12">
        <v>46208</v>
      </c>
      <c r="C62" s="14" t="s">
        <v>42</v>
      </c>
      <c r="D62" s="14">
        <v>1</v>
      </c>
      <c r="E62" s="16">
        <v>99.5</v>
      </c>
      <c r="F62" s="14">
        <v>10</v>
      </c>
      <c r="G62" s="14" t="s">
        <v>207</v>
      </c>
      <c r="H62" s="14">
        <v>2</v>
      </c>
      <c r="I62" s="16">
        <v>100</v>
      </c>
      <c r="J62" s="14">
        <v>10</v>
      </c>
      <c r="K62" s="14" t="s">
        <v>207</v>
      </c>
      <c r="L62" s="14">
        <v>4</v>
      </c>
      <c r="M62" s="16">
        <v>100.1</v>
      </c>
      <c r="N62" s="14">
        <v>10</v>
      </c>
      <c r="O62" s="14" t="s">
        <v>207</v>
      </c>
      <c r="P62" s="14">
        <v>5</v>
      </c>
      <c r="Q62" s="16">
        <v>99.5</v>
      </c>
      <c r="R62" s="14">
        <v>10</v>
      </c>
      <c r="S62" s="14" t="s">
        <v>207</v>
      </c>
      <c r="T62" s="14">
        <v>9</v>
      </c>
      <c r="U62" s="16">
        <v>99.6</v>
      </c>
      <c r="V62" s="14">
        <v>10</v>
      </c>
      <c r="W62" s="14" t="s">
        <v>208</v>
      </c>
      <c r="X62" s="14">
        <v>11</v>
      </c>
      <c r="Y62" s="16">
        <v>99.6</v>
      </c>
      <c r="Z62" s="14">
        <v>10</v>
      </c>
      <c r="AA62" s="14" t="s">
        <v>208</v>
      </c>
      <c r="AB62" s="14"/>
      <c r="AC62" s="16"/>
      <c r="AD62" s="14"/>
      <c r="AE62" s="14"/>
      <c r="AF62" s="14"/>
      <c r="AG62" s="16"/>
      <c r="AH62" s="14"/>
      <c r="AI62" s="14"/>
      <c r="AJ62" s="14"/>
      <c r="AK62" s="16"/>
      <c r="AL62" s="14"/>
      <c r="AM62" s="14"/>
      <c r="AN62" s="14"/>
      <c r="AO62" s="16"/>
      <c r="AP62" s="14"/>
      <c r="AQ62" s="14"/>
      <c r="AR62" s="15">
        <f t="shared" si="0"/>
        <v>99.716666666666683</v>
      </c>
      <c r="AS62" s="15">
        <f t="shared" si="1"/>
        <v>99.5</v>
      </c>
      <c r="AT62" s="15">
        <f t="shared" si="2"/>
        <v>100.1</v>
      </c>
      <c r="AU62" s="14"/>
    </row>
    <row r="63" spans="1:47" ht="15" customHeight="1" x14ac:dyDescent="0.25">
      <c r="A63" s="19">
        <v>60</v>
      </c>
      <c r="B63" s="12">
        <v>46208</v>
      </c>
      <c r="C63" s="14" t="s">
        <v>42</v>
      </c>
      <c r="D63" s="14">
        <v>1</v>
      </c>
      <c r="E63" s="16">
        <v>100</v>
      </c>
      <c r="F63" s="14">
        <v>9</v>
      </c>
      <c r="G63" s="14" t="s">
        <v>207</v>
      </c>
      <c r="H63" s="14">
        <v>2</v>
      </c>
      <c r="I63" s="16">
        <v>99.4</v>
      </c>
      <c r="J63" s="14">
        <v>9</v>
      </c>
      <c r="K63" s="14" t="s">
        <v>207</v>
      </c>
      <c r="L63" s="14">
        <v>4</v>
      </c>
      <c r="M63" s="16">
        <v>99.4</v>
      </c>
      <c r="N63" s="14">
        <v>9</v>
      </c>
      <c r="O63" s="14" t="s">
        <v>207</v>
      </c>
      <c r="P63" s="14">
        <v>5</v>
      </c>
      <c r="Q63" s="16">
        <v>99.9</v>
      </c>
      <c r="R63" s="14">
        <v>9</v>
      </c>
      <c r="S63" s="14" t="s">
        <v>207</v>
      </c>
      <c r="T63" s="14">
        <v>9</v>
      </c>
      <c r="U63" s="16">
        <v>100</v>
      </c>
      <c r="V63" s="14">
        <v>14</v>
      </c>
      <c r="W63" s="14" t="s">
        <v>208</v>
      </c>
      <c r="X63" s="14">
        <v>11</v>
      </c>
      <c r="Y63" s="16">
        <v>100.4</v>
      </c>
      <c r="Z63" s="14">
        <v>14</v>
      </c>
      <c r="AA63" s="14" t="s">
        <v>208</v>
      </c>
      <c r="AB63" s="14"/>
      <c r="AC63" s="16"/>
      <c r="AD63" s="14"/>
      <c r="AE63" s="14"/>
      <c r="AF63" s="14"/>
      <c r="AG63" s="16"/>
      <c r="AH63" s="14"/>
      <c r="AI63" s="14"/>
      <c r="AJ63" s="14"/>
      <c r="AK63" s="16"/>
      <c r="AL63" s="14"/>
      <c r="AM63" s="14"/>
      <c r="AN63" s="14"/>
      <c r="AO63" s="16"/>
      <c r="AP63" s="14"/>
      <c r="AQ63" s="14"/>
      <c r="AR63" s="15">
        <f t="shared" si="0"/>
        <v>99.850000000000009</v>
      </c>
      <c r="AS63" s="15">
        <f t="shared" si="1"/>
        <v>99.4</v>
      </c>
      <c r="AT63" s="15">
        <f t="shared" si="2"/>
        <v>100.4</v>
      </c>
      <c r="AU63" s="14"/>
    </row>
    <row r="64" spans="1:47" ht="15" customHeight="1" x14ac:dyDescent="0.25">
      <c r="A64" s="19">
        <v>61</v>
      </c>
      <c r="B64" s="12">
        <v>46208</v>
      </c>
      <c r="C64" s="14" t="s">
        <v>41</v>
      </c>
      <c r="D64" s="14">
        <v>1</v>
      </c>
      <c r="E64" s="16">
        <v>100</v>
      </c>
      <c r="F64" s="14">
        <v>9</v>
      </c>
      <c r="G64" s="14" t="s">
        <v>207</v>
      </c>
      <c r="H64" s="14">
        <v>2</v>
      </c>
      <c r="I64" s="16">
        <v>99.4</v>
      </c>
      <c r="J64" s="14">
        <v>9</v>
      </c>
      <c r="K64" s="14" t="s">
        <v>207</v>
      </c>
      <c r="L64" s="14">
        <v>4</v>
      </c>
      <c r="M64" s="16">
        <v>99.4</v>
      </c>
      <c r="N64" s="14">
        <v>9</v>
      </c>
      <c r="O64" s="14" t="s">
        <v>207</v>
      </c>
      <c r="P64" s="14">
        <v>5</v>
      </c>
      <c r="Q64" s="16">
        <v>99.9</v>
      </c>
      <c r="R64" s="14">
        <v>9</v>
      </c>
      <c r="S64" s="14" t="s">
        <v>207</v>
      </c>
      <c r="T64" s="14">
        <v>9</v>
      </c>
      <c r="U64" s="16">
        <v>100.5</v>
      </c>
      <c r="V64" s="14">
        <v>14</v>
      </c>
      <c r="W64" s="14" t="s">
        <v>208</v>
      </c>
      <c r="X64" s="14">
        <v>11</v>
      </c>
      <c r="Y64" s="16">
        <v>100.4</v>
      </c>
      <c r="Z64" s="14">
        <v>14</v>
      </c>
      <c r="AA64" s="14" t="s">
        <v>208</v>
      </c>
      <c r="AB64" s="14"/>
      <c r="AC64" s="16"/>
      <c r="AD64" s="14"/>
      <c r="AE64" s="14"/>
      <c r="AF64" s="14"/>
      <c r="AG64" s="16"/>
      <c r="AH64" s="14"/>
      <c r="AI64" s="14"/>
      <c r="AJ64" s="14"/>
      <c r="AK64" s="16"/>
      <c r="AL64" s="14"/>
      <c r="AM64" s="14"/>
      <c r="AN64" s="14"/>
      <c r="AO64" s="16"/>
      <c r="AP64" s="14"/>
      <c r="AQ64" s="14"/>
      <c r="AR64" s="15">
        <f t="shared" si="0"/>
        <v>99.933333333333337</v>
      </c>
      <c r="AS64" s="15">
        <f t="shared" si="1"/>
        <v>99.4</v>
      </c>
      <c r="AT64" s="15">
        <f t="shared" si="2"/>
        <v>100.5</v>
      </c>
      <c r="AU64" s="14"/>
    </row>
    <row r="65" spans="1:47" ht="15" customHeight="1" x14ac:dyDescent="0.25">
      <c r="A65" s="19">
        <v>62</v>
      </c>
      <c r="B65" s="12">
        <v>46211</v>
      </c>
      <c r="C65" s="14" t="s">
        <v>43</v>
      </c>
      <c r="D65" s="14">
        <v>1</v>
      </c>
      <c r="E65" s="16">
        <v>99.9</v>
      </c>
      <c r="F65" s="14">
        <v>1</v>
      </c>
      <c r="G65" s="14" t="s">
        <v>207</v>
      </c>
      <c r="H65" s="14">
        <v>2</v>
      </c>
      <c r="I65" s="16">
        <v>100.2</v>
      </c>
      <c r="J65" s="14">
        <v>1</v>
      </c>
      <c r="K65" s="14" t="s">
        <v>207</v>
      </c>
      <c r="L65" s="14">
        <v>6</v>
      </c>
      <c r="M65" s="16">
        <v>99.8</v>
      </c>
      <c r="N65" s="14">
        <v>1</v>
      </c>
      <c r="O65" s="14" t="s">
        <v>207</v>
      </c>
      <c r="P65" s="14">
        <v>8</v>
      </c>
      <c r="Q65" s="16">
        <v>99.6</v>
      </c>
      <c r="R65" s="14">
        <v>1</v>
      </c>
      <c r="S65" s="14" t="s">
        <v>208</v>
      </c>
      <c r="T65" s="14">
        <v>3</v>
      </c>
      <c r="U65" s="16"/>
      <c r="V65" s="14"/>
      <c r="W65" s="14"/>
      <c r="X65" s="14"/>
      <c r="Y65" s="16"/>
      <c r="Z65" s="14"/>
      <c r="AA65" s="14"/>
      <c r="AB65" s="14"/>
      <c r="AC65" s="16"/>
      <c r="AD65" s="14"/>
      <c r="AE65" s="14"/>
      <c r="AF65" s="14"/>
      <c r="AG65" s="16"/>
      <c r="AH65" s="14"/>
      <c r="AI65" s="14"/>
      <c r="AJ65" s="14"/>
      <c r="AK65" s="16"/>
      <c r="AL65" s="14"/>
      <c r="AM65" s="14"/>
      <c r="AN65" s="14"/>
      <c r="AO65" s="16"/>
      <c r="AP65" s="14"/>
      <c r="AQ65" s="14"/>
      <c r="AR65" s="15">
        <f t="shared" si="0"/>
        <v>99.875</v>
      </c>
      <c r="AS65" s="15">
        <f t="shared" si="1"/>
        <v>99.6</v>
      </c>
      <c r="AT65" s="15">
        <f t="shared" si="2"/>
        <v>100.2</v>
      </c>
      <c r="AU65" s="14"/>
    </row>
    <row r="66" spans="1:47" ht="15" customHeight="1" x14ac:dyDescent="0.25">
      <c r="A66" s="19">
        <v>63</v>
      </c>
      <c r="B66" s="12">
        <v>46211</v>
      </c>
      <c r="C66" s="14" t="s">
        <v>43</v>
      </c>
      <c r="D66" s="14">
        <v>1</v>
      </c>
      <c r="E66" s="16">
        <v>99.6</v>
      </c>
      <c r="F66" s="14">
        <v>3</v>
      </c>
      <c r="G66" s="14" t="s">
        <v>207</v>
      </c>
      <c r="H66" s="14">
        <v>2</v>
      </c>
      <c r="I66" s="16">
        <v>99.4</v>
      </c>
      <c r="J66" s="14">
        <v>3</v>
      </c>
      <c r="K66" s="14" t="s">
        <v>207</v>
      </c>
      <c r="L66" s="14">
        <v>6</v>
      </c>
      <c r="M66" s="16">
        <v>99.2</v>
      </c>
      <c r="N66" s="14">
        <v>3</v>
      </c>
      <c r="O66" s="14" t="s">
        <v>207</v>
      </c>
      <c r="P66" s="14">
        <v>8</v>
      </c>
      <c r="Q66" s="16">
        <v>99.1</v>
      </c>
      <c r="R66" s="14">
        <v>3</v>
      </c>
      <c r="S66" s="14" t="s">
        <v>207</v>
      </c>
      <c r="T66" s="14"/>
      <c r="U66" s="16"/>
      <c r="V66" s="14"/>
      <c r="W66" s="14"/>
      <c r="X66" s="14"/>
      <c r="Y66" s="16"/>
      <c r="Z66" s="14"/>
      <c r="AA66" s="14"/>
      <c r="AB66" s="14"/>
      <c r="AC66" s="16"/>
      <c r="AD66" s="14"/>
      <c r="AE66" s="14"/>
      <c r="AF66" s="14"/>
      <c r="AG66" s="16"/>
      <c r="AH66" s="14"/>
      <c r="AI66" s="14"/>
      <c r="AJ66" s="14"/>
      <c r="AK66" s="16"/>
      <c r="AL66" s="14"/>
      <c r="AM66" s="14"/>
      <c r="AN66" s="14"/>
      <c r="AO66" s="16"/>
      <c r="AP66" s="14"/>
      <c r="AQ66" s="14"/>
      <c r="AR66" s="15">
        <f t="shared" si="0"/>
        <v>99.324999999999989</v>
      </c>
      <c r="AS66" s="15">
        <f t="shared" si="1"/>
        <v>99.1</v>
      </c>
      <c r="AT66" s="15">
        <f t="shared" si="2"/>
        <v>99.6</v>
      </c>
      <c r="AU66" s="14"/>
    </row>
    <row r="67" spans="1:47" ht="15" customHeight="1" x14ac:dyDescent="0.25">
      <c r="A67" s="19">
        <v>64</v>
      </c>
      <c r="B67" s="12">
        <v>46211</v>
      </c>
      <c r="C67" s="14" t="s">
        <v>48</v>
      </c>
      <c r="D67" s="14">
        <v>1</v>
      </c>
      <c r="E67" s="16">
        <v>99.6</v>
      </c>
      <c r="F67" s="14">
        <v>5</v>
      </c>
      <c r="G67" s="14" t="s">
        <v>207</v>
      </c>
      <c r="H67" s="14">
        <v>2</v>
      </c>
      <c r="I67" s="16">
        <v>99.3</v>
      </c>
      <c r="J67" s="14">
        <v>5</v>
      </c>
      <c r="K67" s="14" t="s">
        <v>207</v>
      </c>
      <c r="L67" s="14">
        <v>6</v>
      </c>
      <c r="M67" s="16">
        <v>100.1</v>
      </c>
      <c r="N67" s="14">
        <v>5</v>
      </c>
      <c r="O67" s="14" t="s">
        <v>208</v>
      </c>
      <c r="P67" s="14">
        <v>8</v>
      </c>
      <c r="Q67" s="16">
        <v>99.9</v>
      </c>
      <c r="R67" s="14">
        <v>5</v>
      </c>
      <c r="S67" s="14" t="s">
        <v>208</v>
      </c>
      <c r="T67" s="14"/>
      <c r="U67" s="16"/>
      <c r="V67" s="14"/>
      <c r="W67" s="14"/>
      <c r="X67" s="14"/>
      <c r="Y67" s="16"/>
      <c r="Z67" s="14"/>
      <c r="AA67" s="14"/>
      <c r="AB67" s="14"/>
      <c r="AC67" s="16"/>
      <c r="AD67" s="14"/>
      <c r="AE67" s="14"/>
      <c r="AF67" s="14"/>
      <c r="AG67" s="16"/>
      <c r="AH67" s="14"/>
      <c r="AI67" s="14"/>
      <c r="AJ67" s="14"/>
      <c r="AK67" s="16"/>
      <c r="AL67" s="14"/>
      <c r="AM67" s="14"/>
      <c r="AN67" s="14"/>
      <c r="AO67" s="16"/>
      <c r="AP67" s="14"/>
      <c r="AQ67" s="14"/>
      <c r="AR67" s="15">
        <f t="shared" si="0"/>
        <v>99.724999999999994</v>
      </c>
      <c r="AS67" s="15">
        <f t="shared" si="1"/>
        <v>99.3</v>
      </c>
      <c r="AT67" s="15">
        <f t="shared" si="2"/>
        <v>100.1</v>
      </c>
      <c r="AU67" s="14"/>
    </row>
    <row r="68" spans="1:47" ht="15" customHeight="1" x14ac:dyDescent="0.25">
      <c r="A68" s="19">
        <v>65</v>
      </c>
      <c r="B68" s="12">
        <v>46211</v>
      </c>
      <c r="C68" s="14" t="s">
        <v>48</v>
      </c>
      <c r="D68" s="14">
        <v>1</v>
      </c>
      <c r="E68" s="16">
        <v>99.6</v>
      </c>
      <c r="F68" s="14">
        <v>3</v>
      </c>
      <c r="G68" s="14" t="s">
        <v>207</v>
      </c>
      <c r="H68" s="14">
        <v>2</v>
      </c>
      <c r="I68" s="16">
        <v>99.4</v>
      </c>
      <c r="J68" s="14">
        <v>3</v>
      </c>
      <c r="K68" s="14" t="s">
        <v>207</v>
      </c>
      <c r="L68" s="14">
        <v>6</v>
      </c>
      <c r="M68" s="16">
        <v>99.2</v>
      </c>
      <c r="N68" s="14">
        <v>3</v>
      </c>
      <c r="O68" s="14" t="s">
        <v>207</v>
      </c>
      <c r="P68" s="14">
        <v>8</v>
      </c>
      <c r="Q68" s="16">
        <v>99.5</v>
      </c>
      <c r="R68" s="14">
        <v>3</v>
      </c>
      <c r="S68" s="14" t="s">
        <v>207</v>
      </c>
      <c r="T68" s="14"/>
      <c r="U68" s="16"/>
      <c r="V68" s="14"/>
      <c r="W68" s="14"/>
      <c r="X68" s="14"/>
      <c r="Y68" s="16"/>
      <c r="Z68" s="14"/>
      <c r="AA68" s="14"/>
      <c r="AB68" s="14"/>
      <c r="AC68" s="16"/>
      <c r="AD68" s="14"/>
      <c r="AE68" s="14"/>
      <c r="AF68" s="14"/>
      <c r="AG68" s="16"/>
      <c r="AH68" s="14"/>
      <c r="AI68" s="14"/>
      <c r="AJ68" s="14"/>
      <c r="AK68" s="16"/>
      <c r="AL68" s="14"/>
      <c r="AM68" s="14"/>
      <c r="AN68" s="14"/>
      <c r="AO68" s="16"/>
      <c r="AP68" s="14"/>
      <c r="AQ68" s="14"/>
      <c r="AR68" s="15">
        <f t="shared" ref="AR68:AR131" si="3">IF(COUNT(E68,I68,M68,Q68,U68,Y68,AC68,AG68,AK68,AO68)=0,"",AVERAGE(E68,I68,M68,Q68,U68,Y68,AC68,AG68,AK68,AO68))</f>
        <v>99.424999999999997</v>
      </c>
      <c r="AS68" s="15">
        <f t="shared" ref="AS68:AS131" si="4">IF(COUNT(E68,I68,M68,Q68,U68,Y68,AC68,AG68,AK68,AO68)=0,"",MIN(E68,I68,M68,Q68,U68,Y68,AC68,AG68,AK68,AO68))</f>
        <v>99.2</v>
      </c>
      <c r="AT68" s="15">
        <f t="shared" ref="AT68:AT131" si="5">IF(COUNT(E68,I68,M68,Q68,U68,Y68,AC68,AG68,AK68,AO68)=0,"",MAX(E68,I68,M68,Q68,U68,Y68,AC68,AG68,AK68,AO68))</f>
        <v>99.6</v>
      </c>
      <c r="AU68" s="14"/>
    </row>
    <row r="69" spans="1:47" ht="15" customHeight="1" x14ac:dyDescent="0.25">
      <c r="A69" s="19">
        <v>66</v>
      </c>
      <c r="B69" s="12">
        <v>46211</v>
      </c>
      <c r="C69" s="14" t="s">
        <v>56</v>
      </c>
      <c r="D69" s="14">
        <v>1</v>
      </c>
      <c r="E69" s="16">
        <v>99.6</v>
      </c>
      <c r="F69" s="14">
        <v>6</v>
      </c>
      <c r="G69" s="14" t="s">
        <v>207</v>
      </c>
      <c r="H69" s="14">
        <v>2</v>
      </c>
      <c r="I69" s="16">
        <v>100.3</v>
      </c>
      <c r="J69" s="14">
        <v>6</v>
      </c>
      <c r="K69" s="14" t="s">
        <v>207</v>
      </c>
      <c r="L69" s="14">
        <v>6</v>
      </c>
      <c r="M69" s="16">
        <v>100.1</v>
      </c>
      <c r="N69" s="14">
        <v>6</v>
      </c>
      <c r="O69" s="14" t="s">
        <v>207</v>
      </c>
      <c r="P69" s="14">
        <v>8</v>
      </c>
      <c r="Q69" s="16">
        <v>99.5</v>
      </c>
      <c r="R69" s="14">
        <v>15</v>
      </c>
      <c r="S69" s="14" t="s">
        <v>208</v>
      </c>
      <c r="T69" s="14"/>
      <c r="U69" s="16"/>
      <c r="V69" s="14"/>
      <c r="W69" s="14"/>
      <c r="X69" s="14"/>
      <c r="Y69" s="16"/>
      <c r="Z69" s="14"/>
      <c r="AA69" s="14"/>
      <c r="AB69" s="14"/>
      <c r="AC69" s="16"/>
      <c r="AD69" s="14"/>
      <c r="AE69" s="14"/>
      <c r="AF69" s="14"/>
      <c r="AG69" s="16"/>
      <c r="AH69" s="14"/>
      <c r="AI69" s="14"/>
      <c r="AJ69" s="14"/>
      <c r="AK69" s="16"/>
      <c r="AL69" s="14"/>
      <c r="AM69" s="14"/>
      <c r="AN69" s="14"/>
      <c r="AO69" s="16"/>
      <c r="AP69" s="14"/>
      <c r="AQ69" s="14"/>
      <c r="AR69" s="15">
        <f t="shared" si="3"/>
        <v>99.875</v>
      </c>
      <c r="AS69" s="15">
        <f t="shared" si="4"/>
        <v>99.5</v>
      </c>
      <c r="AT69" s="15">
        <f t="shared" si="5"/>
        <v>100.3</v>
      </c>
      <c r="AU69" s="14"/>
    </row>
    <row r="70" spans="1:47" ht="15" customHeight="1" x14ac:dyDescent="0.25">
      <c r="A70" s="19">
        <v>67</v>
      </c>
      <c r="B70" s="12">
        <v>46211</v>
      </c>
      <c r="C70" s="14" t="s">
        <v>63</v>
      </c>
      <c r="D70" s="14">
        <v>1</v>
      </c>
      <c r="E70" s="16">
        <v>99.6</v>
      </c>
      <c r="F70" s="14">
        <v>5</v>
      </c>
      <c r="G70" s="14" t="s">
        <v>207</v>
      </c>
      <c r="H70" s="14">
        <v>2</v>
      </c>
      <c r="I70" s="16">
        <v>99.3</v>
      </c>
      <c r="J70" s="14">
        <v>5</v>
      </c>
      <c r="K70" s="14" t="s">
        <v>207</v>
      </c>
      <c r="L70" s="14">
        <v>6</v>
      </c>
      <c r="M70" s="16">
        <v>100.1</v>
      </c>
      <c r="N70" s="14">
        <v>5</v>
      </c>
      <c r="O70" s="14" t="s">
        <v>208</v>
      </c>
      <c r="P70" s="14">
        <v>8</v>
      </c>
      <c r="Q70" s="16">
        <v>99.9</v>
      </c>
      <c r="R70" s="14">
        <v>5</v>
      </c>
      <c r="S70" s="14" t="s">
        <v>208</v>
      </c>
      <c r="T70" s="14"/>
      <c r="U70" s="16"/>
      <c r="V70" s="14"/>
      <c r="W70" s="14"/>
      <c r="X70" s="14"/>
      <c r="Y70" s="16"/>
      <c r="Z70" s="14"/>
      <c r="AA70" s="14"/>
      <c r="AB70" s="14"/>
      <c r="AC70" s="16"/>
      <c r="AD70" s="14"/>
      <c r="AE70" s="14"/>
      <c r="AF70" s="14"/>
      <c r="AG70" s="16"/>
      <c r="AH70" s="14"/>
      <c r="AI70" s="14"/>
      <c r="AJ70" s="14"/>
      <c r="AK70" s="16"/>
      <c r="AL70" s="14"/>
      <c r="AM70" s="14"/>
      <c r="AN70" s="14"/>
      <c r="AO70" s="16"/>
      <c r="AP70" s="14"/>
      <c r="AQ70" s="14"/>
      <c r="AR70" s="15">
        <f t="shared" si="3"/>
        <v>99.724999999999994</v>
      </c>
      <c r="AS70" s="15">
        <f t="shared" si="4"/>
        <v>99.3</v>
      </c>
      <c r="AT70" s="15">
        <f t="shared" si="5"/>
        <v>100.1</v>
      </c>
      <c r="AU70" s="14"/>
    </row>
    <row r="71" spans="1:47" ht="15" customHeight="1" x14ac:dyDescent="0.25">
      <c r="A71" s="19">
        <v>68</v>
      </c>
      <c r="B71" s="12">
        <v>46211</v>
      </c>
      <c r="C71" s="14" t="s">
        <v>63</v>
      </c>
      <c r="D71" s="14">
        <v>1</v>
      </c>
      <c r="E71" s="16">
        <v>99.8</v>
      </c>
      <c r="F71" s="14">
        <v>11</v>
      </c>
      <c r="G71" s="14" t="s">
        <v>207</v>
      </c>
      <c r="H71" s="14">
        <v>2</v>
      </c>
      <c r="I71" s="16">
        <v>98.9</v>
      </c>
      <c r="J71" s="14">
        <v>11</v>
      </c>
      <c r="K71" s="14" t="s">
        <v>207</v>
      </c>
      <c r="L71" s="14">
        <v>6</v>
      </c>
      <c r="M71" s="16">
        <v>99.4</v>
      </c>
      <c r="N71" s="14">
        <v>11</v>
      </c>
      <c r="O71" s="14" t="s">
        <v>207</v>
      </c>
      <c r="P71" s="14">
        <v>8</v>
      </c>
      <c r="Q71" s="16">
        <v>99.4</v>
      </c>
      <c r="R71" s="14">
        <v>15</v>
      </c>
      <c r="S71" s="14" t="s">
        <v>208</v>
      </c>
      <c r="T71" s="14"/>
      <c r="U71" s="16"/>
      <c r="V71" s="14"/>
      <c r="W71" s="14"/>
      <c r="X71" s="14"/>
      <c r="Y71" s="16"/>
      <c r="Z71" s="14"/>
      <c r="AA71" s="14"/>
      <c r="AB71" s="14"/>
      <c r="AC71" s="16"/>
      <c r="AD71" s="14"/>
      <c r="AE71" s="14"/>
      <c r="AF71" s="14"/>
      <c r="AG71" s="16"/>
      <c r="AH71" s="14"/>
      <c r="AI71" s="14"/>
      <c r="AJ71" s="14"/>
      <c r="AK71" s="16"/>
      <c r="AL71" s="14"/>
      <c r="AM71" s="14"/>
      <c r="AN71" s="14"/>
      <c r="AO71" s="16"/>
      <c r="AP71" s="14"/>
      <c r="AQ71" s="14"/>
      <c r="AR71" s="15">
        <f t="shared" si="3"/>
        <v>99.375</v>
      </c>
      <c r="AS71" s="15">
        <f t="shared" si="4"/>
        <v>98.9</v>
      </c>
      <c r="AT71" s="15">
        <f t="shared" si="5"/>
        <v>99.8</v>
      </c>
      <c r="AU71" s="14"/>
    </row>
    <row r="72" spans="1:47" ht="15" customHeight="1" x14ac:dyDescent="0.25">
      <c r="A72" s="19">
        <v>69</v>
      </c>
      <c r="B72" s="12">
        <v>46211</v>
      </c>
      <c r="C72" s="14" t="s">
        <v>70</v>
      </c>
      <c r="D72" s="14">
        <v>1</v>
      </c>
      <c r="E72" s="16">
        <v>99.8</v>
      </c>
      <c r="F72" s="14">
        <v>11</v>
      </c>
      <c r="G72" s="14" t="s">
        <v>207</v>
      </c>
      <c r="H72" s="14">
        <v>2</v>
      </c>
      <c r="I72" s="16">
        <v>98.9</v>
      </c>
      <c r="J72" s="14">
        <v>11</v>
      </c>
      <c r="K72" s="14" t="s">
        <v>207</v>
      </c>
      <c r="L72" s="14">
        <v>6</v>
      </c>
      <c r="M72" s="16">
        <v>99.4</v>
      </c>
      <c r="N72" s="14">
        <v>11</v>
      </c>
      <c r="O72" s="14" t="s">
        <v>208</v>
      </c>
      <c r="P72" s="14">
        <v>8</v>
      </c>
      <c r="Q72" s="16">
        <v>99.4</v>
      </c>
      <c r="R72" s="14">
        <v>11</v>
      </c>
      <c r="S72" s="14" t="s">
        <v>208</v>
      </c>
      <c r="T72" s="14"/>
      <c r="U72" s="16"/>
      <c r="V72" s="14"/>
      <c r="W72" s="14"/>
      <c r="X72" s="14"/>
      <c r="Y72" s="16"/>
      <c r="Z72" s="14"/>
      <c r="AA72" s="14"/>
      <c r="AB72" s="14"/>
      <c r="AC72" s="16"/>
      <c r="AD72" s="14"/>
      <c r="AE72" s="14"/>
      <c r="AF72" s="14"/>
      <c r="AG72" s="16"/>
      <c r="AH72" s="14"/>
      <c r="AI72" s="14"/>
      <c r="AJ72" s="14"/>
      <c r="AK72" s="16"/>
      <c r="AL72" s="14"/>
      <c r="AM72" s="14"/>
      <c r="AN72" s="14"/>
      <c r="AO72" s="16"/>
      <c r="AP72" s="14"/>
      <c r="AQ72" s="14"/>
      <c r="AR72" s="15">
        <f t="shared" si="3"/>
        <v>99.375</v>
      </c>
      <c r="AS72" s="15">
        <f t="shared" si="4"/>
        <v>98.9</v>
      </c>
      <c r="AT72" s="15">
        <f t="shared" si="5"/>
        <v>99.8</v>
      </c>
      <c r="AU72" s="14"/>
    </row>
    <row r="73" spans="1:47" ht="15" customHeight="1" x14ac:dyDescent="0.25">
      <c r="A73" s="19">
        <v>70</v>
      </c>
      <c r="B73" s="12">
        <v>46211</v>
      </c>
      <c r="C73" s="14" t="s">
        <v>45</v>
      </c>
      <c r="D73" s="14">
        <v>1</v>
      </c>
      <c r="E73" s="16">
        <v>99.8</v>
      </c>
      <c r="F73" s="14">
        <v>11</v>
      </c>
      <c r="G73" s="14" t="s">
        <v>207</v>
      </c>
      <c r="H73" s="14">
        <v>2</v>
      </c>
      <c r="I73" s="16">
        <v>98.9</v>
      </c>
      <c r="J73" s="14">
        <v>11</v>
      </c>
      <c r="K73" s="14" t="s">
        <v>207</v>
      </c>
      <c r="L73" s="14">
        <v>6</v>
      </c>
      <c r="M73" s="16">
        <v>99.4</v>
      </c>
      <c r="N73" s="14">
        <v>11</v>
      </c>
      <c r="O73" s="14" t="s">
        <v>207</v>
      </c>
      <c r="P73" s="14">
        <v>8</v>
      </c>
      <c r="Q73" s="16">
        <v>99.5</v>
      </c>
      <c r="R73" s="14">
        <v>11</v>
      </c>
      <c r="S73" s="14" t="s">
        <v>207</v>
      </c>
      <c r="T73" s="14"/>
      <c r="U73" s="16"/>
      <c r="V73" s="14"/>
      <c r="W73" s="14"/>
      <c r="X73" s="14"/>
      <c r="Y73" s="16"/>
      <c r="Z73" s="14"/>
      <c r="AA73" s="14"/>
      <c r="AB73" s="14"/>
      <c r="AC73" s="16"/>
      <c r="AD73" s="14"/>
      <c r="AE73" s="14"/>
      <c r="AF73" s="14"/>
      <c r="AG73" s="16"/>
      <c r="AH73" s="14"/>
      <c r="AI73" s="14"/>
      <c r="AJ73" s="14"/>
      <c r="AK73" s="16"/>
      <c r="AL73" s="14"/>
      <c r="AM73" s="14"/>
      <c r="AN73" s="14"/>
      <c r="AO73" s="16"/>
      <c r="AP73" s="14"/>
      <c r="AQ73" s="14"/>
      <c r="AR73" s="15">
        <f t="shared" si="3"/>
        <v>99.4</v>
      </c>
      <c r="AS73" s="15">
        <f t="shared" si="4"/>
        <v>98.9</v>
      </c>
      <c r="AT73" s="15">
        <f t="shared" si="5"/>
        <v>99.8</v>
      </c>
      <c r="AU73" s="14"/>
    </row>
    <row r="74" spans="1:47" ht="15" customHeight="1" x14ac:dyDescent="0.25">
      <c r="A74" s="19">
        <v>71</v>
      </c>
      <c r="B74" s="12">
        <v>46212</v>
      </c>
      <c r="C74" s="14" t="s">
        <v>48</v>
      </c>
      <c r="D74" s="14">
        <v>1</v>
      </c>
      <c r="E74" s="16">
        <v>99.2</v>
      </c>
      <c r="F74" s="14">
        <v>12</v>
      </c>
      <c r="G74" s="14" t="s">
        <v>207</v>
      </c>
      <c r="H74" s="14">
        <v>5</v>
      </c>
      <c r="I74" s="16">
        <v>98.7</v>
      </c>
      <c r="J74" s="14">
        <v>12</v>
      </c>
      <c r="K74" s="14" t="s">
        <v>207</v>
      </c>
      <c r="L74" s="14">
        <v>7</v>
      </c>
      <c r="M74" s="16">
        <v>99.5</v>
      </c>
      <c r="N74" s="14">
        <v>12</v>
      </c>
      <c r="O74" s="14" t="s">
        <v>207</v>
      </c>
      <c r="P74" s="14"/>
      <c r="Q74" s="16"/>
      <c r="R74" s="14"/>
      <c r="S74" s="14"/>
      <c r="T74" s="14"/>
      <c r="U74" s="16"/>
      <c r="V74" s="14"/>
      <c r="W74" s="14"/>
      <c r="X74" s="14"/>
      <c r="Y74" s="16"/>
      <c r="Z74" s="14"/>
      <c r="AA74" s="14"/>
      <c r="AB74" s="14"/>
      <c r="AC74" s="16"/>
      <c r="AD74" s="14"/>
      <c r="AE74" s="14"/>
      <c r="AF74" s="14"/>
      <c r="AG74" s="16"/>
      <c r="AH74" s="14"/>
      <c r="AI74" s="14"/>
      <c r="AJ74" s="14"/>
      <c r="AK74" s="16"/>
      <c r="AL74" s="14"/>
      <c r="AM74" s="14"/>
      <c r="AN74" s="14"/>
      <c r="AO74" s="16"/>
      <c r="AP74" s="14"/>
      <c r="AQ74" s="14"/>
      <c r="AR74" s="15">
        <f t="shared" si="3"/>
        <v>99.133333333333326</v>
      </c>
      <c r="AS74" s="15">
        <f t="shared" si="4"/>
        <v>98.7</v>
      </c>
      <c r="AT74" s="15">
        <f t="shared" si="5"/>
        <v>99.5</v>
      </c>
      <c r="AU74" s="14"/>
    </row>
    <row r="75" spans="1:47" ht="15" customHeight="1" x14ac:dyDescent="0.25">
      <c r="A75" s="19">
        <v>72</v>
      </c>
      <c r="B75" s="12">
        <v>46212</v>
      </c>
      <c r="C75" s="14" t="s">
        <v>48</v>
      </c>
      <c r="D75" s="14">
        <v>1</v>
      </c>
      <c r="E75" s="16">
        <v>99.8</v>
      </c>
      <c r="F75" s="14">
        <v>13</v>
      </c>
      <c r="G75" s="14" t="s">
        <v>207</v>
      </c>
      <c r="H75" s="14">
        <v>5</v>
      </c>
      <c r="I75" s="16">
        <v>99.6</v>
      </c>
      <c r="J75" s="14">
        <v>13</v>
      </c>
      <c r="K75" s="14" t="s">
        <v>207</v>
      </c>
      <c r="L75" s="14">
        <v>7</v>
      </c>
      <c r="M75" s="16">
        <v>99.7</v>
      </c>
      <c r="N75" s="14">
        <v>13</v>
      </c>
      <c r="O75" s="14" t="s">
        <v>207</v>
      </c>
      <c r="P75" s="14"/>
      <c r="Q75" s="16"/>
      <c r="R75" s="14"/>
      <c r="S75" s="14"/>
      <c r="T75" s="14"/>
      <c r="U75" s="16"/>
      <c r="V75" s="14"/>
      <c r="W75" s="14"/>
      <c r="X75" s="14"/>
      <c r="Y75" s="16"/>
      <c r="Z75" s="14"/>
      <c r="AA75" s="14"/>
      <c r="AB75" s="14"/>
      <c r="AC75" s="16"/>
      <c r="AD75" s="14"/>
      <c r="AE75" s="14"/>
      <c r="AF75" s="14"/>
      <c r="AG75" s="16"/>
      <c r="AH75" s="14"/>
      <c r="AI75" s="14"/>
      <c r="AJ75" s="14"/>
      <c r="AK75" s="16"/>
      <c r="AL75" s="14"/>
      <c r="AM75" s="14"/>
      <c r="AN75" s="14"/>
      <c r="AO75" s="16"/>
      <c r="AP75" s="14"/>
      <c r="AQ75" s="14"/>
      <c r="AR75" s="15">
        <f t="shared" si="3"/>
        <v>99.699999999999989</v>
      </c>
      <c r="AS75" s="15">
        <f t="shared" si="4"/>
        <v>99.6</v>
      </c>
      <c r="AT75" s="15">
        <f t="shared" si="5"/>
        <v>99.8</v>
      </c>
      <c r="AU75" s="14"/>
    </row>
    <row r="76" spans="1:47" ht="15" customHeight="1" x14ac:dyDescent="0.25">
      <c r="A76" s="19">
        <v>73</v>
      </c>
      <c r="B76" s="12">
        <v>46212</v>
      </c>
      <c r="C76" s="14" t="s">
        <v>63</v>
      </c>
      <c r="D76" s="14">
        <v>1</v>
      </c>
      <c r="E76" s="16">
        <v>98.6</v>
      </c>
      <c r="F76" s="14">
        <v>14</v>
      </c>
      <c r="G76" s="14" t="s">
        <v>207</v>
      </c>
      <c r="H76" s="14">
        <v>5</v>
      </c>
      <c r="I76" s="16">
        <v>100.8</v>
      </c>
      <c r="J76" s="14">
        <v>7</v>
      </c>
      <c r="K76" s="14" t="s">
        <v>208</v>
      </c>
      <c r="L76" s="14">
        <v>7</v>
      </c>
      <c r="M76" s="16">
        <v>99.5</v>
      </c>
      <c r="N76" s="14">
        <v>7</v>
      </c>
      <c r="O76" s="14" t="s">
        <v>208</v>
      </c>
      <c r="P76" s="14"/>
      <c r="Q76" s="16"/>
      <c r="R76" s="14"/>
      <c r="S76" s="14"/>
      <c r="T76" s="14"/>
      <c r="U76" s="16"/>
      <c r="V76" s="14"/>
      <c r="W76" s="14"/>
      <c r="X76" s="14"/>
      <c r="Y76" s="16"/>
      <c r="Z76" s="14"/>
      <c r="AA76" s="14"/>
      <c r="AB76" s="14"/>
      <c r="AC76" s="16"/>
      <c r="AD76" s="14"/>
      <c r="AE76" s="14"/>
      <c r="AF76" s="14"/>
      <c r="AG76" s="16"/>
      <c r="AH76" s="14"/>
      <c r="AI76" s="14"/>
      <c r="AJ76" s="14"/>
      <c r="AK76" s="16"/>
      <c r="AL76" s="14"/>
      <c r="AM76" s="14"/>
      <c r="AN76" s="14"/>
      <c r="AO76" s="16"/>
      <c r="AP76" s="14"/>
      <c r="AQ76" s="14"/>
      <c r="AR76" s="15">
        <f t="shared" si="3"/>
        <v>99.633333333333326</v>
      </c>
      <c r="AS76" s="15">
        <f t="shared" si="4"/>
        <v>98.6</v>
      </c>
      <c r="AT76" s="15">
        <f t="shared" si="5"/>
        <v>100.8</v>
      </c>
      <c r="AU76" s="14"/>
    </row>
    <row r="77" spans="1:47" ht="15" customHeight="1" x14ac:dyDescent="0.25">
      <c r="A77" s="19">
        <v>74</v>
      </c>
      <c r="B77" s="12">
        <v>46212</v>
      </c>
      <c r="C77" s="14" t="s">
        <v>70</v>
      </c>
      <c r="D77" s="14">
        <v>1</v>
      </c>
      <c r="E77" s="16">
        <v>99.8</v>
      </c>
      <c r="F77" s="14">
        <v>2</v>
      </c>
      <c r="G77" s="14" t="s">
        <v>207</v>
      </c>
      <c r="H77" s="14">
        <v>5</v>
      </c>
      <c r="I77" s="16">
        <v>99.7</v>
      </c>
      <c r="J77" s="14">
        <v>2</v>
      </c>
      <c r="K77" s="14" t="s">
        <v>207</v>
      </c>
      <c r="L77" s="14">
        <v>7</v>
      </c>
      <c r="M77" s="16">
        <v>99.4</v>
      </c>
      <c r="N77" s="14">
        <v>2</v>
      </c>
      <c r="O77" s="14" t="s">
        <v>207</v>
      </c>
      <c r="P77" s="14"/>
      <c r="Q77" s="16"/>
      <c r="R77" s="14"/>
      <c r="S77" s="14"/>
      <c r="T77" s="14"/>
      <c r="U77" s="16"/>
      <c r="V77" s="14"/>
      <c r="W77" s="14"/>
      <c r="X77" s="14"/>
      <c r="Y77" s="16"/>
      <c r="Z77" s="14"/>
      <c r="AA77" s="14"/>
      <c r="AB77" s="14"/>
      <c r="AC77" s="16"/>
      <c r="AD77" s="14"/>
      <c r="AE77" s="14"/>
      <c r="AF77" s="14"/>
      <c r="AG77" s="16"/>
      <c r="AH77" s="14"/>
      <c r="AI77" s="14"/>
      <c r="AJ77" s="14"/>
      <c r="AK77" s="16"/>
      <c r="AL77" s="14"/>
      <c r="AM77" s="14"/>
      <c r="AN77" s="14"/>
      <c r="AO77" s="16"/>
      <c r="AP77" s="14"/>
      <c r="AQ77" s="14"/>
      <c r="AR77" s="15">
        <f t="shared" si="3"/>
        <v>99.633333333333326</v>
      </c>
      <c r="AS77" s="15">
        <f t="shared" si="4"/>
        <v>99.4</v>
      </c>
      <c r="AT77" s="15">
        <f t="shared" si="5"/>
        <v>99.8</v>
      </c>
      <c r="AU77" s="14"/>
    </row>
    <row r="78" spans="1:47" ht="15" customHeight="1" x14ac:dyDescent="0.25">
      <c r="A78" s="19">
        <v>75</v>
      </c>
      <c r="B78" s="12">
        <v>46212</v>
      </c>
      <c r="C78" s="14" t="s">
        <v>41</v>
      </c>
      <c r="D78" s="14">
        <v>1</v>
      </c>
      <c r="E78" s="16">
        <v>99.8</v>
      </c>
      <c r="F78" s="14">
        <v>10</v>
      </c>
      <c r="G78" s="14" t="s">
        <v>207</v>
      </c>
      <c r="H78" s="14">
        <v>5</v>
      </c>
      <c r="I78" s="16">
        <v>99.6</v>
      </c>
      <c r="J78" s="14">
        <v>10</v>
      </c>
      <c r="K78" s="14" t="s">
        <v>207</v>
      </c>
      <c r="L78" s="14">
        <v>7</v>
      </c>
      <c r="M78" s="16">
        <v>99.4</v>
      </c>
      <c r="N78" s="14">
        <v>10</v>
      </c>
      <c r="O78" s="14" t="s">
        <v>207</v>
      </c>
      <c r="P78" s="14"/>
      <c r="Q78" s="16"/>
      <c r="R78" s="14"/>
      <c r="S78" s="14"/>
      <c r="T78" s="14"/>
      <c r="U78" s="16"/>
      <c r="V78" s="14"/>
      <c r="W78" s="14"/>
      <c r="X78" s="14"/>
      <c r="Y78" s="16"/>
      <c r="Z78" s="14"/>
      <c r="AA78" s="14"/>
      <c r="AB78" s="14"/>
      <c r="AC78" s="16"/>
      <c r="AD78" s="14"/>
      <c r="AE78" s="14"/>
      <c r="AF78" s="14"/>
      <c r="AG78" s="16"/>
      <c r="AH78" s="14"/>
      <c r="AI78" s="14"/>
      <c r="AJ78" s="14"/>
      <c r="AK78" s="16"/>
      <c r="AL78" s="14"/>
      <c r="AM78" s="14"/>
      <c r="AN78" s="14"/>
      <c r="AO78" s="16"/>
      <c r="AP78" s="14"/>
      <c r="AQ78" s="14"/>
      <c r="AR78" s="15">
        <f t="shared" si="3"/>
        <v>99.59999999999998</v>
      </c>
      <c r="AS78" s="15">
        <f t="shared" si="4"/>
        <v>99.4</v>
      </c>
      <c r="AT78" s="15">
        <f t="shared" si="5"/>
        <v>99.8</v>
      </c>
      <c r="AU78" s="14"/>
    </row>
    <row r="79" spans="1:47" ht="15" customHeight="1" x14ac:dyDescent="0.25">
      <c r="A79" s="19">
        <v>76</v>
      </c>
      <c r="B79" s="12">
        <v>46215</v>
      </c>
      <c r="C79" s="14" t="s">
        <v>46</v>
      </c>
      <c r="D79" s="14">
        <v>2</v>
      </c>
      <c r="E79" s="16">
        <v>99.8</v>
      </c>
      <c r="F79" s="14">
        <v>5</v>
      </c>
      <c r="G79" s="14" t="s">
        <v>207</v>
      </c>
      <c r="H79" s="14">
        <v>4</v>
      </c>
      <c r="I79" s="16">
        <v>99.9</v>
      </c>
      <c r="J79" s="14">
        <v>5</v>
      </c>
      <c r="K79" s="14" t="s">
        <v>207</v>
      </c>
      <c r="L79" s="14"/>
      <c r="M79" s="16"/>
      <c r="N79" s="14"/>
      <c r="O79" s="14"/>
      <c r="P79" s="14"/>
      <c r="Q79" s="16"/>
      <c r="R79" s="14"/>
      <c r="S79" s="14"/>
      <c r="T79" s="14"/>
      <c r="U79" s="16"/>
      <c r="V79" s="14"/>
      <c r="W79" s="14"/>
      <c r="X79" s="14"/>
      <c r="Y79" s="16"/>
      <c r="Z79" s="14"/>
      <c r="AA79" s="14"/>
      <c r="AB79" s="14"/>
      <c r="AC79" s="16"/>
      <c r="AD79" s="14"/>
      <c r="AE79" s="14"/>
      <c r="AF79" s="14"/>
      <c r="AG79" s="16"/>
      <c r="AH79" s="14"/>
      <c r="AI79" s="14"/>
      <c r="AJ79" s="14"/>
      <c r="AK79" s="16"/>
      <c r="AL79" s="14"/>
      <c r="AM79" s="14"/>
      <c r="AN79" s="14"/>
      <c r="AO79" s="16"/>
      <c r="AP79" s="14"/>
      <c r="AQ79" s="14"/>
      <c r="AR79" s="15">
        <f t="shared" si="3"/>
        <v>99.85</v>
      </c>
      <c r="AS79" s="15">
        <f t="shared" si="4"/>
        <v>99.8</v>
      </c>
      <c r="AT79" s="15">
        <f t="shared" si="5"/>
        <v>99.9</v>
      </c>
      <c r="AU79" s="14"/>
    </row>
    <row r="80" spans="1:47" ht="15" customHeight="1" x14ac:dyDescent="0.25">
      <c r="A80" s="19">
        <v>77</v>
      </c>
      <c r="B80" s="12">
        <v>46215</v>
      </c>
      <c r="C80" s="14" t="s">
        <v>46</v>
      </c>
      <c r="D80" s="14">
        <v>2</v>
      </c>
      <c r="E80" s="16">
        <v>99.9</v>
      </c>
      <c r="F80" s="14">
        <v>18</v>
      </c>
      <c r="G80" s="14" t="s">
        <v>207</v>
      </c>
      <c r="H80" s="14">
        <v>4</v>
      </c>
      <c r="I80" s="16">
        <v>98.2</v>
      </c>
      <c r="J80" s="14">
        <v>18</v>
      </c>
      <c r="K80" s="14" t="s">
        <v>207</v>
      </c>
      <c r="L80" s="14"/>
      <c r="M80" s="16"/>
      <c r="N80" s="14"/>
      <c r="O80" s="14"/>
      <c r="P80" s="14"/>
      <c r="Q80" s="16"/>
      <c r="R80" s="14"/>
      <c r="S80" s="14"/>
      <c r="T80" s="14"/>
      <c r="U80" s="16"/>
      <c r="V80" s="14"/>
      <c r="W80" s="14"/>
      <c r="X80" s="14"/>
      <c r="Y80" s="16"/>
      <c r="Z80" s="14"/>
      <c r="AA80" s="14"/>
      <c r="AB80" s="14"/>
      <c r="AC80" s="16"/>
      <c r="AD80" s="14"/>
      <c r="AE80" s="14"/>
      <c r="AF80" s="14"/>
      <c r="AG80" s="16"/>
      <c r="AH80" s="14"/>
      <c r="AI80" s="14"/>
      <c r="AJ80" s="14"/>
      <c r="AK80" s="16"/>
      <c r="AL80" s="14"/>
      <c r="AM80" s="14"/>
      <c r="AN80" s="14"/>
      <c r="AO80" s="16"/>
      <c r="AP80" s="14"/>
      <c r="AQ80" s="14"/>
      <c r="AR80" s="15">
        <f t="shared" si="3"/>
        <v>99.050000000000011</v>
      </c>
      <c r="AS80" s="15">
        <f t="shared" si="4"/>
        <v>98.2</v>
      </c>
      <c r="AT80" s="15">
        <f t="shared" si="5"/>
        <v>99.9</v>
      </c>
      <c r="AU80" s="14"/>
    </row>
    <row r="81" spans="1:47" ht="15" customHeight="1" x14ac:dyDescent="0.25">
      <c r="A81" s="19">
        <v>78</v>
      </c>
      <c r="B81" s="12">
        <v>46215</v>
      </c>
      <c r="C81" s="14" t="s">
        <v>46</v>
      </c>
      <c r="D81" s="14">
        <v>2</v>
      </c>
      <c r="E81" s="16">
        <v>99.5</v>
      </c>
      <c r="F81" s="14">
        <v>13</v>
      </c>
      <c r="G81" s="14" t="s">
        <v>207</v>
      </c>
      <c r="H81" s="14">
        <v>4</v>
      </c>
      <c r="I81" s="16">
        <v>99.3</v>
      </c>
      <c r="J81" s="14">
        <v>13</v>
      </c>
      <c r="K81" s="14" t="s">
        <v>207</v>
      </c>
      <c r="L81" s="14"/>
      <c r="M81" s="16"/>
      <c r="N81" s="14"/>
      <c r="O81" s="14"/>
      <c r="P81" s="14"/>
      <c r="Q81" s="16"/>
      <c r="R81" s="14"/>
      <c r="S81" s="14"/>
      <c r="T81" s="14"/>
      <c r="U81" s="16"/>
      <c r="V81" s="14"/>
      <c r="W81" s="14"/>
      <c r="X81" s="14"/>
      <c r="Y81" s="16"/>
      <c r="Z81" s="14"/>
      <c r="AA81" s="14"/>
      <c r="AB81" s="14"/>
      <c r="AC81" s="16"/>
      <c r="AD81" s="14"/>
      <c r="AE81" s="14"/>
      <c r="AF81" s="14"/>
      <c r="AG81" s="16"/>
      <c r="AH81" s="14"/>
      <c r="AI81" s="14"/>
      <c r="AJ81" s="14"/>
      <c r="AK81" s="16"/>
      <c r="AL81" s="14"/>
      <c r="AM81" s="14"/>
      <c r="AN81" s="14"/>
      <c r="AO81" s="16"/>
      <c r="AP81" s="14"/>
      <c r="AQ81" s="14"/>
      <c r="AR81" s="15">
        <f t="shared" si="3"/>
        <v>99.4</v>
      </c>
      <c r="AS81" s="15">
        <f t="shared" si="4"/>
        <v>99.3</v>
      </c>
      <c r="AT81" s="15">
        <f t="shared" si="5"/>
        <v>99.5</v>
      </c>
      <c r="AU81" s="14"/>
    </row>
    <row r="82" spans="1:47" ht="15" customHeight="1" x14ac:dyDescent="0.25">
      <c r="A82" s="19">
        <v>79</v>
      </c>
      <c r="B82" s="12">
        <v>46215</v>
      </c>
      <c r="C82" s="14" t="s">
        <v>48</v>
      </c>
      <c r="D82" s="14">
        <v>2</v>
      </c>
      <c r="E82" s="16">
        <v>99.8</v>
      </c>
      <c r="F82" s="14">
        <v>4</v>
      </c>
      <c r="G82" s="14" t="s">
        <v>207</v>
      </c>
      <c r="H82" s="14">
        <v>4</v>
      </c>
      <c r="I82" s="16">
        <v>99.7</v>
      </c>
      <c r="J82" s="14">
        <v>4</v>
      </c>
      <c r="K82" s="14" t="s">
        <v>207</v>
      </c>
      <c r="L82" s="14"/>
      <c r="M82" s="16"/>
      <c r="N82" s="14"/>
      <c r="O82" s="14"/>
      <c r="P82" s="14"/>
      <c r="Q82" s="16"/>
      <c r="R82" s="14"/>
      <c r="S82" s="14"/>
      <c r="T82" s="14"/>
      <c r="U82" s="16"/>
      <c r="V82" s="14"/>
      <c r="W82" s="14"/>
      <c r="X82" s="14"/>
      <c r="Y82" s="16"/>
      <c r="Z82" s="14"/>
      <c r="AA82" s="14"/>
      <c r="AB82" s="14"/>
      <c r="AC82" s="16"/>
      <c r="AD82" s="14"/>
      <c r="AE82" s="14"/>
      <c r="AF82" s="14"/>
      <c r="AG82" s="16"/>
      <c r="AH82" s="14"/>
      <c r="AI82" s="14"/>
      <c r="AJ82" s="14"/>
      <c r="AK82" s="16"/>
      <c r="AL82" s="14"/>
      <c r="AM82" s="14"/>
      <c r="AN82" s="14"/>
      <c r="AO82" s="16"/>
      <c r="AP82" s="14"/>
      <c r="AQ82" s="14"/>
      <c r="AR82" s="15">
        <f t="shared" si="3"/>
        <v>99.75</v>
      </c>
      <c r="AS82" s="15">
        <f t="shared" si="4"/>
        <v>99.7</v>
      </c>
      <c r="AT82" s="15">
        <f t="shared" si="5"/>
        <v>99.8</v>
      </c>
      <c r="AU82" s="14"/>
    </row>
    <row r="83" spans="1:47" ht="15" customHeight="1" x14ac:dyDescent="0.25">
      <c r="A83" s="19">
        <v>80</v>
      </c>
      <c r="B83" s="12">
        <v>46215</v>
      </c>
      <c r="C83" s="14" t="s">
        <v>56</v>
      </c>
      <c r="D83" s="14">
        <v>2</v>
      </c>
      <c r="E83" s="16">
        <v>99.5</v>
      </c>
      <c r="F83" s="14">
        <v>8</v>
      </c>
      <c r="G83" s="14" t="s">
        <v>207</v>
      </c>
      <c r="H83" s="14">
        <v>4</v>
      </c>
      <c r="I83" s="16">
        <v>99.7</v>
      </c>
      <c r="J83" s="14">
        <v>8</v>
      </c>
      <c r="K83" s="14" t="s">
        <v>207</v>
      </c>
      <c r="L83" s="14"/>
      <c r="M83" s="16"/>
      <c r="N83" s="14"/>
      <c r="O83" s="14"/>
      <c r="P83" s="14"/>
      <c r="Q83" s="16"/>
      <c r="R83" s="14"/>
      <c r="S83" s="14"/>
      <c r="T83" s="14"/>
      <c r="U83" s="16"/>
      <c r="V83" s="14"/>
      <c r="W83" s="14"/>
      <c r="X83" s="14"/>
      <c r="Y83" s="16"/>
      <c r="Z83" s="14"/>
      <c r="AA83" s="14"/>
      <c r="AB83" s="14"/>
      <c r="AC83" s="16"/>
      <c r="AD83" s="14"/>
      <c r="AE83" s="14"/>
      <c r="AF83" s="14"/>
      <c r="AG83" s="16"/>
      <c r="AH83" s="14"/>
      <c r="AI83" s="14"/>
      <c r="AJ83" s="14"/>
      <c r="AK83" s="16"/>
      <c r="AL83" s="14"/>
      <c r="AM83" s="14"/>
      <c r="AN83" s="14"/>
      <c r="AO83" s="16"/>
      <c r="AP83" s="14"/>
      <c r="AQ83" s="14"/>
      <c r="AR83" s="15">
        <f t="shared" si="3"/>
        <v>99.6</v>
      </c>
      <c r="AS83" s="15">
        <f t="shared" si="4"/>
        <v>99.5</v>
      </c>
      <c r="AT83" s="15">
        <f t="shared" si="5"/>
        <v>99.7</v>
      </c>
      <c r="AU83" s="14"/>
    </row>
    <row r="84" spans="1:47" ht="15" customHeight="1" x14ac:dyDescent="0.25">
      <c r="A84" s="19">
        <v>81</v>
      </c>
      <c r="B84" s="12">
        <v>46215</v>
      </c>
      <c r="C84" s="14" t="s">
        <v>63</v>
      </c>
      <c r="D84" s="14">
        <v>2</v>
      </c>
      <c r="E84" s="16">
        <v>99.4</v>
      </c>
      <c r="F84" s="14">
        <v>11</v>
      </c>
      <c r="G84" s="14" t="s">
        <v>207</v>
      </c>
      <c r="H84" s="14">
        <v>4</v>
      </c>
      <c r="I84" s="16">
        <v>99.4</v>
      </c>
      <c r="J84" s="14">
        <v>11</v>
      </c>
      <c r="K84" s="14" t="s">
        <v>207</v>
      </c>
      <c r="L84" s="14"/>
      <c r="M84" s="16"/>
      <c r="N84" s="14"/>
      <c r="O84" s="14"/>
      <c r="P84" s="14"/>
      <c r="Q84" s="16"/>
      <c r="R84" s="14"/>
      <c r="S84" s="14"/>
      <c r="T84" s="14"/>
      <c r="U84" s="16"/>
      <c r="V84" s="14"/>
      <c r="W84" s="14"/>
      <c r="X84" s="14"/>
      <c r="Y84" s="16"/>
      <c r="Z84" s="14"/>
      <c r="AA84" s="14"/>
      <c r="AB84" s="14"/>
      <c r="AC84" s="16"/>
      <c r="AD84" s="14"/>
      <c r="AE84" s="14"/>
      <c r="AF84" s="14"/>
      <c r="AG84" s="16"/>
      <c r="AH84" s="14"/>
      <c r="AI84" s="14"/>
      <c r="AJ84" s="14"/>
      <c r="AK84" s="16"/>
      <c r="AL84" s="14"/>
      <c r="AM84" s="14"/>
      <c r="AN84" s="14"/>
      <c r="AO84" s="16"/>
      <c r="AP84" s="14"/>
      <c r="AQ84" s="14"/>
      <c r="AR84" s="15">
        <f t="shared" si="3"/>
        <v>99.4</v>
      </c>
      <c r="AS84" s="15">
        <f t="shared" si="4"/>
        <v>99.4</v>
      </c>
      <c r="AT84" s="15">
        <f t="shared" si="5"/>
        <v>99.4</v>
      </c>
      <c r="AU84" s="14"/>
    </row>
    <row r="85" spans="1:47" ht="15" customHeight="1" x14ac:dyDescent="0.25">
      <c r="A85" s="19">
        <v>82</v>
      </c>
      <c r="B85" s="12">
        <v>46215</v>
      </c>
      <c r="C85" s="14" t="s">
        <v>63</v>
      </c>
      <c r="D85" s="14">
        <v>2</v>
      </c>
      <c r="E85" s="16">
        <v>98.8</v>
      </c>
      <c r="F85" s="14">
        <v>7</v>
      </c>
      <c r="G85" s="14" t="s">
        <v>207</v>
      </c>
      <c r="H85" s="14">
        <v>4</v>
      </c>
      <c r="I85" s="16">
        <v>99.5</v>
      </c>
      <c r="J85" s="14">
        <v>7</v>
      </c>
      <c r="K85" s="14" t="s">
        <v>207</v>
      </c>
      <c r="L85" s="14"/>
      <c r="M85" s="16"/>
      <c r="N85" s="14"/>
      <c r="O85" s="14"/>
      <c r="P85" s="14"/>
      <c r="Q85" s="16"/>
      <c r="R85" s="14"/>
      <c r="S85" s="14"/>
      <c r="T85" s="14"/>
      <c r="U85" s="16"/>
      <c r="V85" s="14"/>
      <c r="W85" s="14"/>
      <c r="X85" s="14"/>
      <c r="Y85" s="16"/>
      <c r="Z85" s="14"/>
      <c r="AA85" s="14"/>
      <c r="AB85" s="14"/>
      <c r="AC85" s="16"/>
      <c r="AD85" s="14"/>
      <c r="AE85" s="14"/>
      <c r="AF85" s="14"/>
      <c r="AG85" s="16"/>
      <c r="AH85" s="14"/>
      <c r="AI85" s="14"/>
      <c r="AJ85" s="14"/>
      <c r="AK85" s="16"/>
      <c r="AL85" s="14"/>
      <c r="AM85" s="14"/>
      <c r="AN85" s="14"/>
      <c r="AO85" s="16"/>
      <c r="AP85" s="14"/>
      <c r="AQ85" s="14"/>
      <c r="AR85" s="15">
        <f t="shared" si="3"/>
        <v>99.15</v>
      </c>
      <c r="AS85" s="15">
        <f t="shared" si="4"/>
        <v>98.8</v>
      </c>
      <c r="AT85" s="15">
        <f t="shared" si="5"/>
        <v>99.5</v>
      </c>
      <c r="AU85" s="14"/>
    </row>
    <row r="86" spans="1:47" ht="15" customHeight="1" x14ac:dyDescent="0.25">
      <c r="A86" s="19">
        <v>83</v>
      </c>
      <c r="B86" s="12">
        <v>46215</v>
      </c>
      <c r="C86" s="14" t="s">
        <v>63</v>
      </c>
      <c r="D86" s="14">
        <v>2</v>
      </c>
      <c r="E86" s="16">
        <v>99.5</v>
      </c>
      <c r="F86" s="14">
        <v>13</v>
      </c>
      <c r="G86" s="14" t="s">
        <v>207</v>
      </c>
      <c r="H86" s="14">
        <v>4</v>
      </c>
      <c r="I86" s="16">
        <v>99.3</v>
      </c>
      <c r="J86" s="14">
        <v>13</v>
      </c>
      <c r="K86" s="14" t="s">
        <v>207</v>
      </c>
      <c r="L86" s="14"/>
      <c r="M86" s="16"/>
      <c r="N86" s="14"/>
      <c r="O86" s="14"/>
      <c r="P86" s="14"/>
      <c r="Q86" s="16"/>
      <c r="R86" s="14"/>
      <c r="S86" s="14"/>
      <c r="T86" s="14"/>
      <c r="U86" s="16"/>
      <c r="V86" s="14"/>
      <c r="W86" s="14"/>
      <c r="X86" s="14"/>
      <c r="Y86" s="16"/>
      <c r="Z86" s="14"/>
      <c r="AA86" s="14"/>
      <c r="AB86" s="14"/>
      <c r="AC86" s="16"/>
      <c r="AD86" s="14"/>
      <c r="AE86" s="14"/>
      <c r="AF86" s="14"/>
      <c r="AG86" s="16"/>
      <c r="AH86" s="14"/>
      <c r="AI86" s="14"/>
      <c r="AJ86" s="14"/>
      <c r="AK86" s="16"/>
      <c r="AL86" s="14"/>
      <c r="AM86" s="14"/>
      <c r="AN86" s="14"/>
      <c r="AO86" s="16"/>
      <c r="AP86" s="14"/>
      <c r="AQ86" s="14"/>
      <c r="AR86" s="15">
        <f t="shared" si="3"/>
        <v>99.4</v>
      </c>
      <c r="AS86" s="15">
        <f t="shared" si="4"/>
        <v>99.3</v>
      </c>
      <c r="AT86" s="15">
        <f t="shared" si="5"/>
        <v>99.5</v>
      </c>
      <c r="AU86" s="14"/>
    </row>
    <row r="87" spans="1:47" ht="15" customHeight="1" x14ac:dyDescent="0.25">
      <c r="A87" s="19">
        <v>84</v>
      </c>
      <c r="B87" s="12">
        <v>46215</v>
      </c>
      <c r="C87" s="14" t="s">
        <v>70</v>
      </c>
      <c r="D87" s="14">
        <v>2</v>
      </c>
      <c r="E87" s="16">
        <v>99.6</v>
      </c>
      <c r="F87" s="14">
        <v>17</v>
      </c>
      <c r="G87" s="14" t="s">
        <v>207</v>
      </c>
      <c r="H87" s="14">
        <v>4</v>
      </c>
      <c r="I87" s="16">
        <v>98.7</v>
      </c>
      <c r="J87" s="14">
        <v>17</v>
      </c>
      <c r="K87" s="14" t="s">
        <v>207</v>
      </c>
      <c r="L87" s="14"/>
      <c r="M87" s="16"/>
      <c r="N87" s="14"/>
      <c r="O87" s="14"/>
      <c r="P87" s="14"/>
      <c r="Q87" s="16"/>
      <c r="R87" s="14"/>
      <c r="S87" s="14"/>
      <c r="T87" s="14"/>
      <c r="U87" s="16"/>
      <c r="V87" s="14"/>
      <c r="W87" s="14"/>
      <c r="X87" s="14"/>
      <c r="Y87" s="16"/>
      <c r="Z87" s="14"/>
      <c r="AA87" s="14"/>
      <c r="AB87" s="14"/>
      <c r="AC87" s="16"/>
      <c r="AD87" s="14"/>
      <c r="AE87" s="14"/>
      <c r="AF87" s="14"/>
      <c r="AG87" s="16"/>
      <c r="AH87" s="14"/>
      <c r="AI87" s="14"/>
      <c r="AJ87" s="14"/>
      <c r="AK87" s="16"/>
      <c r="AL87" s="14"/>
      <c r="AM87" s="14"/>
      <c r="AN87" s="14"/>
      <c r="AO87" s="16"/>
      <c r="AP87" s="14"/>
      <c r="AQ87" s="14"/>
      <c r="AR87" s="15">
        <f t="shared" si="3"/>
        <v>99.15</v>
      </c>
      <c r="AS87" s="15">
        <f t="shared" si="4"/>
        <v>98.7</v>
      </c>
      <c r="AT87" s="15">
        <f t="shared" si="5"/>
        <v>99.6</v>
      </c>
      <c r="AU87" s="14"/>
    </row>
    <row r="88" spans="1:47" ht="15" customHeight="1" x14ac:dyDescent="0.25">
      <c r="A88" s="19">
        <v>85</v>
      </c>
      <c r="B88" s="12">
        <v>46215</v>
      </c>
      <c r="C88" s="14" t="s">
        <v>70</v>
      </c>
      <c r="D88" s="14">
        <v>2</v>
      </c>
      <c r="E88" s="16">
        <v>98.8</v>
      </c>
      <c r="F88" s="14">
        <v>7</v>
      </c>
      <c r="G88" s="14" t="s">
        <v>207</v>
      </c>
      <c r="H88" s="14">
        <v>4</v>
      </c>
      <c r="I88" s="16">
        <v>99.5</v>
      </c>
      <c r="J88" s="14">
        <v>7</v>
      </c>
      <c r="K88" s="14" t="s">
        <v>207</v>
      </c>
      <c r="L88" s="14"/>
      <c r="M88" s="16"/>
      <c r="N88" s="14"/>
      <c r="O88" s="14"/>
      <c r="P88" s="14"/>
      <c r="Q88" s="16"/>
      <c r="R88" s="14"/>
      <c r="S88" s="14"/>
      <c r="T88" s="14"/>
      <c r="U88" s="16"/>
      <c r="V88" s="14"/>
      <c r="W88" s="14"/>
      <c r="X88" s="14"/>
      <c r="Y88" s="16"/>
      <c r="Z88" s="14"/>
      <c r="AA88" s="14"/>
      <c r="AB88" s="14"/>
      <c r="AC88" s="16"/>
      <c r="AD88" s="14"/>
      <c r="AE88" s="14"/>
      <c r="AF88" s="14"/>
      <c r="AG88" s="16"/>
      <c r="AH88" s="14"/>
      <c r="AI88" s="14"/>
      <c r="AJ88" s="14"/>
      <c r="AK88" s="16"/>
      <c r="AL88" s="14"/>
      <c r="AM88" s="14"/>
      <c r="AN88" s="14"/>
      <c r="AO88" s="16"/>
      <c r="AP88" s="14"/>
      <c r="AQ88" s="14"/>
      <c r="AR88" s="15">
        <f t="shared" si="3"/>
        <v>99.15</v>
      </c>
      <c r="AS88" s="15">
        <f t="shared" si="4"/>
        <v>98.8</v>
      </c>
      <c r="AT88" s="15">
        <f t="shared" si="5"/>
        <v>99.5</v>
      </c>
      <c r="AU88" s="14"/>
    </row>
    <row r="89" spans="1:47" ht="15" customHeight="1" x14ac:dyDescent="0.25">
      <c r="A89" s="19">
        <v>86</v>
      </c>
      <c r="B89" s="12">
        <v>46215</v>
      </c>
      <c r="C89" s="14" t="s">
        <v>70</v>
      </c>
      <c r="D89" s="14">
        <v>2</v>
      </c>
      <c r="E89" s="16">
        <v>99.5</v>
      </c>
      <c r="F89" s="14">
        <v>13</v>
      </c>
      <c r="G89" s="14" t="s">
        <v>207</v>
      </c>
      <c r="H89" s="14">
        <v>4</v>
      </c>
      <c r="I89" s="16">
        <v>99.3</v>
      </c>
      <c r="J89" s="14">
        <v>13</v>
      </c>
      <c r="K89" s="14" t="s">
        <v>207</v>
      </c>
      <c r="L89" s="14"/>
      <c r="M89" s="16"/>
      <c r="N89" s="14"/>
      <c r="O89" s="14"/>
      <c r="P89" s="14"/>
      <c r="Q89" s="16"/>
      <c r="R89" s="14"/>
      <c r="S89" s="14"/>
      <c r="T89" s="14"/>
      <c r="U89" s="16"/>
      <c r="V89" s="14"/>
      <c r="W89" s="14"/>
      <c r="X89" s="14"/>
      <c r="Y89" s="16"/>
      <c r="Z89" s="14"/>
      <c r="AA89" s="14"/>
      <c r="AB89" s="14"/>
      <c r="AC89" s="16"/>
      <c r="AD89" s="14"/>
      <c r="AE89" s="14"/>
      <c r="AF89" s="14"/>
      <c r="AG89" s="16"/>
      <c r="AH89" s="14"/>
      <c r="AI89" s="14"/>
      <c r="AJ89" s="14"/>
      <c r="AK89" s="16"/>
      <c r="AL89" s="14"/>
      <c r="AM89" s="14"/>
      <c r="AN89" s="14"/>
      <c r="AO89" s="16"/>
      <c r="AP89" s="14"/>
      <c r="AQ89" s="14"/>
      <c r="AR89" s="15">
        <f t="shared" si="3"/>
        <v>99.4</v>
      </c>
      <c r="AS89" s="15">
        <f t="shared" si="4"/>
        <v>99.3</v>
      </c>
      <c r="AT89" s="15">
        <f t="shared" si="5"/>
        <v>99.5</v>
      </c>
      <c r="AU89" s="14"/>
    </row>
    <row r="90" spans="1:47" ht="15" customHeight="1" x14ac:dyDescent="0.25">
      <c r="A90" s="19">
        <v>87</v>
      </c>
      <c r="B90" s="12">
        <v>46218</v>
      </c>
      <c r="C90" s="14" t="s">
        <v>43</v>
      </c>
      <c r="D90" s="14">
        <v>1</v>
      </c>
      <c r="E90" s="16">
        <v>99.6</v>
      </c>
      <c r="F90" s="14">
        <v>1</v>
      </c>
      <c r="G90" s="14" t="s">
        <v>207</v>
      </c>
      <c r="H90" s="14"/>
      <c r="I90" s="16"/>
      <c r="J90" s="14"/>
      <c r="K90" s="14"/>
      <c r="L90" s="14"/>
      <c r="M90" s="16"/>
      <c r="N90" s="14"/>
      <c r="O90" s="14"/>
      <c r="P90" s="14"/>
      <c r="Q90" s="16"/>
      <c r="R90" s="14"/>
      <c r="S90" s="14"/>
      <c r="T90" s="14"/>
      <c r="U90" s="16"/>
      <c r="V90" s="14"/>
      <c r="W90" s="14"/>
      <c r="X90" s="14"/>
      <c r="Y90" s="16"/>
      <c r="Z90" s="14"/>
      <c r="AA90" s="14"/>
      <c r="AB90" s="14"/>
      <c r="AC90" s="16"/>
      <c r="AD90" s="14"/>
      <c r="AE90" s="14"/>
      <c r="AF90" s="14"/>
      <c r="AG90" s="16"/>
      <c r="AH90" s="14"/>
      <c r="AI90" s="14"/>
      <c r="AJ90" s="14"/>
      <c r="AK90" s="16"/>
      <c r="AL90" s="14"/>
      <c r="AM90" s="14"/>
      <c r="AN90" s="14"/>
      <c r="AO90" s="16"/>
      <c r="AP90" s="14"/>
      <c r="AQ90" s="14"/>
      <c r="AR90" s="15">
        <f t="shared" si="3"/>
        <v>99.6</v>
      </c>
      <c r="AS90" s="15">
        <f t="shared" si="4"/>
        <v>99.6</v>
      </c>
      <c r="AT90" s="15">
        <f t="shared" si="5"/>
        <v>99.6</v>
      </c>
      <c r="AU90" s="14"/>
    </row>
    <row r="91" spans="1:47" ht="15" customHeight="1" x14ac:dyDescent="0.25">
      <c r="A91" s="19">
        <v>88</v>
      </c>
      <c r="B91" s="12">
        <v>46218</v>
      </c>
      <c r="C91" s="14" t="s">
        <v>43</v>
      </c>
      <c r="D91" s="14">
        <v>1</v>
      </c>
      <c r="E91" s="16">
        <v>99.4</v>
      </c>
      <c r="F91" s="14">
        <v>6</v>
      </c>
      <c r="G91" s="14" t="s">
        <v>207</v>
      </c>
      <c r="H91" s="14"/>
      <c r="I91" s="16"/>
      <c r="J91" s="14"/>
      <c r="K91" s="14"/>
      <c r="L91" s="14"/>
      <c r="M91" s="16"/>
      <c r="N91" s="14"/>
      <c r="O91" s="14"/>
      <c r="P91" s="14"/>
      <c r="Q91" s="16"/>
      <c r="R91" s="14"/>
      <c r="S91" s="14"/>
      <c r="T91" s="14"/>
      <c r="U91" s="16"/>
      <c r="V91" s="14"/>
      <c r="W91" s="14"/>
      <c r="X91" s="14"/>
      <c r="Y91" s="16"/>
      <c r="Z91" s="14"/>
      <c r="AA91" s="14"/>
      <c r="AB91" s="14"/>
      <c r="AC91" s="16"/>
      <c r="AD91" s="14"/>
      <c r="AE91" s="14"/>
      <c r="AF91" s="14"/>
      <c r="AG91" s="16"/>
      <c r="AH91" s="14"/>
      <c r="AI91" s="14"/>
      <c r="AJ91" s="14"/>
      <c r="AK91" s="16"/>
      <c r="AL91" s="14"/>
      <c r="AM91" s="14"/>
      <c r="AN91" s="14"/>
      <c r="AO91" s="16"/>
      <c r="AP91" s="14"/>
      <c r="AQ91" s="14"/>
      <c r="AR91" s="15">
        <f t="shared" si="3"/>
        <v>99.4</v>
      </c>
      <c r="AS91" s="15">
        <f t="shared" si="4"/>
        <v>99.4</v>
      </c>
      <c r="AT91" s="15">
        <f t="shared" si="5"/>
        <v>99.4</v>
      </c>
      <c r="AU91" s="14"/>
    </row>
    <row r="92" spans="1:47" ht="15" customHeight="1" x14ac:dyDescent="0.25">
      <c r="A92" s="19">
        <v>89</v>
      </c>
      <c r="B92" s="12">
        <v>46218</v>
      </c>
      <c r="C92" s="14" t="s">
        <v>43</v>
      </c>
      <c r="D92" s="14">
        <v>1</v>
      </c>
      <c r="E92" s="16">
        <v>100</v>
      </c>
      <c r="F92" s="14">
        <v>9</v>
      </c>
      <c r="G92" s="14" t="s">
        <v>207</v>
      </c>
      <c r="H92" s="14"/>
      <c r="I92" s="16"/>
      <c r="J92" s="14"/>
      <c r="K92" s="14"/>
      <c r="L92" s="14"/>
      <c r="M92" s="16"/>
      <c r="N92" s="14"/>
      <c r="O92" s="14"/>
      <c r="P92" s="14"/>
      <c r="Q92" s="16"/>
      <c r="R92" s="14"/>
      <c r="S92" s="14"/>
      <c r="T92" s="14"/>
      <c r="U92" s="16"/>
      <c r="V92" s="14"/>
      <c r="W92" s="14"/>
      <c r="X92" s="14"/>
      <c r="Y92" s="16"/>
      <c r="Z92" s="14"/>
      <c r="AA92" s="14"/>
      <c r="AB92" s="14"/>
      <c r="AC92" s="16"/>
      <c r="AD92" s="14"/>
      <c r="AE92" s="14"/>
      <c r="AF92" s="14"/>
      <c r="AG92" s="16"/>
      <c r="AH92" s="14"/>
      <c r="AI92" s="14"/>
      <c r="AJ92" s="14"/>
      <c r="AK92" s="16"/>
      <c r="AL92" s="14"/>
      <c r="AM92" s="14"/>
      <c r="AN92" s="14"/>
      <c r="AO92" s="16"/>
      <c r="AP92" s="14"/>
      <c r="AQ92" s="14"/>
      <c r="AR92" s="15">
        <f t="shared" si="3"/>
        <v>100</v>
      </c>
      <c r="AS92" s="15">
        <f t="shared" si="4"/>
        <v>100</v>
      </c>
      <c r="AT92" s="15">
        <f t="shared" si="5"/>
        <v>100</v>
      </c>
      <c r="AU92" s="14"/>
    </row>
    <row r="93" spans="1:47" ht="15" customHeight="1" x14ac:dyDescent="0.25">
      <c r="A93" s="19">
        <v>90</v>
      </c>
      <c r="B93" s="12">
        <v>46218</v>
      </c>
      <c r="C93" s="14" t="s">
        <v>42</v>
      </c>
      <c r="D93" s="14">
        <v>1</v>
      </c>
      <c r="E93" s="16">
        <v>99.5</v>
      </c>
      <c r="F93" s="14">
        <v>15</v>
      </c>
      <c r="G93" s="14" t="s">
        <v>207</v>
      </c>
      <c r="H93" s="14"/>
      <c r="I93" s="16"/>
      <c r="J93" s="14"/>
      <c r="K93" s="14"/>
      <c r="L93" s="14"/>
      <c r="M93" s="16"/>
      <c r="N93" s="14"/>
      <c r="O93" s="14"/>
      <c r="P93" s="14"/>
      <c r="Q93" s="16"/>
      <c r="R93" s="14"/>
      <c r="S93" s="14"/>
      <c r="T93" s="14"/>
      <c r="U93" s="16"/>
      <c r="V93" s="14"/>
      <c r="W93" s="14"/>
      <c r="X93" s="14"/>
      <c r="Y93" s="16"/>
      <c r="Z93" s="14"/>
      <c r="AA93" s="14"/>
      <c r="AB93" s="14"/>
      <c r="AC93" s="16"/>
      <c r="AD93" s="14"/>
      <c r="AE93" s="14"/>
      <c r="AF93" s="14"/>
      <c r="AG93" s="16"/>
      <c r="AH93" s="14"/>
      <c r="AI93" s="14"/>
      <c r="AJ93" s="14"/>
      <c r="AK93" s="16"/>
      <c r="AL93" s="14"/>
      <c r="AM93" s="14"/>
      <c r="AN93" s="14"/>
      <c r="AO93" s="16"/>
      <c r="AP93" s="14"/>
      <c r="AQ93" s="14"/>
      <c r="AR93" s="15">
        <f t="shared" si="3"/>
        <v>99.5</v>
      </c>
      <c r="AS93" s="15">
        <f t="shared" si="4"/>
        <v>99.5</v>
      </c>
      <c r="AT93" s="15">
        <f t="shared" si="5"/>
        <v>99.5</v>
      </c>
      <c r="AU93" s="14"/>
    </row>
    <row r="94" spans="1:47" ht="15" customHeight="1" x14ac:dyDescent="0.25">
      <c r="A94" s="19">
        <v>91</v>
      </c>
      <c r="B94" s="12">
        <v>46218</v>
      </c>
      <c r="C94" s="14" t="s">
        <v>42</v>
      </c>
      <c r="D94" s="14">
        <v>1</v>
      </c>
      <c r="E94" s="16">
        <v>100.8</v>
      </c>
      <c r="F94" s="14">
        <v>9</v>
      </c>
      <c r="G94" s="14" t="s">
        <v>207</v>
      </c>
      <c r="H94" s="14"/>
      <c r="I94" s="16"/>
      <c r="J94" s="14"/>
      <c r="K94" s="14"/>
      <c r="L94" s="14"/>
      <c r="M94" s="16"/>
      <c r="N94" s="14"/>
      <c r="O94" s="14"/>
      <c r="P94" s="14"/>
      <c r="Q94" s="16"/>
      <c r="R94" s="14"/>
      <c r="S94" s="14"/>
      <c r="T94" s="14"/>
      <c r="U94" s="16"/>
      <c r="V94" s="14"/>
      <c r="W94" s="14"/>
      <c r="X94" s="14"/>
      <c r="Y94" s="16"/>
      <c r="Z94" s="14"/>
      <c r="AA94" s="14"/>
      <c r="AB94" s="14"/>
      <c r="AC94" s="16"/>
      <c r="AD94" s="14"/>
      <c r="AE94" s="14"/>
      <c r="AF94" s="14"/>
      <c r="AG94" s="16"/>
      <c r="AH94" s="14"/>
      <c r="AI94" s="14"/>
      <c r="AJ94" s="14"/>
      <c r="AK94" s="16"/>
      <c r="AL94" s="14"/>
      <c r="AM94" s="14"/>
      <c r="AN94" s="14"/>
      <c r="AO94" s="16"/>
      <c r="AP94" s="14"/>
      <c r="AQ94" s="14"/>
      <c r="AR94" s="15">
        <f t="shared" si="3"/>
        <v>100.8</v>
      </c>
      <c r="AS94" s="15">
        <f t="shared" si="4"/>
        <v>100.8</v>
      </c>
      <c r="AT94" s="15">
        <f t="shared" si="5"/>
        <v>100.8</v>
      </c>
      <c r="AU94" s="14"/>
    </row>
    <row r="95" spans="1:47" ht="15" customHeight="1" x14ac:dyDescent="0.25">
      <c r="A95" s="19">
        <v>92</v>
      </c>
      <c r="B95" s="12">
        <v>46219</v>
      </c>
      <c r="C95" s="14" t="s">
        <v>42</v>
      </c>
      <c r="D95" s="14">
        <v>1</v>
      </c>
      <c r="E95" s="16">
        <v>99.8</v>
      </c>
      <c r="F95" s="14">
        <v>16</v>
      </c>
      <c r="G95" s="14" t="s">
        <v>207</v>
      </c>
      <c r="H95" s="14">
        <v>4</v>
      </c>
      <c r="I95" s="16">
        <v>99.7</v>
      </c>
      <c r="J95" s="14">
        <v>16</v>
      </c>
      <c r="K95" s="14" t="s">
        <v>207</v>
      </c>
      <c r="L95" s="14">
        <v>5</v>
      </c>
      <c r="M95" s="16">
        <v>99.9</v>
      </c>
      <c r="N95" s="14">
        <v>16</v>
      </c>
      <c r="O95" s="14" t="s">
        <v>207</v>
      </c>
      <c r="P95" s="14">
        <v>7</v>
      </c>
      <c r="Q95" s="16">
        <v>99.8</v>
      </c>
      <c r="R95" s="14">
        <v>16</v>
      </c>
      <c r="S95" s="14" t="s">
        <v>208</v>
      </c>
      <c r="T95" s="14">
        <v>11</v>
      </c>
      <c r="U95" s="16">
        <v>99.7</v>
      </c>
      <c r="V95" s="14">
        <v>16</v>
      </c>
      <c r="W95" s="14" t="s">
        <v>208</v>
      </c>
      <c r="X95" s="14">
        <v>12</v>
      </c>
      <c r="Y95" s="16">
        <v>100.3</v>
      </c>
      <c r="Z95" s="14">
        <v>16</v>
      </c>
      <c r="AA95" s="14" t="s">
        <v>208</v>
      </c>
      <c r="AB95" s="14">
        <v>15</v>
      </c>
      <c r="AC95" s="16">
        <v>101.5</v>
      </c>
      <c r="AD95" s="14">
        <v>16</v>
      </c>
      <c r="AE95" s="14" t="s">
        <v>208</v>
      </c>
      <c r="AF95" s="14">
        <v>18</v>
      </c>
      <c r="AG95" s="16">
        <v>101.6</v>
      </c>
      <c r="AH95" s="14">
        <v>16</v>
      </c>
      <c r="AI95" s="14" t="s">
        <v>208</v>
      </c>
      <c r="AJ95" s="14"/>
      <c r="AK95" s="16"/>
      <c r="AL95" s="14"/>
      <c r="AM95" s="14"/>
      <c r="AN95" s="14"/>
      <c r="AO95" s="16"/>
      <c r="AP95" s="14"/>
      <c r="AQ95" s="14"/>
      <c r="AR95" s="15">
        <f t="shared" si="3"/>
        <v>100.28749999999999</v>
      </c>
      <c r="AS95" s="15">
        <f t="shared" si="4"/>
        <v>99.7</v>
      </c>
      <c r="AT95" s="15">
        <f t="shared" si="5"/>
        <v>101.6</v>
      </c>
      <c r="AU95" s="14"/>
    </row>
    <row r="96" spans="1:47" ht="15" customHeight="1" x14ac:dyDescent="0.25">
      <c r="A96" s="19">
        <v>93</v>
      </c>
      <c r="B96" s="12">
        <v>46219</v>
      </c>
      <c r="C96" s="14" t="s">
        <v>42</v>
      </c>
      <c r="D96" s="14">
        <v>1</v>
      </c>
      <c r="E96" s="16">
        <v>98.9</v>
      </c>
      <c r="F96" s="14">
        <v>18</v>
      </c>
      <c r="G96" s="14" t="s">
        <v>207</v>
      </c>
      <c r="H96" s="14">
        <v>4</v>
      </c>
      <c r="I96" s="16">
        <v>98.5</v>
      </c>
      <c r="J96" s="14">
        <v>18</v>
      </c>
      <c r="K96" s="14" t="s">
        <v>207</v>
      </c>
      <c r="L96" s="14">
        <v>5</v>
      </c>
      <c r="M96" s="16">
        <v>99.5</v>
      </c>
      <c r="N96" s="14">
        <v>18</v>
      </c>
      <c r="O96" s="14" t="s">
        <v>207</v>
      </c>
      <c r="P96" s="14">
        <v>7</v>
      </c>
      <c r="Q96" s="16">
        <v>99.5</v>
      </c>
      <c r="R96" s="14">
        <v>6</v>
      </c>
      <c r="S96" s="14" t="s">
        <v>208</v>
      </c>
      <c r="T96" s="14">
        <v>11</v>
      </c>
      <c r="U96" s="16">
        <v>99.7</v>
      </c>
      <c r="V96" s="14">
        <v>6</v>
      </c>
      <c r="W96" s="14" t="s">
        <v>208</v>
      </c>
      <c r="X96" s="14">
        <v>12</v>
      </c>
      <c r="Y96" s="16">
        <v>99.8</v>
      </c>
      <c r="Z96" s="14">
        <v>6</v>
      </c>
      <c r="AA96" s="14" t="s">
        <v>208</v>
      </c>
      <c r="AB96" s="14">
        <v>15</v>
      </c>
      <c r="AC96" s="16">
        <v>101</v>
      </c>
      <c r="AD96" s="14">
        <v>6</v>
      </c>
      <c r="AE96" s="14" t="s">
        <v>208</v>
      </c>
      <c r="AF96" s="14">
        <v>18</v>
      </c>
      <c r="AG96" s="16">
        <v>101.2</v>
      </c>
      <c r="AH96" s="14">
        <v>6</v>
      </c>
      <c r="AI96" s="14" t="s">
        <v>208</v>
      </c>
      <c r="AJ96" s="14"/>
      <c r="AK96" s="16"/>
      <c r="AL96" s="14"/>
      <c r="AM96" s="14"/>
      <c r="AN96" s="14"/>
      <c r="AO96" s="16"/>
      <c r="AP96" s="14"/>
      <c r="AQ96" s="14"/>
      <c r="AR96" s="15">
        <f t="shared" si="3"/>
        <v>99.762500000000003</v>
      </c>
      <c r="AS96" s="15">
        <f t="shared" si="4"/>
        <v>98.5</v>
      </c>
      <c r="AT96" s="15">
        <f t="shared" si="5"/>
        <v>101.2</v>
      </c>
      <c r="AU96" s="14"/>
    </row>
    <row r="97" spans="1:47" ht="15" customHeight="1" x14ac:dyDescent="0.25">
      <c r="A97" s="19">
        <v>94</v>
      </c>
      <c r="B97" s="12">
        <v>46219</v>
      </c>
      <c r="C97" s="14" t="s">
        <v>42</v>
      </c>
      <c r="D97" s="14">
        <v>1</v>
      </c>
      <c r="E97" s="16">
        <v>99.7</v>
      </c>
      <c r="F97" s="14">
        <v>10</v>
      </c>
      <c r="G97" s="14" t="s">
        <v>207</v>
      </c>
      <c r="H97" s="14">
        <v>4</v>
      </c>
      <c r="I97" s="16">
        <v>98.8</v>
      </c>
      <c r="J97" s="14">
        <v>17</v>
      </c>
      <c r="K97" s="14" t="s">
        <v>207</v>
      </c>
      <c r="L97" s="14">
        <v>5</v>
      </c>
      <c r="M97" s="16">
        <v>98.9</v>
      </c>
      <c r="N97" s="14">
        <v>17</v>
      </c>
      <c r="O97" s="14" t="s">
        <v>207</v>
      </c>
      <c r="P97" s="14">
        <v>7</v>
      </c>
      <c r="Q97" s="16">
        <v>99.9</v>
      </c>
      <c r="R97" s="14">
        <v>17</v>
      </c>
      <c r="S97" s="14" t="s">
        <v>207</v>
      </c>
      <c r="T97" s="14">
        <v>11</v>
      </c>
      <c r="U97" s="16">
        <v>100.5</v>
      </c>
      <c r="V97" s="14">
        <v>17</v>
      </c>
      <c r="W97" s="14" t="s">
        <v>207</v>
      </c>
      <c r="X97" s="14">
        <v>12</v>
      </c>
      <c r="Y97" s="16">
        <v>101.4</v>
      </c>
      <c r="Z97" s="14">
        <v>17</v>
      </c>
      <c r="AA97" s="14" t="s">
        <v>207</v>
      </c>
      <c r="AB97" s="14">
        <v>15</v>
      </c>
      <c r="AC97" s="16">
        <v>100.4</v>
      </c>
      <c r="AD97" s="14">
        <v>17</v>
      </c>
      <c r="AE97" s="14" t="s">
        <v>207</v>
      </c>
      <c r="AF97" s="14">
        <v>18</v>
      </c>
      <c r="AG97" s="16">
        <v>101.1</v>
      </c>
      <c r="AH97" s="14">
        <v>17</v>
      </c>
      <c r="AI97" s="14" t="s">
        <v>207</v>
      </c>
      <c r="AJ97" s="14"/>
      <c r="AK97" s="16"/>
      <c r="AL97" s="14"/>
      <c r="AM97" s="14"/>
      <c r="AN97" s="14"/>
      <c r="AO97" s="16"/>
      <c r="AP97" s="14"/>
      <c r="AQ97" s="14"/>
      <c r="AR97" s="15">
        <f t="shared" si="3"/>
        <v>100.08749999999999</v>
      </c>
      <c r="AS97" s="15">
        <f t="shared" si="4"/>
        <v>98.8</v>
      </c>
      <c r="AT97" s="15">
        <f t="shared" si="5"/>
        <v>101.4</v>
      </c>
      <c r="AU97" s="14"/>
    </row>
    <row r="98" spans="1:47" ht="15" customHeight="1" x14ac:dyDescent="0.25">
      <c r="A98" s="19">
        <v>95</v>
      </c>
      <c r="B98" s="12">
        <v>46219</v>
      </c>
      <c r="C98" s="14" t="s">
        <v>48</v>
      </c>
      <c r="D98" s="14">
        <v>1</v>
      </c>
      <c r="E98" s="16">
        <v>98.9</v>
      </c>
      <c r="F98" s="14">
        <v>3</v>
      </c>
      <c r="G98" s="14" t="s">
        <v>207</v>
      </c>
      <c r="H98" s="14">
        <v>4</v>
      </c>
      <c r="I98" s="16">
        <v>99.3</v>
      </c>
      <c r="J98" s="14">
        <v>13</v>
      </c>
      <c r="K98" s="14" t="s">
        <v>207</v>
      </c>
      <c r="L98" s="14">
        <v>5</v>
      </c>
      <c r="M98" s="16">
        <v>99.2</v>
      </c>
      <c r="N98" s="14">
        <v>13</v>
      </c>
      <c r="O98" s="14" t="s">
        <v>207</v>
      </c>
      <c r="P98" s="14">
        <v>7</v>
      </c>
      <c r="Q98" s="16">
        <v>99</v>
      </c>
      <c r="R98" s="14">
        <v>13</v>
      </c>
      <c r="S98" s="14" t="s">
        <v>208</v>
      </c>
      <c r="T98" s="14">
        <v>11</v>
      </c>
      <c r="U98" s="16">
        <v>99.1</v>
      </c>
      <c r="V98" s="14">
        <v>13</v>
      </c>
      <c r="W98" s="14" t="s">
        <v>208</v>
      </c>
      <c r="X98" s="14">
        <v>12</v>
      </c>
      <c r="Y98" s="16">
        <v>100.2</v>
      </c>
      <c r="Z98" s="14">
        <v>13</v>
      </c>
      <c r="AA98" s="14" t="s">
        <v>208</v>
      </c>
      <c r="AB98" s="14">
        <v>15</v>
      </c>
      <c r="AC98" s="16">
        <v>101.1</v>
      </c>
      <c r="AD98" s="14">
        <v>13</v>
      </c>
      <c r="AE98" s="14" t="s">
        <v>208</v>
      </c>
      <c r="AF98" s="14">
        <v>18</v>
      </c>
      <c r="AG98" s="16">
        <v>100.3</v>
      </c>
      <c r="AH98" s="14">
        <v>13</v>
      </c>
      <c r="AI98" s="14" t="s">
        <v>208</v>
      </c>
      <c r="AJ98" s="14"/>
      <c r="AK98" s="16"/>
      <c r="AL98" s="14"/>
      <c r="AM98" s="14"/>
      <c r="AN98" s="14"/>
      <c r="AO98" s="16"/>
      <c r="AP98" s="14"/>
      <c r="AQ98" s="14"/>
      <c r="AR98" s="15">
        <f t="shared" si="3"/>
        <v>99.637500000000003</v>
      </c>
      <c r="AS98" s="15">
        <f t="shared" si="4"/>
        <v>98.9</v>
      </c>
      <c r="AT98" s="15">
        <f t="shared" si="5"/>
        <v>101.1</v>
      </c>
      <c r="AU98" s="14"/>
    </row>
    <row r="99" spans="1:47" ht="15" customHeight="1" x14ac:dyDescent="0.25">
      <c r="A99" s="19">
        <v>96</v>
      </c>
      <c r="B99" s="12">
        <v>46219</v>
      </c>
      <c r="C99" s="14" t="s">
        <v>48</v>
      </c>
      <c r="D99" s="14">
        <v>1</v>
      </c>
      <c r="E99" s="16">
        <v>99.7</v>
      </c>
      <c r="F99" s="14">
        <v>10</v>
      </c>
      <c r="G99" s="14" t="s">
        <v>207</v>
      </c>
      <c r="H99" s="14">
        <v>4</v>
      </c>
      <c r="I99" s="16">
        <v>98.8</v>
      </c>
      <c r="J99" s="14">
        <v>17</v>
      </c>
      <c r="K99" s="14" t="s">
        <v>207</v>
      </c>
      <c r="L99" s="14">
        <v>5</v>
      </c>
      <c r="M99" s="16">
        <v>98.9</v>
      </c>
      <c r="N99" s="14">
        <v>17</v>
      </c>
      <c r="O99" s="14" t="s">
        <v>207</v>
      </c>
      <c r="P99" s="14">
        <v>7</v>
      </c>
      <c r="Q99" s="16">
        <v>99.9</v>
      </c>
      <c r="R99" s="14">
        <v>17</v>
      </c>
      <c r="S99" s="14" t="s">
        <v>207</v>
      </c>
      <c r="T99" s="14">
        <v>11</v>
      </c>
      <c r="U99" s="16">
        <v>100.5</v>
      </c>
      <c r="V99" s="14">
        <v>17</v>
      </c>
      <c r="W99" s="14" t="s">
        <v>207</v>
      </c>
      <c r="X99" s="14">
        <v>12</v>
      </c>
      <c r="Y99" s="16">
        <v>101.4</v>
      </c>
      <c r="Z99" s="14">
        <v>17</v>
      </c>
      <c r="AA99" s="14" t="s">
        <v>207</v>
      </c>
      <c r="AB99" s="14">
        <v>15</v>
      </c>
      <c r="AC99" s="16">
        <v>101.7</v>
      </c>
      <c r="AD99" s="14">
        <v>17</v>
      </c>
      <c r="AE99" s="14" t="s">
        <v>207</v>
      </c>
      <c r="AF99" s="14">
        <v>18</v>
      </c>
      <c r="AG99" s="16">
        <v>101.1</v>
      </c>
      <c r="AH99" s="14">
        <v>17</v>
      </c>
      <c r="AI99" s="14" t="s">
        <v>207</v>
      </c>
      <c r="AJ99" s="14"/>
      <c r="AK99" s="16"/>
      <c r="AL99" s="14"/>
      <c r="AM99" s="14"/>
      <c r="AN99" s="14"/>
      <c r="AO99" s="16"/>
      <c r="AP99" s="14"/>
      <c r="AQ99" s="14"/>
      <c r="AR99" s="15">
        <f t="shared" si="3"/>
        <v>100.25</v>
      </c>
      <c r="AS99" s="15">
        <f t="shared" si="4"/>
        <v>98.8</v>
      </c>
      <c r="AT99" s="15">
        <f t="shared" si="5"/>
        <v>101.7</v>
      </c>
      <c r="AU99" s="14"/>
    </row>
    <row r="100" spans="1:47" ht="15" customHeight="1" x14ac:dyDescent="0.25">
      <c r="A100" s="19">
        <v>97</v>
      </c>
      <c r="B100" s="12">
        <v>46219</v>
      </c>
      <c r="C100" s="14" t="s">
        <v>56</v>
      </c>
      <c r="D100" s="14">
        <v>1</v>
      </c>
      <c r="E100" s="16">
        <v>99.4</v>
      </c>
      <c r="F100" s="14">
        <v>8</v>
      </c>
      <c r="G100" s="14" t="s">
        <v>207</v>
      </c>
      <c r="H100" s="14">
        <v>4</v>
      </c>
      <c r="I100" s="16">
        <v>99.7</v>
      </c>
      <c r="J100" s="14">
        <v>8</v>
      </c>
      <c r="K100" s="14" t="s">
        <v>207</v>
      </c>
      <c r="L100" s="14">
        <v>5</v>
      </c>
      <c r="M100" s="16">
        <v>99.5</v>
      </c>
      <c r="N100" s="14">
        <v>8</v>
      </c>
      <c r="O100" s="14" t="s">
        <v>207</v>
      </c>
      <c r="P100" s="14">
        <v>7</v>
      </c>
      <c r="Q100" s="16">
        <v>100</v>
      </c>
      <c r="R100" s="14">
        <v>8</v>
      </c>
      <c r="S100" s="14" t="s">
        <v>207</v>
      </c>
      <c r="T100" s="14">
        <v>11</v>
      </c>
      <c r="U100" s="16">
        <v>100</v>
      </c>
      <c r="V100" s="14">
        <v>8</v>
      </c>
      <c r="W100" s="14" t="s">
        <v>207</v>
      </c>
      <c r="X100" s="14">
        <v>12</v>
      </c>
      <c r="Y100" s="16">
        <v>99.7</v>
      </c>
      <c r="Z100" s="14">
        <v>8</v>
      </c>
      <c r="AA100" s="14" t="s">
        <v>207</v>
      </c>
      <c r="AB100" s="14">
        <v>15</v>
      </c>
      <c r="AC100" s="16">
        <v>101</v>
      </c>
      <c r="AD100" s="14">
        <v>8</v>
      </c>
      <c r="AE100" s="14" t="s">
        <v>207</v>
      </c>
      <c r="AF100" s="14">
        <v>18</v>
      </c>
      <c r="AG100" s="16">
        <v>102.3</v>
      </c>
      <c r="AH100" s="14">
        <v>8</v>
      </c>
      <c r="AI100" s="14" t="s">
        <v>207</v>
      </c>
      <c r="AJ100" s="14"/>
      <c r="AK100" s="16"/>
      <c r="AL100" s="14"/>
      <c r="AM100" s="14"/>
      <c r="AN100" s="14"/>
      <c r="AO100" s="16"/>
      <c r="AP100" s="14"/>
      <c r="AQ100" s="14"/>
      <c r="AR100" s="15">
        <f t="shared" si="3"/>
        <v>100.2</v>
      </c>
      <c r="AS100" s="15">
        <f t="shared" si="4"/>
        <v>99.4</v>
      </c>
      <c r="AT100" s="15">
        <f t="shared" si="5"/>
        <v>102.3</v>
      </c>
      <c r="AU100" s="14"/>
    </row>
    <row r="101" spans="1:47" ht="15" customHeight="1" x14ac:dyDescent="0.25">
      <c r="A101" s="19">
        <v>98</v>
      </c>
      <c r="B101" s="12">
        <v>46219</v>
      </c>
      <c r="C101" s="14" t="s">
        <v>56</v>
      </c>
      <c r="D101" s="14">
        <v>1</v>
      </c>
      <c r="E101" s="16">
        <v>99.7</v>
      </c>
      <c r="F101" s="14">
        <v>10</v>
      </c>
      <c r="G101" s="14" t="s">
        <v>207</v>
      </c>
      <c r="H101" s="14">
        <v>4</v>
      </c>
      <c r="I101" s="16">
        <v>98.8</v>
      </c>
      <c r="J101" s="14">
        <v>17</v>
      </c>
      <c r="K101" s="14" t="s">
        <v>207</v>
      </c>
      <c r="L101" s="14">
        <v>5</v>
      </c>
      <c r="M101" s="16">
        <v>98.9</v>
      </c>
      <c r="N101" s="14">
        <v>17</v>
      </c>
      <c r="O101" s="14" t="s">
        <v>207</v>
      </c>
      <c r="P101" s="14">
        <v>7</v>
      </c>
      <c r="Q101" s="16">
        <v>100.5</v>
      </c>
      <c r="R101" s="14">
        <v>17</v>
      </c>
      <c r="S101" s="14" t="s">
        <v>207</v>
      </c>
      <c r="T101" s="14">
        <v>11</v>
      </c>
      <c r="U101" s="16">
        <v>100.5</v>
      </c>
      <c r="V101" s="14">
        <v>17</v>
      </c>
      <c r="W101" s="14" t="s">
        <v>207</v>
      </c>
      <c r="X101" s="14">
        <v>12</v>
      </c>
      <c r="Y101" s="16">
        <v>101.4</v>
      </c>
      <c r="Z101" s="14">
        <v>17</v>
      </c>
      <c r="AA101" s="14" t="s">
        <v>207</v>
      </c>
      <c r="AB101" s="14">
        <v>15</v>
      </c>
      <c r="AC101" s="16">
        <v>100.4</v>
      </c>
      <c r="AD101" s="14">
        <v>17</v>
      </c>
      <c r="AE101" s="14" t="s">
        <v>207</v>
      </c>
      <c r="AF101" s="14">
        <v>18</v>
      </c>
      <c r="AG101" s="16">
        <v>101.1</v>
      </c>
      <c r="AH101" s="14">
        <v>17</v>
      </c>
      <c r="AI101" s="14" t="s">
        <v>207</v>
      </c>
      <c r="AJ101" s="14"/>
      <c r="AK101" s="16"/>
      <c r="AL101" s="14"/>
      <c r="AM101" s="14"/>
      <c r="AN101" s="14"/>
      <c r="AO101" s="16"/>
      <c r="AP101" s="14"/>
      <c r="AQ101" s="14"/>
      <c r="AR101" s="15">
        <f t="shared" si="3"/>
        <v>100.16249999999999</v>
      </c>
      <c r="AS101" s="15">
        <f t="shared" si="4"/>
        <v>98.8</v>
      </c>
      <c r="AT101" s="15">
        <f t="shared" si="5"/>
        <v>101.4</v>
      </c>
      <c r="AU101" s="14"/>
    </row>
    <row r="102" spans="1:47" ht="15" customHeight="1" x14ac:dyDescent="0.25">
      <c r="A102" s="19">
        <v>99</v>
      </c>
      <c r="B102" s="12">
        <v>46219</v>
      </c>
      <c r="C102" s="14" t="s">
        <v>63</v>
      </c>
      <c r="D102" s="14">
        <v>1</v>
      </c>
      <c r="E102" s="16">
        <v>99.8</v>
      </c>
      <c r="F102" s="14">
        <v>2</v>
      </c>
      <c r="G102" s="14" t="s">
        <v>207</v>
      </c>
      <c r="H102" s="14">
        <v>4</v>
      </c>
      <c r="I102" s="16">
        <v>100.1</v>
      </c>
      <c r="J102" s="14">
        <v>10</v>
      </c>
      <c r="K102" s="14" t="s">
        <v>208</v>
      </c>
      <c r="L102" s="14">
        <v>5</v>
      </c>
      <c r="M102" s="16">
        <v>99.2</v>
      </c>
      <c r="N102" s="14">
        <v>10</v>
      </c>
      <c r="O102" s="14" t="s">
        <v>208</v>
      </c>
      <c r="P102" s="14">
        <v>7</v>
      </c>
      <c r="Q102" s="16">
        <v>99.4</v>
      </c>
      <c r="R102" s="14">
        <v>4</v>
      </c>
      <c r="S102" s="14" t="s">
        <v>207</v>
      </c>
      <c r="T102" s="14">
        <v>11</v>
      </c>
      <c r="U102" s="16">
        <v>99.7</v>
      </c>
      <c r="V102" s="14">
        <v>4</v>
      </c>
      <c r="W102" s="14" t="s">
        <v>207</v>
      </c>
      <c r="X102" s="14">
        <v>12</v>
      </c>
      <c r="Y102" s="16">
        <v>99.8</v>
      </c>
      <c r="Z102" s="14">
        <v>4</v>
      </c>
      <c r="AA102" s="14" t="s">
        <v>207</v>
      </c>
      <c r="AB102" s="14">
        <v>15</v>
      </c>
      <c r="AC102" s="16">
        <v>101.1</v>
      </c>
      <c r="AD102" s="14">
        <v>4</v>
      </c>
      <c r="AE102" s="14" t="s">
        <v>207</v>
      </c>
      <c r="AF102" s="14">
        <v>18</v>
      </c>
      <c r="AG102" s="16">
        <v>100.5</v>
      </c>
      <c r="AH102" s="14">
        <v>4</v>
      </c>
      <c r="AI102" s="14" t="s">
        <v>207</v>
      </c>
      <c r="AJ102" s="14"/>
      <c r="AK102" s="16"/>
      <c r="AL102" s="14"/>
      <c r="AM102" s="14"/>
      <c r="AN102" s="14"/>
      <c r="AO102" s="16"/>
      <c r="AP102" s="14"/>
      <c r="AQ102" s="14"/>
      <c r="AR102" s="15">
        <f t="shared" si="3"/>
        <v>99.95</v>
      </c>
      <c r="AS102" s="15">
        <f t="shared" si="4"/>
        <v>99.2</v>
      </c>
      <c r="AT102" s="15">
        <f t="shared" si="5"/>
        <v>101.1</v>
      </c>
      <c r="AU102" s="14"/>
    </row>
    <row r="103" spans="1:47" ht="15" customHeight="1" x14ac:dyDescent="0.25">
      <c r="A103" s="19">
        <v>100</v>
      </c>
      <c r="B103" s="12">
        <v>46219</v>
      </c>
      <c r="C103" s="14" t="s">
        <v>63</v>
      </c>
      <c r="D103" s="14">
        <v>1</v>
      </c>
      <c r="E103" s="16">
        <v>99.7</v>
      </c>
      <c r="F103" s="14">
        <v>10</v>
      </c>
      <c r="G103" s="14" t="s">
        <v>207</v>
      </c>
      <c r="H103" s="14">
        <v>4</v>
      </c>
      <c r="I103" s="16">
        <v>98.8</v>
      </c>
      <c r="J103" s="14">
        <v>17</v>
      </c>
      <c r="K103" s="14" t="s">
        <v>207</v>
      </c>
      <c r="L103" s="14">
        <v>5</v>
      </c>
      <c r="M103" s="16">
        <v>98.9</v>
      </c>
      <c r="N103" s="14">
        <v>17</v>
      </c>
      <c r="O103" s="14" t="s">
        <v>207</v>
      </c>
      <c r="P103" s="14">
        <v>7</v>
      </c>
      <c r="Q103" s="16">
        <v>99.9</v>
      </c>
      <c r="R103" s="14">
        <v>17</v>
      </c>
      <c r="S103" s="14" t="s">
        <v>207</v>
      </c>
      <c r="T103" s="14">
        <v>11</v>
      </c>
      <c r="U103" s="16">
        <v>100.5</v>
      </c>
      <c r="V103" s="14">
        <v>17</v>
      </c>
      <c r="W103" s="14" t="s">
        <v>207</v>
      </c>
      <c r="X103" s="14">
        <v>12</v>
      </c>
      <c r="Y103" s="16">
        <v>100.2</v>
      </c>
      <c r="Z103" s="14">
        <v>17</v>
      </c>
      <c r="AA103" s="14" t="s">
        <v>207</v>
      </c>
      <c r="AB103" s="14">
        <v>15</v>
      </c>
      <c r="AC103" s="16">
        <v>100.4</v>
      </c>
      <c r="AD103" s="14">
        <v>17</v>
      </c>
      <c r="AE103" s="14" t="s">
        <v>207</v>
      </c>
      <c r="AF103" s="14">
        <v>18</v>
      </c>
      <c r="AG103" s="16">
        <v>101.1</v>
      </c>
      <c r="AH103" s="14">
        <v>17</v>
      </c>
      <c r="AI103" s="14" t="s">
        <v>207</v>
      </c>
      <c r="AJ103" s="14"/>
      <c r="AK103" s="16"/>
      <c r="AL103" s="14"/>
      <c r="AM103" s="14"/>
      <c r="AN103" s="14"/>
      <c r="AO103" s="16"/>
      <c r="AP103" s="14"/>
      <c r="AQ103" s="14"/>
      <c r="AR103" s="15">
        <f t="shared" si="3"/>
        <v>99.9375</v>
      </c>
      <c r="AS103" s="15">
        <f t="shared" si="4"/>
        <v>98.8</v>
      </c>
      <c r="AT103" s="15">
        <f t="shared" si="5"/>
        <v>101.1</v>
      </c>
      <c r="AU103" s="14"/>
    </row>
    <row r="104" spans="1:47" ht="15" customHeight="1" x14ac:dyDescent="0.25">
      <c r="A104" s="19">
        <v>101</v>
      </c>
      <c r="B104" s="12">
        <v>46219</v>
      </c>
      <c r="C104" s="14" t="s">
        <v>70</v>
      </c>
      <c r="D104" s="14">
        <v>1</v>
      </c>
      <c r="E104" s="16">
        <v>98.2</v>
      </c>
      <c r="F104" s="14">
        <v>14</v>
      </c>
      <c r="G104" s="14" t="s">
        <v>207</v>
      </c>
      <c r="H104" s="14">
        <v>4</v>
      </c>
      <c r="I104" s="16">
        <v>100.5</v>
      </c>
      <c r="J104" s="14">
        <v>14</v>
      </c>
      <c r="K104" s="14" t="s">
        <v>207</v>
      </c>
      <c r="L104" s="14">
        <v>5</v>
      </c>
      <c r="M104" s="16">
        <v>99.6</v>
      </c>
      <c r="N104" s="14">
        <v>14</v>
      </c>
      <c r="O104" s="14" t="s">
        <v>207</v>
      </c>
      <c r="P104" s="14">
        <v>7</v>
      </c>
      <c r="Q104" s="16">
        <v>99.6</v>
      </c>
      <c r="R104" s="14">
        <v>14</v>
      </c>
      <c r="S104" s="14" t="s">
        <v>207</v>
      </c>
      <c r="T104" s="14">
        <v>11</v>
      </c>
      <c r="U104" s="16">
        <v>100.5</v>
      </c>
      <c r="V104" s="14">
        <v>14</v>
      </c>
      <c r="W104" s="14" t="s">
        <v>207</v>
      </c>
      <c r="X104" s="14">
        <v>12</v>
      </c>
      <c r="Y104" s="16">
        <v>99.6</v>
      </c>
      <c r="Z104" s="14">
        <v>14</v>
      </c>
      <c r="AA104" s="14" t="s">
        <v>207</v>
      </c>
      <c r="AB104" s="14">
        <v>15</v>
      </c>
      <c r="AC104" s="16">
        <v>101.5</v>
      </c>
      <c r="AD104" s="14">
        <v>14</v>
      </c>
      <c r="AE104" s="14" t="s">
        <v>207</v>
      </c>
      <c r="AF104" s="14">
        <v>18</v>
      </c>
      <c r="AG104" s="16">
        <v>101.9</v>
      </c>
      <c r="AH104" s="14">
        <v>14</v>
      </c>
      <c r="AI104" s="14" t="s">
        <v>207</v>
      </c>
      <c r="AJ104" s="14"/>
      <c r="AK104" s="16"/>
      <c r="AL104" s="14"/>
      <c r="AM104" s="14"/>
      <c r="AN104" s="14"/>
      <c r="AO104" s="16"/>
      <c r="AP104" s="14"/>
      <c r="AQ104" s="14"/>
      <c r="AR104" s="15">
        <f t="shared" si="3"/>
        <v>100.175</v>
      </c>
      <c r="AS104" s="15">
        <f t="shared" si="4"/>
        <v>98.2</v>
      </c>
      <c r="AT104" s="15">
        <f t="shared" si="5"/>
        <v>101.9</v>
      </c>
      <c r="AU104" s="14"/>
    </row>
    <row r="105" spans="1:47" ht="15" customHeight="1" x14ac:dyDescent="0.25">
      <c r="A105" s="19">
        <v>102</v>
      </c>
      <c r="B105" s="12">
        <v>46219</v>
      </c>
      <c r="C105" s="14" t="s">
        <v>70</v>
      </c>
      <c r="D105" s="14">
        <v>1</v>
      </c>
      <c r="E105" s="16">
        <v>99.77</v>
      </c>
      <c r="F105" s="14">
        <v>10</v>
      </c>
      <c r="G105" s="14" t="s">
        <v>207</v>
      </c>
      <c r="H105" s="14">
        <v>4</v>
      </c>
      <c r="I105" s="16">
        <v>98.8</v>
      </c>
      <c r="J105" s="14">
        <v>17</v>
      </c>
      <c r="K105" s="14" t="s">
        <v>207</v>
      </c>
      <c r="L105" s="14">
        <v>5</v>
      </c>
      <c r="M105" s="16">
        <v>98.9</v>
      </c>
      <c r="N105" s="14">
        <v>17</v>
      </c>
      <c r="O105" s="14" t="s">
        <v>207</v>
      </c>
      <c r="P105" s="14">
        <v>7</v>
      </c>
      <c r="Q105" s="16">
        <v>99.9</v>
      </c>
      <c r="R105" s="14">
        <v>17</v>
      </c>
      <c r="S105" s="14" t="s">
        <v>207</v>
      </c>
      <c r="T105" s="14">
        <v>11</v>
      </c>
      <c r="U105" s="16">
        <v>100.5</v>
      </c>
      <c r="V105" s="14">
        <v>17</v>
      </c>
      <c r="W105" s="14" t="s">
        <v>207</v>
      </c>
      <c r="X105" s="14">
        <v>12</v>
      </c>
      <c r="Y105" s="16">
        <v>100.2</v>
      </c>
      <c r="Z105" s="14">
        <v>17</v>
      </c>
      <c r="AA105" s="14" t="s">
        <v>207</v>
      </c>
      <c r="AB105" s="14">
        <v>15</v>
      </c>
      <c r="AC105" s="16">
        <v>101.7</v>
      </c>
      <c r="AD105" s="14">
        <v>17</v>
      </c>
      <c r="AE105" s="14" t="s">
        <v>207</v>
      </c>
      <c r="AF105" s="14">
        <v>18</v>
      </c>
      <c r="AG105" s="16">
        <v>101.1</v>
      </c>
      <c r="AH105" s="14">
        <v>17</v>
      </c>
      <c r="AI105" s="14" t="s">
        <v>207</v>
      </c>
      <c r="AJ105" s="14"/>
      <c r="AK105" s="16"/>
      <c r="AL105" s="14"/>
      <c r="AM105" s="14"/>
      <c r="AN105" s="14"/>
      <c r="AO105" s="16"/>
      <c r="AP105" s="14"/>
      <c r="AQ105" s="14"/>
      <c r="AR105" s="15">
        <f t="shared" si="3"/>
        <v>100.10875000000001</v>
      </c>
      <c r="AS105" s="15">
        <f t="shared" si="4"/>
        <v>98.8</v>
      </c>
      <c r="AT105" s="15">
        <f t="shared" si="5"/>
        <v>101.7</v>
      </c>
      <c r="AU105" s="14"/>
    </row>
    <row r="106" spans="1:47" ht="15" customHeight="1" x14ac:dyDescent="0.25">
      <c r="A106" s="19">
        <v>103</v>
      </c>
      <c r="B106" s="12">
        <v>46222</v>
      </c>
      <c r="C106" s="14" t="s">
        <v>43</v>
      </c>
      <c r="D106" s="14">
        <v>1</v>
      </c>
      <c r="E106" s="16">
        <v>99.5</v>
      </c>
      <c r="F106" s="14">
        <v>1</v>
      </c>
      <c r="G106" s="14" t="s">
        <v>207</v>
      </c>
      <c r="H106" s="14">
        <v>2</v>
      </c>
      <c r="I106" s="16">
        <v>99.8</v>
      </c>
      <c r="J106" s="14">
        <v>1</v>
      </c>
      <c r="K106" s="14" t="s">
        <v>207</v>
      </c>
      <c r="L106" s="14">
        <v>4</v>
      </c>
      <c r="M106" s="16">
        <v>100.1</v>
      </c>
      <c r="N106" s="14">
        <v>1</v>
      </c>
      <c r="O106" s="14" t="s">
        <v>207</v>
      </c>
      <c r="P106" s="14">
        <v>8</v>
      </c>
      <c r="Q106" s="16">
        <v>100.1</v>
      </c>
      <c r="R106" s="14">
        <v>3</v>
      </c>
      <c r="S106" s="14" t="s">
        <v>208</v>
      </c>
      <c r="T106" s="14">
        <v>9</v>
      </c>
      <c r="U106" s="16">
        <v>99.8</v>
      </c>
      <c r="V106" s="14">
        <v>3</v>
      </c>
      <c r="W106" s="14" t="s">
        <v>208</v>
      </c>
      <c r="X106" s="14">
        <v>12</v>
      </c>
      <c r="Y106" s="16">
        <v>100.2</v>
      </c>
      <c r="Z106" s="14">
        <v>3</v>
      </c>
      <c r="AA106" s="14" t="s">
        <v>208</v>
      </c>
      <c r="AB106" s="14">
        <v>15</v>
      </c>
      <c r="AC106" s="16">
        <v>101.4</v>
      </c>
      <c r="AD106" s="14">
        <v>3</v>
      </c>
      <c r="AE106" s="14" t="s">
        <v>209</v>
      </c>
      <c r="AF106" s="14">
        <v>18</v>
      </c>
      <c r="AG106" s="16">
        <v>101.1</v>
      </c>
      <c r="AH106" s="14">
        <v>3</v>
      </c>
      <c r="AI106" s="14" t="s">
        <v>209</v>
      </c>
      <c r="AJ106" s="14"/>
      <c r="AK106" s="16"/>
      <c r="AL106" s="14"/>
      <c r="AM106" s="14"/>
      <c r="AN106" s="14"/>
      <c r="AO106" s="16"/>
      <c r="AP106" s="14"/>
      <c r="AQ106" s="14"/>
      <c r="AR106" s="15">
        <f t="shared" si="3"/>
        <v>100.25</v>
      </c>
      <c r="AS106" s="15">
        <f t="shared" si="4"/>
        <v>99.5</v>
      </c>
      <c r="AT106" s="15">
        <f t="shared" si="5"/>
        <v>101.4</v>
      </c>
      <c r="AU106" s="14"/>
    </row>
    <row r="107" spans="1:47" ht="15" customHeight="1" x14ac:dyDescent="0.25">
      <c r="A107" s="19">
        <v>104</v>
      </c>
      <c r="B107" s="12">
        <v>46222</v>
      </c>
      <c r="C107" s="14" t="s">
        <v>43</v>
      </c>
      <c r="D107" s="14">
        <v>1</v>
      </c>
      <c r="E107" s="16">
        <v>100.3</v>
      </c>
      <c r="F107" s="14">
        <v>2</v>
      </c>
      <c r="G107" s="14" t="s">
        <v>207</v>
      </c>
      <c r="H107" s="14">
        <v>2</v>
      </c>
      <c r="I107" s="16">
        <v>99.8</v>
      </c>
      <c r="J107" s="14">
        <v>2</v>
      </c>
      <c r="K107" s="14" t="s">
        <v>207</v>
      </c>
      <c r="L107" s="14">
        <v>4</v>
      </c>
      <c r="M107" s="16">
        <v>99.6</v>
      </c>
      <c r="N107" s="14">
        <v>2</v>
      </c>
      <c r="O107" s="14" t="s">
        <v>207</v>
      </c>
      <c r="P107" s="14">
        <v>8</v>
      </c>
      <c r="Q107" s="16">
        <v>99.6</v>
      </c>
      <c r="R107" s="14">
        <v>2</v>
      </c>
      <c r="S107" s="14" t="s">
        <v>208</v>
      </c>
      <c r="T107" s="14">
        <v>9</v>
      </c>
      <c r="U107" s="16">
        <v>100.2</v>
      </c>
      <c r="V107" s="14">
        <v>2</v>
      </c>
      <c r="W107" s="14" t="s">
        <v>208</v>
      </c>
      <c r="X107" s="14">
        <v>12</v>
      </c>
      <c r="Y107" s="16">
        <v>100.2</v>
      </c>
      <c r="Z107" s="14">
        <v>4</v>
      </c>
      <c r="AA107" s="14" t="s">
        <v>209</v>
      </c>
      <c r="AB107" s="14">
        <v>15</v>
      </c>
      <c r="AC107" s="16">
        <v>100.5</v>
      </c>
      <c r="AD107" s="14">
        <v>4</v>
      </c>
      <c r="AE107" s="14" t="s">
        <v>209</v>
      </c>
      <c r="AF107" s="14">
        <v>18</v>
      </c>
      <c r="AG107" s="16">
        <v>100.6</v>
      </c>
      <c r="AH107" s="14">
        <v>4</v>
      </c>
      <c r="AI107" s="14" t="s">
        <v>209</v>
      </c>
      <c r="AJ107" s="14"/>
      <c r="AK107" s="16"/>
      <c r="AL107" s="14"/>
      <c r="AM107" s="14"/>
      <c r="AN107" s="14"/>
      <c r="AO107" s="16"/>
      <c r="AP107" s="14"/>
      <c r="AQ107" s="14"/>
      <c r="AR107" s="15">
        <f t="shared" si="3"/>
        <v>100.1</v>
      </c>
      <c r="AS107" s="15">
        <f t="shared" si="4"/>
        <v>99.6</v>
      </c>
      <c r="AT107" s="15">
        <f t="shared" si="5"/>
        <v>100.6</v>
      </c>
      <c r="AU107" s="14"/>
    </row>
    <row r="108" spans="1:47" ht="15" customHeight="1" x14ac:dyDescent="0.25">
      <c r="A108" s="19">
        <v>105</v>
      </c>
      <c r="B108" s="12">
        <v>46222</v>
      </c>
      <c r="C108" s="14" t="s">
        <v>43</v>
      </c>
      <c r="D108" s="14">
        <v>1</v>
      </c>
      <c r="E108" s="16">
        <v>98.8</v>
      </c>
      <c r="F108" s="14">
        <v>17</v>
      </c>
      <c r="G108" s="14" t="s">
        <v>207</v>
      </c>
      <c r="H108" s="14">
        <v>2</v>
      </c>
      <c r="I108" s="16">
        <v>98.9</v>
      </c>
      <c r="J108" s="14">
        <v>17</v>
      </c>
      <c r="K108" s="14" t="s">
        <v>207</v>
      </c>
      <c r="L108" s="14">
        <v>4</v>
      </c>
      <c r="M108" s="16"/>
      <c r="N108" s="14">
        <v>17</v>
      </c>
      <c r="O108" s="14" t="s">
        <v>207</v>
      </c>
      <c r="P108" s="14">
        <v>8</v>
      </c>
      <c r="Q108" s="16">
        <v>100.2</v>
      </c>
      <c r="R108" s="14">
        <v>17</v>
      </c>
      <c r="S108" s="14" t="s">
        <v>207</v>
      </c>
      <c r="T108" s="14">
        <v>9</v>
      </c>
      <c r="U108" s="16">
        <v>100.2</v>
      </c>
      <c r="V108" s="14">
        <v>17</v>
      </c>
      <c r="W108" s="14" t="s">
        <v>207</v>
      </c>
      <c r="X108" s="14">
        <v>12</v>
      </c>
      <c r="Y108" s="16">
        <v>100.2</v>
      </c>
      <c r="Z108" s="14">
        <v>17</v>
      </c>
      <c r="AA108" s="14" t="s">
        <v>207</v>
      </c>
      <c r="AB108" s="14">
        <v>15</v>
      </c>
      <c r="AC108" s="16">
        <v>101.4</v>
      </c>
      <c r="AD108" s="14">
        <v>17</v>
      </c>
      <c r="AE108" s="14" t="s">
        <v>207</v>
      </c>
      <c r="AF108" s="14">
        <v>18</v>
      </c>
      <c r="AG108" s="16">
        <v>101</v>
      </c>
      <c r="AH108" s="14">
        <v>17</v>
      </c>
      <c r="AI108" s="14" t="s">
        <v>207</v>
      </c>
      <c r="AJ108" s="14"/>
      <c r="AK108" s="16"/>
      <c r="AL108" s="14"/>
      <c r="AM108" s="14"/>
      <c r="AN108" s="14"/>
      <c r="AO108" s="16"/>
      <c r="AP108" s="14"/>
      <c r="AQ108" s="14"/>
      <c r="AR108" s="15">
        <f t="shared" si="3"/>
        <v>100.1</v>
      </c>
      <c r="AS108" s="15">
        <f t="shared" si="4"/>
        <v>98.8</v>
      </c>
      <c r="AT108" s="15">
        <f t="shared" si="5"/>
        <v>101.4</v>
      </c>
      <c r="AU108" s="14"/>
    </row>
    <row r="109" spans="1:47" ht="15" customHeight="1" x14ac:dyDescent="0.25">
      <c r="A109" s="19">
        <v>106</v>
      </c>
      <c r="B109" s="12">
        <v>46222</v>
      </c>
      <c r="C109" s="14" t="s">
        <v>42</v>
      </c>
      <c r="D109" s="14">
        <v>1</v>
      </c>
      <c r="E109" s="16">
        <v>99.6</v>
      </c>
      <c r="F109" s="14">
        <v>6</v>
      </c>
      <c r="G109" s="14" t="s">
        <v>207</v>
      </c>
      <c r="H109" s="14">
        <v>2</v>
      </c>
      <c r="I109" s="16">
        <v>99.3</v>
      </c>
      <c r="J109" s="14">
        <v>3</v>
      </c>
      <c r="K109" s="14" t="s">
        <v>207</v>
      </c>
      <c r="L109" s="14">
        <v>4</v>
      </c>
      <c r="M109" s="16">
        <v>99.2</v>
      </c>
      <c r="N109" s="14">
        <v>3</v>
      </c>
      <c r="O109" s="14" t="s">
        <v>207</v>
      </c>
      <c r="P109" s="14">
        <v>8</v>
      </c>
      <c r="Q109" s="16">
        <v>99.4</v>
      </c>
      <c r="R109" s="14">
        <v>3</v>
      </c>
      <c r="S109" s="14" t="s">
        <v>207</v>
      </c>
      <c r="T109" s="14">
        <v>9</v>
      </c>
      <c r="U109" s="16">
        <v>99.8</v>
      </c>
      <c r="V109" s="14">
        <v>3</v>
      </c>
      <c r="W109" s="14" t="s">
        <v>207</v>
      </c>
      <c r="X109" s="14">
        <v>12</v>
      </c>
      <c r="Y109" s="16">
        <v>100.2</v>
      </c>
      <c r="Z109" s="14">
        <v>3</v>
      </c>
      <c r="AA109" s="14" t="s">
        <v>208</v>
      </c>
      <c r="AB109" s="14">
        <v>15</v>
      </c>
      <c r="AC109" s="16">
        <v>101.3</v>
      </c>
      <c r="AD109" s="14"/>
      <c r="AE109" s="14"/>
      <c r="AF109" s="14"/>
      <c r="AG109" s="16"/>
      <c r="AH109" s="14"/>
      <c r="AI109" s="14"/>
      <c r="AJ109" s="14"/>
      <c r="AK109" s="16"/>
      <c r="AL109" s="14"/>
      <c r="AM109" s="14"/>
      <c r="AN109" s="14"/>
      <c r="AO109" s="16"/>
      <c r="AP109" s="14"/>
      <c r="AQ109" s="14"/>
      <c r="AR109" s="15">
        <f t="shared" si="3"/>
        <v>99.828571428571422</v>
      </c>
      <c r="AS109" s="15">
        <f t="shared" si="4"/>
        <v>99.2</v>
      </c>
      <c r="AT109" s="15">
        <f t="shared" si="5"/>
        <v>101.3</v>
      </c>
      <c r="AU109" s="14"/>
    </row>
    <row r="110" spans="1:47" ht="15" customHeight="1" x14ac:dyDescent="0.25">
      <c r="A110" s="19">
        <v>107</v>
      </c>
      <c r="B110" s="12">
        <v>46222</v>
      </c>
      <c r="C110" s="14" t="s">
        <v>42</v>
      </c>
      <c r="D110" s="14">
        <v>1</v>
      </c>
      <c r="E110" s="16">
        <v>99.7</v>
      </c>
      <c r="F110" s="14">
        <v>7</v>
      </c>
      <c r="G110" s="14" t="s">
        <v>207</v>
      </c>
      <c r="H110" s="14">
        <v>2</v>
      </c>
      <c r="I110" s="16">
        <v>99.2</v>
      </c>
      <c r="J110" s="14">
        <v>7</v>
      </c>
      <c r="K110" s="14" t="s">
        <v>207</v>
      </c>
      <c r="L110" s="14">
        <v>4</v>
      </c>
      <c r="M110" s="16">
        <v>99.7</v>
      </c>
      <c r="N110" s="14">
        <v>7</v>
      </c>
      <c r="O110" s="14" t="s">
        <v>207</v>
      </c>
      <c r="P110" s="14">
        <v>8</v>
      </c>
      <c r="Q110" s="16">
        <v>99.7</v>
      </c>
      <c r="R110" s="14">
        <v>7</v>
      </c>
      <c r="S110" s="14" t="s">
        <v>207</v>
      </c>
      <c r="T110" s="14">
        <v>9</v>
      </c>
      <c r="U110" s="16">
        <v>100.2</v>
      </c>
      <c r="V110" s="14">
        <v>7</v>
      </c>
      <c r="W110" s="14" t="s">
        <v>207</v>
      </c>
      <c r="X110" s="14">
        <v>12</v>
      </c>
      <c r="Y110" s="16">
        <v>101.3</v>
      </c>
      <c r="Z110" s="14">
        <v>7</v>
      </c>
      <c r="AA110" s="14" t="s">
        <v>207</v>
      </c>
      <c r="AB110" s="14">
        <v>15</v>
      </c>
      <c r="AC110" s="16">
        <v>101.4</v>
      </c>
      <c r="AD110" s="14"/>
      <c r="AE110" s="14"/>
      <c r="AF110" s="14"/>
      <c r="AG110" s="16"/>
      <c r="AH110" s="14"/>
      <c r="AI110" s="14"/>
      <c r="AJ110" s="14"/>
      <c r="AK110" s="16"/>
      <c r="AL110" s="14"/>
      <c r="AM110" s="14"/>
      <c r="AN110" s="14"/>
      <c r="AO110" s="16"/>
      <c r="AP110" s="14"/>
      <c r="AQ110" s="14"/>
      <c r="AR110" s="15">
        <f t="shared" si="3"/>
        <v>100.17142857142856</v>
      </c>
      <c r="AS110" s="15">
        <f t="shared" si="4"/>
        <v>99.2</v>
      </c>
      <c r="AT110" s="15">
        <f t="shared" si="5"/>
        <v>101.4</v>
      </c>
      <c r="AU110" s="14"/>
    </row>
    <row r="111" spans="1:47" ht="15" customHeight="1" x14ac:dyDescent="0.25">
      <c r="A111" s="19">
        <v>108</v>
      </c>
      <c r="B111" s="12">
        <v>46222</v>
      </c>
      <c r="C111" s="14" t="s">
        <v>48</v>
      </c>
      <c r="D111" s="14">
        <v>1</v>
      </c>
      <c r="E111" s="16">
        <v>99.6</v>
      </c>
      <c r="F111" s="14">
        <v>10</v>
      </c>
      <c r="G111" s="14" t="s">
        <v>207</v>
      </c>
      <c r="H111" s="14">
        <v>2</v>
      </c>
      <c r="I111" s="16">
        <v>99.5</v>
      </c>
      <c r="J111" s="14">
        <v>10</v>
      </c>
      <c r="K111" s="14" t="s">
        <v>207</v>
      </c>
      <c r="L111" s="14">
        <v>4</v>
      </c>
      <c r="M111" s="16">
        <v>99.7</v>
      </c>
      <c r="N111" s="14">
        <v>10</v>
      </c>
      <c r="O111" s="14" t="s">
        <v>208</v>
      </c>
      <c r="P111" s="14">
        <v>9</v>
      </c>
      <c r="Q111" s="16">
        <v>99.7</v>
      </c>
      <c r="R111" s="14">
        <v>10</v>
      </c>
      <c r="S111" s="14" t="s">
        <v>208</v>
      </c>
      <c r="T111" s="14">
        <v>12</v>
      </c>
      <c r="U111" s="16">
        <v>100.7</v>
      </c>
      <c r="V111" s="14">
        <v>10</v>
      </c>
      <c r="W111" s="14" t="s">
        <v>208</v>
      </c>
      <c r="X111" s="14">
        <v>15</v>
      </c>
      <c r="Y111" s="16">
        <v>101.8</v>
      </c>
      <c r="Z111" s="14">
        <v>16</v>
      </c>
      <c r="AA111" s="14" t="s">
        <v>209</v>
      </c>
      <c r="AB111" s="14">
        <v>18</v>
      </c>
      <c r="AC111" s="16">
        <v>101.3</v>
      </c>
      <c r="AD111" s="14">
        <v>16</v>
      </c>
      <c r="AE111" s="14" t="s">
        <v>209</v>
      </c>
      <c r="AF111" s="14"/>
      <c r="AG111" s="16"/>
      <c r="AH111" s="14"/>
      <c r="AI111" s="14"/>
      <c r="AJ111" s="14"/>
      <c r="AK111" s="16"/>
      <c r="AL111" s="14"/>
      <c r="AM111" s="14"/>
      <c r="AN111" s="14"/>
      <c r="AO111" s="16"/>
      <c r="AP111" s="14"/>
      <c r="AQ111" s="14"/>
      <c r="AR111" s="15">
        <f t="shared" si="3"/>
        <v>100.32857142857142</v>
      </c>
      <c r="AS111" s="15">
        <f t="shared" si="4"/>
        <v>99.5</v>
      </c>
      <c r="AT111" s="15">
        <f t="shared" si="5"/>
        <v>101.8</v>
      </c>
      <c r="AU111" s="14"/>
    </row>
    <row r="112" spans="1:47" ht="15" customHeight="1" x14ac:dyDescent="0.25">
      <c r="A112" s="19">
        <v>109</v>
      </c>
      <c r="B112" s="12">
        <v>46222</v>
      </c>
      <c r="C112" s="14" t="s">
        <v>56</v>
      </c>
      <c r="D112" s="14">
        <v>1</v>
      </c>
      <c r="E112" s="16">
        <v>99.7</v>
      </c>
      <c r="F112" s="14">
        <v>7</v>
      </c>
      <c r="G112" s="14" t="s">
        <v>207</v>
      </c>
      <c r="H112" s="14">
        <v>2</v>
      </c>
      <c r="I112" s="16">
        <v>99.2</v>
      </c>
      <c r="J112" s="14">
        <v>7</v>
      </c>
      <c r="K112" s="14" t="s">
        <v>207</v>
      </c>
      <c r="L112" s="14">
        <v>4</v>
      </c>
      <c r="M112" s="16">
        <v>99.7</v>
      </c>
      <c r="N112" s="14">
        <v>7</v>
      </c>
      <c r="O112" s="14" t="s">
        <v>207</v>
      </c>
      <c r="P112" s="14">
        <v>9</v>
      </c>
      <c r="Q112" s="16">
        <v>100.2</v>
      </c>
      <c r="R112" s="14">
        <v>7</v>
      </c>
      <c r="S112" s="14" t="s">
        <v>207</v>
      </c>
      <c r="T112" s="14">
        <v>12</v>
      </c>
      <c r="U112" s="16"/>
      <c r="V112" s="14">
        <v>7</v>
      </c>
      <c r="W112" s="14" t="s">
        <v>207</v>
      </c>
      <c r="X112" s="14">
        <v>15</v>
      </c>
      <c r="Y112" s="16">
        <v>100.4</v>
      </c>
      <c r="Z112" s="14">
        <v>15</v>
      </c>
      <c r="AA112" s="14" t="s">
        <v>209</v>
      </c>
      <c r="AB112" s="14">
        <v>18</v>
      </c>
      <c r="AC112" s="16">
        <v>100.5</v>
      </c>
      <c r="AD112" s="14">
        <v>15</v>
      </c>
      <c r="AE112" s="14" t="s">
        <v>209</v>
      </c>
      <c r="AF112" s="14"/>
      <c r="AG112" s="16"/>
      <c r="AH112" s="14"/>
      <c r="AI112" s="14"/>
      <c r="AJ112" s="14"/>
      <c r="AK112" s="16"/>
      <c r="AL112" s="14"/>
      <c r="AM112" s="14"/>
      <c r="AN112" s="14"/>
      <c r="AO112" s="16"/>
      <c r="AP112" s="14"/>
      <c r="AQ112" s="14"/>
      <c r="AR112" s="15">
        <f t="shared" si="3"/>
        <v>99.95</v>
      </c>
      <c r="AS112" s="15">
        <f t="shared" si="4"/>
        <v>99.2</v>
      </c>
      <c r="AT112" s="15">
        <f t="shared" si="5"/>
        <v>100.5</v>
      </c>
      <c r="AU112" s="14"/>
    </row>
    <row r="113" spans="1:47" ht="15" customHeight="1" x14ac:dyDescent="0.25">
      <c r="A113" s="19">
        <v>110</v>
      </c>
      <c r="B113" s="12">
        <v>46222</v>
      </c>
      <c r="C113" s="14" t="s">
        <v>56</v>
      </c>
      <c r="D113" s="14">
        <v>1</v>
      </c>
      <c r="E113" s="16">
        <v>99.6</v>
      </c>
      <c r="F113" s="14">
        <v>5</v>
      </c>
      <c r="G113" s="14" t="s">
        <v>207</v>
      </c>
      <c r="H113" s="14">
        <v>2</v>
      </c>
      <c r="I113" s="16">
        <v>99.5</v>
      </c>
      <c r="J113" s="14">
        <v>14</v>
      </c>
      <c r="K113" s="14" t="s">
        <v>207</v>
      </c>
      <c r="L113" s="14">
        <v>4</v>
      </c>
      <c r="M113" s="16">
        <v>99.5</v>
      </c>
      <c r="N113" s="14">
        <v>14</v>
      </c>
      <c r="O113" s="14" t="s">
        <v>207</v>
      </c>
      <c r="P113" s="14">
        <v>8</v>
      </c>
      <c r="Q113" s="16">
        <v>99.3</v>
      </c>
      <c r="R113" s="14">
        <v>12</v>
      </c>
      <c r="S113" s="14" t="s">
        <v>208</v>
      </c>
      <c r="T113" s="14">
        <v>12</v>
      </c>
      <c r="U113" s="16">
        <v>100.3</v>
      </c>
      <c r="V113" s="14">
        <v>12</v>
      </c>
      <c r="W113" s="14" t="s">
        <v>208</v>
      </c>
      <c r="X113" s="14">
        <v>15</v>
      </c>
      <c r="Y113" s="16">
        <v>101</v>
      </c>
      <c r="Z113" s="14">
        <v>12</v>
      </c>
      <c r="AA113" s="14" t="s">
        <v>208</v>
      </c>
      <c r="AB113" s="14">
        <v>17</v>
      </c>
      <c r="AC113" s="16">
        <v>101</v>
      </c>
      <c r="AD113" s="14">
        <v>12</v>
      </c>
      <c r="AE113" s="14" t="s">
        <v>208</v>
      </c>
      <c r="AF113" s="14">
        <v>18</v>
      </c>
      <c r="AG113" s="16">
        <v>102</v>
      </c>
      <c r="AH113" s="14">
        <v>12</v>
      </c>
      <c r="AI113" s="14" t="s">
        <v>208</v>
      </c>
      <c r="AJ113" s="14"/>
      <c r="AK113" s="16"/>
      <c r="AL113" s="14"/>
      <c r="AM113" s="14"/>
      <c r="AN113" s="14"/>
      <c r="AO113" s="16"/>
      <c r="AP113" s="14"/>
      <c r="AQ113" s="14"/>
      <c r="AR113" s="15">
        <f t="shared" si="3"/>
        <v>100.27500000000001</v>
      </c>
      <c r="AS113" s="15">
        <f t="shared" si="4"/>
        <v>99.3</v>
      </c>
      <c r="AT113" s="15">
        <f t="shared" si="5"/>
        <v>102</v>
      </c>
      <c r="AU113" s="14"/>
    </row>
    <row r="114" spans="1:47" ht="15" customHeight="1" x14ac:dyDescent="0.25">
      <c r="A114" s="19">
        <v>111</v>
      </c>
      <c r="B114" s="12">
        <v>46222</v>
      </c>
      <c r="C114" s="14" t="s">
        <v>56</v>
      </c>
      <c r="D114" s="14">
        <v>1</v>
      </c>
      <c r="E114" s="16">
        <v>99.7</v>
      </c>
      <c r="F114" s="14">
        <v>7</v>
      </c>
      <c r="G114" s="14" t="s">
        <v>207</v>
      </c>
      <c r="H114" s="14">
        <v>2</v>
      </c>
      <c r="I114" s="16">
        <v>99.2</v>
      </c>
      <c r="J114" s="14">
        <v>7</v>
      </c>
      <c r="K114" s="14" t="s">
        <v>207</v>
      </c>
      <c r="L114" s="14">
        <v>4</v>
      </c>
      <c r="M114" s="16">
        <v>99.7</v>
      </c>
      <c r="N114" s="14">
        <v>7</v>
      </c>
      <c r="O114" s="14" t="s">
        <v>207</v>
      </c>
      <c r="P114" s="14">
        <v>8</v>
      </c>
      <c r="Q114" s="16">
        <v>100.2</v>
      </c>
      <c r="R114" s="14">
        <v>7</v>
      </c>
      <c r="S114" s="14" t="s">
        <v>209</v>
      </c>
      <c r="T114" s="14">
        <v>12</v>
      </c>
      <c r="U114" s="16"/>
      <c r="V114" s="14">
        <v>7</v>
      </c>
      <c r="W114" s="14" t="s">
        <v>207</v>
      </c>
      <c r="X114" s="14">
        <v>15</v>
      </c>
      <c r="Y114" s="16">
        <v>100.4</v>
      </c>
      <c r="Z114" s="14">
        <v>15</v>
      </c>
      <c r="AA114" s="14" t="s">
        <v>209</v>
      </c>
      <c r="AB114" s="14">
        <v>17</v>
      </c>
      <c r="AC114" s="16">
        <v>100.4</v>
      </c>
      <c r="AD114" s="14">
        <v>15</v>
      </c>
      <c r="AE114" s="14" t="s">
        <v>209</v>
      </c>
      <c r="AF114" s="14">
        <v>18</v>
      </c>
      <c r="AG114" s="16">
        <v>100.5</v>
      </c>
      <c r="AH114" s="14">
        <v>15</v>
      </c>
      <c r="AI114" s="14" t="s">
        <v>209</v>
      </c>
      <c r="AJ114" s="14"/>
      <c r="AK114" s="16"/>
      <c r="AL114" s="14"/>
      <c r="AM114" s="14"/>
      <c r="AN114" s="14"/>
      <c r="AO114" s="16"/>
      <c r="AP114" s="14"/>
      <c r="AQ114" s="14"/>
      <c r="AR114" s="15">
        <f t="shared" si="3"/>
        <v>100.01428571428572</v>
      </c>
      <c r="AS114" s="15">
        <f t="shared" si="4"/>
        <v>99.2</v>
      </c>
      <c r="AT114" s="15">
        <f t="shared" si="5"/>
        <v>100.5</v>
      </c>
      <c r="AU114" s="14"/>
    </row>
    <row r="115" spans="1:47" ht="15" customHeight="1" x14ac:dyDescent="0.25">
      <c r="A115" s="19">
        <v>112</v>
      </c>
      <c r="B115" s="12">
        <v>46222</v>
      </c>
      <c r="C115" s="14" t="s">
        <v>63</v>
      </c>
      <c r="D115" s="14">
        <v>1</v>
      </c>
      <c r="E115" s="16">
        <v>99.6</v>
      </c>
      <c r="F115" s="14">
        <v>15</v>
      </c>
      <c r="G115" s="14" t="s">
        <v>207</v>
      </c>
      <c r="H115" s="14">
        <v>2</v>
      </c>
      <c r="I115" s="16">
        <v>99.6</v>
      </c>
      <c r="J115" s="14">
        <v>15</v>
      </c>
      <c r="K115" s="14" t="s">
        <v>207</v>
      </c>
      <c r="L115" s="14">
        <v>4</v>
      </c>
      <c r="M115" s="16">
        <v>99.5</v>
      </c>
      <c r="N115" s="14">
        <v>15</v>
      </c>
      <c r="O115" s="14" t="s">
        <v>207</v>
      </c>
      <c r="P115" s="14">
        <v>8</v>
      </c>
      <c r="Q115" s="16">
        <v>99.7</v>
      </c>
      <c r="R115" s="14">
        <v>15</v>
      </c>
      <c r="S115" s="14" t="s">
        <v>208</v>
      </c>
      <c r="T115" s="14">
        <v>9</v>
      </c>
      <c r="U115" s="16">
        <v>99.7</v>
      </c>
      <c r="V115" s="14">
        <v>15</v>
      </c>
      <c r="W115" s="14" t="s">
        <v>208</v>
      </c>
      <c r="X115" s="14">
        <v>12</v>
      </c>
      <c r="Y115" s="16">
        <v>99.7</v>
      </c>
      <c r="Z115" s="14">
        <v>15</v>
      </c>
      <c r="AA115" s="14" t="s">
        <v>208</v>
      </c>
      <c r="AB115" s="14">
        <v>15</v>
      </c>
      <c r="AC115" s="16">
        <v>101.2</v>
      </c>
      <c r="AD115" s="14">
        <v>18</v>
      </c>
      <c r="AE115" s="14" t="s">
        <v>209</v>
      </c>
      <c r="AF115" s="14">
        <v>17</v>
      </c>
      <c r="AG115" s="16">
        <v>102.2</v>
      </c>
      <c r="AH115" s="14">
        <v>18</v>
      </c>
      <c r="AI115" s="14" t="s">
        <v>209</v>
      </c>
      <c r="AJ115" s="14"/>
      <c r="AK115" s="16"/>
      <c r="AL115" s="14"/>
      <c r="AM115" s="14"/>
      <c r="AN115" s="14"/>
      <c r="AO115" s="16"/>
      <c r="AP115" s="14"/>
      <c r="AQ115" s="14"/>
      <c r="AR115" s="15">
        <f t="shared" si="3"/>
        <v>100.15</v>
      </c>
      <c r="AS115" s="15">
        <f t="shared" si="4"/>
        <v>99.5</v>
      </c>
      <c r="AT115" s="15">
        <f t="shared" si="5"/>
        <v>102.2</v>
      </c>
      <c r="AU115" s="14"/>
    </row>
    <row r="116" spans="1:47" ht="15" customHeight="1" x14ac:dyDescent="0.25">
      <c r="A116" s="19">
        <v>113</v>
      </c>
      <c r="B116" s="12">
        <v>46222</v>
      </c>
      <c r="C116" s="14" t="s">
        <v>70</v>
      </c>
      <c r="D116" s="14">
        <v>1</v>
      </c>
      <c r="E116" s="16">
        <v>99.5</v>
      </c>
      <c r="F116" s="14">
        <v>12</v>
      </c>
      <c r="G116" s="14" t="s">
        <v>207</v>
      </c>
      <c r="H116" s="14">
        <v>4</v>
      </c>
      <c r="I116" s="16">
        <v>99.5</v>
      </c>
      <c r="J116" s="14">
        <v>5</v>
      </c>
      <c r="K116" s="14" t="s">
        <v>208</v>
      </c>
      <c r="L116" s="14">
        <v>8</v>
      </c>
      <c r="M116" s="16">
        <v>99.8</v>
      </c>
      <c r="N116" s="14">
        <v>5</v>
      </c>
      <c r="O116" s="14" t="s">
        <v>208</v>
      </c>
      <c r="P116" s="14">
        <v>9</v>
      </c>
      <c r="Q116" s="16">
        <v>100.2</v>
      </c>
      <c r="R116" s="14">
        <v>5</v>
      </c>
      <c r="S116" s="14" t="s">
        <v>208</v>
      </c>
      <c r="T116" s="14">
        <v>12</v>
      </c>
      <c r="U116" s="16">
        <v>100.3</v>
      </c>
      <c r="V116" s="14">
        <v>5</v>
      </c>
      <c r="W116" s="14" t="s">
        <v>209</v>
      </c>
      <c r="X116" s="14">
        <v>15</v>
      </c>
      <c r="Y116" s="16">
        <v>101.6</v>
      </c>
      <c r="Z116" s="14">
        <v>5</v>
      </c>
      <c r="AA116" s="14" t="s">
        <v>209</v>
      </c>
      <c r="AB116" s="14">
        <v>17</v>
      </c>
      <c r="AC116" s="16">
        <v>102.2</v>
      </c>
      <c r="AD116" s="14">
        <v>5</v>
      </c>
      <c r="AE116" s="14" t="s">
        <v>209</v>
      </c>
      <c r="AF116" s="14">
        <v>18</v>
      </c>
      <c r="AG116" s="16">
        <v>101.4</v>
      </c>
      <c r="AH116" s="14">
        <v>5</v>
      </c>
      <c r="AI116" s="14" t="s">
        <v>209</v>
      </c>
      <c r="AJ116" s="14"/>
      <c r="AK116" s="16"/>
      <c r="AL116" s="14"/>
      <c r="AM116" s="14"/>
      <c r="AN116" s="14"/>
      <c r="AO116" s="16"/>
      <c r="AP116" s="14"/>
      <c r="AQ116" s="14"/>
      <c r="AR116" s="15">
        <f t="shared" si="3"/>
        <v>100.5625</v>
      </c>
      <c r="AS116" s="15">
        <f t="shared" si="4"/>
        <v>99.5</v>
      </c>
      <c r="AT116" s="15">
        <f t="shared" si="5"/>
        <v>102.2</v>
      </c>
      <c r="AU116" s="14" t="s">
        <v>254</v>
      </c>
    </row>
    <row r="117" spans="1:47" ht="15" customHeight="1" x14ac:dyDescent="0.25">
      <c r="A117" s="19">
        <v>114</v>
      </c>
      <c r="B117" s="12">
        <v>46222</v>
      </c>
      <c r="C117" s="14" t="s">
        <v>70</v>
      </c>
      <c r="D117" s="14">
        <v>1</v>
      </c>
      <c r="E117" s="16">
        <v>100.88</v>
      </c>
      <c r="F117" s="14">
        <v>9</v>
      </c>
      <c r="G117" s="14" t="s">
        <v>207</v>
      </c>
      <c r="H117" s="14">
        <v>4</v>
      </c>
      <c r="I117" s="16">
        <v>99.5</v>
      </c>
      <c r="J117" s="14">
        <v>9</v>
      </c>
      <c r="K117" s="14" t="s">
        <v>207</v>
      </c>
      <c r="L117" s="14">
        <v>8</v>
      </c>
      <c r="M117" s="16">
        <v>100.5</v>
      </c>
      <c r="N117" s="14">
        <v>9</v>
      </c>
      <c r="O117" s="14" t="s">
        <v>207</v>
      </c>
      <c r="P117" s="14">
        <v>9</v>
      </c>
      <c r="Q117" s="16">
        <v>99.4</v>
      </c>
      <c r="R117" s="14">
        <v>9</v>
      </c>
      <c r="S117" s="14" t="s">
        <v>207</v>
      </c>
      <c r="T117" s="14">
        <v>12</v>
      </c>
      <c r="U117" s="16">
        <v>101.3</v>
      </c>
      <c r="V117" s="14">
        <v>9</v>
      </c>
      <c r="W117" s="14" t="s">
        <v>207</v>
      </c>
      <c r="X117" s="14">
        <v>15</v>
      </c>
      <c r="Y117" s="16">
        <v>100.4</v>
      </c>
      <c r="Z117" s="14">
        <v>9</v>
      </c>
      <c r="AA117" s="14" t="s">
        <v>207</v>
      </c>
      <c r="AB117" s="14">
        <v>17</v>
      </c>
      <c r="AC117" s="16">
        <v>100.4</v>
      </c>
      <c r="AD117" s="14">
        <v>9</v>
      </c>
      <c r="AE117" s="14" t="s">
        <v>207</v>
      </c>
      <c r="AF117" s="14">
        <v>18</v>
      </c>
      <c r="AG117" s="16">
        <v>100.5</v>
      </c>
      <c r="AH117" s="14">
        <v>9</v>
      </c>
      <c r="AI117" s="14" t="s">
        <v>207</v>
      </c>
      <c r="AJ117" s="14"/>
      <c r="AK117" s="16"/>
      <c r="AL117" s="14"/>
      <c r="AM117" s="14"/>
      <c r="AN117" s="14"/>
      <c r="AO117" s="16"/>
      <c r="AP117" s="14"/>
      <c r="AQ117" s="14"/>
      <c r="AR117" s="15">
        <f t="shared" si="3"/>
        <v>100.36</v>
      </c>
      <c r="AS117" s="15">
        <f t="shared" si="4"/>
        <v>99.4</v>
      </c>
      <c r="AT117" s="15">
        <f t="shared" si="5"/>
        <v>101.3</v>
      </c>
      <c r="AU117" s="14"/>
    </row>
    <row r="118" spans="1:47" ht="15" customHeight="1" x14ac:dyDescent="0.25">
      <c r="A118" s="19">
        <v>115</v>
      </c>
      <c r="B118" s="12">
        <v>46222</v>
      </c>
      <c r="C118" s="14" t="s">
        <v>45</v>
      </c>
      <c r="D118" s="14">
        <v>1</v>
      </c>
      <c r="E118" s="16">
        <v>100.8</v>
      </c>
      <c r="F118" s="14"/>
      <c r="G118" s="14"/>
      <c r="H118" s="14">
        <v>4</v>
      </c>
      <c r="I118" s="16">
        <v>100.6</v>
      </c>
      <c r="J118" s="14"/>
      <c r="K118" s="14"/>
      <c r="L118" s="14">
        <v>8</v>
      </c>
      <c r="M118" s="16">
        <v>100.5</v>
      </c>
      <c r="N118" s="14"/>
      <c r="O118" s="14"/>
      <c r="P118" s="14">
        <v>9</v>
      </c>
      <c r="Q118" s="16">
        <v>99.4</v>
      </c>
      <c r="R118" s="14"/>
      <c r="S118" s="14"/>
      <c r="T118" s="14">
        <v>12</v>
      </c>
      <c r="U118" s="16">
        <v>101.3</v>
      </c>
      <c r="V118" s="14"/>
      <c r="W118" s="14"/>
      <c r="X118" s="14">
        <v>15</v>
      </c>
      <c r="Y118" s="16">
        <v>100.4</v>
      </c>
      <c r="Z118" s="14"/>
      <c r="AA118" s="14"/>
      <c r="AB118" s="14">
        <v>17</v>
      </c>
      <c r="AC118" s="16">
        <v>100.4</v>
      </c>
      <c r="AD118" s="14"/>
      <c r="AE118" s="14"/>
      <c r="AF118" s="14">
        <v>18</v>
      </c>
      <c r="AG118" s="16">
        <v>100.5</v>
      </c>
      <c r="AH118" s="14"/>
      <c r="AI118" s="14"/>
      <c r="AJ118" s="14"/>
      <c r="AK118" s="16"/>
      <c r="AL118" s="14"/>
      <c r="AM118" s="14"/>
      <c r="AN118" s="14"/>
      <c r="AO118" s="16"/>
      <c r="AP118" s="14"/>
      <c r="AQ118" s="14"/>
      <c r="AR118" s="15">
        <f t="shared" si="3"/>
        <v>100.4875</v>
      </c>
      <c r="AS118" s="15">
        <f t="shared" si="4"/>
        <v>99.4</v>
      </c>
      <c r="AT118" s="15">
        <f t="shared" si="5"/>
        <v>101.3</v>
      </c>
      <c r="AU118" s="14"/>
    </row>
    <row r="119" spans="1:47" ht="15" customHeight="1" x14ac:dyDescent="0.25">
      <c r="A119" s="19">
        <v>116</v>
      </c>
      <c r="B119" s="12">
        <v>46225</v>
      </c>
      <c r="C119" s="14" t="s">
        <v>42</v>
      </c>
      <c r="D119" s="14">
        <v>1</v>
      </c>
      <c r="E119" s="16">
        <v>99.5</v>
      </c>
      <c r="F119" s="14">
        <v>6</v>
      </c>
      <c r="G119" s="14" t="s">
        <v>207</v>
      </c>
      <c r="H119" s="14">
        <v>5</v>
      </c>
      <c r="I119" s="16">
        <v>99.7</v>
      </c>
      <c r="J119" s="14">
        <v>6</v>
      </c>
      <c r="K119" s="14" t="s">
        <v>207</v>
      </c>
      <c r="L119" s="14">
        <v>6</v>
      </c>
      <c r="M119" s="16">
        <v>99.8</v>
      </c>
      <c r="N119" s="14">
        <v>6</v>
      </c>
      <c r="O119" s="14" t="s">
        <v>207</v>
      </c>
      <c r="P119" s="14">
        <v>9</v>
      </c>
      <c r="Q119" s="16">
        <v>99.1</v>
      </c>
      <c r="R119" s="14">
        <v>6</v>
      </c>
      <c r="S119" s="14" t="s">
        <v>208</v>
      </c>
      <c r="T119" s="14">
        <v>12</v>
      </c>
      <c r="U119" s="16">
        <v>99.1</v>
      </c>
      <c r="V119" s="14">
        <v>6</v>
      </c>
      <c r="W119" s="14" t="s">
        <v>208</v>
      </c>
      <c r="X119" s="14">
        <v>14</v>
      </c>
      <c r="Y119" s="16">
        <v>100.7</v>
      </c>
      <c r="Z119" s="14">
        <v>6</v>
      </c>
      <c r="AA119" s="14" t="s">
        <v>208</v>
      </c>
      <c r="AB119" s="14">
        <v>15</v>
      </c>
      <c r="AC119" s="16">
        <v>100.9</v>
      </c>
      <c r="AD119" s="14">
        <v>6</v>
      </c>
      <c r="AE119" s="14" t="s">
        <v>208</v>
      </c>
      <c r="AF119" s="14"/>
      <c r="AG119" s="16"/>
      <c r="AH119" s="14"/>
      <c r="AI119" s="14"/>
      <c r="AJ119" s="14"/>
      <c r="AK119" s="16"/>
      <c r="AL119" s="14"/>
      <c r="AM119" s="14"/>
      <c r="AN119" s="14"/>
      <c r="AO119" s="16"/>
      <c r="AP119" s="14"/>
      <c r="AQ119" s="14"/>
      <c r="AR119" s="15">
        <f t="shared" si="3"/>
        <v>99.828571428571436</v>
      </c>
      <c r="AS119" s="15">
        <f t="shared" si="4"/>
        <v>99.1</v>
      </c>
      <c r="AT119" s="15">
        <f t="shared" si="5"/>
        <v>100.9</v>
      </c>
      <c r="AU119" s="14"/>
    </row>
    <row r="120" spans="1:47" ht="15" customHeight="1" x14ac:dyDescent="0.25">
      <c r="A120" s="19">
        <v>117</v>
      </c>
      <c r="B120" s="12">
        <v>46225</v>
      </c>
      <c r="C120" s="14" t="s">
        <v>42</v>
      </c>
      <c r="D120" s="14">
        <v>1</v>
      </c>
      <c r="E120" s="16">
        <v>98.9</v>
      </c>
      <c r="F120" s="14">
        <v>9</v>
      </c>
      <c r="G120" s="14" t="s">
        <v>207</v>
      </c>
      <c r="H120" s="14">
        <v>5</v>
      </c>
      <c r="I120" s="16">
        <v>99</v>
      </c>
      <c r="J120" s="14">
        <v>9</v>
      </c>
      <c r="K120" s="14" t="s">
        <v>207</v>
      </c>
      <c r="L120" s="14">
        <v>6</v>
      </c>
      <c r="M120" s="16">
        <v>99.1</v>
      </c>
      <c r="N120" s="14">
        <v>9</v>
      </c>
      <c r="O120" s="14" t="s">
        <v>207</v>
      </c>
      <c r="P120" s="14">
        <v>9</v>
      </c>
      <c r="Q120" s="16">
        <v>99.1</v>
      </c>
      <c r="R120" s="14">
        <v>9</v>
      </c>
      <c r="S120" s="14" t="s">
        <v>208</v>
      </c>
      <c r="T120" s="14">
        <v>12</v>
      </c>
      <c r="U120" s="16">
        <v>99.2</v>
      </c>
      <c r="V120" s="14">
        <v>9</v>
      </c>
      <c r="W120" s="14" t="s">
        <v>208</v>
      </c>
      <c r="X120" s="14">
        <v>14</v>
      </c>
      <c r="Y120" s="16">
        <v>99.1</v>
      </c>
      <c r="Z120" s="14">
        <v>9</v>
      </c>
      <c r="AA120" s="14" t="s">
        <v>208</v>
      </c>
      <c r="AB120" s="14">
        <v>15</v>
      </c>
      <c r="AC120" s="16">
        <v>99.1</v>
      </c>
      <c r="AD120" s="14">
        <v>9</v>
      </c>
      <c r="AE120" s="14" t="s">
        <v>208</v>
      </c>
      <c r="AF120" s="14"/>
      <c r="AG120" s="16"/>
      <c r="AH120" s="14"/>
      <c r="AI120" s="14"/>
      <c r="AJ120" s="14"/>
      <c r="AK120" s="16"/>
      <c r="AL120" s="14"/>
      <c r="AM120" s="14"/>
      <c r="AN120" s="14"/>
      <c r="AO120" s="16"/>
      <c r="AP120" s="14"/>
      <c r="AQ120" s="14"/>
      <c r="AR120" s="15">
        <f t="shared" si="3"/>
        <v>99.071428571428569</v>
      </c>
      <c r="AS120" s="15">
        <f t="shared" si="4"/>
        <v>98.9</v>
      </c>
      <c r="AT120" s="15">
        <f t="shared" si="5"/>
        <v>99.2</v>
      </c>
      <c r="AU120" s="14"/>
    </row>
    <row r="121" spans="1:47" ht="15" customHeight="1" x14ac:dyDescent="0.25">
      <c r="A121" s="19">
        <v>118</v>
      </c>
      <c r="B121" s="12">
        <v>46225</v>
      </c>
      <c r="C121" s="14" t="s">
        <v>56</v>
      </c>
      <c r="D121" s="14">
        <v>1</v>
      </c>
      <c r="E121" s="16">
        <v>99</v>
      </c>
      <c r="F121" s="14">
        <v>13</v>
      </c>
      <c r="G121" s="14" t="s">
        <v>207</v>
      </c>
      <c r="H121" s="14">
        <v>5</v>
      </c>
      <c r="I121" s="16">
        <v>99.1</v>
      </c>
      <c r="J121" s="14">
        <v>13</v>
      </c>
      <c r="K121" s="14" t="s">
        <v>207</v>
      </c>
      <c r="L121" s="14">
        <v>6</v>
      </c>
      <c r="M121" s="16">
        <v>99.4</v>
      </c>
      <c r="N121" s="14">
        <v>13</v>
      </c>
      <c r="O121" s="14" t="s">
        <v>207</v>
      </c>
      <c r="P121" s="14">
        <v>9</v>
      </c>
      <c r="Q121" s="16">
        <v>99.6</v>
      </c>
      <c r="R121" s="14">
        <v>14</v>
      </c>
      <c r="S121" s="14" t="s">
        <v>208</v>
      </c>
      <c r="T121" s="14">
        <v>12</v>
      </c>
      <c r="U121" s="16">
        <v>101.1</v>
      </c>
      <c r="V121" s="14">
        <v>14</v>
      </c>
      <c r="W121" s="14" t="s">
        <v>208</v>
      </c>
      <c r="X121" s="14">
        <v>14</v>
      </c>
      <c r="Y121" s="16">
        <v>101</v>
      </c>
      <c r="Z121" s="14">
        <v>14</v>
      </c>
      <c r="AA121" s="14" t="s">
        <v>208</v>
      </c>
      <c r="AB121" s="14">
        <v>15</v>
      </c>
      <c r="AC121" s="16">
        <v>100.8</v>
      </c>
      <c r="AD121" s="14">
        <v>14</v>
      </c>
      <c r="AE121" s="14" t="s">
        <v>208</v>
      </c>
      <c r="AF121" s="14"/>
      <c r="AG121" s="16"/>
      <c r="AH121" s="14"/>
      <c r="AI121" s="14"/>
      <c r="AJ121" s="14"/>
      <c r="AK121" s="16"/>
      <c r="AL121" s="14"/>
      <c r="AM121" s="14"/>
      <c r="AN121" s="14"/>
      <c r="AO121" s="16"/>
      <c r="AP121" s="14"/>
      <c r="AQ121" s="14"/>
      <c r="AR121" s="15">
        <f t="shared" si="3"/>
        <v>100</v>
      </c>
      <c r="AS121" s="15">
        <f t="shared" si="4"/>
        <v>99</v>
      </c>
      <c r="AT121" s="15">
        <f t="shared" si="5"/>
        <v>101.1</v>
      </c>
      <c r="AU121" s="14"/>
    </row>
    <row r="122" spans="1:47" ht="15" customHeight="1" x14ac:dyDescent="0.25">
      <c r="A122" s="19">
        <v>119</v>
      </c>
      <c r="B122" s="12">
        <v>46225</v>
      </c>
      <c r="C122" s="14" t="s">
        <v>63</v>
      </c>
      <c r="D122" s="14">
        <v>1</v>
      </c>
      <c r="E122" s="16">
        <v>99.6</v>
      </c>
      <c r="F122" s="14">
        <v>11</v>
      </c>
      <c r="G122" s="14" t="s">
        <v>207</v>
      </c>
      <c r="H122" s="14">
        <v>5</v>
      </c>
      <c r="I122" s="16">
        <v>99.8</v>
      </c>
      <c r="J122" s="14">
        <v>11</v>
      </c>
      <c r="K122" s="14" t="s">
        <v>207</v>
      </c>
      <c r="L122" s="14">
        <v>6</v>
      </c>
      <c r="M122" s="16">
        <v>99.4</v>
      </c>
      <c r="N122" s="14">
        <v>11</v>
      </c>
      <c r="O122" s="14" t="s">
        <v>207</v>
      </c>
      <c r="P122" s="14">
        <v>9</v>
      </c>
      <c r="Q122" s="16">
        <v>99.4</v>
      </c>
      <c r="R122" s="14">
        <v>11</v>
      </c>
      <c r="S122" s="14" t="s">
        <v>208</v>
      </c>
      <c r="T122" s="14">
        <v>12</v>
      </c>
      <c r="U122" s="16">
        <v>100.3</v>
      </c>
      <c r="V122" s="14">
        <v>11</v>
      </c>
      <c r="W122" s="14" t="s">
        <v>208</v>
      </c>
      <c r="X122" s="14">
        <v>14</v>
      </c>
      <c r="Y122" s="16">
        <v>101.6</v>
      </c>
      <c r="Z122" s="14">
        <v>11</v>
      </c>
      <c r="AA122" s="14" t="s">
        <v>208</v>
      </c>
      <c r="AB122" s="14">
        <v>15</v>
      </c>
      <c r="AC122" s="16">
        <v>100.8</v>
      </c>
      <c r="AD122" s="14">
        <v>11</v>
      </c>
      <c r="AE122" s="14" t="s">
        <v>208</v>
      </c>
      <c r="AF122" s="14"/>
      <c r="AG122" s="16"/>
      <c r="AH122" s="14"/>
      <c r="AI122" s="14"/>
      <c r="AJ122" s="14"/>
      <c r="AK122" s="16"/>
      <c r="AL122" s="14"/>
      <c r="AM122" s="14"/>
      <c r="AN122" s="14"/>
      <c r="AO122" s="16"/>
      <c r="AP122" s="14"/>
      <c r="AQ122" s="14"/>
      <c r="AR122" s="15">
        <f t="shared" si="3"/>
        <v>100.12857142857141</v>
      </c>
      <c r="AS122" s="15">
        <f t="shared" si="4"/>
        <v>99.4</v>
      </c>
      <c r="AT122" s="15">
        <f t="shared" si="5"/>
        <v>101.6</v>
      </c>
      <c r="AU122" s="14"/>
    </row>
    <row r="123" spans="1:47" ht="15" customHeight="1" x14ac:dyDescent="0.25">
      <c r="A123" s="19">
        <v>120</v>
      </c>
      <c r="B123" s="12">
        <v>46225</v>
      </c>
      <c r="C123" s="14" t="s">
        <v>63</v>
      </c>
      <c r="D123" s="14">
        <v>1</v>
      </c>
      <c r="E123" s="16">
        <v>99.9</v>
      </c>
      <c r="F123" s="14">
        <v>9</v>
      </c>
      <c r="G123" s="14" t="s">
        <v>207</v>
      </c>
      <c r="H123" s="14">
        <v>5</v>
      </c>
      <c r="I123" s="16">
        <v>100</v>
      </c>
      <c r="J123" s="14">
        <v>9</v>
      </c>
      <c r="K123" s="14" t="s">
        <v>207</v>
      </c>
      <c r="L123" s="14">
        <v>6</v>
      </c>
      <c r="M123" s="16">
        <v>99.5</v>
      </c>
      <c r="N123" s="14">
        <v>9</v>
      </c>
      <c r="O123" s="14" t="s">
        <v>207</v>
      </c>
      <c r="P123" s="14">
        <v>9</v>
      </c>
      <c r="Q123" s="16">
        <v>99.7</v>
      </c>
      <c r="R123" s="14">
        <v>9</v>
      </c>
      <c r="S123" s="14" t="s">
        <v>208</v>
      </c>
      <c r="T123" s="14">
        <v>12</v>
      </c>
      <c r="U123" s="16">
        <v>101.4</v>
      </c>
      <c r="V123" s="14">
        <v>15</v>
      </c>
      <c r="W123" s="14" t="s">
        <v>209</v>
      </c>
      <c r="X123" s="14">
        <v>14</v>
      </c>
      <c r="Y123" s="16">
        <v>100.2</v>
      </c>
      <c r="Z123" s="14">
        <v>15</v>
      </c>
      <c r="AA123" s="14" t="s">
        <v>209</v>
      </c>
      <c r="AB123" s="14">
        <v>15</v>
      </c>
      <c r="AC123" s="16">
        <v>101</v>
      </c>
      <c r="AD123" s="14">
        <v>15</v>
      </c>
      <c r="AE123" s="14" t="s">
        <v>209</v>
      </c>
      <c r="AF123" s="14"/>
      <c r="AG123" s="16"/>
      <c r="AH123" s="14"/>
      <c r="AI123" s="14"/>
      <c r="AJ123" s="14"/>
      <c r="AK123" s="16"/>
      <c r="AL123" s="14"/>
      <c r="AM123" s="14"/>
      <c r="AN123" s="14"/>
      <c r="AO123" s="16"/>
      <c r="AP123" s="14"/>
      <c r="AQ123" s="14"/>
      <c r="AR123" s="15">
        <f t="shared" si="3"/>
        <v>100.24285714285715</v>
      </c>
      <c r="AS123" s="15">
        <f t="shared" si="4"/>
        <v>99.5</v>
      </c>
      <c r="AT123" s="15">
        <f t="shared" si="5"/>
        <v>101.4</v>
      </c>
      <c r="AU123" s="14"/>
    </row>
    <row r="124" spans="1:47" ht="15" customHeight="1" x14ac:dyDescent="0.25">
      <c r="A124" s="19">
        <v>121</v>
      </c>
      <c r="B124" s="12">
        <v>46225</v>
      </c>
      <c r="C124" s="14" t="s">
        <v>70</v>
      </c>
      <c r="D124" s="14">
        <v>1</v>
      </c>
      <c r="E124" s="16">
        <v>99.8</v>
      </c>
      <c r="F124" s="14">
        <v>16</v>
      </c>
      <c r="G124" s="14" t="s">
        <v>207</v>
      </c>
      <c r="H124" s="14">
        <v>5</v>
      </c>
      <c r="I124" s="16">
        <v>99.1</v>
      </c>
      <c r="J124" s="14">
        <v>16</v>
      </c>
      <c r="K124" s="14" t="s">
        <v>207</v>
      </c>
      <c r="L124" s="14">
        <v>6</v>
      </c>
      <c r="M124" s="16">
        <v>99.9</v>
      </c>
      <c r="N124" s="14">
        <v>16</v>
      </c>
      <c r="O124" s="14" t="s">
        <v>207</v>
      </c>
      <c r="P124" s="14">
        <v>9</v>
      </c>
      <c r="Q124" s="16">
        <v>100.7</v>
      </c>
      <c r="R124" s="14">
        <v>16</v>
      </c>
      <c r="S124" s="14" t="s">
        <v>207</v>
      </c>
      <c r="T124" s="14">
        <v>12</v>
      </c>
      <c r="U124" s="16">
        <v>99.9</v>
      </c>
      <c r="V124" s="14">
        <v>16</v>
      </c>
      <c r="W124" s="14" t="s">
        <v>207</v>
      </c>
      <c r="X124" s="14">
        <v>14</v>
      </c>
      <c r="Y124" s="16">
        <v>101.3</v>
      </c>
      <c r="Z124" s="14">
        <v>16</v>
      </c>
      <c r="AA124" s="14" t="s">
        <v>207</v>
      </c>
      <c r="AB124" s="14">
        <v>15</v>
      </c>
      <c r="AC124" s="16">
        <v>101.1</v>
      </c>
      <c r="AD124" s="14">
        <v>16</v>
      </c>
      <c r="AE124" s="14" t="s">
        <v>207</v>
      </c>
      <c r="AF124" s="14"/>
      <c r="AG124" s="16"/>
      <c r="AH124" s="14"/>
      <c r="AI124" s="14"/>
      <c r="AJ124" s="14"/>
      <c r="AK124" s="16"/>
      <c r="AL124" s="14"/>
      <c r="AM124" s="14"/>
      <c r="AN124" s="14"/>
      <c r="AO124" s="16"/>
      <c r="AP124" s="14"/>
      <c r="AQ124" s="14"/>
      <c r="AR124" s="15">
        <f t="shared" si="3"/>
        <v>100.25714285714285</v>
      </c>
      <c r="AS124" s="15">
        <f t="shared" si="4"/>
        <v>99.1</v>
      </c>
      <c r="AT124" s="15">
        <f t="shared" si="5"/>
        <v>101.3</v>
      </c>
      <c r="AU124" s="14"/>
    </row>
    <row r="125" spans="1:47" ht="15" customHeight="1" x14ac:dyDescent="0.25">
      <c r="A125" s="19">
        <v>122</v>
      </c>
      <c r="B125" s="12">
        <v>46225</v>
      </c>
      <c r="C125" s="14" t="s">
        <v>70</v>
      </c>
      <c r="D125" s="14">
        <v>1</v>
      </c>
      <c r="E125" s="16">
        <v>99.9</v>
      </c>
      <c r="F125" s="14">
        <v>9</v>
      </c>
      <c r="G125" s="14" t="s">
        <v>207</v>
      </c>
      <c r="H125" s="14">
        <v>5</v>
      </c>
      <c r="I125" s="16">
        <v>100</v>
      </c>
      <c r="J125" s="14">
        <v>9</v>
      </c>
      <c r="K125" s="14" t="s">
        <v>207</v>
      </c>
      <c r="L125" s="14">
        <v>6</v>
      </c>
      <c r="M125" s="16">
        <v>99.5</v>
      </c>
      <c r="N125" s="14">
        <v>9</v>
      </c>
      <c r="O125" s="14" t="s">
        <v>208</v>
      </c>
      <c r="P125" s="14">
        <v>9</v>
      </c>
      <c r="Q125" s="16">
        <v>99.6</v>
      </c>
      <c r="R125" s="14">
        <v>9</v>
      </c>
      <c r="S125" s="14" t="s">
        <v>208</v>
      </c>
      <c r="T125" s="14">
        <v>12</v>
      </c>
      <c r="U125" s="16">
        <v>101.4</v>
      </c>
      <c r="V125" s="14">
        <v>15</v>
      </c>
      <c r="W125" s="14" t="s">
        <v>209</v>
      </c>
      <c r="X125" s="14">
        <v>14</v>
      </c>
      <c r="Y125" s="16">
        <v>100.2</v>
      </c>
      <c r="Z125" s="14">
        <v>15</v>
      </c>
      <c r="AA125" s="14" t="s">
        <v>209</v>
      </c>
      <c r="AB125" s="14">
        <v>15</v>
      </c>
      <c r="AC125" s="16">
        <v>97.6</v>
      </c>
      <c r="AD125" s="14">
        <v>15</v>
      </c>
      <c r="AE125" s="14" t="s">
        <v>209</v>
      </c>
      <c r="AF125" s="14"/>
      <c r="AG125" s="16"/>
      <c r="AH125" s="14"/>
      <c r="AI125" s="14"/>
      <c r="AJ125" s="14"/>
      <c r="AK125" s="16"/>
      <c r="AL125" s="14"/>
      <c r="AM125" s="14"/>
      <c r="AN125" s="14"/>
      <c r="AO125" s="16"/>
      <c r="AP125" s="14"/>
      <c r="AQ125" s="14"/>
      <c r="AR125" s="15">
        <f t="shared" si="3"/>
        <v>99.742857142857147</v>
      </c>
      <c r="AS125" s="15">
        <f t="shared" si="4"/>
        <v>97.6</v>
      </c>
      <c r="AT125" s="15">
        <f t="shared" si="5"/>
        <v>101.4</v>
      </c>
      <c r="AU125" s="14"/>
    </row>
    <row r="126" spans="1:47" ht="15" customHeight="1" x14ac:dyDescent="0.25">
      <c r="A126" s="19">
        <v>123</v>
      </c>
      <c r="B126" s="12">
        <v>46226</v>
      </c>
      <c r="C126" s="14" t="s">
        <v>43</v>
      </c>
      <c r="D126" s="14">
        <v>4</v>
      </c>
      <c r="E126" s="16">
        <v>99.4</v>
      </c>
      <c r="F126" s="14">
        <v>4</v>
      </c>
      <c r="G126" s="14" t="s">
        <v>207</v>
      </c>
      <c r="H126" s="14">
        <v>5</v>
      </c>
      <c r="I126" s="16">
        <v>99.4</v>
      </c>
      <c r="J126" s="14">
        <v>4</v>
      </c>
      <c r="K126" s="14" t="s">
        <v>207</v>
      </c>
      <c r="L126" s="14">
        <v>8</v>
      </c>
      <c r="M126" s="16">
        <v>99.4</v>
      </c>
      <c r="N126" s="14">
        <v>4</v>
      </c>
      <c r="O126" s="14" t="s">
        <v>208</v>
      </c>
      <c r="P126" s="14">
        <v>11</v>
      </c>
      <c r="Q126" s="16">
        <v>99.8</v>
      </c>
      <c r="R126" s="14">
        <v>4</v>
      </c>
      <c r="S126" s="14" t="s">
        <v>208</v>
      </c>
      <c r="T126" s="14">
        <v>13</v>
      </c>
      <c r="U126" s="16">
        <v>100</v>
      </c>
      <c r="V126" s="14">
        <v>4</v>
      </c>
      <c r="W126" s="14" t="s">
        <v>208</v>
      </c>
      <c r="X126" s="14">
        <v>14</v>
      </c>
      <c r="Y126" s="16">
        <v>100.6</v>
      </c>
      <c r="Z126" s="14">
        <v>8</v>
      </c>
      <c r="AA126" s="14" t="s">
        <v>209</v>
      </c>
      <c r="AB126" s="14">
        <v>19</v>
      </c>
      <c r="AC126" s="16">
        <v>101.7</v>
      </c>
      <c r="AD126" s="14">
        <v>8</v>
      </c>
      <c r="AE126" s="14" t="s">
        <v>209</v>
      </c>
      <c r="AF126" s="14"/>
      <c r="AG126" s="16"/>
      <c r="AH126" s="14"/>
      <c r="AI126" s="14"/>
      <c r="AJ126" s="14"/>
      <c r="AK126" s="16"/>
      <c r="AL126" s="14"/>
      <c r="AM126" s="14"/>
      <c r="AN126" s="14"/>
      <c r="AO126" s="16"/>
      <c r="AP126" s="14"/>
      <c r="AQ126" s="14"/>
      <c r="AR126" s="15">
        <f t="shared" si="3"/>
        <v>100.04285714285716</v>
      </c>
      <c r="AS126" s="15">
        <f t="shared" si="4"/>
        <v>99.4</v>
      </c>
      <c r="AT126" s="15">
        <f t="shared" si="5"/>
        <v>101.7</v>
      </c>
      <c r="AU126" s="14"/>
    </row>
    <row r="127" spans="1:47" ht="15" customHeight="1" x14ac:dyDescent="0.25">
      <c r="A127" s="19">
        <v>124</v>
      </c>
      <c r="B127" s="12">
        <v>46226</v>
      </c>
      <c r="C127" s="14" t="s">
        <v>43</v>
      </c>
      <c r="D127" s="14">
        <v>4</v>
      </c>
      <c r="E127" s="16">
        <v>99.6</v>
      </c>
      <c r="F127" s="14">
        <v>11</v>
      </c>
      <c r="G127" s="14" t="s">
        <v>207</v>
      </c>
      <c r="H127" s="14">
        <v>5</v>
      </c>
      <c r="I127" s="16">
        <v>99.7</v>
      </c>
      <c r="J127" s="14">
        <v>11</v>
      </c>
      <c r="K127" s="14" t="s">
        <v>207</v>
      </c>
      <c r="L127" s="14">
        <v>8</v>
      </c>
      <c r="M127" s="16">
        <v>99.6</v>
      </c>
      <c r="N127" s="14">
        <v>11</v>
      </c>
      <c r="O127" s="14" t="s">
        <v>207</v>
      </c>
      <c r="P127" s="14">
        <v>11</v>
      </c>
      <c r="Q127" s="16">
        <v>99.6</v>
      </c>
      <c r="R127" s="14">
        <v>11</v>
      </c>
      <c r="S127" s="14" t="s">
        <v>207</v>
      </c>
      <c r="T127" s="14">
        <v>13</v>
      </c>
      <c r="U127" s="16">
        <v>99.6</v>
      </c>
      <c r="V127" s="14">
        <v>11</v>
      </c>
      <c r="W127" s="14" t="s">
        <v>207</v>
      </c>
      <c r="X127" s="14">
        <v>14</v>
      </c>
      <c r="Y127" s="16">
        <v>99.6</v>
      </c>
      <c r="Z127" s="14">
        <v>11</v>
      </c>
      <c r="AA127" s="14" t="s">
        <v>207</v>
      </c>
      <c r="AB127" s="14">
        <v>19</v>
      </c>
      <c r="AC127" s="16">
        <v>99.7</v>
      </c>
      <c r="AD127" s="14">
        <v>11</v>
      </c>
      <c r="AE127" s="14" t="s">
        <v>207</v>
      </c>
      <c r="AF127" s="14"/>
      <c r="AG127" s="16"/>
      <c r="AH127" s="14"/>
      <c r="AI127" s="14"/>
      <c r="AJ127" s="14"/>
      <c r="AK127" s="16"/>
      <c r="AL127" s="14"/>
      <c r="AM127" s="14"/>
      <c r="AN127" s="14"/>
      <c r="AO127" s="16"/>
      <c r="AP127" s="14"/>
      <c r="AQ127" s="14"/>
      <c r="AR127" s="15">
        <f t="shared" si="3"/>
        <v>99.628571428571448</v>
      </c>
      <c r="AS127" s="15">
        <f t="shared" si="4"/>
        <v>99.6</v>
      </c>
      <c r="AT127" s="15">
        <f t="shared" si="5"/>
        <v>99.7</v>
      </c>
      <c r="AU127" s="14"/>
    </row>
    <row r="128" spans="1:47" ht="15" customHeight="1" x14ac:dyDescent="0.25">
      <c r="A128" s="19">
        <v>125</v>
      </c>
      <c r="B128" s="12">
        <v>46226</v>
      </c>
      <c r="C128" s="14" t="s">
        <v>48</v>
      </c>
      <c r="D128" s="14">
        <v>4</v>
      </c>
      <c r="E128" s="16">
        <v>99.6</v>
      </c>
      <c r="F128" s="14">
        <v>2</v>
      </c>
      <c r="G128" s="14" t="s">
        <v>207</v>
      </c>
      <c r="H128" s="14">
        <v>5</v>
      </c>
      <c r="I128" s="16">
        <v>100.2</v>
      </c>
      <c r="J128" s="14">
        <v>2</v>
      </c>
      <c r="K128" s="14" t="s">
        <v>207</v>
      </c>
      <c r="L128" s="14">
        <v>8</v>
      </c>
      <c r="M128" s="16">
        <v>99.8</v>
      </c>
      <c r="N128" s="14">
        <v>4</v>
      </c>
      <c r="O128" s="14" t="s">
        <v>208</v>
      </c>
      <c r="P128" s="14">
        <v>11</v>
      </c>
      <c r="Q128" s="16">
        <v>100.3</v>
      </c>
      <c r="R128" s="14">
        <v>2</v>
      </c>
      <c r="S128" s="14" t="s">
        <v>209</v>
      </c>
      <c r="T128" s="14">
        <v>13</v>
      </c>
      <c r="U128" s="16">
        <v>100.6</v>
      </c>
      <c r="V128" s="14">
        <v>2</v>
      </c>
      <c r="W128" s="14" t="s">
        <v>209</v>
      </c>
      <c r="X128" s="14">
        <v>14</v>
      </c>
      <c r="Y128" s="16">
        <v>101.4</v>
      </c>
      <c r="Z128" s="14">
        <v>2</v>
      </c>
      <c r="AA128" s="14" t="s">
        <v>209</v>
      </c>
      <c r="AB128" s="14">
        <v>19</v>
      </c>
      <c r="AC128" s="16">
        <v>101.4</v>
      </c>
      <c r="AD128" s="14">
        <v>2</v>
      </c>
      <c r="AE128" s="14" t="s">
        <v>209</v>
      </c>
      <c r="AF128" s="14"/>
      <c r="AG128" s="16"/>
      <c r="AH128" s="14"/>
      <c r="AI128" s="14"/>
      <c r="AJ128" s="14"/>
      <c r="AK128" s="16"/>
      <c r="AL128" s="14"/>
      <c r="AM128" s="14"/>
      <c r="AN128" s="14"/>
      <c r="AO128" s="16"/>
      <c r="AP128" s="14"/>
      <c r="AQ128" s="14"/>
      <c r="AR128" s="15">
        <f t="shared" si="3"/>
        <v>100.47142857142856</v>
      </c>
      <c r="AS128" s="15">
        <f t="shared" si="4"/>
        <v>99.6</v>
      </c>
      <c r="AT128" s="15">
        <f t="shared" si="5"/>
        <v>101.4</v>
      </c>
      <c r="AU128" s="14"/>
    </row>
    <row r="129" spans="1:47" ht="15" customHeight="1" x14ac:dyDescent="0.25">
      <c r="A129" s="19">
        <v>126</v>
      </c>
      <c r="B129" s="12">
        <v>46226</v>
      </c>
      <c r="C129" s="14" t="s">
        <v>56</v>
      </c>
      <c r="D129" s="14">
        <v>4</v>
      </c>
      <c r="E129" s="16">
        <v>99.8</v>
      </c>
      <c r="F129" s="14">
        <v>5</v>
      </c>
      <c r="G129" s="14" t="s">
        <v>207</v>
      </c>
      <c r="H129" s="14">
        <v>5</v>
      </c>
      <c r="I129" s="16">
        <v>100.2</v>
      </c>
      <c r="J129" s="14">
        <v>5</v>
      </c>
      <c r="K129" s="14" t="s">
        <v>207</v>
      </c>
      <c r="L129" s="14">
        <v>8</v>
      </c>
      <c r="M129" s="16">
        <v>99.7</v>
      </c>
      <c r="N129" s="14">
        <v>8</v>
      </c>
      <c r="O129" s="14" t="s">
        <v>208</v>
      </c>
      <c r="P129" s="14">
        <v>11</v>
      </c>
      <c r="Q129" s="16">
        <v>99.6</v>
      </c>
      <c r="R129" s="14">
        <v>12</v>
      </c>
      <c r="S129" s="14" t="s">
        <v>209</v>
      </c>
      <c r="T129" s="14">
        <v>14</v>
      </c>
      <c r="U129" s="16">
        <v>101.1</v>
      </c>
      <c r="V129" s="14">
        <v>12</v>
      </c>
      <c r="W129" s="14" t="s">
        <v>209</v>
      </c>
      <c r="X129" s="14">
        <v>19</v>
      </c>
      <c r="Y129" s="16">
        <v>100.9</v>
      </c>
      <c r="Z129" s="14">
        <v>12</v>
      </c>
      <c r="AA129" s="14" t="s">
        <v>209</v>
      </c>
      <c r="AB129" s="14"/>
      <c r="AC129" s="16"/>
      <c r="AD129" s="14"/>
      <c r="AE129" s="14"/>
      <c r="AF129" s="14"/>
      <c r="AG129" s="16"/>
      <c r="AH129" s="14"/>
      <c r="AI129" s="14"/>
      <c r="AJ129" s="14"/>
      <c r="AK129" s="16"/>
      <c r="AL129" s="14"/>
      <c r="AM129" s="14"/>
      <c r="AN129" s="14"/>
      <c r="AO129" s="16"/>
      <c r="AP129" s="14"/>
      <c r="AQ129" s="14"/>
      <c r="AR129" s="15">
        <f t="shared" si="3"/>
        <v>100.21666666666665</v>
      </c>
      <c r="AS129" s="15">
        <f t="shared" si="4"/>
        <v>99.6</v>
      </c>
      <c r="AT129" s="15">
        <f t="shared" si="5"/>
        <v>101.1</v>
      </c>
      <c r="AU129" s="14"/>
    </row>
    <row r="130" spans="1:47" ht="15" customHeight="1" x14ac:dyDescent="0.25">
      <c r="A130" s="19">
        <v>127</v>
      </c>
      <c r="B130" s="12">
        <v>46226</v>
      </c>
      <c r="C130" s="14" t="s">
        <v>56</v>
      </c>
      <c r="D130" s="14">
        <v>4</v>
      </c>
      <c r="E130" s="16">
        <v>100</v>
      </c>
      <c r="F130" s="14">
        <v>8</v>
      </c>
      <c r="G130" s="14" t="s">
        <v>207</v>
      </c>
      <c r="H130" s="14">
        <v>5</v>
      </c>
      <c r="I130" s="16">
        <v>99.9</v>
      </c>
      <c r="J130" s="14">
        <v>8</v>
      </c>
      <c r="K130" s="14" t="s">
        <v>207</v>
      </c>
      <c r="L130" s="14">
        <v>8</v>
      </c>
      <c r="M130" s="16">
        <v>100.7</v>
      </c>
      <c r="N130" s="14">
        <v>8</v>
      </c>
      <c r="O130" s="14" t="s">
        <v>207</v>
      </c>
      <c r="P130" s="14">
        <v>11</v>
      </c>
      <c r="Q130" s="16">
        <v>99.5</v>
      </c>
      <c r="R130" s="14">
        <v>8</v>
      </c>
      <c r="S130" s="14" t="s">
        <v>207</v>
      </c>
      <c r="T130" s="14">
        <v>14</v>
      </c>
      <c r="U130" s="16">
        <v>101.4</v>
      </c>
      <c r="V130" s="14">
        <v>8</v>
      </c>
      <c r="W130" s="14" t="s">
        <v>207</v>
      </c>
      <c r="X130" s="14">
        <v>19</v>
      </c>
      <c r="Y130" s="16">
        <v>101.4</v>
      </c>
      <c r="Z130" s="14">
        <v>8</v>
      </c>
      <c r="AA130" s="14" t="s">
        <v>207</v>
      </c>
      <c r="AB130" s="14"/>
      <c r="AC130" s="16"/>
      <c r="AD130" s="14"/>
      <c r="AE130" s="14"/>
      <c r="AF130" s="14"/>
      <c r="AG130" s="16"/>
      <c r="AH130" s="14"/>
      <c r="AI130" s="14"/>
      <c r="AJ130" s="14"/>
      <c r="AK130" s="16"/>
      <c r="AL130" s="14"/>
      <c r="AM130" s="14"/>
      <c r="AN130" s="14"/>
      <c r="AO130" s="16"/>
      <c r="AP130" s="14"/>
      <c r="AQ130" s="14"/>
      <c r="AR130" s="15">
        <f t="shared" si="3"/>
        <v>100.48333333333333</v>
      </c>
      <c r="AS130" s="15">
        <f t="shared" si="4"/>
        <v>99.5</v>
      </c>
      <c r="AT130" s="15">
        <f t="shared" si="5"/>
        <v>101.4</v>
      </c>
      <c r="AU130" s="14"/>
    </row>
    <row r="131" spans="1:47" ht="15" customHeight="1" x14ac:dyDescent="0.25">
      <c r="A131" s="19">
        <v>128</v>
      </c>
      <c r="B131" s="12">
        <v>46226</v>
      </c>
      <c r="C131" s="14" t="s">
        <v>63</v>
      </c>
      <c r="D131" s="14">
        <v>4</v>
      </c>
      <c r="E131" s="16">
        <v>99.4</v>
      </c>
      <c r="F131" s="14">
        <v>10</v>
      </c>
      <c r="G131" s="14" t="s">
        <v>207</v>
      </c>
      <c r="H131" s="14">
        <v>5</v>
      </c>
      <c r="I131" s="16">
        <v>99.7</v>
      </c>
      <c r="J131" s="14">
        <v>10</v>
      </c>
      <c r="K131" s="14" t="s">
        <v>207</v>
      </c>
      <c r="L131" s="14">
        <v>8</v>
      </c>
      <c r="M131" s="16">
        <v>99.1</v>
      </c>
      <c r="N131" s="14">
        <v>17</v>
      </c>
      <c r="O131" s="14" t="s">
        <v>208</v>
      </c>
      <c r="P131" s="14">
        <v>11</v>
      </c>
      <c r="Q131" s="16">
        <v>99.6</v>
      </c>
      <c r="R131" s="14">
        <v>17</v>
      </c>
      <c r="S131" s="14" t="s">
        <v>208</v>
      </c>
      <c r="T131" s="14">
        <v>13</v>
      </c>
      <c r="U131" s="16">
        <v>101</v>
      </c>
      <c r="V131" s="14">
        <v>17</v>
      </c>
      <c r="W131" s="14" t="s">
        <v>208</v>
      </c>
      <c r="X131" s="14">
        <v>19</v>
      </c>
      <c r="Y131" s="16">
        <v>100.9</v>
      </c>
      <c r="Z131" s="14">
        <v>17</v>
      </c>
      <c r="AA131" s="14" t="s">
        <v>208</v>
      </c>
      <c r="AB131" s="14"/>
      <c r="AC131" s="16"/>
      <c r="AD131" s="14"/>
      <c r="AE131" s="14"/>
      <c r="AF131" s="14"/>
      <c r="AG131" s="16"/>
      <c r="AH131" s="14"/>
      <c r="AI131" s="14"/>
      <c r="AJ131" s="14"/>
      <c r="AK131" s="16"/>
      <c r="AL131" s="14"/>
      <c r="AM131" s="14"/>
      <c r="AN131" s="14"/>
      <c r="AO131" s="16"/>
      <c r="AP131" s="14"/>
      <c r="AQ131" s="14"/>
      <c r="AR131" s="15">
        <f t="shared" si="3"/>
        <v>99.95</v>
      </c>
      <c r="AS131" s="15">
        <f t="shared" si="4"/>
        <v>99.1</v>
      </c>
      <c r="AT131" s="15">
        <f t="shared" si="5"/>
        <v>101</v>
      </c>
      <c r="AU131" s="14"/>
    </row>
    <row r="132" spans="1:47" ht="15" customHeight="1" x14ac:dyDescent="0.25">
      <c r="A132" s="19">
        <v>129</v>
      </c>
      <c r="B132" s="12">
        <v>46226</v>
      </c>
      <c r="C132" s="14" t="s">
        <v>63</v>
      </c>
      <c r="D132" s="14">
        <v>4</v>
      </c>
      <c r="E132" s="16">
        <v>99.6</v>
      </c>
      <c r="F132" s="14">
        <v>2</v>
      </c>
      <c r="G132" s="14" t="s">
        <v>207</v>
      </c>
      <c r="H132" s="14">
        <v>5</v>
      </c>
      <c r="I132" s="16">
        <v>100.2</v>
      </c>
      <c r="J132" s="14">
        <v>2</v>
      </c>
      <c r="K132" s="14" t="s">
        <v>207</v>
      </c>
      <c r="L132" s="14">
        <v>8</v>
      </c>
      <c r="M132" s="16">
        <v>99.8</v>
      </c>
      <c r="N132" s="14">
        <v>2</v>
      </c>
      <c r="O132" s="14" t="s">
        <v>207</v>
      </c>
      <c r="P132" s="14">
        <v>11</v>
      </c>
      <c r="Q132" s="16">
        <v>99.5</v>
      </c>
      <c r="R132" s="14">
        <v>2</v>
      </c>
      <c r="S132" s="14" t="s">
        <v>207</v>
      </c>
      <c r="T132" s="14">
        <v>13</v>
      </c>
      <c r="U132" s="16">
        <v>100.6</v>
      </c>
      <c r="V132" s="14">
        <v>2</v>
      </c>
      <c r="W132" s="14" t="s">
        <v>207</v>
      </c>
      <c r="X132" s="14">
        <v>19</v>
      </c>
      <c r="Y132" s="16">
        <v>101.4</v>
      </c>
      <c r="Z132" s="14">
        <v>2</v>
      </c>
      <c r="AA132" s="14" t="s">
        <v>207</v>
      </c>
      <c r="AB132" s="14"/>
      <c r="AC132" s="16"/>
      <c r="AD132" s="14"/>
      <c r="AE132" s="14"/>
      <c r="AF132" s="14"/>
      <c r="AG132" s="16"/>
      <c r="AH132" s="14"/>
      <c r="AI132" s="14"/>
      <c r="AJ132" s="14"/>
      <c r="AK132" s="16"/>
      <c r="AL132" s="14"/>
      <c r="AM132" s="14"/>
      <c r="AN132" s="14"/>
      <c r="AO132" s="16"/>
      <c r="AP132" s="14"/>
      <c r="AQ132" s="14"/>
      <c r="AR132" s="15">
        <f t="shared" ref="AR132:AR195" si="6">IF(COUNT(E132,I132,M132,Q132,U132,Y132,AC132,AG132,AK132,AO132)=0,"",AVERAGE(E132,I132,M132,Q132,U132,Y132,AC132,AG132,AK132,AO132))</f>
        <v>100.18333333333334</v>
      </c>
      <c r="AS132" s="15">
        <f t="shared" ref="AS132:AS195" si="7">IF(COUNT(E132,I132,M132,Q132,U132,Y132,AC132,AG132,AK132,AO132)=0,"",MIN(E132,I132,M132,Q132,U132,Y132,AC132,AG132,AK132,AO132))</f>
        <v>99.5</v>
      </c>
      <c r="AT132" s="15">
        <f t="shared" ref="AT132:AT195" si="8">IF(COUNT(E132,I132,M132,Q132,U132,Y132,AC132,AG132,AK132,AO132)=0,"",MAX(E132,I132,M132,Q132,U132,Y132,AC132,AG132,AK132,AO132))</f>
        <v>101.4</v>
      </c>
      <c r="AU132" s="14"/>
    </row>
    <row r="133" spans="1:47" ht="15" customHeight="1" x14ac:dyDescent="0.25">
      <c r="A133" s="19">
        <v>130</v>
      </c>
      <c r="B133" s="12">
        <v>46226</v>
      </c>
      <c r="C133" s="14" t="s">
        <v>70</v>
      </c>
      <c r="D133" s="14">
        <v>4</v>
      </c>
      <c r="E133" s="16">
        <v>99.4</v>
      </c>
      <c r="F133" s="14">
        <v>10</v>
      </c>
      <c r="G133" s="14" t="s">
        <v>207</v>
      </c>
      <c r="H133" s="14">
        <v>5</v>
      </c>
      <c r="I133" s="16">
        <v>99.7</v>
      </c>
      <c r="J133" s="14">
        <v>17</v>
      </c>
      <c r="K133" s="14" t="s">
        <v>207</v>
      </c>
      <c r="L133" s="14">
        <v>8</v>
      </c>
      <c r="M133" s="16">
        <v>99.1</v>
      </c>
      <c r="N133" s="14">
        <v>17</v>
      </c>
      <c r="O133" s="14" t="s">
        <v>207</v>
      </c>
      <c r="P133" s="14">
        <v>11</v>
      </c>
      <c r="Q133" s="16">
        <v>99.6</v>
      </c>
      <c r="R133" s="14">
        <v>17</v>
      </c>
      <c r="S133" s="14" t="s">
        <v>208</v>
      </c>
      <c r="T133" s="14">
        <v>13</v>
      </c>
      <c r="U133" s="16">
        <v>100.1</v>
      </c>
      <c r="V133" s="14">
        <v>17</v>
      </c>
      <c r="W133" s="14" t="s">
        <v>208</v>
      </c>
      <c r="X133" s="14">
        <v>19</v>
      </c>
      <c r="Y133" s="16">
        <v>100</v>
      </c>
      <c r="Z133" s="14">
        <v>17</v>
      </c>
      <c r="AA133" s="14" t="s">
        <v>208</v>
      </c>
      <c r="AB133" s="14"/>
      <c r="AC133" s="16"/>
      <c r="AD133" s="14"/>
      <c r="AE133" s="14"/>
      <c r="AF133" s="14"/>
      <c r="AG133" s="16"/>
      <c r="AH133" s="14"/>
      <c r="AI133" s="14"/>
      <c r="AJ133" s="14"/>
      <c r="AK133" s="16"/>
      <c r="AL133" s="14"/>
      <c r="AM133" s="14"/>
      <c r="AN133" s="14"/>
      <c r="AO133" s="16"/>
      <c r="AP133" s="14"/>
      <c r="AQ133" s="14"/>
      <c r="AR133" s="15">
        <f t="shared" si="6"/>
        <v>99.65000000000002</v>
      </c>
      <c r="AS133" s="15">
        <f t="shared" si="7"/>
        <v>99.1</v>
      </c>
      <c r="AT133" s="15">
        <f t="shared" si="8"/>
        <v>100.1</v>
      </c>
      <c r="AU133" s="14"/>
    </row>
    <row r="134" spans="1:47" ht="15" customHeight="1" x14ac:dyDescent="0.25">
      <c r="A134" s="19">
        <v>131</v>
      </c>
      <c r="B134" s="12">
        <v>46226</v>
      </c>
      <c r="C134" s="14" t="s">
        <v>70</v>
      </c>
      <c r="D134" s="14">
        <v>4</v>
      </c>
      <c r="E134" s="16">
        <v>99.8</v>
      </c>
      <c r="F134" s="14">
        <v>5</v>
      </c>
      <c r="G134" s="14" t="s">
        <v>207</v>
      </c>
      <c r="H134" s="14">
        <v>5</v>
      </c>
      <c r="I134" s="16">
        <v>100.2</v>
      </c>
      <c r="J134" s="14">
        <v>5</v>
      </c>
      <c r="K134" s="14" t="s">
        <v>207</v>
      </c>
      <c r="L134" s="14">
        <v>8</v>
      </c>
      <c r="M134" s="16">
        <v>99.7</v>
      </c>
      <c r="N134" s="14">
        <v>5</v>
      </c>
      <c r="O134" s="14" t="s">
        <v>207</v>
      </c>
      <c r="P134" s="14">
        <v>11</v>
      </c>
      <c r="Q134" s="16">
        <v>99.5</v>
      </c>
      <c r="R134" s="14">
        <v>5</v>
      </c>
      <c r="S134" s="14" t="s">
        <v>207</v>
      </c>
      <c r="T134" s="14">
        <v>13</v>
      </c>
      <c r="U134" s="16">
        <v>100.5</v>
      </c>
      <c r="V134" s="14">
        <v>5</v>
      </c>
      <c r="W134" s="14" t="s">
        <v>207</v>
      </c>
      <c r="X134" s="14">
        <v>19</v>
      </c>
      <c r="Y134" s="16">
        <v>98.6</v>
      </c>
      <c r="Z134" s="14">
        <v>5</v>
      </c>
      <c r="AA134" s="14" t="s">
        <v>207</v>
      </c>
      <c r="AB134" s="14"/>
      <c r="AC134" s="16"/>
      <c r="AD134" s="14"/>
      <c r="AE134" s="14"/>
      <c r="AF134" s="14"/>
      <c r="AG134" s="16"/>
      <c r="AH134" s="14"/>
      <c r="AI134" s="14"/>
      <c r="AJ134" s="14"/>
      <c r="AK134" s="16"/>
      <c r="AL134" s="14"/>
      <c r="AM134" s="14"/>
      <c r="AN134" s="14"/>
      <c r="AO134" s="16"/>
      <c r="AP134" s="14"/>
      <c r="AQ134" s="14"/>
      <c r="AR134" s="15">
        <f t="shared" si="6"/>
        <v>99.716666666666654</v>
      </c>
      <c r="AS134" s="15">
        <f t="shared" si="7"/>
        <v>98.6</v>
      </c>
      <c r="AT134" s="15">
        <f t="shared" si="8"/>
        <v>100.5</v>
      </c>
      <c r="AU134" s="14"/>
    </row>
    <row r="135" spans="1:47" ht="15" customHeight="1" x14ac:dyDescent="0.25">
      <c r="A135" s="19">
        <v>132</v>
      </c>
      <c r="B135" s="12">
        <v>46229</v>
      </c>
      <c r="C135" s="14" t="s">
        <v>46</v>
      </c>
      <c r="D135" s="14">
        <v>1</v>
      </c>
      <c r="E135" s="16">
        <v>99.3</v>
      </c>
      <c r="F135" s="14">
        <v>12</v>
      </c>
      <c r="G135" s="14" t="s">
        <v>207</v>
      </c>
      <c r="H135" s="14">
        <v>2</v>
      </c>
      <c r="I135" s="16">
        <v>99.3</v>
      </c>
      <c r="J135" s="14">
        <v>12</v>
      </c>
      <c r="K135" s="14" t="s">
        <v>207</v>
      </c>
      <c r="L135" s="14">
        <v>5</v>
      </c>
      <c r="M135" s="16">
        <v>100.3</v>
      </c>
      <c r="N135" s="14">
        <v>12</v>
      </c>
      <c r="O135" s="14" t="s">
        <v>207</v>
      </c>
      <c r="P135" s="14">
        <v>8</v>
      </c>
      <c r="Q135" s="16">
        <v>99.2</v>
      </c>
      <c r="R135" s="14">
        <v>12</v>
      </c>
      <c r="S135" s="14" t="s">
        <v>208</v>
      </c>
      <c r="T135" s="14">
        <v>11</v>
      </c>
      <c r="U135" s="16">
        <v>100.3</v>
      </c>
      <c r="V135" s="14">
        <v>18</v>
      </c>
      <c r="W135" s="14" t="s">
        <v>209</v>
      </c>
      <c r="X135" s="14">
        <v>16</v>
      </c>
      <c r="Y135" s="16">
        <v>101.9</v>
      </c>
      <c r="Z135" s="14">
        <v>18</v>
      </c>
      <c r="AA135" s="14" t="s">
        <v>209</v>
      </c>
      <c r="AB135" s="14">
        <v>18</v>
      </c>
      <c r="AC135" s="16">
        <v>101.7</v>
      </c>
      <c r="AD135" s="14">
        <v>18</v>
      </c>
      <c r="AE135" s="14" t="s">
        <v>209</v>
      </c>
      <c r="AF135" s="14"/>
      <c r="AG135" s="16"/>
      <c r="AH135" s="14"/>
      <c r="AI135" s="14"/>
      <c r="AJ135" s="14"/>
      <c r="AK135" s="16"/>
      <c r="AL135" s="14"/>
      <c r="AM135" s="14"/>
      <c r="AN135" s="14"/>
      <c r="AO135" s="16"/>
      <c r="AP135" s="14"/>
      <c r="AQ135" s="14"/>
      <c r="AR135" s="15">
        <f t="shared" si="6"/>
        <v>100.28571428571429</v>
      </c>
      <c r="AS135" s="15">
        <f t="shared" si="7"/>
        <v>99.2</v>
      </c>
      <c r="AT135" s="15">
        <f t="shared" si="8"/>
        <v>101.9</v>
      </c>
      <c r="AU135" s="14"/>
    </row>
    <row r="136" spans="1:47" ht="15" customHeight="1" x14ac:dyDescent="0.25">
      <c r="A136" s="19">
        <v>133</v>
      </c>
      <c r="B136" s="12">
        <v>46229</v>
      </c>
      <c r="C136" s="14" t="s">
        <v>46</v>
      </c>
      <c r="D136" s="14">
        <v>1</v>
      </c>
      <c r="E136" s="16">
        <v>98.8</v>
      </c>
      <c r="F136" s="14">
        <v>17</v>
      </c>
      <c r="G136" s="14" t="s">
        <v>207</v>
      </c>
      <c r="H136" s="14">
        <v>2</v>
      </c>
      <c r="I136" s="16">
        <v>99.9</v>
      </c>
      <c r="J136" s="14">
        <v>17</v>
      </c>
      <c r="K136" s="14" t="s">
        <v>207</v>
      </c>
      <c r="L136" s="14">
        <v>5</v>
      </c>
      <c r="M136" s="16">
        <v>99.5</v>
      </c>
      <c r="N136" s="14">
        <v>17</v>
      </c>
      <c r="O136" s="14" t="s">
        <v>207</v>
      </c>
      <c r="P136" s="14">
        <v>8</v>
      </c>
      <c r="Q136" s="16">
        <v>99.7</v>
      </c>
      <c r="R136" s="14">
        <v>15</v>
      </c>
      <c r="S136" s="14" t="s">
        <v>208</v>
      </c>
      <c r="T136" s="14">
        <v>11</v>
      </c>
      <c r="U136" s="16">
        <v>100.3</v>
      </c>
      <c r="V136" s="14">
        <v>9</v>
      </c>
      <c r="W136" s="14" t="s">
        <v>209</v>
      </c>
      <c r="X136" s="14">
        <v>16</v>
      </c>
      <c r="Y136" s="16">
        <v>101.1</v>
      </c>
      <c r="Z136" s="14">
        <v>9</v>
      </c>
      <c r="AA136" s="14" t="s">
        <v>209</v>
      </c>
      <c r="AB136" s="14">
        <v>18</v>
      </c>
      <c r="AC136" s="16">
        <v>101.6</v>
      </c>
      <c r="AD136" s="14">
        <v>9</v>
      </c>
      <c r="AE136" s="14" t="s">
        <v>209</v>
      </c>
      <c r="AF136" s="14"/>
      <c r="AG136" s="16"/>
      <c r="AH136" s="14"/>
      <c r="AI136" s="14"/>
      <c r="AJ136" s="14"/>
      <c r="AK136" s="16"/>
      <c r="AL136" s="14"/>
      <c r="AM136" s="14"/>
      <c r="AN136" s="14"/>
      <c r="AO136" s="16"/>
      <c r="AP136" s="14"/>
      <c r="AQ136" s="14"/>
      <c r="AR136" s="15">
        <f t="shared" si="6"/>
        <v>100.12857142857142</v>
      </c>
      <c r="AS136" s="15">
        <f t="shared" si="7"/>
        <v>98.8</v>
      </c>
      <c r="AT136" s="15">
        <f t="shared" si="8"/>
        <v>101.6</v>
      </c>
      <c r="AU136" s="14"/>
    </row>
    <row r="137" spans="1:47" ht="15" customHeight="1" x14ac:dyDescent="0.25">
      <c r="A137" s="19">
        <v>134</v>
      </c>
      <c r="B137" s="12">
        <v>46229</v>
      </c>
      <c r="C137" s="14" t="s">
        <v>48</v>
      </c>
      <c r="D137" s="14">
        <v>1</v>
      </c>
      <c r="E137" s="16">
        <v>100.1</v>
      </c>
      <c r="F137" s="14">
        <v>14</v>
      </c>
      <c r="G137" s="14" t="s">
        <v>207</v>
      </c>
      <c r="H137" s="14">
        <v>2</v>
      </c>
      <c r="I137" s="16">
        <v>99.6</v>
      </c>
      <c r="J137" s="14">
        <v>14</v>
      </c>
      <c r="K137" s="14" t="s">
        <v>207</v>
      </c>
      <c r="L137" s="14">
        <v>5</v>
      </c>
      <c r="M137" s="16">
        <v>99.4</v>
      </c>
      <c r="N137" s="14">
        <v>14</v>
      </c>
      <c r="O137" s="14" t="s">
        <v>207</v>
      </c>
      <c r="P137" s="14">
        <v>8</v>
      </c>
      <c r="Q137" s="16">
        <v>99.8</v>
      </c>
      <c r="R137" s="14">
        <v>14</v>
      </c>
      <c r="S137" s="14" t="s">
        <v>207</v>
      </c>
      <c r="T137" s="14">
        <v>11</v>
      </c>
      <c r="U137" s="16">
        <v>101.1</v>
      </c>
      <c r="V137" s="14">
        <v>14</v>
      </c>
      <c r="W137" s="14" t="s">
        <v>207</v>
      </c>
      <c r="X137" s="14">
        <v>16</v>
      </c>
      <c r="Y137" s="16">
        <v>100.8</v>
      </c>
      <c r="Z137" s="14">
        <v>14</v>
      </c>
      <c r="AA137" s="14" t="s">
        <v>207</v>
      </c>
      <c r="AB137" s="14">
        <v>18</v>
      </c>
      <c r="AC137" s="16">
        <v>101.2</v>
      </c>
      <c r="AD137" s="14">
        <v>14</v>
      </c>
      <c r="AE137" s="14" t="s">
        <v>207</v>
      </c>
      <c r="AF137" s="14"/>
      <c r="AG137" s="16"/>
      <c r="AH137" s="14"/>
      <c r="AI137" s="14"/>
      <c r="AJ137" s="14"/>
      <c r="AK137" s="16"/>
      <c r="AL137" s="14"/>
      <c r="AM137" s="14"/>
      <c r="AN137" s="14"/>
      <c r="AO137" s="16"/>
      <c r="AP137" s="14"/>
      <c r="AQ137" s="14"/>
      <c r="AR137" s="15">
        <f t="shared" si="6"/>
        <v>100.28571428571429</v>
      </c>
      <c r="AS137" s="15">
        <f t="shared" si="7"/>
        <v>99.4</v>
      </c>
      <c r="AT137" s="15">
        <f t="shared" si="8"/>
        <v>101.2</v>
      </c>
      <c r="AU137" s="14"/>
    </row>
    <row r="138" spans="1:47" ht="15" customHeight="1" x14ac:dyDescent="0.25">
      <c r="A138" s="19">
        <v>135</v>
      </c>
      <c r="B138" s="12">
        <v>46229</v>
      </c>
      <c r="C138" s="14" t="s">
        <v>56</v>
      </c>
      <c r="D138" s="14">
        <v>1</v>
      </c>
      <c r="E138" s="16">
        <v>99.7</v>
      </c>
      <c r="F138" s="14">
        <v>15</v>
      </c>
      <c r="G138" s="14" t="s">
        <v>207</v>
      </c>
      <c r="H138" s="14">
        <v>2</v>
      </c>
      <c r="I138" s="16">
        <v>99.7</v>
      </c>
      <c r="J138" s="14">
        <v>15</v>
      </c>
      <c r="K138" s="14" t="s">
        <v>207</v>
      </c>
      <c r="L138" s="14">
        <v>5</v>
      </c>
      <c r="M138" s="16">
        <v>99.7</v>
      </c>
      <c r="N138" s="14">
        <v>11</v>
      </c>
      <c r="O138" s="14" t="s">
        <v>207</v>
      </c>
      <c r="P138" s="14">
        <v>8</v>
      </c>
      <c r="Q138" s="16">
        <v>99.6</v>
      </c>
      <c r="R138" s="14">
        <v>16</v>
      </c>
      <c r="S138" s="14" t="s">
        <v>207</v>
      </c>
      <c r="T138" s="14">
        <v>11</v>
      </c>
      <c r="U138" s="16">
        <v>100.1</v>
      </c>
      <c r="V138" s="14">
        <v>16</v>
      </c>
      <c r="W138" s="14" t="s">
        <v>207</v>
      </c>
      <c r="X138" s="14">
        <v>16</v>
      </c>
      <c r="Y138" s="16">
        <v>101.2</v>
      </c>
      <c r="Z138" s="14">
        <v>16</v>
      </c>
      <c r="AA138" s="14" t="s">
        <v>207</v>
      </c>
      <c r="AB138" s="14">
        <v>18</v>
      </c>
      <c r="AC138" s="16">
        <v>101.3</v>
      </c>
      <c r="AD138" s="14">
        <v>16</v>
      </c>
      <c r="AE138" s="14" t="s">
        <v>207</v>
      </c>
      <c r="AF138" s="14"/>
      <c r="AG138" s="16"/>
      <c r="AH138" s="14"/>
      <c r="AI138" s="14"/>
      <c r="AJ138" s="14"/>
      <c r="AK138" s="16"/>
      <c r="AL138" s="14"/>
      <c r="AM138" s="14"/>
      <c r="AN138" s="14"/>
      <c r="AO138" s="16"/>
      <c r="AP138" s="14"/>
      <c r="AQ138" s="14"/>
      <c r="AR138" s="15">
        <f t="shared" si="6"/>
        <v>100.1857142857143</v>
      </c>
      <c r="AS138" s="15">
        <f t="shared" si="7"/>
        <v>99.6</v>
      </c>
      <c r="AT138" s="15">
        <f t="shared" si="8"/>
        <v>101.3</v>
      </c>
      <c r="AU138" s="14"/>
    </row>
    <row r="139" spans="1:47" ht="15" customHeight="1" x14ac:dyDescent="0.25">
      <c r="A139" s="19">
        <v>136</v>
      </c>
      <c r="B139" s="12">
        <v>46229</v>
      </c>
      <c r="C139" s="14" t="s">
        <v>63</v>
      </c>
      <c r="D139" s="14">
        <v>1</v>
      </c>
      <c r="E139" s="16">
        <v>100.1</v>
      </c>
      <c r="F139" s="14">
        <v>14</v>
      </c>
      <c r="G139" s="14" t="s">
        <v>207</v>
      </c>
      <c r="H139" s="14">
        <v>2</v>
      </c>
      <c r="I139" s="16">
        <v>99.6</v>
      </c>
      <c r="J139" s="14">
        <v>14</v>
      </c>
      <c r="K139" s="14" t="s">
        <v>207</v>
      </c>
      <c r="L139" s="14">
        <v>5</v>
      </c>
      <c r="M139" s="16">
        <v>99.4</v>
      </c>
      <c r="N139" s="14">
        <v>14</v>
      </c>
      <c r="O139" s="14" t="s">
        <v>207</v>
      </c>
      <c r="P139" s="14">
        <v>8</v>
      </c>
      <c r="Q139" s="16">
        <v>99.8</v>
      </c>
      <c r="R139" s="14">
        <v>14</v>
      </c>
      <c r="S139" s="14" t="s">
        <v>207</v>
      </c>
      <c r="T139" s="14">
        <v>11</v>
      </c>
      <c r="U139" s="16">
        <v>101.1</v>
      </c>
      <c r="V139" s="14">
        <v>14</v>
      </c>
      <c r="W139" s="14" t="s">
        <v>207</v>
      </c>
      <c r="X139" s="14">
        <v>14</v>
      </c>
      <c r="Y139" s="16">
        <v>100.8</v>
      </c>
      <c r="Z139" s="14">
        <v>14</v>
      </c>
      <c r="AA139" s="14" t="s">
        <v>207</v>
      </c>
      <c r="AB139" s="14">
        <v>18</v>
      </c>
      <c r="AC139" s="16">
        <v>101.2</v>
      </c>
      <c r="AD139" s="14">
        <v>14</v>
      </c>
      <c r="AE139" s="14" t="s">
        <v>207</v>
      </c>
      <c r="AF139" s="14"/>
      <c r="AG139" s="16"/>
      <c r="AH139" s="14"/>
      <c r="AI139" s="14"/>
      <c r="AJ139" s="14"/>
      <c r="AK139" s="16"/>
      <c r="AL139" s="14"/>
      <c r="AM139" s="14"/>
      <c r="AN139" s="14"/>
      <c r="AO139" s="16"/>
      <c r="AP139" s="14"/>
      <c r="AQ139" s="14"/>
      <c r="AR139" s="15">
        <f t="shared" si="6"/>
        <v>100.28571428571429</v>
      </c>
      <c r="AS139" s="15">
        <f t="shared" si="7"/>
        <v>99.4</v>
      </c>
      <c r="AT139" s="15">
        <f t="shared" si="8"/>
        <v>101.2</v>
      </c>
      <c r="AU139" s="14"/>
    </row>
    <row r="140" spans="1:47" ht="15" customHeight="1" x14ac:dyDescent="0.25">
      <c r="A140" s="19">
        <v>137</v>
      </c>
      <c r="B140" s="12">
        <v>46229</v>
      </c>
      <c r="C140" s="14" t="s">
        <v>70</v>
      </c>
      <c r="D140" s="14">
        <v>1</v>
      </c>
      <c r="E140" s="16">
        <v>99.7</v>
      </c>
      <c r="F140" s="14">
        <v>15</v>
      </c>
      <c r="G140" s="14" t="s">
        <v>207</v>
      </c>
      <c r="H140" s="14">
        <v>2</v>
      </c>
      <c r="I140" s="16">
        <v>99.7</v>
      </c>
      <c r="J140" s="14">
        <v>15</v>
      </c>
      <c r="K140" s="14" t="s">
        <v>207</v>
      </c>
      <c r="L140" s="14">
        <v>5</v>
      </c>
      <c r="M140" s="16">
        <v>99.7</v>
      </c>
      <c r="N140" s="14">
        <v>11</v>
      </c>
      <c r="O140" s="14" t="s">
        <v>207</v>
      </c>
      <c r="P140" s="14">
        <v>8</v>
      </c>
      <c r="Q140" s="16">
        <v>99.6</v>
      </c>
      <c r="R140" s="14">
        <v>16</v>
      </c>
      <c r="S140" s="14" t="s">
        <v>207</v>
      </c>
      <c r="T140" s="14">
        <v>11</v>
      </c>
      <c r="U140" s="16">
        <v>100.1</v>
      </c>
      <c r="V140" s="14">
        <v>16</v>
      </c>
      <c r="W140" s="14" t="s">
        <v>207</v>
      </c>
      <c r="X140" s="14">
        <v>16</v>
      </c>
      <c r="Y140" s="16">
        <v>101.2</v>
      </c>
      <c r="Z140" s="14">
        <v>16</v>
      </c>
      <c r="AA140" s="14" t="s">
        <v>207</v>
      </c>
      <c r="AB140" s="14">
        <v>18</v>
      </c>
      <c r="AC140" s="16">
        <v>101.3</v>
      </c>
      <c r="AD140" s="14">
        <v>16</v>
      </c>
      <c r="AE140" s="14" t="s">
        <v>207</v>
      </c>
      <c r="AF140" s="14"/>
      <c r="AG140" s="16"/>
      <c r="AH140" s="14"/>
      <c r="AI140" s="14"/>
      <c r="AJ140" s="14"/>
      <c r="AK140" s="16"/>
      <c r="AL140" s="14"/>
      <c r="AM140" s="14"/>
      <c r="AN140" s="14"/>
      <c r="AO140" s="16"/>
      <c r="AP140" s="14"/>
      <c r="AQ140" s="14"/>
      <c r="AR140" s="15">
        <f t="shared" si="6"/>
        <v>100.1857142857143</v>
      </c>
      <c r="AS140" s="15">
        <f t="shared" si="7"/>
        <v>99.6</v>
      </c>
      <c r="AT140" s="15">
        <f t="shared" si="8"/>
        <v>101.3</v>
      </c>
      <c r="AU140" s="14"/>
    </row>
    <row r="141" spans="1:47" ht="15" customHeight="1" x14ac:dyDescent="0.25">
      <c r="A141" s="19">
        <v>138</v>
      </c>
      <c r="B141" s="12">
        <v>46229</v>
      </c>
      <c r="C141" s="14" t="s">
        <v>70</v>
      </c>
      <c r="D141" s="14">
        <v>1</v>
      </c>
      <c r="E141" s="16">
        <v>98.8</v>
      </c>
      <c r="F141" s="14">
        <v>17</v>
      </c>
      <c r="G141" s="14" t="s">
        <v>207</v>
      </c>
      <c r="H141" s="14">
        <v>2</v>
      </c>
      <c r="I141" s="16">
        <v>99.9</v>
      </c>
      <c r="J141" s="14">
        <v>17</v>
      </c>
      <c r="K141" s="14" t="s">
        <v>207</v>
      </c>
      <c r="L141" s="14">
        <v>5</v>
      </c>
      <c r="M141" s="16">
        <v>99.5</v>
      </c>
      <c r="N141" s="14">
        <v>17</v>
      </c>
      <c r="O141" s="14" t="s">
        <v>207</v>
      </c>
      <c r="P141" s="14">
        <v>8</v>
      </c>
      <c r="Q141" s="16">
        <v>99.7</v>
      </c>
      <c r="R141" s="14">
        <v>17</v>
      </c>
      <c r="S141" s="14" t="s">
        <v>207</v>
      </c>
      <c r="T141" s="14">
        <v>11</v>
      </c>
      <c r="U141" s="16">
        <v>100.3</v>
      </c>
      <c r="V141" s="14">
        <v>17</v>
      </c>
      <c r="W141" s="14" t="s">
        <v>207</v>
      </c>
      <c r="X141" s="14">
        <v>16</v>
      </c>
      <c r="Y141" s="16">
        <v>101.1</v>
      </c>
      <c r="Z141" s="14">
        <v>17</v>
      </c>
      <c r="AA141" s="14" t="s">
        <v>207</v>
      </c>
      <c r="AB141" s="14">
        <v>18</v>
      </c>
      <c r="AC141" s="16">
        <v>101.6</v>
      </c>
      <c r="AD141" s="14">
        <v>17</v>
      </c>
      <c r="AE141" s="14" t="s">
        <v>207</v>
      </c>
      <c r="AF141" s="14"/>
      <c r="AG141" s="16"/>
      <c r="AH141" s="14"/>
      <c r="AI141" s="14"/>
      <c r="AJ141" s="14"/>
      <c r="AK141" s="16"/>
      <c r="AL141" s="14"/>
      <c r="AM141" s="14"/>
      <c r="AN141" s="14"/>
      <c r="AO141" s="16"/>
      <c r="AP141" s="14"/>
      <c r="AQ141" s="14"/>
      <c r="AR141" s="15">
        <f t="shared" si="6"/>
        <v>100.12857142857142</v>
      </c>
      <c r="AS141" s="15">
        <f t="shared" si="7"/>
        <v>98.8</v>
      </c>
      <c r="AT141" s="15">
        <f t="shared" si="8"/>
        <v>101.6</v>
      </c>
      <c r="AU141" s="14"/>
    </row>
    <row r="142" spans="1:47" ht="15" customHeight="1" x14ac:dyDescent="0.25">
      <c r="A142" s="19">
        <v>139</v>
      </c>
      <c r="B142" s="12">
        <v>46229</v>
      </c>
      <c r="C142" s="14" t="s">
        <v>45</v>
      </c>
      <c r="D142" s="14">
        <v>1</v>
      </c>
      <c r="E142" s="16">
        <v>99.8</v>
      </c>
      <c r="F142" s="14">
        <v>11</v>
      </c>
      <c r="G142" s="14" t="s">
        <v>208</v>
      </c>
      <c r="H142" s="14">
        <v>2</v>
      </c>
      <c r="I142" s="16">
        <v>99.4</v>
      </c>
      <c r="J142" s="14">
        <v>11</v>
      </c>
      <c r="K142" s="14" t="s">
        <v>208</v>
      </c>
      <c r="L142" s="14">
        <v>5</v>
      </c>
      <c r="M142" s="16">
        <v>99.9</v>
      </c>
      <c r="N142" s="14">
        <v>11</v>
      </c>
      <c r="O142" s="14" t="s">
        <v>208</v>
      </c>
      <c r="P142" s="14">
        <v>8</v>
      </c>
      <c r="Q142" s="16">
        <v>101.2</v>
      </c>
      <c r="R142" s="14">
        <v>11</v>
      </c>
      <c r="S142" s="14" t="s">
        <v>208</v>
      </c>
      <c r="T142" s="14">
        <v>11</v>
      </c>
      <c r="U142" s="16">
        <v>101.2</v>
      </c>
      <c r="V142" s="14">
        <v>11</v>
      </c>
      <c r="W142" s="14" t="s">
        <v>208</v>
      </c>
      <c r="X142" s="14">
        <v>16</v>
      </c>
      <c r="Y142" s="16">
        <v>101.1</v>
      </c>
      <c r="Z142" s="14">
        <v>11</v>
      </c>
      <c r="AA142" s="14" t="s">
        <v>208</v>
      </c>
      <c r="AB142" s="14">
        <v>18</v>
      </c>
      <c r="AC142" s="16">
        <v>101.6</v>
      </c>
      <c r="AD142" s="14">
        <v>11</v>
      </c>
      <c r="AE142" s="14" t="s">
        <v>208</v>
      </c>
      <c r="AF142" s="14"/>
      <c r="AG142" s="16"/>
      <c r="AH142" s="14"/>
      <c r="AI142" s="14"/>
      <c r="AJ142" s="14"/>
      <c r="AK142" s="16"/>
      <c r="AL142" s="14"/>
      <c r="AM142" s="14"/>
      <c r="AN142" s="14"/>
      <c r="AO142" s="16"/>
      <c r="AP142" s="14"/>
      <c r="AQ142" s="14"/>
      <c r="AR142" s="15">
        <f t="shared" si="6"/>
        <v>100.60000000000001</v>
      </c>
      <c r="AS142" s="15">
        <f t="shared" si="7"/>
        <v>99.4</v>
      </c>
      <c r="AT142" s="15">
        <f t="shared" si="8"/>
        <v>101.6</v>
      </c>
      <c r="AU142" s="14"/>
    </row>
    <row r="143" spans="1:47" ht="15" customHeight="1" x14ac:dyDescent="0.25">
      <c r="A143" s="19">
        <v>140</v>
      </c>
      <c r="B143" s="12">
        <v>46232</v>
      </c>
      <c r="C143" s="14" t="s">
        <v>43</v>
      </c>
      <c r="D143" s="14">
        <v>2</v>
      </c>
      <c r="E143" s="16">
        <v>99.7</v>
      </c>
      <c r="F143" s="14">
        <v>1</v>
      </c>
      <c r="G143" s="14" t="s">
        <v>207</v>
      </c>
      <c r="H143" s="14">
        <v>5</v>
      </c>
      <c r="I143" s="16">
        <v>99.6</v>
      </c>
      <c r="J143" s="14">
        <v>1</v>
      </c>
      <c r="K143" s="14" t="s">
        <v>208</v>
      </c>
      <c r="L143" s="14">
        <v>8</v>
      </c>
      <c r="M143" s="16">
        <v>100</v>
      </c>
      <c r="N143" s="14">
        <v>1</v>
      </c>
      <c r="O143" s="14" t="s">
        <v>208</v>
      </c>
      <c r="P143" s="14">
        <v>13</v>
      </c>
      <c r="Q143" s="16">
        <v>100.6</v>
      </c>
      <c r="R143" s="14">
        <v>5</v>
      </c>
      <c r="S143" s="14" t="s">
        <v>209</v>
      </c>
      <c r="T143" s="14">
        <v>15</v>
      </c>
      <c r="U143" s="16">
        <v>101.3</v>
      </c>
      <c r="V143" s="14">
        <v>5</v>
      </c>
      <c r="W143" s="14" t="s">
        <v>209</v>
      </c>
      <c r="X143" s="14"/>
      <c r="Y143" s="16"/>
      <c r="Z143" s="14"/>
      <c r="AA143" s="14"/>
      <c r="AB143" s="14"/>
      <c r="AC143" s="16"/>
      <c r="AD143" s="14"/>
      <c r="AE143" s="14"/>
      <c r="AF143" s="14"/>
      <c r="AG143" s="16"/>
      <c r="AH143" s="14"/>
      <c r="AI143" s="14"/>
      <c r="AJ143" s="14"/>
      <c r="AK143" s="16"/>
      <c r="AL143" s="14"/>
      <c r="AM143" s="14"/>
      <c r="AN143" s="14"/>
      <c r="AO143" s="16"/>
      <c r="AP143" s="14"/>
      <c r="AQ143" s="14"/>
      <c r="AR143" s="15">
        <f t="shared" si="6"/>
        <v>100.24</v>
      </c>
      <c r="AS143" s="15">
        <f t="shared" si="7"/>
        <v>99.6</v>
      </c>
      <c r="AT143" s="15">
        <f t="shared" si="8"/>
        <v>101.3</v>
      </c>
      <c r="AU143" s="14"/>
    </row>
    <row r="144" spans="1:47" ht="15" customHeight="1" x14ac:dyDescent="0.25">
      <c r="A144" s="19">
        <v>141</v>
      </c>
      <c r="B144" s="12">
        <v>46232</v>
      </c>
      <c r="C144" s="14" t="s">
        <v>43</v>
      </c>
      <c r="D144" s="14">
        <v>2</v>
      </c>
      <c r="E144" s="16">
        <v>99.9</v>
      </c>
      <c r="F144" s="14">
        <v>7</v>
      </c>
      <c r="G144" s="14" t="s">
        <v>207</v>
      </c>
      <c r="H144" s="14">
        <v>5</v>
      </c>
      <c r="I144" s="16">
        <v>100.3</v>
      </c>
      <c r="J144" s="14">
        <v>2</v>
      </c>
      <c r="K144" s="14" t="s">
        <v>208</v>
      </c>
      <c r="L144" s="14">
        <v>8</v>
      </c>
      <c r="M144" s="16">
        <v>99.9</v>
      </c>
      <c r="N144" s="14">
        <v>2</v>
      </c>
      <c r="O144" s="14" t="s">
        <v>208</v>
      </c>
      <c r="P144" s="14">
        <v>13</v>
      </c>
      <c r="Q144" s="16">
        <v>100.7</v>
      </c>
      <c r="R144" s="14">
        <v>1</v>
      </c>
      <c r="S144" s="14" t="s">
        <v>209</v>
      </c>
      <c r="T144" s="14">
        <v>15</v>
      </c>
      <c r="U144" s="16">
        <v>101.1</v>
      </c>
      <c r="V144" s="14">
        <v>1</v>
      </c>
      <c r="W144" s="14" t="s">
        <v>209</v>
      </c>
      <c r="X144" s="14"/>
      <c r="Y144" s="16"/>
      <c r="Z144" s="14"/>
      <c r="AA144" s="14"/>
      <c r="AB144" s="14"/>
      <c r="AC144" s="16"/>
      <c r="AD144" s="14"/>
      <c r="AE144" s="14"/>
      <c r="AF144" s="14"/>
      <c r="AG144" s="16"/>
      <c r="AH144" s="14"/>
      <c r="AI144" s="14"/>
      <c r="AJ144" s="14"/>
      <c r="AK144" s="16"/>
      <c r="AL144" s="14"/>
      <c r="AM144" s="14"/>
      <c r="AN144" s="14"/>
      <c r="AO144" s="16"/>
      <c r="AP144" s="14"/>
      <c r="AQ144" s="14"/>
      <c r="AR144" s="15">
        <f t="shared" si="6"/>
        <v>100.38</v>
      </c>
      <c r="AS144" s="15">
        <f t="shared" si="7"/>
        <v>99.9</v>
      </c>
      <c r="AT144" s="15">
        <f t="shared" si="8"/>
        <v>101.1</v>
      </c>
      <c r="AU144" s="14"/>
    </row>
    <row r="145" spans="1:47" ht="15" customHeight="1" x14ac:dyDescent="0.25">
      <c r="A145" s="19">
        <v>142</v>
      </c>
      <c r="B145" s="12">
        <v>46232</v>
      </c>
      <c r="C145" s="14" t="s">
        <v>43</v>
      </c>
      <c r="D145" s="14">
        <v>2</v>
      </c>
      <c r="E145" s="16">
        <v>99.1</v>
      </c>
      <c r="F145" s="14">
        <v>3</v>
      </c>
      <c r="G145" s="14" t="s">
        <v>207</v>
      </c>
      <c r="H145" s="14">
        <v>5</v>
      </c>
      <c r="I145" s="16">
        <v>99.4</v>
      </c>
      <c r="J145" s="14">
        <v>3</v>
      </c>
      <c r="K145" s="14" t="s">
        <v>208</v>
      </c>
      <c r="L145" s="14">
        <v>8</v>
      </c>
      <c r="M145" s="16">
        <v>99.3</v>
      </c>
      <c r="N145" s="14">
        <v>3</v>
      </c>
      <c r="O145" s="14" t="s">
        <v>208</v>
      </c>
      <c r="P145" s="14">
        <v>13</v>
      </c>
      <c r="Q145" s="16">
        <v>99.9</v>
      </c>
      <c r="R145" s="14">
        <v>3</v>
      </c>
      <c r="S145" s="14" t="s">
        <v>208</v>
      </c>
      <c r="T145" s="14">
        <v>15</v>
      </c>
      <c r="U145" s="16">
        <v>100.5</v>
      </c>
      <c r="V145" s="14">
        <v>3</v>
      </c>
      <c r="W145" s="14" t="s">
        <v>208</v>
      </c>
      <c r="X145" s="14"/>
      <c r="Y145" s="16"/>
      <c r="Z145" s="14"/>
      <c r="AA145" s="14"/>
      <c r="AB145" s="14"/>
      <c r="AC145" s="16"/>
      <c r="AD145" s="14"/>
      <c r="AE145" s="14"/>
      <c r="AF145" s="14"/>
      <c r="AG145" s="16"/>
      <c r="AH145" s="14"/>
      <c r="AI145" s="14"/>
      <c r="AJ145" s="14"/>
      <c r="AK145" s="16"/>
      <c r="AL145" s="14"/>
      <c r="AM145" s="14"/>
      <c r="AN145" s="14"/>
      <c r="AO145" s="16"/>
      <c r="AP145" s="14"/>
      <c r="AQ145" s="14"/>
      <c r="AR145" s="15">
        <f t="shared" si="6"/>
        <v>99.640000000000015</v>
      </c>
      <c r="AS145" s="15">
        <f t="shared" si="7"/>
        <v>99.1</v>
      </c>
      <c r="AT145" s="15">
        <f t="shared" si="8"/>
        <v>100.5</v>
      </c>
      <c r="AU145" s="14"/>
    </row>
    <row r="146" spans="1:47" ht="15" customHeight="1" x14ac:dyDescent="0.25">
      <c r="A146" s="19">
        <v>143</v>
      </c>
      <c r="B146" s="12">
        <v>46232</v>
      </c>
      <c r="C146" s="14" t="s">
        <v>48</v>
      </c>
      <c r="D146" s="14">
        <v>2</v>
      </c>
      <c r="E146" s="16">
        <v>100.1</v>
      </c>
      <c r="F146" s="14">
        <v>9</v>
      </c>
      <c r="G146" s="14" t="s">
        <v>207</v>
      </c>
      <c r="H146" s="14">
        <v>5</v>
      </c>
      <c r="I146" s="16">
        <v>99.5</v>
      </c>
      <c r="J146" s="14">
        <v>9</v>
      </c>
      <c r="K146" s="14" t="s">
        <v>207</v>
      </c>
      <c r="L146" s="14">
        <v>7</v>
      </c>
      <c r="M146" s="16">
        <v>99.4</v>
      </c>
      <c r="N146" s="14">
        <v>9</v>
      </c>
      <c r="O146" s="14" t="s">
        <v>207</v>
      </c>
      <c r="P146" s="14">
        <v>13</v>
      </c>
      <c r="Q146" s="16">
        <v>100.4</v>
      </c>
      <c r="R146" s="14">
        <v>9</v>
      </c>
      <c r="S146" s="14" t="s">
        <v>207</v>
      </c>
      <c r="T146" s="14">
        <v>15</v>
      </c>
      <c r="U146" s="16">
        <v>99.6</v>
      </c>
      <c r="V146" s="14">
        <v>9</v>
      </c>
      <c r="W146" s="14" t="s">
        <v>207</v>
      </c>
      <c r="X146" s="14"/>
      <c r="Y146" s="16"/>
      <c r="Z146" s="14"/>
      <c r="AA146" s="14"/>
      <c r="AB146" s="14"/>
      <c r="AC146" s="16"/>
      <c r="AD146" s="14"/>
      <c r="AE146" s="14"/>
      <c r="AF146" s="14"/>
      <c r="AG146" s="16"/>
      <c r="AH146" s="14"/>
      <c r="AI146" s="14"/>
      <c r="AJ146" s="14"/>
      <c r="AK146" s="16"/>
      <c r="AL146" s="14"/>
      <c r="AM146" s="14"/>
      <c r="AN146" s="14"/>
      <c r="AO146" s="16"/>
      <c r="AP146" s="14"/>
      <c r="AQ146" s="14"/>
      <c r="AR146" s="15">
        <f t="shared" si="6"/>
        <v>99.8</v>
      </c>
      <c r="AS146" s="15">
        <f t="shared" si="7"/>
        <v>99.4</v>
      </c>
      <c r="AT146" s="15">
        <f t="shared" si="8"/>
        <v>100.4</v>
      </c>
      <c r="AU146" s="14"/>
    </row>
    <row r="147" spans="1:47" ht="15" customHeight="1" x14ac:dyDescent="0.25">
      <c r="A147" s="19">
        <v>144</v>
      </c>
      <c r="B147" s="12">
        <v>46232</v>
      </c>
      <c r="C147" s="14" t="s">
        <v>56</v>
      </c>
      <c r="D147" s="14">
        <v>2</v>
      </c>
      <c r="E147" s="16">
        <v>100.1</v>
      </c>
      <c r="F147" s="14">
        <v>9</v>
      </c>
      <c r="G147" s="14" t="s">
        <v>207</v>
      </c>
      <c r="H147" s="14">
        <v>5</v>
      </c>
      <c r="I147" s="16">
        <v>99.5</v>
      </c>
      <c r="J147" s="14">
        <v>9</v>
      </c>
      <c r="K147" s="14" t="s">
        <v>207</v>
      </c>
      <c r="L147" s="14">
        <v>7</v>
      </c>
      <c r="M147" s="16">
        <v>99.4</v>
      </c>
      <c r="N147" s="14">
        <v>9</v>
      </c>
      <c r="O147" s="14" t="s">
        <v>207</v>
      </c>
      <c r="P147" s="14">
        <v>13</v>
      </c>
      <c r="Q147" s="16">
        <v>100.4</v>
      </c>
      <c r="R147" s="14">
        <v>9</v>
      </c>
      <c r="S147" s="14" t="s">
        <v>207</v>
      </c>
      <c r="T147" s="14">
        <v>15</v>
      </c>
      <c r="U147" s="16">
        <v>99.6</v>
      </c>
      <c r="V147" s="14">
        <v>9</v>
      </c>
      <c r="W147" s="14" t="s">
        <v>207</v>
      </c>
      <c r="X147" s="14"/>
      <c r="Y147" s="16"/>
      <c r="Z147" s="14"/>
      <c r="AA147" s="14"/>
      <c r="AB147" s="14"/>
      <c r="AC147" s="16"/>
      <c r="AD147" s="14"/>
      <c r="AE147" s="14"/>
      <c r="AF147" s="14"/>
      <c r="AG147" s="16"/>
      <c r="AH147" s="14"/>
      <c r="AI147" s="14"/>
      <c r="AJ147" s="14"/>
      <c r="AK147" s="16"/>
      <c r="AL147" s="14"/>
      <c r="AM147" s="14"/>
      <c r="AN147" s="14"/>
      <c r="AO147" s="16"/>
      <c r="AP147" s="14"/>
      <c r="AQ147" s="14"/>
      <c r="AR147" s="15">
        <f t="shared" si="6"/>
        <v>99.8</v>
      </c>
      <c r="AS147" s="15">
        <f t="shared" si="7"/>
        <v>99.4</v>
      </c>
      <c r="AT147" s="15">
        <f t="shared" si="8"/>
        <v>100.4</v>
      </c>
      <c r="AU147" s="14"/>
    </row>
    <row r="148" spans="1:47" ht="15" customHeight="1" x14ac:dyDescent="0.25">
      <c r="A148" s="19">
        <v>145</v>
      </c>
      <c r="B148" s="12">
        <v>46232</v>
      </c>
      <c r="C148" s="14" t="s">
        <v>56</v>
      </c>
      <c r="D148" s="14">
        <v>2</v>
      </c>
      <c r="E148" s="16">
        <v>99.1</v>
      </c>
      <c r="F148" s="14">
        <v>3</v>
      </c>
      <c r="G148" s="14" t="s">
        <v>207</v>
      </c>
      <c r="H148" s="14">
        <v>5</v>
      </c>
      <c r="I148" s="16">
        <v>99.4</v>
      </c>
      <c r="J148" s="14">
        <v>3</v>
      </c>
      <c r="K148" s="14" t="s">
        <v>208</v>
      </c>
      <c r="L148" s="14">
        <v>7</v>
      </c>
      <c r="M148" s="16">
        <v>99.3</v>
      </c>
      <c r="N148" s="14">
        <v>3</v>
      </c>
      <c r="O148" s="14" t="s">
        <v>208</v>
      </c>
      <c r="P148" s="14">
        <v>13</v>
      </c>
      <c r="Q148" s="16">
        <v>99.9</v>
      </c>
      <c r="R148" s="14">
        <v>3</v>
      </c>
      <c r="S148" s="14" t="s">
        <v>208</v>
      </c>
      <c r="T148" s="14">
        <v>15</v>
      </c>
      <c r="U148" s="16">
        <v>100.5</v>
      </c>
      <c r="V148" s="14">
        <v>3</v>
      </c>
      <c r="W148" s="14" t="s">
        <v>208</v>
      </c>
      <c r="X148" s="14"/>
      <c r="Y148" s="16"/>
      <c r="Z148" s="14"/>
      <c r="AA148" s="14"/>
      <c r="AB148" s="14"/>
      <c r="AC148" s="16"/>
      <c r="AD148" s="14"/>
      <c r="AE148" s="14"/>
      <c r="AF148" s="14"/>
      <c r="AG148" s="16"/>
      <c r="AH148" s="14"/>
      <c r="AI148" s="14"/>
      <c r="AJ148" s="14"/>
      <c r="AK148" s="16"/>
      <c r="AL148" s="14"/>
      <c r="AM148" s="14"/>
      <c r="AN148" s="14"/>
      <c r="AO148" s="16"/>
      <c r="AP148" s="14"/>
      <c r="AQ148" s="14"/>
      <c r="AR148" s="15">
        <f t="shared" si="6"/>
        <v>99.640000000000015</v>
      </c>
      <c r="AS148" s="15">
        <f t="shared" si="7"/>
        <v>99.1</v>
      </c>
      <c r="AT148" s="15">
        <f t="shared" si="8"/>
        <v>100.5</v>
      </c>
      <c r="AU148" s="14"/>
    </row>
    <row r="149" spans="1:47" ht="15" customHeight="1" x14ac:dyDescent="0.25">
      <c r="A149" s="19">
        <v>146</v>
      </c>
      <c r="B149" s="12">
        <v>46232</v>
      </c>
      <c r="C149" s="14" t="s">
        <v>63</v>
      </c>
      <c r="D149" s="14">
        <v>2</v>
      </c>
      <c r="E149" s="16">
        <v>99.1</v>
      </c>
      <c r="F149" s="14">
        <v>6</v>
      </c>
      <c r="G149" s="14" t="s">
        <v>207</v>
      </c>
      <c r="H149" s="14">
        <v>5</v>
      </c>
      <c r="I149" s="16">
        <v>99.1</v>
      </c>
      <c r="J149" s="14">
        <v>6</v>
      </c>
      <c r="K149" s="14" t="s">
        <v>207</v>
      </c>
      <c r="L149" s="14">
        <v>7</v>
      </c>
      <c r="M149" s="16">
        <v>99.5</v>
      </c>
      <c r="N149" s="14">
        <v>6</v>
      </c>
      <c r="O149" s="14" t="s">
        <v>207</v>
      </c>
      <c r="P149" s="14">
        <v>13</v>
      </c>
      <c r="Q149" s="16">
        <v>100.5</v>
      </c>
      <c r="R149" s="14">
        <v>6</v>
      </c>
      <c r="S149" s="14" t="s">
        <v>207</v>
      </c>
      <c r="T149" s="14">
        <v>15</v>
      </c>
      <c r="U149" s="16">
        <v>101.1</v>
      </c>
      <c r="V149" s="14">
        <v>6</v>
      </c>
      <c r="W149" s="14" t="s">
        <v>207</v>
      </c>
      <c r="X149" s="14"/>
      <c r="Y149" s="16"/>
      <c r="Z149" s="14"/>
      <c r="AA149" s="14"/>
      <c r="AB149" s="14"/>
      <c r="AC149" s="16"/>
      <c r="AD149" s="14"/>
      <c r="AE149" s="14"/>
      <c r="AF149" s="14"/>
      <c r="AG149" s="16"/>
      <c r="AH149" s="14"/>
      <c r="AI149" s="14"/>
      <c r="AJ149" s="14"/>
      <c r="AK149" s="16"/>
      <c r="AL149" s="14"/>
      <c r="AM149" s="14"/>
      <c r="AN149" s="14"/>
      <c r="AO149" s="16"/>
      <c r="AP149" s="14"/>
      <c r="AQ149" s="14"/>
      <c r="AR149" s="15">
        <f t="shared" si="6"/>
        <v>99.859999999999985</v>
      </c>
      <c r="AS149" s="15">
        <f t="shared" si="7"/>
        <v>99.1</v>
      </c>
      <c r="AT149" s="15">
        <f t="shared" si="8"/>
        <v>101.1</v>
      </c>
      <c r="AU149" s="14"/>
    </row>
    <row r="150" spans="1:47" ht="15" customHeight="1" x14ac:dyDescent="0.25">
      <c r="A150" s="19">
        <v>147</v>
      </c>
      <c r="B150" s="12">
        <v>46232</v>
      </c>
      <c r="C150" s="14" t="s">
        <v>70</v>
      </c>
      <c r="D150" s="14">
        <v>2</v>
      </c>
      <c r="E150" s="16">
        <v>99.1</v>
      </c>
      <c r="F150" s="14">
        <v>6</v>
      </c>
      <c r="G150" s="14" t="s">
        <v>207</v>
      </c>
      <c r="H150" s="14">
        <v>5</v>
      </c>
      <c r="I150" s="16">
        <v>99.1</v>
      </c>
      <c r="J150" s="14">
        <v>6</v>
      </c>
      <c r="K150" s="14" t="s">
        <v>207</v>
      </c>
      <c r="L150" s="14">
        <v>7</v>
      </c>
      <c r="M150" s="16">
        <v>99.5</v>
      </c>
      <c r="N150" s="14">
        <v>6</v>
      </c>
      <c r="O150" s="14" t="s">
        <v>207</v>
      </c>
      <c r="P150" s="14">
        <v>8</v>
      </c>
      <c r="Q150" s="16">
        <v>99.6</v>
      </c>
      <c r="R150" s="14">
        <v>6</v>
      </c>
      <c r="S150" s="14" t="s">
        <v>207</v>
      </c>
      <c r="T150" s="14">
        <v>15</v>
      </c>
      <c r="U150" s="16">
        <v>101.1</v>
      </c>
      <c r="V150" s="14">
        <v>6</v>
      </c>
      <c r="W150" s="14" t="s">
        <v>207</v>
      </c>
      <c r="X150" s="14"/>
      <c r="Y150" s="16"/>
      <c r="Z150" s="14"/>
      <c r="AA150" s="14"/>
      <c r="AB150" s="14"/>
      <c r="AC150" s="16"/>
      <c r="AD150" s="14"/>
      <c r="AE150" s="14"/>
      <c r="AF150" s="14"/>
      <c r="AG150" s="16"/>
      <c r="AH150" s="14"/>
      <c r="AI150" s="14"/>
      <c r="AJ150" s="14"/>
      <c r="AK150" s="16"/>
      <c r="AL150" s="14"/>
      <c r="AM150" s="14"/>
      <c r="AN150" s="14"/>
      <c r="AO150" s="16"/>
      <c r="AP150" s="14"/>
      <c r="AQ150" s="14"/>
      <c r="AR150" s="15">
        <f t="shared" si="6"/>
        <v>99.679999999999993</v>
      </c>
      <c r="AS150" s="15">
        <f t="shared" si="7"/>
        <v>99.1</v>
      </c>
      <c r="AT150" s="15">
        <f t="shared" si="8"/>
        <v>101.1</v>
      </c>
      <c r="AU150" s="14"/>
    </row>
    <row r="151" spans="1:47" ht="15" customHeight="1" x14ac:dyDescent="0.25">
      <c r="A151" s="19">
        <v>148</v>
      </c>
      <c r="B151" s="12">
        <v>46232</v>
      </c>
      <c r="C151" s="14" t="s">
        <v>70</v>
      </c>
      <c r="D151" s="14">
        <v>2</v>
      </c>
      <c r="E151" s="16"/>
      <c r="F151" s="14">
        <v>11</v>
      </c>
      <c r="G151" s="14" t="s">
        <v>207</v>
      </c>
      <c r="H151" s="14">
        <v>5</v>
      </c>
      <c r="I151" s="16">
        <v>99.5</v>
      </c>
      <c r="J151" s="14">
        <v>15</v>
      </c>
      <c r="K151" s="14" t="s">
        <v>207</v>
      </c>
      <c r="L151" s="14">
        <v>7</v>
      </c>
      <c r="M151" s="16">
        <v>99.6</v>
      </c>
      <c r="N151" s="14">
        <v>15</v>
      </c>
      <c r="O151" s="14" t="s">
        <v>207</v>
      </c>
      <c r="P151" s="14">
        <v>8</v>
      </c>
      <c r="Q151" s="16">
        <v>99.9</v>
      </c>
      <c r="R151" s="14">
        <v>15</v>
      </c>
      <c r="S151" s="14" t="s">
        <v>207</v>
      </c>
      <c r="T151" s="14">
        <v>15</v>
      </c>
      <c r="U151" s="16"/>
      <c r="V151" s="14">
        <v>15</v>
      </c>
      <c r="W151" s="14" t="s">
        <v>207</v>
      </c>
      <c r="X151" s="14"/>
      <c r="Y151" s="16"/>
      <c r="Z151" s="14"/>
      <c r="AA151" s="14"/>
      <c r="AB151" s="14"/>
      <c r="AC151" s="16"/>
      <c r="AD151" s="14"/>
      <c r="AE151" s="14"/>
      <c r="AF151" s="14"/>
      <c r="AG151" s="16"/>
      <c r="AH151" s="14"/>
      <c r="AI151" s="14"/>
      <c r="AJ151" s="14"/>
      <c r="AK151" s="16"/>
      <c r="AL151" s="14"/>
      <c r="AM151" s="14"/>
      <c r="AN151" s="14"/>
      <c r="AO151" s="16"/>
      <c r="AP151" s="14"/>
      <c r="AQ151" s="14"/>
      <c r="AR151" s="15">
        <f t="shared" si="6"/>
        <v>99.666666666666671</v>
      </c>
      <c r="AS151" s="15">
        <f t="shared" si="7"/>
        <v>99.5</v>
      </c>
      <c r="AT151" s="15">
        <f t="shared" si="8"/>
        <v>99.9</v>
      </c>
      <c r="AU151" s="14"/>
    </row>
    <row r="152" spans="1:47" ht="15" customHeight="1" x14ac:dyDescent="0.25">
      <c r="A152" s="19">
        <v>149</v>
      </c>
      <c r="B152" s="12">
        <v>46233</v>
      </c>
      <c r="C152" s="14" t="s">
        <v>41</v>
      </c>
      <c r="D152" s="14">
        <v>1</v>
      </c>
      <c r="E152" s="16">
        <v>99.4</v>
      </c>
      <c r="F152" s="14">
        <v>4</v>
      </c>
      <c r="G152" s="14" t="s">
        <v>207</v>
      </c>
      <c r="H152" s="14">
        <v>4</v>
      </c>
      <c r="I152" s="16">
        <v>100.1</v>
      </c>
      <c r="J152" s="14">
        <v>4</v>
      </c>
      <c r="K152" s="14" t="s">
        <v>207</v>
      </c>
      <c r="L152" s="14">
        <v>6</v>
      </c>
      <c r="M152" s="16">
        <v>99.5</v>
      </c>
      <c r="N152" s="14">
        <v>4</v>
      </c>
      <c r="O152" s="14" t="s">
        <v>207</v>
      </c>
      <c r="P152" s="14">
        <v>7</v>
      </c>
      <c r="Q152" s="16">
        <v>100.1</v>
      </c>
      <c r="R152" s="14">
        <v>4</v>
      </c>
      <c r="S152" s="14" t="s">
        <v>208</v>
      </c>
      <c r="T152" s="14">
        <v>12</v>
      </c>
      <c r="U152" s="16">
        <v>99.7</v>
      </c>
      <c r="V152" s="14">
        <v>4</v>
      </c>
      <c r="W152" s="14" t="s">
        <v>208</v>
      </c>
      <c r="X152" s="14">
        <v>14</v>
      </c>
      <c r="Y152" s="16">
        <v>100.5</v>
      </c>
      <c r="Z152" s="14">
        <v>4</v>
      </c>
      <c r="AA152" s="14" t="s">
        <v>208</v>
      </c>
      <c r="AB152" s="14"/>
      <c r="AC152" s="16"/>
      <c r="AD152" s="14"/>
      <c r="AE152" s="14"/>
      <c r="AF152" s="14"/>
      <c r="AG152" s="16"/>
      <c r="AH152" s="14"/>
      <c r="AI152" s="14"/>
      <c r="AJ152" s="14"/>
      <c r="AK152" s="16"/>
      <c r="AL152" s="14"/>
      <c r="AM152" s="14"/>
      <c r="AN152" s="14"/>
      <c r="AO152" s="16"/>
      <c r="AP152" s="14"/>
      <c r="AQ152" s="14"/>
      <c r="AR152" s="15">
        <f t="shared" si="6"/>
        <v>99.883333333333326</v>
      </c>
      <c r="AS152" s="15">
        <f t="shared" si="7"/>
        <v>99.4</v>
      </c>
      <c r="AT152" s="15">
        <f t="shared" si="8"/>
        <v>100.5</v>
      </c>
      <c r="AU152" s="14"/>
    </row>
    <row r="153" spans="1:47" ht="15" customHeight="1" x14ac:dyDescent="0.25">
      <c r="A153" s="19">
        <v>150</v>
      </c>
      <c r="B153" s="12">
        <v>46233</v>
      </c>
      <c r="C153" s="14" t="s">
        <v>41</v>
      </c>
      <c r="D153" s="14">
        <v>1</v>
      </c>
      <c r="E153" s="16">
        <v>99.1</v>
      </c>
      <c r="F153" s="14">
        <v>17</v>
      </c>
      <c r="G153" s="14" t="s">
        <v>207</v>
      </c>
      <c r="H153" s="14">
        <v>4</v>
      </c>
      <c r="I153" s="16">
        <v>99.6</v>
      </c>
      <c r="J153" s="14">
        <v>17</v>
      </c>
      <c r="K153" s="14" t="s">
        <v>207</v>
      </c>
      <c r="L153" s="14">
        <v>6</v>
      </c>
      <c r="M153" s="16">
        <v>100.1</v>
      </c>
      <c r="N153" s="14">
        <v>10</v>
      </c>
      <c r="O153" s="14" t="s">
        <v>208</v>
      </c>
      <c r="P153" s="14">
        <v>7</v>
      </c>
      <c r="Q153" s="16">
        <v>99.3</v>
      </c>
      <c r="R153" s="14">
        <v>10</v>
      </c>
      <c r="S153" s="14" t="s">
        <v>208</v>
      </c>
      <c r="T153" s="14">
        <v>12</v>
      </c>
      <c r="U153" s="16">
        <v>99.5</v>
      </c>
      <c r="V153" s="14">
        <v>10</v>
      </c>
      <c r="W153" s="14" t="s">
        <v>208</v>
      </c>
      <c r="X153" s="14">
        <v>14</v>
      </c>
      <c r="Y153" s="16">
        <v>100.4</v>
      </c>
      <c r="Z153" s="14">
        <v>2</v>
      </c>
      <c r="AA153" s="14" t="s">
        <v>209</v>
      </c>
      <c r="AB153" s="14"/>
      <c r="AC153" s="16"/>
      <c r="AD153" s="14"/>
      <c r="AE153" s="14"/>
      <c r="AF153" s="14"/>
      <c r="AG153" s="16"/>
      <c r="AH153" s="14"/>
      <c r="AI153" s="14"/>
      <c r="AJ153" s="14"/>
      <c r="AK153" s="16"/>
      <c r="AL153" s="14"/>
      <c r="AM153" s="14"/>
      <c r="AN153" s="14"/>
      <c r="AO153" s="16"/>
      <c r="AP153" s="14"/>
      <c r="AQ153" s="14"/>
      <c r="AR153" s="15">
        <f t="shared" si="6"/>
        <v>99.666666666666671</v>
      </c>
      <c r="AS153" s="15">
        <f t="shared" si="7"/>
        <v>99.1</v>
      </c>
      <c r="AT153" s="15">
        <f t="shared" si="8"/>
        <v>100.4</v>
      </c>
      <c r="AU153" s="14"/>
    </row>
    <row r="154" spans="1:47" ht="15" customHeight="1" x14ac:dyDescent="0.25">
      <c r="A154" s="19">
        <v>151</v>
      </c>
      <c r="B154" s="12">
        <v>46233</v>
      </c>
      <c r="C154" s="14" t="s">
        <v>48</v>
      </c>
      <c r="D154" s="14">
        <v>1</v>
      </c>
      <c r="E154" s="16">
        <v>100.2</v>
      </c>
      <c r="F154" s="14">
        <v>5</v>
      </c>
      <c r="G154" s="14" t="s">
        <v>207</v>
      </c>
      <c r="H154" s="14">
        <v>4</v>
      </c>
      <c r="I154" s="16">
        <v>99.9</v>
      </c>
      <c r="J154" s="14">
        <v>5</v>
      </c>
      <c r="K154" s="14" t="s">
        <v>207</v>
      </c>
      <c r="L154" s="14">
        <v>6</v>
      </c>
      <c r="M154" s="16">
        <v>100.2</v>
      </c>
      <c r="N154" s="14">
        <v>5</v>
      </c>
      <c r="O154" s="14" t="s">
        <v>207</v>
      </c>
      <c r="P154" s="14">
        <v>7</v>
      </c>
      <c r="Q154" s="16">
        <v>99.2</v>
      </c>
      <c r="R154" s="14">
        <v>5</v>
      </c>
      <c r="S154" s="14" t="s">
        <v>207</v>
      </c>
      <c r="T154" s="14">
        <v>12</v>
      </c>
      <c r="U154" s="16">
        <v>99.4</v>
      </c>
      <c r="V154" s="14">
        <v>5</v>
      </c>
      <c r="W154" s="14" t="s">
        <v>207</v>
      </c>
      <c r="X154" s="14">
        <v>14</v>
      </c>
      <c r="Y154" s="16">
        <v>100.5</v>
      </c>
      <c r="Z154" s="14">
        <v>5</v>
      </c>
      <c r="AA154" s="14" t="s">
        <v>207</v>
      </c>
      <c r="AB154" s="14"/>
      <c r="AC154" s="16"/>
      <c r="AD154" s="14"/>
      <c r="AE154" s="14"/>
      <c r="AF154" s="14"/>
      <c r="AG154" s="16"/>
      <c r="AH154" s="14"/>
      <c r="AI154" s="14"/>
      <c r="AJ154" s="14"/>
      <c r="AK154" s="16"/>
      <c r="AL154" s="14"/>
      <c r="AM154" s="14"/>
      <c r="AN154" s="14"/>
      <c r="AO154" s="16"/>
      <c r="AP154" s="14"/>
      <c r="AQ154" s="14"/>
      <c r="AR154" s="15">
        <f t="shared" si="6"/>
        <v>99.899999999999991</v>
      </c>
      <c r="AS154" s="15">
        <f t="shared" si="7"/>
        <v>99.2</v>
      </c>
      <c r="AT154" s="15">
        <f t="shared" si="8"/>
        <v>100.5</v>
      </c>
      <c r="AU154" s="14"/>
    </row>
    <row r="155" spans="1:47" ht="15" customHeight="1" x14ac:dyDescent="0.25">
      <c r="A155" s="19">
        <v>152</v>
      </c>
      <c r="B155" s="12">
        <v>46233</v>
      </c>
      <c r="C155" s="14" t="s">
        <v>48</v>
      </c>
      <c r="D155" s="14">
        <v>1</v>
      </c>
      <c r="E155" s="16">
        <v>100.6</v>
      </c>
      <c r="F155" s="14">
        <v>8</v>
      </c>
      <c r="G155" s="14" t="s">
        <v>207</v>
      </c>
      <c r="H155" s="14">
        <v>4</v>
      </c>
      <c r="I155" s="16">
        <v>99</v>
      </c>
      <c r="J155" s="14">
        <v>13</v>
      </c>
      <c r="K155" s="14" t="s">
        <v>208</v>
      </c>
      <c r="L155" s="14">
        <v>6</v>
      </c>
      <c r="M155" s="16">
        <v>100.2</v>
      </c>
      <c r="N155" s="14">
        <v>13</v>
      </c>
      <c r="O155" s="14" t="s">
        <v>208</v>
      </c>
      <c r="P155" s="14">
        <v>7</v>
      </c>
      <c r="Q155" s="16">
        <v>99.7</v>
      </c>
      <c r="R155" s="14">
        <v>13</v>
      </c>
      <c r="S155" s="14" t="s">
        <v>208</v>
      </c>
      <c r="T155" s="14">
        <v>12</v>
      </c>
      <c r="U155" s="16">
        <v>101.2</v>
      </c>
      <c r="V155" s="14">
        <v>13</v>
      </c>
      <c r="W155" s="14" t="s">
        <v>208</v>
      </c>
      <c r="X155" s="14">
        <v>14</v>
      </c>
      <c r="Y155" s="16">
        <v>100.3</v>
      </c>
      <c r="Z155" s="14">
        <v>13</v>
      </c>
      <c r="AA155" s="14" t="s">
        <v>208</v>
      </c>
      <c r="AB155" s="14"/>
      <c r="AC155" s="16"/>
      <c r="AD155" s="14"/>
      <c r="AE155" s="14"/>
      <c r="AF155" s="14"/>
      <c r="AG155" s="16"/>
      <c r="AH155" s="14"/>
      <c r="AI155" s="14"/>
      <c r="AJ155" s="14"/>
      <c r="AK155" s="16"/>
      <c r="AL155" s="14"/>
      <c r="AM155" s="14"/>
      <c r="AN155" s="14"/>
      <c r="AO155" s="16"/>
      <c r="AP155" s="14"/>
      <c r="AQ155" s="14"/>
      <c r="AR155" s="15">
        <f t="shared" si="6"/>
        <v>100.16666666666667</v>
      </c>
      <c r="AS155" s="15">
        <f t="shared" si="7"/>
        <v>99</v>
      </c>
      <c r="AT155" s="15">
        <f t="shared" si="8"/>
        <v>101.2</v>
      </c>
      <c r="AU155" s="14"/>
    </row>
    <row r="156" spans="1:47" ht="15" customHeight="1" x14ac:dyDescent="0.25">
      <c r="A156" s="19">
        <v>153</v>
      </c>
      <c r="B156" s="12">
        <v>46233</v>
      </c>
      <c r="C156" s="14" t="s">
        <v>56</v>
      </c>
      <c r="D156" s="14">
        <v>1</v>
      </c>
      <c r="E156" s="16">
        <v>100.6</v>
      </c>
      <c r="F156" s="14">
        <v>8</v>
      </c>
      <c r="G156" s="14" t="s">
        <v>207</v>
      </c>
      <c r="H156" s="14">
        <v>4</v>
      </c>
      <c r="I156" s="16">
        <v>99</v>
      </c>
      <c r="J156" s="14">
        <v>13</v>
      </c>
      <c r="K156" s="14" t="s">
        <v>208</v>
      </c>
      <c r="L156" s="14">
        <v>6</v>
      </c>
      <c r="M156" s="16">
        <v>100.5</v>
      </c>
      <c r="N156" s="14">
        <v>13</v>
      </c>
      <c r="O156" s="14" t="s">
        <v>208</v>
      </c>
      <c r="P156" s="14">
        <v>7</v>
      </c>
      <c r="Q156" s="16">
        <v>99.7</v>
      </c>
      <c r="R156" s="14">
        <v>13</v>
      </c>
      <c r="S156" s="14" t="s">
        <v>208</v>
      </c>
      <c r="T156" s="14">
        <v>12</v>
      </c>
      <c r="U156" s="16">
        <v>101.2</v>
      </c>
      <c r="V156" s="14">
        <v>13</v>
      </c>
      <c r="W156" s="14" t="s">
        <v>208</v>
      </c>
      <c r="X156" s="14">
        <v>14</v>
      </c>
      <c r="Y156" s="16">
        <v>100.3</v>
      </c>
      <c r="Z156" s="14">
        <v>13</v>
      </c>
      <c r="AA156" s="14" t="s">
        <v>208</v>
      </c>
      <c r="AB156" s="14"/>
      <c r="AC156" s="16"/>
      <c r="AD156" s="14"/>
      <c r="AE156" s="14"/>
      <c r="AF156" s="14"/>
      <c r="AG156" s="16"/>
      <c r="AH156" s="14"/>
      <c r="AI156" s="14"/>
      <c r="AJ156" s="14"/>
      <c r="AK156" s="16"/>
      <c r="AL156" s="14"/>
      <c r="AM156" s="14"/>
      <c r="AN156" s="14"/>
      <c r="AO156" s="16"/>
      <c r="AP156" s="14"/>
      <c r="AQ156" s="14"/>
      <c r="AR156" s="15">
        <f t="shared" si="6"/>
        <v>100.21666666666665</v>
      </c>
      <c r="AS156" s="15">
        <f t="shared" si="7"/>
        <v>99</v>
      </c>
      <c r="AT156" s="15">
        <f t="shared" si="8"/>
        <v>101.2</v>
      </c>
      <c r="AU156" s="14"/>
    </row>
    <row r="157" spans="1:47" ht="15" customHeight="1" x14ac:dyDescent="0.25">
      <c r="A157" s="19">
        <v>154</v>
      </c>
      <c r="B157" s="12">
        <v>46233</v>
      </c>
      <c r="C157" s="14" t="s">
        <v>63</v>
      </c>
      <c r="D157" s="14">
        <v>1</v>
      </c>
      <c r="E157" s="16">
        <v>99.4</v>
      </c>
      <c r="F157" s="14">
        <v>10</v>
      </c>
      <c r="G157" s="14" t="s">
        <v>207</v>
      </c>
      <c r="H157" s="14">
        <v>4</v>
      </c>
      <c r="I157" s="16">
        <v>99.5</v>
      </c>
      <c r="J157" s="14">
        <v>10</v>
      </c>
      <c r="K157" s="14" t="s">
        <v>208</v>
      </c>
      <c r="L157" s="14">
        <v>6</v>
      </c>
      <c r="M157" s="16">
        <v>100.5</v>
      </c>
      <c r="N157" s="14">
        <v>10</v>
      </c>
      <c r="O157" s="14" t="s">
        <v>208</v>
      </c>
      <c r="P157" s="14">
        <v>7</v>
      </c>
      <c r="Q157" s="16">
        <v>99.8</v>
      </c>
      <c r="R157" s="14">
        <v>10</v>
      </c>
      <c r="S157" s="14" t="s">
        <v>208</v>
      </c>
      <c r="T157" s="14">
        <v>12</v>
      </c>
      <c r="U157" s="16">
        <v>121.2</v>
      </c>
      <c r="V157" s="14">
        <v>10</v>
      </c>
      <c r="W157" s="14" t="s">
        <v>208</v>
      </c>
      <c r="X157" s="14">
        <v>14</v>
      </c>
      <c r="Y157" s="16">
        <v>101.5</v>
      </c>
      <c r="Z157" s="14">
        <v>10</v>
      </c>
      <c r="AA157" s="14" t="s">
        <v>208</v>
      </c>
      <c r="AB157" s="14"/>
      <c r="AC157" s="16"/>
      <c r="AD157" s="14"/>
      <c r="AE157" s="14"/>
      <c r="AF157" s="14"/>
      <c r="AG157" s="16"/>
      <c r="AH157" s="14"/>
      <c r="AI157" s="14"/>
      <c r="AJ157" s="14"/>
      <c r="AK157" s="16"/>
      <c r="AL157" s="14"/>
      <c r="AM157" s="14"/>
      <c r="AN157" s="14"/>
      <c r="AO157" s="16"/>
      <c r="AP157" s="14"/>
      <c r="AQ157" s="14"/>
      <c r="AR157" s="15">
        <f t="shared" si="6"/>
        <v>103.64999999999999</v>
      </c>
      <c r="AS157" s="15">
        <f t="shared" si="7"/>
        <v>99.4</v>
      </c>
      <c r="AT157" s="15">
        <f t="shared" si="8"/>
        <v>121.2</v>
      </c>
      <c r="AU157" s="14"/>
    </row>
    <row r="158" spans="1:47" ht="15" customHeight="1" x14ac:dyDescent="0.25">
      <c r="A158" s="19">
        <v>155</v>
      </c>
      <c r="B158" s="12">
        <v>46233</v>
      </c>
      <c r="C158" s="14" t="s">
        <v>70</v>
      </c>
      <c r="D158" s="14">
        <v>1</v>
      </c>
      <c r="E158" s="16">
        <v>100.2</v>
      </c>
      <c r="F158" s="14">
        <v>5</v>
      </c>
      <c r="G158" s="14" t="s">
        <v>207</v>
      </c>
      <c r="H158" s="14">
        <v>4</v>
      </c>
      <c r="I158" s="16">
        <v>99.9</v>
      </c>
      <c r="J158" s="14">
        <v>5</v>
      </c>
      <c r="K158" s="14" t="s">
        <v>207</v>
      </c>
      <c r="L158" s="14">
        <v>6</v>
      </c>
      <c r="M158" s="16">
        <v>100.2</v>
      </c>
      <c r="N158" s="14">
        <v>5</v>
      </c>
      <c r="O158" s="14" t="s">
        <v>207</v>
      </c>
      <c r="P158" s="14">
        <v>7</v>
      </c>
      <c r="Q158" s="16">
        <v>99.6</v>
      </c>
      <c r="R158" s="14">
        <v>5</v>
      </c>
      <c r="S158" s="14" t="s">
        <v>207</v>
      </c>
      <c r="T158" s="14">
        <v>12</v>
      </c>
      <c r="U158" s="16">
        <v>100.4</v>
      </c>
      <c r="V158" s="14">
        <v>5</v>
      </c>
      <c r="W158" s="14" t="s">
        <v>207</v>
      </c>
      <c r="X158" s="14">
        <v>14</v>
      </c>
      <c r="Y158" s="16">
        <v>100.5</v>
      </c>
      <c r="Z158" s="14">
        <v>5</v>
      </c>
      <c r="AA158" s="14" t="s">
        <v>207</v>
      </c>
      <c r="AB158" s="14"/>
      <c r="AC158" s="16"/>
      <c r="AD158" s="14"/>
      <c r="AE158" s="14"/>
      <c r="AF158" s="14"/>
      <c r="AG158" s="16"/>
      <c r="AH158" s="14"/>
      <c r="AI158" s="14"/>
      <c r="AJ158" s="14"/>
      <c r="AK158" s="16"/>
      <c r="AL158" s="14"/>
      <c r="AM158" s="14"/>
      <c r="AN158" s="14"/>
      <c r="AO158" s="16"/>
      <c r="AP158" s="14"/>
      <c r="AQ158" s="14"/>
      <c r="AR158" s="15">
        <f t="shared" si="6"/>
        <v>100.13333333333333</v>
      </c>
      <c r="AS158" s="15">
        <f t="shared" si="7"/>
        <v>99.6</v>
      </c>
      <c r="AT158" s="15">
        <f t="shared" si="8"/>
        <v>100.5</v>
      </c>
      <c r="AU158" s="14"/>
    </row>
    <row r="159" spans="1:47" ht="15" customHeight="1" x14ac:dyDescent="0.25">
      <c r="A159" s="19">
        <v>156</v>
      </c>
      <c r="B159" s="12">
        <v>46236</v>
      </c>
      <c r="C159" s="14" t="s">
        <v>48</v>
      </c>
      <c r="D159" s="14">
        <v>1</v>
      </c>
      <c r="E159" s="16">
        <v>99.8</v>
      </c>
      <c r="F159" s="14">
        <v>7</v>
      </c>
      <c r="G159" s="14" t="s">
        <v>207</v>
      </c>
      <c r="H159" s="14">
        <v>3</v>
      </c>
      <c r="I159" s="16">
        <v>99.4</v>
      </c>
      <c r="J159" s="14">
        <v>7</v>
      </c>
      <c r="K159" s="14" t="s">
        <v>207</v>
      </c>
      <c r="L159" s="14">
        <v>4</v>
      </c>
      <c r="M159" s="16">
        <v>99.8</v>
      </c>
      <c r="N159" s="14">
        <v>8</v>
      </c>
      <c r="O159" s="14" t="s">
        <v>208</v>
      </c>
      <c r="P159" s="14">
        <v>9</v>
      </c>
      <c r="Q159" s="16">
        <v>100</v>
      </c>
      <c r="R159" s="14">
        <v>8</v>
      </c>
      <c r="S159" s="14" t="s">
        <v>209</v>
      </c>
      <c r="T159" s="14">
        <v>11</v>
      </c>
      <c r="U159" s="16">
        <v>100.1</v>
      </c>
      <c r="V159" s="14">
        <v>8</v>
      </c>
      <c r="W159" s="14" t="s">
        <v>209</v>
      </c>
      <c r="X159" s="14">
        <v>16</v>
      </c>
      <c r="Y159" s="16">
        <v>101.2</v>
      </c>
      <c r="Z159" s="14">
        <v>8</v>
      </c>
      <c r="AA159" s="14" t="s">
        <v>209</v>
      </c>
      <c r="AB159" s="14">
        <v>17</v>
      </c>
      <c r="AC159" s="16">
        <v>101.3</v>
      </c>
      <c r="AD159" s="14">
        <v>8</v>
      </c>
      <c r="AE159" s="14" t="s">
        <v>209</v>
      </c>
      <c r="AF159" s="14"/>
      <c r="AG159" s="16"/>
      <c r="AH159" s="14"/>
      <c r="AI159" s="14"/>
      <c r="AJ159" s="14"/>
      <c r="AK159" s="16"/>
      <c r="AL159" s="14"/>
      <c r="AM159" s="14"/>
      <c r="AN159" s="14"/>
      <c r="AO159" s="16"/>
      <c r="AP159" s="14"/>
      <c r="AQ159" s="14"/>
      <c r="AR159" s="15">
        <f t="shared" si="6"/>
        <v>100.22857142857143</v>
      </c>
      <c r="AS159" s="15">
        <f t="shared" si="7"/>
        <v>99.4</v>
      </c>
      <c r="AT159" s="15">
        <f t="shared" si="8"/>
        <v>101.3</v>
      </c>
      <c r="AU159" s="14"/>
    </row>
    <row r="160" spans="1:47" ht="15" customHeight="1" x14ac:dyDescent="0.25">
      <c r="A160" s="19">
        <v>157</v>
      </c>
      <c r="B160" s="12">
        <v>46236</v>
      </c>
      <c r="C160" s="14" t="s">
        <v>56</v>
      </c>
      <c r="D160" s="14">
        <v>1</v>
      </c>
      <c r="E160" s="16">
        <v>99.4</v>
      </c>
      <c r="F160" s="14">
        <v>1</v>
      </c>
      <c r="G160" s="14" t="s">
        <v>207</v>
      </c>
      <c r="H160" s="14">
        <v>3</v>
      </c>
      <c r="I160" s="16">
        <v>99.8</v>
      </c>
      <c r="J160" s="14">
        <v>1</v>
      </c>
      <c r="K160" s="14" t="s">
        <v>207</v>
      </c>
      <c r="L160" s="14">
        <v>4</v>
      </c>
      <c r="M160" s="16">
        <v>100.3</v>
      </c>
      <c r="N160" s="14">
        <v>1</v>
      </c>
      <c r="O160" s="14" t="s">
        <v>207</v>
      </c>
      <c r="P160" s="14">
        <v>9</v>
      </c>
      <c r="Q160" s="16">
        <v>99.7</v>
      </c>
      <c r="R160" s="14">
        <v>5</v>
      </c>
      <c r="S160" s="14" t="s">
        <v>208</v>
      </c>
      <c r="T160" s="14">
        <v>11</v>
      </c>
      <c r="U160" s="16">
        <v>100.1</v>
      </c>
      <c r="V160" s="14">
        <v>5</v>
      </c>
      <c r="W160" s="14" t="s">
        <v>208</v>
      </c>
      <c r="X160" s="14">
        <v>16</v>
      </c>
      <c r="Y160" s="16">
        <v>101.2</v>
      </c>
      <c r="Z160" s="14">
        <v>1</v>
      </c>
      <c r="AA160" s="14" t="s">
        <v>209</v>
      </c>
      <c r="AB160" s="14">
        <v>17</v>
      </c>
      <c r="AC160" s="16">
        <v>101</v>
      </c>
      <c r="AD160" s="14">
        <v>1</v>
      </c>
      <c r="AE160" s="14" t="s">
        <v>209</v>
      </c>
      <c r="AF160" s="14"/>
      <c r="AG160" s="16"/>
      <c r="AH160" s="14"/>
      <c r="AI160" s="14"/>
      <c r="AJ160" s="14"/>
      <c r="AK160" s="16"/>
      <c r="AL160" s="14"/>
      <c r="AM160" s="14"/>
      <c r="AN160" s="14"/>
      <c r="AO160" s="16"/>
      <c r="AP160" s="14"/>
      <c r="AQ160" s="14"/>
      <c r="AR160" s="15">
        <f t="shared" si="6"/>
        <v>100.21428571428571</v>
      </c>
      <c r="AS160" s="15">
        <f t="shared" si="7"/>
        <v>99.4</v>
      </c>
      <c r="AT160" s="15">
        <f t="shared" si="8"/>
        <v>101.2</v>
      </c>
      <c r="AU160" s="14"/>
    </row>
    <row r="161" spans="1:47" ht="15" customHeight="1" x14ac:dyDescent="0.25">
      <c r="A161" s="19">
        <v>158</v>
      </c>
      <c r="B161" s="12">
        <v>46236</v>
      </c>
      <c r="C161" s="14" t="s">
        <v>63</v>
      </c>
      <c r="D161" s="14">
        <v>1</v>
      </c>
      <c r="E161" s="16">
        <v>99.5</v>
      </c>
      <c r="F161" s="14">
        <v>15</v>
      </c>
      <c r="G161" s="14" t="s">
        <v>207</v>
      </c>
      <c r="H161" s="14">
        <v>3</v>
      </c>
      <c r="I161" s="16">
        <v>100.2</v>
      </c>
      <c r="J161" s="14">
        <v>15</v>
      </c>
      <c r="K161" s="14" t="s">
        <v>207</v>
      </c>
      <c r="L161" s="14">
        <v>4</v>
      </c>
      <c r="M161" s="16">
        <v>99.9</v>
      </c>
      <c r="N161" s="14">
        <v>9</v>
      </c>
      <c r="O161" s="14" t="s">
        <v>208</v>
      </c>
      <c r="P161" s="14">
        <v>9</v>
      </c>
      <c r="Q161" s="16">
        <v>100.4</v>
      </c>
      <c r="R161" s="14">
        <v>9</v>
      </c>
      <c r="S161" s="14" t="s">
        <v>208</v>
      </c>
      <c r="T161" s="14">
        <v>11</v>
      </c>
      <c r="U161" s="16">
        <v>99.8</v>
      </c>
      <c r="V161" s="14">
        <v>9</v>
      </c>
      <c r="W161" s="14" t="s">
        <v>208</v>
      </c>
      <c r="X161" s="14">
        <v>16</v>
      </c>
      <c r="Y161" s="16">
        <v>101.3</v>
      </c>
      <c r="Z161" s="14">
        <v>12</v>
      </c>
      <c r="AA161" s="14" t="s">
        <v>209</v>
      </c>
      <c r="AB161" s="14">
        <v>17</v>
      </c>
      <c r="AC161" s="16">
        <v>101.9</v>
      </c>
      <c r="AD161" s="14">
        <v>12</v>
      </c>
      <c r="AE161" s="14" t="s">
        <v>209</v>
      </c>
      <c r="AF161" s="14"/>
      <c r="AG161" s="16"/>
      <c r="AH161" s="14"/>
      <c r="AI161" s="14"/>
      <c r="AJ161" s="14"/>
      <c r="AK161" s="16"/>
      <c r="AL161" s="14"/>
      <c r="AM161" s="14"/>
      <c r="AN161" s="14"/>
      <c r="AO161" s="16"/>
      <c r="AP161" s="14"/>
      <c r="AQ161" s="14"/>
      <c r="AR161" s="15">
        <f t="shared" si="6"/>
        <v>100.42857142857143</v>
      </c>
      <c r="AS161" s="15">
        <f t="shared" si="7"/>
        <v>99.5</v>
      </c>
      <c r="AT161" s="15">
        <f t="shared" si="8"/>
        <v>101.9</v>
      </c>
      <c r="AU161" s="14"/>
    </row>
    <row r="162" spans="1:47" ht="15" customHeight="1" x14ac:dyDescent="0.25">
      <c r="A162" s="19">
        <v>159</v>
      </c>
      <c r="B162" s="12">
        <v>46236</v>
      </c>
      <c r="C162" s="14" t="s">
        <v>63</v>
      </c>
      <c r="D162" s="14">
        <v>1</v>
      </c>
      <c r="E162" s="16">
        <v>99.6</v>
      </c>
      <c r="F162" s="14">
        <v>14</v>
      </c>
      <c r="G162" s="14" t="s">
        <v>207</v>
      </c>
      <c r="H162" s="14">
        <v>3</v>
      </c>
      <c r="I162" s="16">
        <v>99.1</v>
      </c>
      <c r="J162" s="14">
        <v>14</v>
      </c>
      <c r="K162" s="14" t="s">
        <v>207</v>
      </c>
      <c r="L162" s="14">
        <v>4</v>
      </c>
      <c r="M162" s="16">
        <v>99.6</v>
      </c>
      <c r="N162" s="14">
        <v>14</v>
      </c>
      <c r="O162" s="14" t="s">
        <v>207</v>
      </c>
      <c r="P162" s="14">
        <v>9</v>
      </c>
      <c r="Q162" s="16">
        <v>99.4</v>
      </c>
      <c r="R162" s="14">
        <v>14</v>
      </c>
      <c r="S162" s="14" t="s">
        <v>207</v>
      </c>
      <c r="T162" s="14">
        <v>11</v>
      </c>
      <c r="U162" s="16">
        <v>100.4</v>
      </c>
      <c r="V162" s="14">
        <v>14</v>
      </c>
      <c r="W162" s="14" t="s">
        <v>207</v>
      </c>
      <c r="X162" s="14">
        <v>16</v>
      </c>
      <c r="Y162" s="16">
        <v>101.2</v>
      </c>
      <c r="Z162" s="14">
        <v>14</v>
      </c>
      <c r="AA162" s="14" t="s">
        <v>207</v>
      </c>
      <c r="AB162" s="14">
        <v>17</v>
      </c>
      <c r="AC162" s="16"/>
      <c r="AD162" s="14">
        <v>14</v>
      </c>
      <c r="AE162" s="14" t="s">
        <v>207</v>
      </c>
      <c r="AF162" s="14"/>
      <c r="AG162" s="16"/>
      <c r="AH162" s="14"/>
      <c r="AI162" s="14"/>
      <c r="AJ162" s="14"/>
      <c r="AK162" s="16"/>
      <c r="AL162" s="14"/>
      <c r="AM162" s="14"/>
      <c r="AN162" s="14"/>
      <c r="AO162" s="16"/>
      <c r="AP162" s="14"/>
      <c r="AQ162" s="14"/>
      <c r="AR162" s="15">
        <f t="shared" si="6"/>
        <v>99.883333333333326</v>
      </c>
      <c r="AS162" s="15">
        <f t="shared" si="7"/>
        <v>99.1</v>
      </c>
      <c r="AT162" s="15">
        <f t="shared" si="8"/>
        <v>101.2</v>
      </c>
      <c r="AU162" s="14"/>
    </row>
    <row r="163" spans="1:47" ht="15" customHeight="1" x14ac:dyDescent="0.25">
      <c r="A163" s="19">
        <v>160</v>
      </c>
      <c r="B163" s="12">
        <v>46236</v>
      </c>
      <c r="C163" s="14" t="s">
        <v>70</v>
      </c>
      <c r="D163" s="14">
        <v>1</v>
      </c>
      <c r="E163" s="16">
        <v>99.6</v>
      </c>
      <c r="F163" s="14">
        <v>14</v>
      </c>
      <c r="G163" s="14" t="s">
        <v>207</v>
      </c>
      <c r="H163" s="14">
        <v>3</v>
      </c>
      <c r="I163" s="16">
        <v>99.1</v>
      </c>
      <c r="J163" s="14">
        <v>16</v>
      </c>
      <c r="K163" s="14" t="s">
        <v>207</v>
      </c>
      <c r="L163" s="14">
        <v>4</v>
      </c>
      <c r="M163" s="16">
        <v>99.6</v>
      </c>
      <c r="N163" s="14">
        <v>14</v>
      </c>
      <c r="O163" s="14" t="s">
        <v>208</v>
      </c>
      <c r="P163" s="14">
        <v>9</v>
      </c>
      <c r="Q163" s="16">
        <v>99.5</v>
      </c>
      <c r="R163" s="14">
        <v>14</v>
      </c>
      <c r="S163" s="14" t="s">
        <v>208</v>
      </c>
      <c r="T163" s="14">
        <v>11</v>
      </c>
      <c r="U163" s="16">
        <v>100.4</v>
      </c>
      <c r="V163" s="14">
        <v>14</v>
      </c>
      <c r="W163" s="14" t="s">
        <v>208</v>
      </c>
      <c r="X163" s="14">
        <v>16</v>
      </c>
      <c r="Y163" s="16">
        <v>101.3</v>
      </c>
      <c r="Z163" s="14">
        <v>14</v>
      </c>
      <c r="AA163" s="14" t="s">
        <v>208</v>
      </c>
      <c r="AB163" s="14">
        <v>17</v>
      </c>
      <c r="AC163" s="16">
        <v>101</v>
      </c>
      <c r="AD163" s="14">
        <v>14</v>
      </c>
      <c r="AE163" s="14" t="s">
        <v>208</v>
      </c>
      <c r="AF163" s="14"/>
      <c r="AG163" s="16"/>
      <c r="AH163" s="14"/>
      <c r="AI163" s="14"/>
      <c r="AJ163" s="14"/>
      <c r="AK163" s="16"/>
      <c r="AL163" s="14"/>
      <c r="AM163" s="14"/>
      <c r="AN163" s="14"/>
      <c r="AO163" s="16"/>
      <c r="AP163" s="14"/>
      <c r="AQ163" s="14"/>
      <c r="AR163" s="15">
        <f t="shared" si="6"/>
        <v>100.07142857142856</v>
      </c>
      <c r="AS163" s="15">
        <f t="shared" si="7"/>
        <v>99.1</v>
      </c>
      <c r="AT163" s="15">
        <f t="shared" si="8"/>
        <v>101.3</v>
      </c>
      <c r="AU163" s="14"/>
    </row>
    <row r="164" spans="1:47" ht="15" customHeight="1" x14ac:dyDescent="0.25">
      <c r="A164" s="19">
        <v>161</v>
      </c>
      <c r="B164" s="12">
        <v>46237</v>
      </c>
      <c r="C164" s="14" t="s">
        <v>48</v>
      </c>
      <c r="D164" s="14">
        <v>2</v>
      </c>
      <c r="E164" s="16">
        <v>99.9</v>
      </c>
      <c r="F164" s="14">
        <v>11</v>
      </c>
      <c r="G164" s="14" t="s">
        <v>207</v>
      </c>
      <c r="H164" s="14">
        <v>3</v>
      </c>
      <c r="I164" s="16">
        <v>99.7</v>
      </c>
      <c r="J164" s="14">
        <v>11</v>
      </c>
      <c r="K164" s="14" t="s">
        <v>207</v>
      </c>
      <c r="L164" s="14">
        <v>8</v>
      </c>
      <c r="M164" s="16">
        <v>99.2</v>
      </c>
      <c r="N164" s="14">
        <v>6</v>
      </c>
      <c r="O164" s="14" t="s">
        <v>208</v>
      </c>
      <c r="P164" s="14">
        <v>10</v>
      </c>
      <c r="Q164" s="16">
        <v>99.5</v>
      </c>
      <c r="R164" s="14">
        <v>6</v>
      </c>
      <c r="S164" s="14" t="s">
        <v>208</v>
      </c>
      <c r="T164" s="14">
        <v>15</v>
      </c>
      <c r="U164" s="16">
        <v>100.9</v>
      </c>
      <c r="V164" s="14">
        <v>6</v>
      </c>
      <c r="W164" s="14" t="s">
        <v>208</v>
      </c>
      <c r="X164" s="14">
        <v>16</v>
      </c>
      <c r="Y164" s="16">
        <v>101</v>
      </c>
      <c r="Z164" s="14">
        <v>6</v>
      </c>
      <c r="AA164" s="14" t="s">
        <v>208</v>
      </c>
      <c r="AB164" s="14"/>
      <c r="AC164" s="16"/>
      <c r="AD164" s="14"/>
      <c r="AE164" s="14"/>
      <c r="AF164" s="14"/>
      <c r="AG164" s="16"/>
      <c r="AH164" s="14"/>
      <c r="AI164" s="14"/>
      <c r="AJ164" s="14"/>
      <c r="AK164" s="16"/>
      <c r="AL164" s="14"/>
      <c r="AM164" s="14"/>
      <c r="AN164" s="14"/>
      <c r="AO164" s="16"/>
      <c r="AP164" s="14"/>
      <c r="AQ164" s="14"/>
      <c r="AR164" s="15">
        <f t="shared" si="6"/>
        <v>100.03333333333335</v>
      </c>
      <c r="AS164" s="15">
        <f t="shared" si="7"/>
        <v>99.2</v>
      </c>
      <c r="AT164" s="15">
        <f t="shared" si="8"/>
        <v>101</v>
      </c>
      <c r="AU164" s="14"/>
    </row>
    <row r="165" spans="1:47" ht="15" customHeight="1" x14ac:dyDescent="0.25">
      <c r="A165" s="19">
        <v>162</v>
      </c>
      <c r="B165" s="12">
        <v>46237</v>
      </c>
      <c r="C165" s="14" t="s">
        <v>56</v>
      </c>
      <c r="D165" s="14">
        <v>2</v>
      </c>
      <c r="E165" s="16">
        <v>100.1</v>
      </c>
      <c r="F165" s="14">
        <v>2</v>
      </c>
      <c r="G165" s="14" t="s">
        <v>207</v>
      </c>
      <c r="H165" s="14">
        <v>3</v>
      </c>
      <c r="I165" s="16">
        <v>99.9</v>
      </c>
      <c r="J165" s="14">
        <v>2</v>
      </c>
      <c r="K165" s="14" t="s">
        <v>207</v>
      </c>
      <c r="L165" s="14">
        <v>8</v>
      </c>
      <c r="M165" s="16">
        <v>100</v>
      </c>
      <c r="N165" s="14">
        <v>12</v>
      </c>
      <c r="O165" s="14" t="s">
        <v>208</v>
      </c>
      <c r="P165" s="14">
        <v>10</v>
      </c>
      <c r="Q165" s="16">
        <v>99.6</v>
      </c>
      <c r="R165" s="14">
        <v>12</v>
      </c>
      <c r="S165" s="14" t="s">
        <v>208</v>
      </c>
      <c r="T165" s="14">
        <v>15</v>
      </c>
      <c r="U165" s="16">
        <v>101.2</v>
      </c>
      <c r="V165" s="14">
        <v>18</v>
      </c>
      <c r="W165" s="14" t="s">
        <v>209</v>
      </c>
      <c r="X165" s="14">
        <v>16</v>
      </c>
      <c r="Y165" s="16">
        <v>102.7</v>
      </c>
      <c r="Z165" s="14">
        <v>18</v>
      </c>
      <c r="AA165" s="14" t="s">
        <v>209</v>
      </c>
      <c r="AB165" s="14"/>
      <c r="AC165" s="16"/>
      <c r="AD165" s="14"/>
      <c r="AE165" s="14"/>
      <c r="AF165" s="14"/>
      <c r="AG165" s="16"/>
      <c r="AH165" s="14"/>
      <c r="AI165" s="14"/>
      <c r="AJ165" s="14"/>
      <c r="AK165" s="16"/>
      <c r="AL165" s="14"/>
      <c r="AM165" s="14"/>
      <c r="AN165" s="14"/>
      <c r="AO165" s="16"/>
      <c r="AP165" s="14"/>
      <c r="AQ165" s="14"/>
      <c r="AR165" s="15">
        <f t="shared" si="6"/>
        <v>100.58333333333333</v>
      </c>
      <c r="AS165" s="15">
        <f t="shared" si="7"/>
        <v>99.6</v>
      </c>
      <c r="AT165" s="15">
        <f t="shared" si="8"/>
        <v>102.7</v>
      </c>
      <c r="AU165" s="14"/>
    </row>
    <row r="166" spans="1:47" ht="15" customHeight="1" x14ac:dyDescent="0.25">
      <c r="A166" s="19">
        <v>163</v>
      </c>
      <c r="B166" s="12">
        <v>46237</v>
      </c>
      <c r="C166" s="14" t="s">
        <v>56</v>
      </c>
      <c r="D166" s="14">
        <v>2</v>
      </c>
      <c r="E166" s="16">
        <v>99.4</v>
      </c>
      <c r="F166" s="14">
        <v>18</v>
      </c>
      <c r="G166" s="14" t="s">
        <v>207</v>
      </c>
      <c r="H166" s="14">
        <v>3</v>
      </c>
      <c r="I166" s="16">
        <v>99.4</v>
      </c>
      <c r="J166" s="14">
        <v>18</v>
      </c>
      <c r="K166" s="14" t="s">
        <v>207</v>
      </c>
      <c r="L166" s="14">
        <v>8</v>
      </c>
      <c r="M166" s="16">
        <v>100.1</v>
      </c>
      <c r="N166" s="14">
        <v>18</v>
      </c>
      <c r="O166" s="14" t="s">
        <v>208</v>
      </c>
      <c r="P166" s="14">
        <v>10</v>
      </c>
      <c r="Q166" s="16">
        <v>100.1</v>
      </c>
      <c r="R166" s="14">
        <v>18</v>
      </c>
      <c r="S166" s="14" t="s">
        <v>208</v>
      </c>
      <c r="T166" s="14">
        <v>15</v>
      </c>
      <c r="U166" s="16">
        <v>101</v>
      </c>
      <c r="V166" s="14">
        <v>18</v>
      </c>
      <c r="W166" s="14" t="s">
        <v>208</v>
      </c>
      <c r="X166" s="14">
        <v>16</v>
      </c>
      <c r="Y166" s="16">
        <v>101.6</v>
      </c>
      <c r="Z166" s="14">
        <v>18</v>
      </c>
      <c r="AA166" s="14" t="s">
        <v>208</v>
      </c>
      <c r="AB166" s="14"/>
      <c r="AC166" s="16"/>
      <c r="AD166" s="14"/>
      <c r="AE166" s="14"/>
      <c r="AF166" s="14"/>
      <c r="AG166" s="16"/>
      <c r="AH166" s="14"/>
      <c r="AI166" s="14"/>
      <c r="AJ166" s="14"/>
      <c r="AK166" s="16"/>
      <c r="AL166" s="14"/>
      <c r="AM166" s="14"/>
      <c r="AN166" s="14"/>
      <c r="AO166" s="16"/>
      <c r="AP166" s="14"/>
      <c r="AQ166" s="14"/>
      <c r="AR166" s="15">
        <f t="shared" si="6"/>
        <v>100.26666666666667</v>
      </c>
      <c r="AS166" s="15">
        <f t="shared" si="7"/>
        <v>99.4</v>
      </c>
      <c r="AT166" s="15">
        <f t="shared" si="8"/>
        <v>101.6</v>
      </c>
      <c r="AU166" s="14"/>
    </row>
    <row r="167" spans="1:47" ht="15" customHeight="1" x14ac:dyDescent="0.25">
      <c r="A167" s="19">
        <v>164</v>
      </c>
      <c r="B167" s="12">
        <v>46237</v>
      </c>
      <c r="C167" s="14" t="s">
        <v>63</v>
      </c>
      <c r="D167" s="14">
        <v>2</v>
      </c>
      <c r="E167" s="16">
        <v>99.6</v>
      </c>
      <c r="F167" s="14">
        <v>12</v>
      </c>
      <c r="G167" s="14" t="s">
        <v>207</v>
      </c>
      <c r="H167" s="14">
        <v>3</v>
      </c>
      <c r="I167" s="16">
        <v>99.6</v>
      </c>
      <c r="J167" s="14">
        <v>12</v>
      </c>
      <c r="K167" s="14" t="s">
        <v>207</v>
      </c>
      <c r="L167" s="14">
        <v>8</v>
      </c>
      <c r="M167" s="16">
        <v>99</v>
      </c>
      <c r="N167" s="14">
        <v>11</v>
      </c>
      <c r="O167" s="14" t="s">
        <v>208</v>
      </c>
      <c r="P167" s="14">
        <v>10</v>
      </c>
      <c r="Q167" s="16">
        <v>99.5</v>
      </c>
      <c r="R167" s="14">
        <v>11</v>
      </c>
      <c r="S167" s="14" t="s">
        <v>208</v>
      </c>
      <c r="T167" s="14">
        <v>15</v>
      </c>
      <c r="U167" s="16">
        <v>100.4</v>
      </c>
      <c r="V167" s="14">
        <v>11</v>
      </c>
      <c r="W167" s="14" t="s">
        <v>208</v>
      </c>
      <c r="X167" s="14">
        <v>16</v>
      </c>
      <c r="Y167" s="16">
        <v>101.2</v>
      </c>
      <c r="Z167" s="14">
        <v>11</v>
      </c>
      <c r="AA167" s="14" t="s">
        <v>208</v>
      </c>
      <c r="AB167" s="14"/>
      <c r="AC167" s="16"/>
      <c r="AD167" s="14"/>
      <c r="AE167" s="14"/>
      <c r="AF167" s="14"/>
      <c r="AG167" s="16"/>
      <c r="AH167" s="14"/>
      <c r="AI167" s="14"/>
      <c r="AJ167" s="14"/>
      <c r="AK167" s="16"/>
      <c r="AL167" s="14"/>
      <c r="AM167" s="14"/>
      <c r="AN167" s="14"/>
      <c r="AO167" s="16"/>
      <c r="AP167" s="14"/>
      <c r="AQ167" s="14"/>
      <c r="AR167" s="15">
        <f t="shared" si="6"/>
        <v>99.88333333333334</v>
      </c>
      <c r="AS167" s="15">
        <f t="shared" si="7"/>
        <v>99</v>
      </c>
      <c r="AT167" s="15">
        <f t="shared" si="8"/>
        <v>101.2</v>
      </c>
      <c r="AU167" s="14"/>
    </row>
    <row r="168" spans="1:47" ht="15" customHeight="1" x14ac:dyDescent="0.25">
      <c r="A168" s="19">
        <v>165</v>
      </c>
      <c r="B168" s="12">
        <v>46237</v>
      </c>
      <c r="C168" s="14" t="s">
        <v>63</v>
      </c>
      <c r="D168" s="14">
        <v>2</v>
      </c>
      <c r="E168" s="16">
        <v>99.4</v>
      </c>
      <c r="F168" s="14">
        <v>18</v>
      </c>
      <c r="G168" s="14" t="s">
        <v>207</v>
      </c>
      <c r="H168" s="14">
        <v>3</v>
      </c>
      <c r="I168" s="16">
        <v>99.4</v>
      </c>
      <c r="J168" s="14">
        <v>18</v>
      </c>
      <c r="K168" s="14" t="s">
        <v>207</v>
      </c>
      <c r="L168" s="14">
        <v>8</v>
      </c>
      <c r="M168" s="16">
        <v>100.1</v>
      </c>
      <c r="N168" s="14">
        <v>18</v>
      </c>
      <c r="O168" s="14" t="s">
        <v>208</v>
      </c>
      <c r="P168" s="14">
        <v>10</v>
      </c>
      <c r="Q168" s="16">
        <v>100.1</v>
      </c>
      <c r="R168" s="14">
        <v>18</v>
      </c>
      <c r="S168" s="14" t="s">
        <v>208</v>
      </c>
      <c r="T168" s="14">
        <v>15</v>
      </c>
      <c r="U168" s="16">
        <v>101</v>
      </c>
      <c r="V168" s="14">
        <v>18</v>
      </c>
      <c r="W168" s="14" t="s">
        <v>208</v>
      </c>
      <c r="X168" s="14">
        <v>16</v>
      </c>
      <c r="Y168" s="16">
        <v>101.6</v>
      </c>
      <c r="Z168" s="14">
        <v>18</v>
      </c>
      <c r="AA168" s="14" t="s">
        <v>208</v>
      </c>
      <c r="AB168" s="14"/>
      <c r="AC168" s="16"/>
      <c r="AD168" s="14"/>
      <c r="AE168" s="14"/>
      <c r="AF168" s="14"/>
      <c r="AG168" s="16"/>
      <c r="AH168" s="14"/>
      <c r="AI168" s="14"/>
      <c r="AJ168" s="14"/>
      <c r="AK168" s="16"/>
      <c r="AL168" s="14"/>
      <c r="AM168" s="14"/>
      <c r="AN168" s="14"/>
      <c r="AO168" s="16"/>
      <c r="AP168" s="14"/>
      <c r="AQ168" s="14"/>
      <c r="AR168" s="15">
        <f t="shared" si="6"/>
        <v>100.26666666666667</v>
      </c>
      <c r="AS168" s="15">
        <f t="shared" si="7"/>
        <v>99.4</v>
      </c>
      <c r="AT168" s="15">
        <f t="shared" si="8"/>
        <v>101.6</v>
      </c>
      <c r="AU168" s="14"/>
    </row>
    <row r="169" spans="1:47" ht="15" customHeight="1" x14ac:dyDescent="0.25">
      <c r="A169" s="19">
        <v>166</v>
      </c>
      <c r="B169" s="12">
        <v>46237</v>
      </c>
      <c r="C169" s="14" t="s">
        <v>70</v>
      </c>
      <c r="D169" s="14">
        <v>2</v>
      </c>
      <c r="E169" s="16">
        <v>99.3</v>
      </c>
      <c r="F169" s="14">
        <v>3</v>
      </c>
      <c r="G169" s="14" t="s">
        <v>207</v>
      </c>
      <c r="H169" s="14">
        <v>3</v>
      </c>
      <c r="I169" s="16">
        <v>99.3</v>
      </c>
      <c r="J169" s="14">
        <v>3</v>
      </c>
      <c r="K169" s="14" t="s">
        <v>207</v>
      </c>
      <c r="L169" s="14">
        <v>8</v>
      </c>
      <c r="M169" s="16">
        <v>99.5</v>
      </c>
      <c r="N169" s="14">
        <v>3</v>
      </c>
      <c r="O169" s="14" t="s">
        <v>208</v>
      </c>
      <c r="P169" s="14">
        <v>10</v>
      </c>
      <c r="Q169" s="16">
        <v>99.5</v>
      </c>
      <c r="R169" s="14">
        <v>3</v>
      </c>
      <c r="S169" s="14" t="s">
        <v>208</v>
      </c>
      <c r="T169" s="14">
        <v>15</v>
      </c>
      <c r="U169" s="16">
        <v>101.5</v>
      </c>
      <c r="V169" s="14">
        <v>3</v>
      </c>
      <c r="W169" s="14" t="s">
        <v>208</v>
      </c>
      <c r="X169" s="14">
        <v>16</v>
      </c>
      <c r="Y169" s="16">
        <v>102.4</v>
      </c>
      <c r="Z169" s="14">
        <v>3</v>
      </c>
      <c r="AA169" s="14" t="s">
        <v>208</v>
      </c>
      <c r="AB169" s="14"/>
      <c r="AC169" s="16"/>
      <c r="AD169" s="14"/>
      <c r="AE169" s="14"/>
      <c r="AF169" s="14"/>
      <c r="AG169" s="16"/>
      <c r="AH169" s="14"/>
      <c r="AI169" s="14"/>
      <c r="AJ169" s="14"/>
      <c r="AK169" s="16"/>
      <c r="AL169" s="14"/>
      <c r="AM169" s="14"/>
      <c r="AN169" s="14"/>
      <c r="AO169" s="16"/>
      <c r="AP169" s="14"/>
      <c r="AQ169" s="14"/>
      <c r="AR169" s="15">
        <f t="shared" si="6"/>
        <v>100.25</v>
      </c>
      <c r="AS169" s="15">
        <f t="shared" si="7"/>
        <v>99.3</v>
      </c>
      <c r="AT169" s="15">
        <f t="shared" si="8"/>
        <v>102.4</v>
      </c>
      <c r="AU169" s="14"/>
    </row>
    <row r="170" spans="1:47" ht="15" customHeight="1" x14ac:dyDescent="0.25">
      <c r="A170" s="19">
        <v>167</v>
      </c>
      <c r="B170" s="12">
        <v>46237</v>
      </c>
      <c r="C170" s="14" t="s">
        <v>70</v>
      </c>
      <c r="D170" s="14">
        <v>2</v>
      </c>
      <c r="E170" s="16">
        <v>99.5</v>
      </c>
      <c r="F170" s="14">
        <v>10</v>
      </c>
      <c r="G170" s="14" t="s">
        <v>207</v>
      </c>
      <c r="H170" s="14">
        <v>3</v>
      </c>
      <c r="I170" s="16">
        <v>99.6</v>
      </c>
      <c r="J170" s="14">
        <v>10</v>
      </c>
      <c r="K170" s="14" t="s">
        <v>207</v>
      </c>
      <c r="L170" s="14">
        <v>8</v>
      </c>
      <c r="M170" s="16">
        <v>99.2</v>
      </c>
      <c r="N170" s="14">
        <v>10</v>
      </c>
      <c r="O170" s="14" t="s">
        <v>207</v>
      </c>
      <c r="P170" s="14">
        <v>10</v>
      </c>
      <c r="Q170" s="16">
        <v>99.4</v>
      </c>
      <c r="R170" s="14">
        <v>10</v>
      </c>
      <c r="S170" s="14" t="s">
        <v>207</v>
      </c>
      <c r="T170" s="14">
        <v>15</v>
      </c>
      <c r="U170" s="16">
        <v>101.8</v>
      </c>
      <c r="V170" s="14">
        <v>10</v>
      </c>
      <c r="W170" s="14" t="s">
        <v>207</v>
      </c>
      <c r="X170" s="14">
        <v>16</v>
      </c>
      <c r="Y170" s="16">
        <v>102</v>
      </c>
      <c r="Z170" s="14">
        <v>10</v>
      </c>
      <c r="AA170" s="14" t="s">
        <v>207</v>
      </c>
      <c r="AB170" s="14"/>
      <c r="AC170" s="16"/>
      <c r="AD170" s="14"/>
      <c r="AE170" s="14"/>
      <c r="AF170" s="14"/>
      <c r="AG170" s="16"/>
      <c r="AH170" s="14"/>
      <c r="AI170" s="14"/>
      <c r="AJ170" s="14"/>
      <c r="AK170" s="16"/>
      <c r="AL170" s="14"/>
      <c r="AM170" s="14"/>
      <c r="AN170" s="14"/>
      <c r="AO170" s="16"/>
      <c r="AP170" s="14"/>
      <c r="AQ170" s="14"/>
      <c r="AR170" s="15">
        <f t="shared" si="6"/>
        <v>100.25</v>
      </c>
      <c r="AS170" s="15">
        <f t="shared" si="7"/>
        <v>99.2</v>
      </c>
      <c r="AT170" s="15">
        <f t="shared" si="8"/>
        <v>102</v>
      </c>
      <c r="AU170" s="14"/>
    </row>
    <row r="171" spans="1:47" ht="15" customHeight="1" x14ac:dyDescent="0.25">
      <c r="A171" s="19">
        <v>168</v>
      </c>
      <c r="B171" s="12">
        <v>46239</v>
      </c>
      <c r="C171" s="14" t="s">
        <v>41</v>
      </c>
      <c r="D171" s="14">
        <v>1</v>
      </c>
      <c r="E171" s="16">
        <v>99.2</v>
      </c>
      <c r="F171" s="14">
        <v>17</v>
      </c>
      <c r="G171" s="14" t="s">
        <v>207</v>
      </c>
      <c r="H171" s="14">
        <v>6</v>
      </c>
      <c r="I171" s="16">
        <v>99.9</v>
      </c>
      <c r="J171" s="14">
        <v>15</v>
      </c>
      <c r="K171" s="14" t="s">
        <v>208</v>
      </c>
      <c r="L171" s="14">
        <v>8</v>
      </c>
      <c r="M171" s="16">
        <v>99.6</v>
      </c>
      <c r="N171" s="14">
        <v>15</v>
      </c>
      <c r="O171" s="14" t="s">
        <v>208</v>
      </c>
      <c r="P171" s="14">
        <v>13</v>
      </c>
      <c r="Q171" s="16">
        <v>99.7</v>
      </c>
      <c r="R171" s="14">
        <v>15</v>
      </c>
      <c r="S171" s="14" t="s">
        <v>208</v>
      </c>
      <c r="T171" s="14">
        <v>14</v>
      </c>
      <c r="U171" s="16">
        <v>100.9</v>
      </c>
      <c r="V171" s="14">
        <v>15</v>
      </c>
      <c r="W171" s="14" t="s">
        <v>208</v>
      </c>
      <c r="X171" s="14"/>
      <c r="Y171" s="16"/>
      <c r="Z171" s="14"/>
      <c r="AA171" s="14"/>
      <c r="AB171" s="14"/>
      <c r="AC171" s="16"/>
      <c r="AD171" s="14"/>
      <c r="AE171" s="14"/>
      <c r="AF171" s="14"/>
      <c r="AG171" s="16"/>
      <c r="AH171" s="14"/>
      <c r="AI171" s="14"/>
      <c r="AJ171" s="14"/>
      <c r="AK171" s="16"/>
      <c r="AL171" s="14"/>
      <c r="AM171" s="14"/>
      <c r="AN171" s="14"/>
      <c r="AO171" s="16"/>
      <c r="AP171" s="14"/>
      <c r="AQ171" s="14"/>
      <c r="AR171" s="15">
        <f t="shared" si="6"/>
        <v>99.860000000000014</v>
      </c>
      <c r="AS171" s="15">
        <f t="shared" si="7"/>
        <v>99.2</v>
      </c>
      <c r="AT171" s="15">
        <f t="shared" si="8"/>
        <v>100.9</v>
      </c>
      <c r="AU171" s="14"/>
    </row>
    <row r="172" spans="1:47" ht="15" customHeight="1" x14ac:dyDescent="0.25">
      <c r="A172" s="19">
        <v>169</v>
      </c>
      <c r="B172" s="12">
        <v>46239</v>
      </c>
      <c r="C172" s="14" t="s">
        <v>41</v>
      </c>
      <c r="D172" s="14">
        <v>1</v>
      </c>
      <c r="E172" s="16">
        <v>99.8</v>
      </c>
      <c r="F172" s="14">
        <v>13</v>
      </c>
      <c r="G172" s="14" t="s">
        <v>207</v>
      </c>
      <c r="H172" s="14">
        <v>6</v>
      </c>
      <c r="I172" s="16">
        <v>100.1</v>
      </c>
      <c r="J172" s="14">
        <v>13</v>
      </c>
      <c r="K172" s="14" t="s">
        <v>208</v>
      </c>
      <c r="L172" s="14">
        <v>8</v>
      </c>
      <c r="M172" s="16">
        <v>100.1</v>
      </c>
      <c r="N172" s="14">
        <v>13</v>
      </c>
      <c r="O172" s="14" t="s">
        <v>208</v>
      </c>
      <c r="P172" s="14">
        <v>13</v>
      </c>
      <c r="Q172" s="16">
        <v>100.1</v>
      </c>
      <c r="R172" s="14">
        <v>13</v>
      </c>
      <c r="S172" s="14" t="s">
        <v>208</v>
      </c>
      <c r="T172" s="14">
        <v>14</v>
      </c>
      <c r="U172" s="16">
        <v>101.8</v>
      </c>
      <c r="V172" s="14">
        <v>13</v>
      </c>
      <c r="W172" s="14" t="s">
        <v>208</v>
      </c>
      <c r="X172" s="14"/>
      <c r="Y172" s="16"/>
      <c r="Z172" s="14"/>
      <c r="AA172" s="14"/>
      <c r="AB172" s="14"/>
      <c r="AC172" s="16"/>
      <c r="AD172" s="14"/>
      <c r="AE172" s="14"/>
      <c r="AF172" s="14"/>
      <c r="AG172" s="16"/>
      <c r="AH172" s="14"/>
      <c r="AI172" s="14"/>
      <c r="AJ172" s="14"/>
      <c r="AK172" s="16"/>
      <c r="AL172" s="14"/>
      <c r="AM172" s="14"/>
      <c r="AN172" s="14"/>
      <c r="AO172" s="16"/>
      <c r="AP172" s="14"/>
      <c r="AQ172" s="14"/>
      <c r="AR172" s="15">
        <f t="shared" si="6"/>
        <v>100.38000000000001</v>
      </c>
      <c r="AS172" s="15">
        <f t="shared" si="7"/>
        <v>99.8</v>
      </c>
      <c r="AT172" s="15">
        <f t="shared" si="8"/>
        <v>101.8</v>
      </c>
      <c r="AU172" s="14"/>
    </row>
    <row r="173" spans="1:47" ht="15" customHeight="1" x14ac:dyDescent="0.25">
      <c r="A173" s="19">
        <v>170</v>
      </c>
      <c r="B173" s="12">
        <v>46239</v>
      </c>
      <c r="C173" s="14" t="s">
        <v>48</v>
      </c>
      <c r="D173" s="14">
        <v>1</v>
      </c>
      <c r="E173" s="16">
        <v>99.3</v>
      </c>
      <c r="F173" s="14">
        <v>10</v>
      </c>
      <c r="G173" s="14" t="s">
        <v>207</v>
      </c>
      <c r="H173" s="14">
        <v>6</v>
      </c>
      <c r="I173" s="16">
        <v>99.9</v>
      </c>
      <c r="J173" s="14">
        <v>10</v>
      </c>
      <c r="K173" s="14" t="s">
        <v>207</v>
      </c>
      <c r="L173" s="14">
        <v>8</v>
      </c>
      <c r="M173" s="16">
        <v>99.9</v>
      </c>
      <c r="N173" s="14">
        <v>10</v>
      </c>
      <c r="O173" s="14" t="s">
        <v>208</v>
      </c>
      <c r="P173" s="14">
        <v>13</v>
      </c>
      <c r="Q173" s="16">
        <v>101</v>
      </c>
      <c r="R173" s="14">
        <v>10</v>
      </c>
      <c r="S173" s="14" t="s">
        <v>208</v>
      </c>
      <c r="T173" s="14">
        <v>14</v>
      </c>
      <c r="U173" s="16">
        <v>100.5</v>
      </c>
      <c r="V173" s="14">
        <v>10</v>
      </c>
      <c r="W173" s="14" t="s">
        <v>208</v>
      </c>
      <c r="X173" s="14"/>
      <c r="Y173" s="16"/>
      <c r="Z173" s="14"/>
      <c r="AA173" s="14"/>
      <c r="AB173" s="14"/>
      <c r="AC173" s="16"/>
      <c r="AD173" s="14"/>
      <c r="AE173" s="14"/>
      <c r="AF173" s="14"/>
      <c r="AG173" s="16"/>
      <c r="AH173" s="14"/>
      <c r="AI173" s="14"/>
      <c r="AJ173" s="14"/>
      <c r="AK173" s="16"/>
      <c r="AL173" s="14"/>
      <c r="AM173" s="14"/>
      <c r="AN173" s="14"/>
      <c r="AO173" s="16"/>
      <c r="AP173" s="14"/>
      <c r="AQ173" s="14"/>
      <c r="AR173" s="15">
        <f t="shared" si="6"/>
        <v>100.12</v>
      </c>
      <c r="AS173" s="15">
        <f t="shared" si="7"/>
        <v>99.3</v>
      </c>
      <c r="AT173" s="15">
        <f t="shared" si="8"/>
        <v>101</v>
      </c>
      <c r="AU173" s="14"/>
    </row>
    <row r="174" spans="1:47" ht="15" customHeight="1" x14ac:dyDescent="0.25">
      <c r="A174" s="19">
        <v>171</v>
      </c>
      <c r="B174" s="12">
        <v>46239</v>
      </c>
      <c r="C174" s="14" t="s">
        <v>48</v>
      </c>
      <c r="D174" s="14">
        <v>1</v>
      </c>
      <c r="E174" s="16">
        <v>99.6</v>
      </c>
      <c r="F174" s="14">
        <v>5</v>
      </c>
      <c r="G174" s="14" t="s">
        <v>207</v>
      </c>
      <c r="H174" s="14">
        <v>6</v>
      </c>
      <c r="I174" s="16">
        <v>100.1</v>
      </c>
      <c r="J174" s="14">
        <v>6</v>
      </c>
      <c r="K174" s="14" t="s">
        <v>208</v>
      </c>
      <c r="L174" s="14">
        <v>8</v>
      </c>
      <c r="M174" s="16">
        <v>99.9</v>
      </c>
      <c r="N174" s="14">
        <v>6</v>
      </c>
      <c r="O174" s="14" t="s">
        <v>208</v>
      </c>
      <c r="P174" s="14">
        <v>13</v>
      </c>
      <c r="Q174" s="16">
        <v>100.8</v>
      </c>
      <c r="R174" s="14">
        <v>6</v>
      </c>
      <c r="S174" s="14" t="s">
        <v>208</v>
      </c>
      <c r="T174" s="14">
        <v>14</v>
      </c>
      <c r="U174" s="16">
        <v>101.2</v>
      </c>
      <c r="V174" s="14">
        <v>6</v>
      </c>
      <c r="W174" s="14" t="s">
        <v>208</v>
      </c>
      <c r="X174" s="14"/>
      <c r="Y174" s="16"/>
      <c r="Z174" s="14"/>
      <c r="AA174" s="14"/>
      <c r="AB174" s="14"/>
      <c r="AC174" s="16"/>
      <c r="AD174" s="14"/>
      <c r="AE174" s="14"/>
      <c r="AF174" s="14"/>
      <c r="AG174" s="16"/>
      <c r="AH174" s="14"/>
      <c r="AI174" s="14"/>
      <c r="AJ174" s="14"/>
      <c r="AK174" s="16"/>
      <c r="AL174" s="14"/>
      <c r="AM174" s="14"/>
      <c r="AN174" s="14"/>
      <c r="AO174" s="16"/>
      <c r="AP174" s="14"/>
      <c r="AQ174" s="14"/>
      <c r="AR174" s="15">
        <f t="shared" si="6"/>
        <v>100.32000000000001</v>
      </c>
      <c r="AS174" s="15">
        <f t="shared" si="7"/>
        <v>99.6</v>
      </c>
      <c r="AT174" s="15">
        <f t="shared" si="8"/>
        <v>101.2</v>
      </c>
      <c r="AU174" s="14"/>
    </row>
    <row r="175" spans="1:47" ht="15" customHeight="1" x14ac:dyDescent="0.25">
      <c r="A175" s="19">
        <v>172</v>
      </c>
      <c r="B175" s="12">
        <v>46240</v>
      </c>
      <c r="C175" s="14" t="s">
        <v>43</v>
      </c>
      <c r="D175" s="14">
        <v>5</v>
      </c>
      <c r="E175" s="16">
        <v>99.7</v>
      </c>
      <c r="F175" s="14">
        <v>4</v>
      </c>
      <c r="G175" s="14" t="s">
        <v>207</v>
      </c>
      <c r="H175" s="14">
        <v>7</v>
      </c>
      <c r="I175" s="16">
        <v>99.9</v>
      </c>
      <c r="J175" s="14">
        <v>4</v>
      </c>
      <c r="K175" s="14" t="s">
        <v>207</v>
      </c>
      <c r="L175" s="14">
        <v>12</v>
      </c>
      <c r="M175" s="16">
        <v>100.2</v>
      </c>
      <c r="N175" s="14">
        <v>4</v>
      </c>
      <c r="O175" s="14" t="s">
        <v>207</v>
      </c>
      <c r="P175" s="14">
        <v>13</v>
      </c>
      <c r="Q175" s="16">
        <v>101.1</v>
      </c>
      <c r="R175" s="14">
        <v>5</v>
      </c>
      <c r="S175" s="14" t="s">
        <v>209</v>
      </c>
      <c r="T175" s="14"/>
      <c r="U175" s="16"/>
      <c r="V175" s="14"/>
      <c r="W175" s="14"/>
      <c r="X175" s="14"/>
      <c r="Y175" s="16"/>
      <c r="Z175" s="14"/>
      <c r="AA175" s="14"/>
      <c r="AB175" s="14"/>
      <c r="AC175" s="16"/>
      <c r="AD175" s="14"/>
      <c r="AE175" s="14"/>
      <c r="AF175" s="14"/>
      <c r="AG175" s="16"/>
      <c r="AH175" s="14"/>
      <c r="AI175" s="14"/>
      <c r="AJ175" s="14"/>
      <c r="AK175" s="16"/>
      <c r="AL175" s="14"/>
      <c r="AM175" s="14"/>
      <c r="AN175" s="14"/>
      <c r="AO175" s="16"/>
      <c r="AP175" s="14"/>
      <c r="AQ175" s="14"/>
      <c r="AR175" s="15">
        <f t="shared" si="6"/>
        <v>100.22499999999999</v>
      </c>
      <c r="AS175" s="15">
        <f t="shared" si="7"/>
        <v>99.7</v>
      </c>
      <c r="AT175" s="15">
        <f t="shared" si="8"/>
        <v>101.1</v>
      </c>
      <c r="AU175" s="14"/>
    </row>
    <row r="176" spans="1:47" ht="15" customHeight="1" x14ac:dyDescent="0.25">
      <c r="A176" s="19">
        <v>173</v>
      </c>
      <c r="B176" s="12">
        <v>46240</v>
      </c>
      <c r="C176" s="14" t="s">
        <v>43</v>
      </c>
      <c r="D176" s="14">
        <v>5</v>
      </c>
      <c r="E176" s="16">
        <v>99.5</v>
      </c>
      <c r="F176" s="14">
        <v>8</v>
      </c>
      <c r="G176" s="14" t="s">
        <v>207</v>
      </c>
      <c r="H176" s="14">
        <v>7</v>
      </c>
      <c r="I176" s="16">
        <v>99.7</v>
      </c>
      <c r="J176" s="14">
        <v>8</v>
      </c>
      <c r="K176" s="14" t="s">
        <v>207</v>
      </c>
      <c r="L176" s="14">
        <v>12</v>
      </c>
      <c r="M176" s="16">
        <v>100.7</v>
      </c>
      <c r="N176" s="14">
        <v>8</v>
      </c>
      <c r="O176" s="14" t="s">
        <v>207</v>
      </c>
      <c r="P176" s="14">
        <v>13</v>
      </c>
      <c r="Q176" s="16">
        <v>102.2</v>
      </c>
      <c r="R176" s="14">
        <v>14</v>
      </c>
      <c r="S176" s="14" t="s">
        <v>209</v>
      </c>
      <c r="T176" s="14"/>
      <c r="U176" s="16"/>
      <c r="V176" s="14"/>
      <c r="W176" s="14"/>
      <c r="X176" s="14"/>
      <c r="Y176" s="16"/>
      <c r="Z176" s="14"/>
      <c r="AA176" s="14"/>
      <c r="AB176" s="14"/>
      <c r="AC176" s="16"/>
      <c r="AD176" s="14"/>
      <c r="AE176" s="14"/>
      <c r="AF176" s="14"/>
      <c r="AG176" s="16"/>
      <c r="AH176" s="14"/>
      <c r="AI176" s="14"/>
      <c r="AJ176" s="14"/>
      <c r="AK176" s="16"/>
      <c r="AL176" s="14"/>
      <c r="AM176" s="14"/>
      <c r="AN176" s="14"/>
      <c r="AO176" s="16"/>
      <c r="AP176" s="14"/>
      <c r="AQ176" s="14"/>
      <c r="AR176" s="15">
        <f t="shared" si="6"/>
        <v>100.52499999999999</v>
      </c>
      <c r="AS176" s="15">
        <f t="shared" si="7"/>
        <v>99.5</v>
      </c>
      <c r="AT176" s="15">
        <f t="shared" si="8"/>
        <v>102.2</v>
      </c>
      <c r="AU176" s="14"/>
    </row>
    <row r="177" spans="1:47" ht="15" customHeight="1" x14ac:dyDescent="0.25">
      <c r="A177" s="19">
        <v>174</v>
      </c>
      <c r="B177" s="12">
        <v>46240</v>
      </c>
      <c r="C177" s="14" t="s">
        <v>56</v>
      </c>
      <c r="D177" s="14">
        <v>5</v>
      </c>
      <c r="E177" s="16">
        <v>99.6</v>
      </c>
      <c r="F177" s="14">
        <v>16</v>
      </c>
      <c r="G177" s="14" t="s">
        <v>208</v>
      </c>
      <c r="H177" s="14">
        <v>7</v>
      </c>
      <c r="I177" s="16">
        <v>99.6</v>
      </c>
      <c r="J177" s="14">
        <v>16</v>
      </c>
      <c r="K177" s="14" t="s">
        <v>208</v>
      </c>
      <c r="L177" s="14">
        <v>12</v>
      </c>
      <c r="M177" s="16">
        <v>101.5</v>
      </c>
      <c r="N177" s="14">
        <v>16</v>
      </c>
      <c r="O177" s="14" t="s">
        <v>208</v>
      </c>
      <c r="P177" s="14">
        <v>13</v>
      </c>
      <c r="Q177" s="16">
        <v>102.1</v>
      </c>
      <c r="R177" s="14"/>
      <c r="S177" s="14"/>
      <c r="T177" s="14"/>
      <c r="U177" s="16"/>
      <c r="V177" s="14"/>
      <c r="W177" s="14"/>
      <c r="X177" s="14"/>
      <c r="Y177" s="16"/>
      <c r="Z177" s="14"/>
      <c r="AA177" s="14"/>
      <c r="AB177" s="14"/>
      <c r="AC177" s="16"/>
      <c r="AD177" s="14"/>
      <c r="AE177" s="14"/>
      <c r="AF177" s="14"/>
      <c r="AG177" s="16"/>
      <c r="AH177" s="14"/>
      <c r="AI177" s="14"/>
      <c r="AJ177" s="14"/>
      <c r="AK177" s="16"/>
      <c r="AL177" s="14"/>
      <c r="AM177" s="14"/>
      <c r="AN177" s="14"/>
      <c r="AO177" s="16"/>
      <c r="AP177" s="14"/>
      <c r="AQ177" s="14"/>
      <c r="AR177" s="15">
        <f t="shared" si="6"/>
        <v>100.69999999999999</v>
      </c>
      <c r="AS177" s="15">
        <f t="shared" si="7"/>
        <v>99.6</v>
      </c>
      <c r="AT177" s="15">
        <f t="shared" si="8"/>
        <v>102.1</v>
      </c>
      <c r="AU177" s="14"/>
    </row>
    <row r="178" spans="1:47" ht="15" customHeight="1" x14ac:dyDescent="0.25">
      <c r="A178" s="19">
        <v>175</v>
      </c>
      <c r="B178" s="12">
        <v>46240</v>
      </c>
      <c r="C178" s="14" t="s">
        <v>56</v>
      </c>
      <c r="D178" s="14">
        <v>5</v>
      </c>
      <c r="E178" s="16">
        <v>100</v>
      </c>
      <c r="F178" s="14">
        <v>9</v>
      </c>
      <c r="G178" s="14" t="s">
        <v>207</v>
      </c>
      <c r="H178" s="14">
        <v>7</v>
      </c>
      <c r="I178" s="16">
        <v>99.8</v>
      </c>
      <c r="J178" s="14">
        <v>9</v>
      </c>
      <c r="K178" s="14" t="s">
        <v>207</v>
      </c>
      <c r="L178" s="14">
        <v>12</v>
      </c>
      <c r="M178" s="16">
        <v>102.3</v>
      </c>
      <c r="N178" s="14">
        <v>9</v>
      </c>
      <c r="O178" s="14" t="s">
        <v>207</v>
      </c>
      <c r="P178" s="14">
        <v>13</v>
      </c>
      <c r="Q178" s="16">
        <v>101.9</v>
      </c>
      <c r="R178" s="14"/>
      <c r="S178" s="14"/>
      <c r="T178" s="14"/>
      <c r="U178" s="16"/>
      <c r="V178" s="14"/>
      <c r="W178" s="14"/>
      <c r="X178" s="14"/>
      <c r="Y178" s="16"/>
      <c r="Z178" s="14"/>
      <c r="AA178" s="14"/>
      <c r="AB178" s="14"/>
      <c r="AC178" s="16"/>
      <c r="AD178" s="14"/>
      <c r="AE178" s="14"/>
      <c r="AF178" s="14"/>
      <c r="AG178" s="16"/>
      <c r="AH178" s="14"/>
      <c r="AI178" s="14"/>
      <c r="AJ178" s="14"/>
      <c r="AK178" s="16"/>
      <c r="AL178" s="14"/>
      <c r="AM178" s="14"/>
      <c r="AN178" s="14"/>
      <c r="AO178" s="16"/>
      <c r="AP178" s="14"/>
      <c r="AQ178" s="14"/>
      <c r="AR178" s="15">
        <f t="shared" si="6"/>
        <v>101</v>
      </c>
      <c r="AS178" s="15">
        <f t="shared" si="7"/>
        <v>99.8</v>
      </c>
      <c r="AT178" s="15">
        <f t="shared" si="8"/>
        <v>102.3</v>
      </c>
      <c r="AU178" s="14"/>
    </row>
    <row r="179" spans="1:47" ht="15" customHeight="1" x14ac:dyDescent="0.25">
      <c r="A179" s="19">
        <v>176</v>
      </c>
      <c r="B179" s="12">
        <v>46240</v>
      </c>
      <c r="C179" s="14" t="s">
        <v>63</v>
      </c>
      <c r="D179" s="14">
        <v>5</v>
      </c>
      <c r="E179" s="16">
        <v>99.9</v>
      </c>
      <c r="F179" s="14">
        <v>7</v>
      </c>
      <c r="G179" s="14" t="s">
        <v>207</v>
      </c>
      <c r="H179" s="14">
        <v>7</v>
      </c>
      <c r="I179" s="16">
        <v>99.9</v>
      </c>
      <c r="J179" s="14">
        <v>7</v>
      </c>
      <c r="K179" s="14" t="s">
        <v>208</v>
      </c>
      <c r="L179" s="14">
        <v>12</v>
      </c>
      <c r="M179" s="16">
        <v>101.7</v>
      </c>
      <c r="N179" s="14">
        <v>16</v>
      </c>
      <c r="O179" s="14" t="s">
        <v>209</v>
      </c>
      <c r="P179" s="14">
        <v>13</v>
      </c>
      <c r="Q179" s="16">
        <v>101.4</v>
      </c>
      <c r="R179" s="14">
        <v>16</v>
      </c>
      <c r="S179" s="14" t="s">
        <v>209</v>
      </c>
      <c r="T179" s="14"/>
      <c r="U179" s="16"/>
      <c r="V179" s="14"/>
      <c r="W179" s="14"/>
      <c r="X179" s="14"/>
      <c r="Y179" s="16"/>
      <c r="Z179" s="14"/>
      <c r="AA179" s="14"/>
      <c r="AB179" s="14"/>
      <c r="AC179" s="16"/>
      <c r="AD179" s="14"/>
      <c r="AE179" s="14"/>
      <c r="AF179" s="14"/>
      <c r="AG179" s="16"/>
      <c r="AH179" s="14"/>
      <c r="AI179" s="14"/>
      <c r="AJ179" s="14"/>
      <c r="AK179" s="16"/>
      <c r="AL179" s="14"/>
      <c r="AM179" s="14"/>
      <c r="AN179" s="14"/>
      <c r="AO179" s="16"/>
      <c r="AP179" s="14"/>
      <c r="AQ179" s="14"/>
      <c r="AR179" s="15">
        <f t="shared" si="6"/>
        <v>100.72499999999999</v>
      </c>
      <c r="AS179" s="15">
        <f t="shared" si="7"/>
        <v>99.9</v>
      </c>
      <c r="AT179" s="15">
        <f t="shared" si="8"/>
        <v>101.7</v>
      </c>
      <c r="AU179" s="14"/>
    </row>
    <row r="180" spans="1:47" ht="15" customHeight="1" x14ac:dyDescent="0.25">
      <c r="A180" s="19">
        <v>177</v>
      </c>
      <c r="B180" s="12">
        <v>46240</v>
      </c>
      <c r="C180" s="14" t="s">
        <v>63</v>
      </c>
      <c r="D180" s="14">
        <v>5</v>
      </c>
      <c r="E180" s="16">
        <v>99.5</v>
      </c>
      <c r="F180" s="14">
        <v>15</v>
      </c>
      <c r="G180" s="14" t="s">
        <v>207</v>
      </c>
      <c r="H180" s="14">
        <v>7</v>
      </c>
      <c r="I180" s="16">
        <v>99.6</v>
      </c>
      <c r="J180" s="14">
        <v>16</v>
      </c>
      <c r="K180" s="14" t="s">
        <v>207</v>
      </c>
      <c r="L180" s="14">
        <v>12</v>
      </c>
      <c r="M180" s="16">
        <v>102</v>
      </c>
      <c r="N180" s="14">
        <v>16</v>
      </c>
      <c r="O180" s="14" t="s">
        <v>207</v>
      </c>
      <c r="P180" s="14">
        <v>13</v>
      </c>
      <c r="Q180" s="16">
        <v>102</v>
      </c>
      <c r="R180" s="14">
        <v>16</v>
      </c>
      <c r="S180" s="14" t="s">
        <v>207</v>
      </c>
      <c r="T180" s="14"/>
      <c r="U180" s="16"/>
      <c r="V180" s="14"/>
      <c r="W180" s="14"/>
      <c r="X180" s="14"/>
      <c r="Y180" s="16"/>
      <c r="Z180" s="14"/>
      <c r="AA180" s="14"/>
      <c r="AB180" s="14"/>
      <c r="AC180" s="16"/>
      <c r="AD180" s="14"/>
      <c r="AE180" s="14"/>
      <c r="AF180" s="14"/>
      <c r="AG180" s="16"/>
      <c r="AH180" s="14"/>
      <c r="AI180" s="14"/>
      <c r="AJ180" s="14"/>
      <c r="AK180" s="16"/>
      <c r="AL180" s="14"/>
      <c r="AM180" s="14"/>
      <c r="AN180" s="14"/>
      <c r="AO180" s="16"/>
      <c r="AP180" s="14"/>
      <c r="AQ180" s="14"/>
      <c r="AR180" s="15">
        <f t="shared" si="6"/>
        <v>100.77500000000001</v>
      </c>
      <c r="AS180" s="15">
        <f t="shared" si="7"/>
        <v>99.5</v>
      </c>
      <c r="AT180" s="15">
        <f t="shared" si="8"/>
        <v>102</v>
      </c>
      <c r="AU180" s="14"/>
    </row>
    <row r="181" spans="1:47" ht="15" customHeight="1" x14ac:dyDescent="0.25">
      <c r="A181" s="19">
        <v>178</v>
      </c>
      <c r="B181" s="12">
        <v>46240</v>
      </c>
      <c r="C181" s="14" t="s">
        <v>70</v>
      </c>
      <c r="D181" s="14">
        <v>5</v>
      </c>
      <c r="E181" s="16">
        <v>100.7</v>
      </c>
      <c r="F181" s="14">
        <v>13</v>
      </c>
      <c r="G181" s="14" t="s">
        <v>207</v>
      </c>
      <c r="H181" s="14">
        <v>7</v>
      </c>
      <c r="I181" s="16">
        <v>99.6</v>
      </c>
      <c r="J181" s="14">
        <v>2</v>
      </c>
      <c r="K181" s="14" t="s">
        <v>208</v>
      </c>
      <c r="L181" s="14">
        <v>12</v>
      </c>
      <c r="M181" s="16">
        <v>100</v>
      </c>
      <c r="N181" s="14">
        <v>2</v>
      </c>
      <c r="O181" s="14" t="s">
        <v>209</v>
      </c>
      <c r="P181" s="14">
        <v>13</v>
      </c>
      <c r="Q181" s="16">
        <v>101.1</v>
      </c>
      <c r="R181" s="14">
        <v>2</v>
      </c>
      <c r="S181" s="14" t="s">
        <v>209</v>
      </c>
      <c r="T181" s="14"/>
      <c r="U181" s="16"/>
      <c r="V181" s="14"/>
      <c r="W181" s="14"/>
      <c r="X181" s="14"/>
      <c r="Y181" s="16"/>
      <c r="Z181" s="14"/>
      <c r="AA181" s="14"/>
      <c r="AB181" s="14"/>
      <c r="AC181" s="16"/>
      <c r="AD181" s="14"/>
      <c r="AE181" s="14"/>
      <c r="AF181" s="14"/>
      <c r="AG181" s="16"/>
      <c r="AH181" s="14"/>
      <c r="AI181" s="14"/>
      <c r="AJ181" s="14"/>
      <c r="AK181" s="16"/>
      <c r="AL181" s="14"/>
      <c r="AM181" s="14"/>
      <c r="AN181" s="14"/>
      <c r="AO181" s="16"/>
      <c r="AP181" s="14"/>
      <c r="AQ181" s="14"/>
      <c r="AR181" s="15">
        <f t="shared" si="6"/>
        <v>100.35</v>
      </c>
      <c r="AS181" s="15">
        <f t="shared" si="7"/>
        <v>99.6</v>
      </c>
      <c r="AT181" s="15">
        <f t="shared" si="8"/>
        <v>101.1</v>
      </c>
      <c r="AU181" s="14"/>
    </row>
    <row r="182" spans="1:47" ht="15" customHeight="1" x14ac:dyDescent="0.25">
      <c r="A182" s="19">
        <v>179</v>
      </c>
      <c r="B182" s="12">
        <v>46243</v>
      </c>
      <c r="C182" s="14" t="s">
        <v>48</v>
      </c>
      <c r="D182" s="14">
        <v>2</v>
      </c>
      <c r="E182" s="16">
        <v>100.4</v>
      </c>
      <c r="F182" s="14">
        <v>15</v>
      </c>
      <c r="G182" s="14" t="s">
        <v>207</v>
      </c>
      <c r="H182" s="14">
        <v>4</v>
      </c>
      <c r="I182" s="16">
        <v>99.6</v>
      </c>
      <c r="J182" s="14">
        <v>15</v>
      </c>
      <c r="K182" s="14" t="s">
        <v>207</v>
      </c>
      <c r="L182" s="14">
        <v>9</v>
      </c>
      <c r="M182" s="16">
        <v>99.2</v>
      </c>
      <c r="N182" s="14">
        <v>17</v>
      </c>
      <c r="O182" s="14" t="s">
        <v>208</v>
      </c>
      <c r="P182" s="14">
        <v>10</v>
      </c>
      <c r="Q182" s="16">
        <v>100.7</v>
      </c>
      <c r="R182" s="14">
        <v>17</v>
      </c>
      <c r="S182" s="14" t="s">
        <v>208</v>
      </c>
      <c r="T182" s="14"/>
      <c r="U182" s="16"/>
      <c r="V182" s="14"/>
      <c r="W182" s="14"/>
      <c r="X182" s="14"/>
      <c r="Y182" s="16"/>
      <c r="Z182" s="14"/>
      <c r="AA182" s="14"/>
      <c r="AB182" s="14"/>
      <c r="AC182" s="16"/>
      <c r="AD182" s="14"/>
      <c r="AE182" s="14"/>
      <c r="AF182" s="14"/>
      <c r="AG182" s="16"/>
      <c r="AH182" s="14"/>
      <c r="AI182" s="14"/>
      <c r="AJ182" s="14"/>
      <c r="AK182" s="16"/>
      <c r="AL182" s="14"/>
      <c r="AM182" s="14"/>
      <c r="AN182" s="14"/>
      <c r="AO182" s="16"/>
      <c r="AP182" s="14"/>
      <c r="AQ182" s="14"/>
      <c r="AR182" s="15">
        <f t="shared" si="6"/>
        <v>99.974999999999994</v>
      </c>
      <c r="AS182" s="15">
        <f t="shared" si="7"/>
        <v>99.2</v>
      </c>
      <c r="AT182" s="15">
        <f t="shared" si="8"/>
        <v>100.7</v>
      </c>
      <c r="AU182" s="14"/>
    </row>
    <row r="183" spans="1:47" ht="15" customHeight="1" x14ac:dyDescent="0.25">
      <c r="A183" s="19">
        <v>180</v>
      </c>
      <c r="B183" s="12">
        <v>46243</v>
      </c>
      <c r="C183" s="14" t="s">
        <v>48</v>
      </c>
      <c r="D183" s="14">
        <v>2</v>
      </c>
      <c r="E183" s="16">
        <v>99.7</v>
      </c>
      <c r="F183" s="14">
        <v>17</v>
      </c>
      <c r="G183" s="14" t="s">
        <v>207</v>
      </c>
      <c r="H183" s="14">
        <v>4</v>
      </c>
      <c r="I183" s="16">
        <v>99.3</v>
      </c>
      <c r="J183" s="14">
        <v>17</v>
      </c>
      <c r="K183" s="14" t="s">
        <v>207</v>
      </c>
      <c r="L183" s="14">
        <v>9</v>
      </c>
      <c r="M183" s="16">
        <v>99.7</v>
      </c>
      <c r="N183" s="14">
        <v>3</v>
      </c>
      <c r="O183" s="14" t="s">
        <v>208</v>
      </c>
      <c r="P183" s="14">
        <v>10</v>
      </c>
      <c r="Q183" s="16"/>
      <c r="R183" s="14">
        <v>3</v>
      </c>
      <c r="S183" s="14" t="s">
        <v>208</v>
      </c>
      <c r="T183" s="14"/>
      <c r="U183" s="16"/>
      <c r="V183" s="14"/>
      <c r="W183" s="14"/>
      <c r="X183" s="14"/>
      <c r="Y183" s="16"/>
      <c r="Z183" s="14"/>
      <c r="AA183" s="14"/>
      <c r="AB183" s="14"/>
      <c r="AC183" s="16"/>
      <c r="AD183" s="14"/>
      <c r="AE183" s="14"/>
      <c r="AF183" s="14"/>
      <c r="AG183" s="16"/>
      <c r="AH183" s="14"/>
      <c r="AI183" s="14"/>
      <c r="AJ183" s="14"/>
      <c r="AK183" s="16"/>
      <c r="AL183" s="14"/>
      <c r="AM183" s="14"/>
      <c r="AN183" s="14"/>
      <c r="AO183" s="16"/>
      <c r="AP183" s="14"/>
      <c r="AQ183" s="14"/>
      <c r="AR183" s="15">
        <f t="shared" si="6"/>
        <v>99.566666666666663</v>
      </c>
      <c r="AS183" s="15">
        <f t="shared" si="7"/>
        <v>99.3</v>
      </c>
      <c r="AT183" s="15">
        <f t="shared" si="8"/>
        <v>99.7</v>
      </c>
      <c r="AU183" s="14"/>
    </row>
    <row r="184" spans="1:47" ht="15" customHeight="1" x14ac:dyDescent="0.25">
      <c r="A184" s="19">
        <v>181</v>
      </c>
      <c r="B184" s="12">
        <v>46243</v>
      </c>
      <c r="C184" s="14" t="s">
        <v>56</v>
      </c>
      <c r="D184" s="14">
        <v>2</v>
      </c>
      <c r="E184" s="16">
        <v>99.5</v>
      </c>
      <c r="F184" s="14">
        <v>16</v>
      </c>
      <c r="G184" s="14" t="s">
        <v>207</v>
      </c>
      <c r="H184" s="14">
        <v>4</v>
      </c>
      <c r="I184" s="16">
        <v>99.6</v>
      </c>
      <c r="J184" s="14">
        <v>16</v>
      </c>
      <c r="K184" s="14" t="s">
        <v>207</v>
      </c>
      <c r="L184" s="14">
        <v>9</v>
      </c>
      <c r="M184" s="16">
        <v>99.9</v>
      </c>
      <c r="N184" s="14">
        <v>18</v>
      </c>
      <c r="O184" s="14" t="s">
        <v>208</v>
      </c>
      <c r="P184" s="14">
        <v>10</v>
      </c>
      <c r="Q184" s="16">
        <v>100.4</v>
      </c>
      <c r="R184" s="14">
        <v>18</v>
      </c>
      <c r="S184" s="14" t="s">
        <v>208</v>
      </c>
      <c r="T184" s="14"/>
      <c r="U184" s="16"/>
      <c r="V184" s="14"/>
      <c r="W184" s="14"/>
      <c r="X184" s="14"/>
      <c r="Y184" s="16"/>
      <c r="Z184" s="14"/>
      <c r="AA184" s="14"/>
      <c r="AB184" s="14"/>
      <c r="AC184" s="16"/>
      <c r="AD184" s="14"/>
      <c r="AE184" s="14"/>
      <c r="AF184" s="14"/>
      <c r="AG184" s="16"/>
      <c r="AH184" s="14"/>
      <c r="AI184" s="14"/>
      <c r="AJ184" s="14"/>
      <c r="AK184" s="16"/>
      <c r="AL184" s="14"/>
      <c r="AM184" s="14"/>
      <c r="AN184" s="14"/>
      <c r="AO184" s="16"/>
      <c r="AP184" s="14"/>
      <c r="AQ184" s="14"/>
      <c r="AR184" s="15">
        <f t="shared" si="6"/>
        <v>99.85</v>
      </c>
      <c r="AS184" s="15">
        <f t="shared" si="7"/>
        <v>99.5</v>
      </c>
      <c r="AT184" s="15">
        <f t="shared" si="8"/>
        <v>100.4</v>
      </c>
      <c r="AU184" s="14"/>
    </row>
    <row r="185" spans="1:47" ht="15" customHeight="1" x14ac:dyDescent="0.25">
      <c r="A185" s="19">
        <v>182</v>
      </c>
      <c r="B185" s="12">
        <v>46243</v>
      </c>
      <c r="C185" s="14" t="s">
        <v>63</v>
      </c>
      <c r="D185" s="14">
        <v>2</v>
      </c>
      <c r="E185" s="16">
        <v>100.1</v>
      </c>
      <c r="F185" s="14">
        <v>18</v>
      </c>
      <c r="G185" s="14" t="s">
        <v>207</v>
      </c>
      <c r="H185" s="14">
        <v>4</v>
      </c>
      <c r="I185" s="16">
        <v>99.8</v>
      </c>
      <c r="J185" s="14">
        <v>18</v>
      </c>
      <c r="K185" s="14" t="s">
        <v>207</v>
      </c>
      <c r="L185" s="14">
        <v>9</v>
      </c>
      <c r="M185" s="16">
        <v>99.9</v>
      </c>
      <c r="N185" s="14">
        <v>5</v>
      </c>
      <c r="O185" s="14" t="s">
        <v>208</v>
      </c>
      <c r="P185" s="14">
        <v>10</v>
      </c>
      <c r="Q185" s="16">
        <v>100.3</v>
      </c>
      <c r="R185" s="14">
        <v>5</v>
      </c>
      <c r="S185" s="14" t="s">
        <v>208</v>
      </c>
      <c r="T185" s="14"/>
      <c r="U185" s="16"/>
      <c r="V185" s="14"/>
      <c r="W185" s="14"/>
      <c r="X185" s="14"/>
      <c r="Y185" s="16"/>
      <c r="Z185" s="14"/>
      <c r="AA185" s="14"/>
      <c r="AB185" s="14"/>
      <c r="AC185" s="16"/>
      <c r="AD185" s="14"/>
      <c r="AE185" s="14"/>
      <c r="AF185" s="14"/>
      <c r="AG185" s="16"/>
      <c r="AH185" s="14"/>
      <c r="AI185" s="14"/>
      <c r="AJ185" s="14"/>
      <c r="AK185" s="16"/>
      <c r="AL185" s="14"/>
      <c r="AM185" s="14"/>
      <c r="AN185" s="14"/>
      <c r="AO185" s="16"/>
      <c r="AP185" s="14"/>
      <c r="AQ185" s="14"/>
      <c r="AR185" s="15">
        <f t="shared" si="6"/>
        <v>100.02499999999999</v>
      </c>
      <c r="AS185" s="15">
        <f t="shared" si="7"/>
        <v>99.8</v>
      </c>
      <c r="AT185" s="15">
        <f t="shared" si="8"/>
        <v>100.3</v>
      </c>
      <c r="AU185" s="14"/>
    </row>
    <row r="186" spans="1:47" ht="15" customHeight="1" x14ac:dyDescent="0.25">
      <c r="A186" s="19">
        <v>183</v>
      </c>
      <c r="B186" s="12">
        <v>46243</v>
      </c>
      <c r="C186" s="14" t="s">
        <v>63</v>
      </c>
      <c r="D186" s="14">
        <v>2</v>
      </c>
      <c r="E186" s="16">
        <v>99.7</v>
      </c>
      <c r="F186" s="14">
        <v>17</v>
      </c>
      <c r="G186" s="14" t="s">
        <v>207</v>
      </c>
      <c r="H186" s="14">
        <v>4</v>
      </c>
      <c r="I186" s="16">
        <v>99.3</v>
      </c>
      <c r="J186" s="14">
        <v>17</v>
      </c>
      <c r="K186" s="14" t="s">
        <v>207</v>
      </c>
      <c r="L186" s="14">
        <v>9</v>
      </c>
      <c r="M186" s="16">
        <v>99.7</v>
      </c>
      <c r="N186" s="14">
        <v>3</v>
      </c>
      <c r="O186" s="14" t="s">
        <v>208</v>
      </c>
      <c r="P186" s="14">
        <v>10</v>
      </c>
      <c r="Q186" s="16"/>
      <c r="R186" s="14">
        <v>3</v>
      </c>
      <c r="S186" s="14" t="s">
        <v>208</v>
      </c>
      <c r="T186" s="14"/>
      <c r="U186" s="16"/>
      <c r="V186" s="14"/>
      <c r="W186" s="14"/>
      <c r="X186" s="14"/>
      <c r="Y186" s="16"/>
      <c r="Z186" s="14"/>
      <c r="AA186" s="14"/>
      <c r="AB186" s="14"/>
      <c r="AC186" s="16"/>
      <c r="AD186" s="14"/>
      <c r="AE186" s="14"/>
      <c r="AF186" s="14"/>
      <c r="AG186" s="16"/>
      <c r="AH186" s="14"/>
      <c r="AI186" s="14"/>
      <c r="AJ186" s="14"/>
      <c r="AK186" s="16"/>
      <c r="AL186" s="14"/>
      <c r="AM186" s="14"/>
      <c r="AN186" s="14"/>
      <c r="AO186" s="16"/>
      <c r="AP186" s="14"/>
      <c r="AQ186" s="14"/>
      <c r="AR186" s="15">
        <f t="shared" si="6"/>
        <v>99.566666666666663</v>
      </c>
      <c r="AS186" s="15">
        <f t="shared" si="7"/>
        <v>99.3</v>
      </c>
      <c r="AT186" s="15">
        <f t="shared" si="8"/>
        <v>99.7</v>
      </c>
      <c r="AU186" s="14"/>
    </row>
    <row r="187" spans="1:47" ht="15" customHeight="1" x14ac:dyDescent="0.25">
      <c r="A187" s="19">
        <v>184</v>
      </c>
      <c r="B187" s="12">
        <v>46243</v>
      </c>
      <c r="C187" s="14" t="s">
        <v>70</v>
      </c>
      <c r="D187" s="14">
        <v>2</v>
      </c>
      <c r="E187" s="16">
        <v>98.6</v>
      </c>
      <c r="F187" s="14">
        <v>4</v>
      </c>
      <c r="G187" s="14" t="s">
        <v>207</v>
      </c>
      <c r="H187" s="14">
        <v>4</v>
      </c>
      <c r="I187" s="16">
        <v>99.8</v>
      </c>
      <c r="J187" s="14">
        <v>1</v>
      </c>
      <c r="K187" s="14" t="s">
        <v>208</v>
      </c>
      <c r="L187" s="14">
        <v>9</v>
      </c>
      <c r="M187" s="16">
        <v>99.8</v>
      </c>
      <c r="N187" s="14">
        <v>1</v>
      </c>
      <c r="O187" s="14" t="s">
        <v>208</v>
      </c>
      <c r="P187" s="14">
        <v>10</v>
      </c>
      <c r="Q187" s="16">
        <v>99.6</v>
      </c>
      <c r="R187" s="14">
        <v>1</v>
      </c>
      <c r="S187" s="14" t="s">
        <v>208</v>
      </c>
      <c r="T187" s="14"/>
      <c r="U187" s="16"/>
      <c r="V187" s="14"/>
      <c r="W187" s="14"/>
      <c r="X187" s="14"/>
      <c r="Y187" s="16"/>
      <c r="Z187" s="14"/>
      <c r="AA187" s="14"/>
      <c r="AB187" s="14"/>
      <c r="AC187" s="16"/>
      <c r="AD187" s="14"/>
      <c r="AE187" s="14"/>
      <c r="AF187" s="14"/>
      <c r="AG187" s="16"/>
      <c r="AH187" s="14"/>
      <c r="AI187" s="14"/>
      <c r="AJ187" s="14"/>
      <c r="AK187" s="16"/>
      <c r="AL187" s="14"/>
      <c r="AM187" s="14"/>
      <c r="AN187" s="14"/>
      <c r="AO187" s="16"/>
      <c r="AP187" s="14"/>
      <c r="AQ187" s="14"/>
      <c r="AR187" s="15">
        <f t="shared" si="6"/>
        <v>99.449999999999989</v>
      </c>
      <c r="AS187" s="15">
        <f t="shared" si="7"/>
        <v>98.6</v>
      </c>
      <c r="AT187" s="15">
        <f t="shared" si="8"/>
        <v>99.8</v>
      </c>
      <c r="AU187" s="14"/>
    </row>
    <row r="188" spans="1:47" ht="15" customHeight="1" x14ac:dyDescent="0.25">
      <c r="A188" s="19">
        <v>185</v>
      </c>
      <c r="B188" s="12">
        <v>46243</v>
      </c>
      <c r="C188" s="14" t="s">
        <v>70</v>
      </c>
      <c r="D188" s="14">
        <v>2</v>
      </c>
      <c r="E188" s="16">
        <v>100.3</v>
      </c>
      <c r="F188" s="14">
        <v>4</v>
      </c>
      <c r="G188" s="14" t="s">
        <v>207</v>
      </c>
      <c r="H188" s="14">
        <v>4</v>
      </c>
      <c r="I188" s="16">
        <v>98.9</v>
      </c>
      <c r="J188" s="14">
        <v>12</v>
      </c>
      <c r="K188" s="14" t="s">
        <v>207</v>
      </c>
      <c r="L188" s="14">
        <v>9</v>
      </c>
      <c r="M188" s="16">
        <v>100.1</v>
      </c>
      <c r="N188" s="14">
        <v>12</v>
      </c>
      <c r="O188" s="14" t="s">
        <v>207</v>
      </c>
      <c r="P188" s="14">
        <v>10</v>
      </c>
      <c r="Q188" s="16"/>
      <c r="R188" s="14">
        <v>12</v>
      </c>
      <c r="S188" s="14" t="s">
        <v>207</v>
      </c>
      <c r="T188" s="14"/>
      <c r="U188" s="16"/>
      <c r="V188" s="14"/>
      <c r="W188" s="14"/>
      <c r="X188" s="14"/>
      <c r="Y188" s="16"/>
      <c r="Z188" s="14"/>
      <c r="AA188" s="14"/>
      <c r="AB188" s="14"/>
      <c r="AC188" s="16"/>
      <c r="AD188" s="14"/>
      <c r="AE188" s="14"/>
      <c r="AF188" s="14"/>
      <c r="AG188" s="16"/>
      <c r="AH188" s="14"/>
      <c r="AI188" s="14"/>
      <c r="AJ188" s="14"/>
      <c r="AK188" s="16"/>
      <c r="AL188" s="14"/>
      <c r="AM188" s="14"/>
      <c r="AN188" s="14"/>
      <c r="AO188" s="16"/>
      <c r="AP188" s="14"/>
      <c r="AQ188" s="14"/>
      <c r="AR188" s="15">
        <f t="shared" si="6"/>
        <v>99.766666666666652</v>
      </c>
      <c r="AS188" s="15">
        <f t="shared" si="7"/>
        <v>98.9</v>
      </c>
      <c r="AT188" s="15">
        <f t="shared" si="8"/>
        <v>100.3</v>
      </c>
      <c r="AU188" s="14"/>
    </row>
    <row r="189" spans="1:47" ht="15" customHeight="1" x14ac:dyDescent="0.25">
      <c r="A189" s="19">
        <v>186</v>
      </c>
      <c r="B189" s="12">
        <v>46243</v>
      </c>
      <c r="C189" s="14" t="s">
        <v>45</v>
      </c>
      <c r="D189" s="14">
        <v>2</v>
      </c>
      <c r="E189" s="16">
        <v>99.7</v>
      </c>
      <c r="F189" s="14">
        <v>17</v>
      </c>
      <c r="G189" s="14" t="s">
        <v>207</v>
      </c>
      <c r="H189" s="14">
        <v>4</v>
      </c>
      <c r="I189" s="16">
        <v>99.3</v>
      </c>
      <c r="J189" s="14">
        <v>17</v>
      </c>
      <c r="K189" s="14" t="s">
        <v>207</v>
      </c>
      <c r="L189" s="14">
        <v>9</v>
      </c>
      <c r="M189" s="16">
        <v>100.1</v>
      </c>
      <c r="N189" s="14">
        <v>3</v>
      </c>
      <c r="O189" s="14" t="s">
        <v>208</v>
      </c>
      <c r="P189" s="14">
        <v>10</v>
      </c>
      <c r="Q189" s="16">
        <v>100.3</v>
      </c>
      <c r="R189" s="14">
        <v>3</v>
      </c>
      <c r="S189" s="14" t="s">
        <v>208</v>
      </c>
      <c r="T189" s="14"/>
      <c r="U189" s="16"/>
      <c r="V189" s="14"/>
      <c r="W189" s="14"/>
      <c r="X189" s="14"/>
      <c r="Y189" s="16"/>
      <c r="Z189" s="14"/>
      <c r="AA189" s="14"/>
      <c r="AB189" s="14"/>
      <c r="AC189" s="16"/>
      <c r="AD189" s="14"/>
      <c r="AE189" s="14"/>
      <c r="AF189" s="14"/>
      <c r="AG189" s="16"/>
      <c r="AH189" s="14"/>
      <c r="AI189" s="14"/>
      <c r="AJ189" s="14"/>
      <c r="AK189" s="16"/>
      <c r="AL189" s="14"/>
      <c r="AM189" s="14"/>
      <c r="AN189" s="14"/>
      <c r="AO189" s="16"/>
      <c r="AP189" s="14"/>
      <c r="AQ189" s="14"/>
      <c r="AR189" s="15">
        <f t="shared" si="6"/>
        <v>99.850000000000009</v>
      </c>
      <c r="AS189" s="15">
        <f t="shared" si="7"/>
        <v>99.3</v>
      </c>
      <c r="AT189" s="15">
        <f t="shared" si="8"/>
        <v>100.3</v>
      </c>
      <c r="AU189" s="14"/>
    </row>
    <row r="190" spans="1:47" ht="15" customHeight="1" x14ac:dyDescent="0.25">
      <c r="A190" s="19">
        <v>187</v>
      </c>
      <c r="B190" s="12">
        <v>46244</v>
      </c>
      <c r="C190" s="14" t="s">
        <v>79</v>
      </c>
      <c r="D190" s="14">
        <v>1</v>
      </c>
      <c r="E190" s="16">
        <v>99.2</v>
      </c>
      <c r="F190" s="14">
        <v>6</v>
      </c>
      <c r="G190" s="14" t="s">
        <v>207</v>
      </c>
      <c r="H190" s="14">
        <v>3</v>
      </c>
      <c r="I190" s="16">
        <v>99.1</v>
      </c>
      <c r="J190" s="14">
        <v>6</v>
      </c>
      <c r="K190" s="14" t="s">
        <v>207</v>
      </c>
      <c r="L190" s="14">
        <v>8</v>
      </c>
      <c r="M190" s="16">
        <v>98.7</v>
      </c>
      <c r="N190" s="14">
        <v>6</v>
      </c>
      <c r="O190" s="14" t="s">
        <v>208</v>
      </c>
      <c r="P190" s="14">
        <v>9</v>
      </c>
      <c r="Q190" s="16">
        <v>98.8</v>
      </c>
      <c r="R190" s="14">
        <v>6</v>
      </c>
      <c r="S190" s="14" t="s">
        <v>208</v>
      </c>
      <c r="T190" s="14"/>
      <c r="U190" s="16"/>
      <c r="V190" s="14"/>
      <c r="W190" s="14"/>
      <c r="X190" s="14"/>
      <c r="Y190" s="16"/>
      <c r="Z190" s="14"/>
      <c r="AA190" s="14"/>
      <c r="AB190" s="14"/>
      <c r="AC190" s="16"/>
      <c r="AD190" s="14"/>
      <c r="AE190" s="14"/>
      <c r="AF190" s="14"/>
      <c r="AG190" s="16"/>
      <c r="AH190" s="14"/>
      <c r="AI190" s="14"/>
      <c r="AJ190" s="14"/>
      <c r="AK190" s="16"/>
      <c r="AL190" s="14"/>
      <c r="AM190" s="14"/>
      <c r="AN190" s="14"/>
      <c r="AO190" s="16"/>
      <c r="AP190" s="14"/>
      <c r="AQ190" s="14"/>
      <c r="AR190" s="15">
        <f t="shared" si="6"/>
        <v>98.95</v>
      </c>
      <c r="AS190" s="15">
        <f t="shared" si="7"/>
        <v>98.7</v>
      </c>
      <c r="AT190" s="15">
        <f t="shared" si="8"/>
        <v>99.2</v>
      </c>
      <c r="AU190" s="14"/>
    </row>
    <row r="191" spans="1:47" ht="15" customHeight="1" x14ac:dyDescent="0.25">
      <c r="A191" s="19">
        <v>188</v>
      </c>
      <c r="B191" s="12">
        <v>46244</v>
      </c>
      <c r="C191" s="14" t="s">
        <v>79</v>
      </c>
      <c r="D191" s="14">
        <v>1</v>
      </c>
      <c r="E191" s="16">
        <v>99.4</v>
      </c>
      <c r="F191" s="14">
        <v>7</v>
      </c>
      <c r="G191" s="14" t="s">
        <v>207</v>
      </c>
      <c r="H191" s="14">
        <v>3</v>
      </c>
      <c r="I191" s="16">
        <v>99.8</v>
      </c>
      <c r="J191" s="14">
        <v>7</v>
      </c>
      <c r="K191" s="14" t="s">
        <v>207</v>
      </c>
      <c r="L191" s="14">
        <v>8</v>
      </c>
      <c r="M191" s="16">
        <v>100.8</v>
      </c>
      <c r="N191" s="14">
        <v>7</v>
      </c>
      <c r="O191" s="14" t="s">
        <v>208</v>
      </c>
      <c r="P191" s="14">
        <v>9</v>
      </c>
      <c r="Q191" s="16">
        <v>100</v>
      </c>
      <c r="R191" s="14">
        <v>7</v>
      </c>
      <c r="S191" s="14" t="s">
        <v>208</v>
      </c>
      <c r="T191" s="14"/>
      <c r="U191" s="16"/>
      <c r="V191" s="14"/>
      <c r="W191" s="14"/>
      <c r="X191" s="14"/>
      <c r="Y191" s="16"/>
      <c r="Z191" s="14"/>
      <c r="AA191" s="14"/>
      <c r="AB191" s="14"/>
      <c r="AC191" s="16"/>
      <c r="AD191" s="14"/>
      <c r="AE191" s="14"/>
      <c r="AF191" s="14"/>
      <c r="AG191" s="16"/>
      <c r="AH191" s="14"/>
      <c r="AI191" s="14"/>
      <c r="AJ191" s="14"/>
      <c r="AK191" s="16"/>
      <c r="AL191" s="14"/>
      <c r="AM191" s="14"/>
      <c r="AN191" s="14"/>
      <c r="AO191" s="16"/>
      <c r="AP191" s="14"/>
      <c r="AQ191" s="14"/>
      <c r="AR191" s="15">
        <f t="shared" si="6"/>
        <v>100</v>
      </c>
      <c r="AS191" s="15">
        <f t="shared" si="7"/>
        <v>99.4</v>
      </c>
      <c r="AT191" s="15">
        <f t="shared" si="8"/>
        <v>100.8</v>
      </c>
      <c r="AU191" s="14"/>
    </row>
    <row r="192" spans="1:47" ht="15" customHeight="1" x14ac:dyDescent="0.25">
      <c r="A192" s="19">
        <v>189</v>
      </c>
      <c r="B192" s="12">
        <v>46244</v>
      </c>
      <c r="C192" s="14" t="s">
        <v>81</v>
      </c>
      <c r="D192" s="14">
        <v>1</v>
      </c>
      <c r="E192" s="16">
        <v>99.7</v>
      </c>
      <c r="F192" s="14">
        <v>4</v>
      </c>
      <c r="G192" s="14" t="s">
        <v>207</v>
      </c>
      <c r="H192" s="14">
        <v>3</v>
      </c>
      <c r="I192" s="16">
        <v>99.9</v>
      </c>
      <c r="J192" s="14">
        <v>4</v>
      </c>
      <c r="K192" s="14" t="s">
        <v>207</v>
      </c>
      <c r="L192" s="14">
        <v>8</v>
      </c>
      <c r="M192" s="16">
        <v>100.1</v>
      </c>
      <c r="N192" s="14">
        <v>13</v>
      </c>
      <c r="O192" s="14" t="s">
        <v>208</v>
      </c>
      <c r="P192" s="14">
        <v>9</v>
      </c>
      <c r="Q192" s="16">
        <v>99.9</v>
      </c>
      <c r="R192" s="14">
        <v>13</v>
      </c>
      <c r="S192" s="14" t="s">
        <v>208</v>
      </c>
      <c r="T192" s="14"/>
      <c r="U192" s="16"/>
      <c r="V192" s="14"/>
      <c r="W192" s="14"/>
      <c r="X192" s="14"/>
      <c r="Y192" s="16"/>
      <c r="Z192" s="14"/>
      <c r="AA192" s="14"/>
      <c r="AB192" s="14"/>
      <c r="AC192" s="16"/>
      <c r="AD192" s="14"/>
      <c r="AE192" s="14"/>
      <c r="AF192" s="14"/>
      <c r="AG192" s="16"/>
      <c r="AH192" s="14"/>
      <c r="AI192" s="14"/>
      <c r="AJ192" s="14"/>
      <c r="AK192" s="16"/>
      <c r="AL192" s="14"/>
      <c r="AM192" s="14"/>
      <c r="AN192" s="14"/>
      <c r="AO192" s="16"/>
      <c r="AP192" s="14"/>
      <c r="AQ192" s="14"/>
      <c r="AR192" s="15">
        <f t="shared" si="6"/>
        <v>99.9</v>
      </c>
      <c r="AS192" s="15">
        <f t="shared" si="7"/>
        <v>99.7</v>
      </c>
      <c r="AT192" s="15">
        <f t="shared" si="8"/>
        <v>100.1</v>
      </c>
      <c r="AU192" s="14"/>
    </row>
    <row r="193" spans="1:47" ht="15" customHeight="1" x14ac:dyDescent="0.25">
      <c r="A193" s="19">
        <v>190</v>
      </c>
      <c r="B193" s="12">
        <v>46244</v>
      </c>
      <c r="C193" s="14" t="s">
        <v>81</v>
      </c>
      <c r="D193" s="14">
        <v>1</v>
      </c>
      <c r="E193" s="16">
        <v>100</v>
      </c>
      <c r="F193" s="14">
        <v>5</v>
      </c>
      <c r="G193" s="14" t="s">
        <v>207</v>
      </c>
      <c r="H193" s="14">
        <v>3</v>
      </c>
      <c r="I193" s="16">
        <v>100.1</v>
      </c>
      <c r="J193" s="14">
        <v>5</v>
      </c>
      <c r="K193" s="14" t="s">
        <v>207</v>
      </c>
      <c r="L193" s="14">
        <v>8</v>
      </c>
      <c r="M193" s="16">
        <v>98.9</v>
      </c>
      <c r="N193" s="14">
        <v>5</v>
      </c>
      <c r="O193" s="14" t="s">
        <v>207</v>
      </c>
      <c r="P193" s="14">
        <v>9</v>
      </c>
      <c r="Q193" s="16"/>
      <c r="R193" s="14">
        <v>5</v>
      </c>
      <c r="S193" s="14" t="s">
        <v>207</v>
      </c>
      <c r="T193" s="14"/>
      <c r="U193" s="16"/>
      <c r="V193" s="14"/>
      <c r="W193" s="14"/>
      <c r="X193" s="14"/>
      <c r="Y193" s="16"/>
      <c r="Z193" s="14"/>
      <c r="AA193" s="14"/>
      <c r="AB193" s="14"/>
      <c r="AC193" s="16"/>
      <c r="AD193" s="14"/>
      <c r="AE193" s="14"/>
      <c r="AF193" s="14"/>
      <c r="AG193" s="16"/>
      <c r="AH193" s="14"/>
      <c r="AI193" s="14"/>
      <c r="AJ193" s="14"/>
      <c r="AK193" s="16"/>
      <c r="AL193" s="14"/>
      <c r="AM193" s="14"/>
      <c r="AN193" s="14"/>
      <c r="AO193" s="16"/>
      <c r="AP193" s="14"/>
      <c r="AQ193" s="14"/>
      <c r="AR193" s="15">
        <f t="shared" si="6"/>
        <v>99.666666666666671</v>
      </c>
      <c r="AS193" s="15">
        <f t="shared" si="7"/>
        <v>98.9</v>
      </c>
      <c r="AT193" s="15">
        <f t="shared" si="8"/>
        <v>100.1</v>
      </c>
      <c r="AU193" s="14"/>
    </row>
    <row r="194" spans="1:47" ht="15" customHeight="1" x14ac:dyDescent="0.25">
      <c r="A194" s="19">
        <v>191</v>
      </c>
      <c r="B194" s="12">
        <v>46244</v>
      </c>
      <c r="C194" s="14" t="s">
        <v>85</v>
      </c>
      <c r="D194" s="14">
        <v>1</v>
      </c>
      <c r="E194" s="16">
        <v>100</v>
      </c>
      <c r="F194" s="14">
        <v>8</v>
      </c>
      <c r="G194" s="14" t="s">
        <v>207</v>
      </c>
      <c r="H194" s="14">
        <v>3</v>
      </c>
      <c r="I194" s="16">
        <v>100.1</v>
      </c>
      <c r="J194" s="14">
        <v>8</v>
      </c>
      <c r="K194" s="14" t="s">
        <v>208</v>
      </c>
      <c r="L194" s="14">
        <v>8</v>
      </c>
      <c r="M194" s="16">
        <v>100.3</v>
      </c>
      <c r="N194" s="14">
        <v>8</v>
      </c>
      <c r="O194" s="14" t="s">
        <v>208</v>
      </c>
      <c r="P194" s="14">
        <v>9</v>
      </c>
      <c r="Q194" s="16">
        <v>99.4</v>
      </c>
      <c r="R194" s="14">
        <v>8</v>
      </c>
      <c r="S194" s="14" t="s">
        <v>208</v>
      </c>
      <c r="T194" s="14"/>
      <c r="U194" s="16"/>
      <c r="V194" s="14"/>
      <c r="W194" s="14"/>
      <c r="X194" s="14"/>
      <c r="Y194" s="16"/>
      <c r="Z194" s="14"/>
      <c r="AA194" s="14"/>
      <c r="AB194" s="14"/>
      <c r="AC194" s="16"/>
      <c r="AD194" s="14"/>
      <c r="AE194" s="14"/>
      <c r="AF194" s="14"/>
      <c r="AG194" s="16"/>
      <c r="AH194" s="14"/>
      <c r="AI194" s="14"/>
      <c r="AJ194" s="14"/>
      <c r="AK194" s="16"/>
      <c r="AL194" s="14"/>
      <c r="AM194" s="14"/>
      <c r="AN194" s="14"/>
      <c r="AO194" s="16"/>
      <c r="AP194" s="14"/>
      <c r="AQ194" s="14"/>
      <c r="AR194" s="15">
        <f t="shared" si="6"/>
        <v>99.949999999999989</v>
      </c>
      <c r="AS194" s="15">
        <f t="shared" si="7"/>
        <v>99.4</v>
      </c>
      <c r="AT194" s="15">
        <f t="shared" si="8"/>
        <v>100.3</v>
      </c>
      <c r="AU194" s="14"/>
    </row>
    <row r="195" spans="1:47" ht="15" customHeight="1" x14ac:dyDescent="0.25">
      <c r="A195" s="19">
        <v>192</v>
      </c>
      <c r="B195" s="12">
        <v>46244</v>
      </c>
      <c r="C195" s="14" t="s">
        <v>85</v>
      </c>
      <c r="D195" s="14">
        <v>1</v>
      </c>
      <c r="E195" s="16">
        <v>100</v>
      </c>
      <c r="F195" s="14">
        <v>3</v>
      </c>
      <c r="G195" s="14" t="s">
        <v>207</v>
      </c>
      <c r="H195" s="14">
        <v>3</v>
      </c>
      <c r="I195" s="16">
        <v>99.9</v>
      </c>
      <c r="J195" s="14">
        <v>3</v>
      </c>
      <c r="K195" s="14" t="s">
        <v>207</v>
      </c>
      <c r="L195" s="14">
        <v>8</v>
      </c>
      <c r="M195" s="16">
        <v>99.9</v>
      </c>
      <c r="N195" s="14">
        <v>9</v>
      </c>
      <c r="O195" s="14" t="s">
        <v>207</v>
      </c>
      <c r="P195" s="14">
        <v>9</v>
      </c>
      <c r="Q195" s="16">
        <v>99.8</v>
      </c>
      <c r="R195" s="14">
        <v>9</v>
      </c>
      <c r="S195" s="14" t="s">
        <v>208</v>
      </c>
      <c r="T195" s="14"/>
      <c r="U195" s="16"/>
      <c r="V195" s="14"/>
      <c r="W195" s="14"/>
      <c r="X195" s="14"/>
      <c r="Y195" s="16"/>
      <c r="Z195" s="14"/>
      <c r="AA195" s="14"/>
      <c r="AB195" s="14"/>
      <c r="AC195" s="16"/>
      <c r="AD195" s="14"/>
      <c r="AE195" s="14"/>
      <c r="AF195" s="14"/>
      <c r="AG195" s="16"/>
      <c r="AH195" s="14"/>
      <c r="AI195" s="14"/>
      <c r="AJ195" s="14"/>
      <c r="AK195" s="16"/>
      <c r="AL195" s="14"/>
      <c r="AM195" s="14"/>
      <c r="AN195" s="14"/>
      <c r="AO195" s="16"/>
      <c r="AP195" s="14"/>
      <c r="AQ195" s="14"/>
      <c r="AR195" s="15">
        <f t="shared" si="6"/>
        <v>99.9</v>
      </c>
      <c r="AS195" s="15">
        <f t="shared" si="7"/>
        <v>99.8</v>
      </c>
      <c r="AT195" s="15">
        <f t="shared" si="8"/>
        <v>100</v>
      </c>
      <c r="AU195" s="14"/>
    </row>
    <row r="196" spans="1:47" ht="15" customHeight="1" x14ac:dyDescent="0.25">
      <c r="A196" s="19">
        <v>193</v>
      </c>
      <c r="B196" s="12">
        <v>46244</v>
      </c>
      <c r="C196" s="14" t="s">
        <v>1</v>
      </c>
      <c r="D196" s="14">
        <v>1</v>
      </c>
      <c r="E196" s="16">
        <v>99.5</v>
      </c>
      <c r="F196" s="14">
        <v>1</v>
      </c>
      <c r="G196" s="14" t="s">
        <v>207</v>
      </c>
      <c r="H196" s="14">
        <v>3</v>
      </c>
      <c r="I196" s="16">
        <v>99.4</v>
      </c>
      <c r="J196" s="14">
        <v>1</v>
      </c>
      <c r="K196" s="14" t="s">
        <v>207</v>
      </c>
      <c r="L196" s="14">
        <v>8</v>
      </c>
      <c r="M196" s="16">
        <v>100.4</v>
      </c>
      <c r="N196" s="14">
        <v>14</v>
      </c>
      <c r="O196" s="14" t="s">
        <v>208</v>
      </c>
      <c r="P196" s="14">
        <v>9</v>
      </c>
      <c r="Q196" s="16">
        <v>100.2</v>
      </c>
      <c r="R196" s="14">
        <v>14</v>
      </c>
      <c r="S196" s="14" t="s">
        <v>208</v>
      </c>
      <c r="T196" s="14"/>
      <c r="U196" s="16"/>
      <c r="V196" s="14"/>
      <c r="W196" s="14"/>
      <c r="X196" s="14"/>
      <c r="Y196" s="16"/>
      <c r="Z196" s="14"/>
      <c r="AA196" s="14"/>
      <c r="AB196" s="14"/>
      <c r="AC196" s="16"/>
      <c r="AD196" s="14"/>
      <c r="AE196" s="14"/>
      <c r="AF196" s="14"/>
      <c r="AG196" s="16"/>
      <c r="AH196" s="14"/>
      <c r="AI196" s="14"/>
      <c r="AJ196" s="14"/>
      <c r="AK196" s="16"/>
      <c r="AL196" s="14"/>
      <c r="AM196" s="14"/>
      <c r="AN196" s="14"/>
      <c r="AO196" s="16"/>
      <c r="AP196" s="14"/>
      <c r="AQ196" s="14"/>
      <c r="AR196" s="15">
        <f t="shared" ref="AR196:AR259" si="9">IF(COUNT(E196,I196,M196,Q196,U196,Y196,AC196,AG196,AK196,AO196)=0,"",AVERAGE(E196,I196,M196,Q196,U196,Y196,AC196,AG196,AK196,AO196))</f>
        <v>99.875</v>
      </c>
      <c r="AS196" s="15">
        <f t="shared" ref="AS196:AS259" si="10">IF(COUNT(E196,I196,M196,Q196,U196,Y196,AC196,AG196,AK196,AO196)=0,"",MIN(E196,I196,M196,Q196,U196,Y196,AC196,AG196,AK196,AO196))</f>
        <v>99.4</v>
      </c>
      <c r="AT196" s="15">
        <f t="shared" ref="AT196:AT259" si="11">IF(COUNT(E196,I196,M196,Q196,U196,Y196,AC196,AG196,AK196,AO196)=0,"",MAX(E196,I196,M196,Q196,U196,Y196,AC196,AG196,AK196,AO196))</f>
        <v>100.4</v>
      </c>
      <c r="AU196" s="14"/>
    </row>
    <row r="197" spans="1:47" ht="15" customHeight="1" x14ac:dyDescent="0.25">
      <c r="A197" s="19">
        <v>194</v>
      </c>
      <c r="B197" s="12">
        <v>46244</v>
      </c>
      <c r="C197" s="14" t="s">
        <v>1</v>
      </c>
      <c r="D197" s="14">
        <v>1</v>
      </c>
      <c r="E197" s="16">
        <v>99.4</v>
      </c>
      <c r="F197" s="14">
        <v>7</v>
      </c>
      <c r="G197" s="14" t="s">
        <v>207</v>
      </c>
      <c r="H197" s="14">
        <v>3</v>
      </c>
      <c r="I197" s="16">
        <v>99.9</v>
      </c>
      <c r="J197" s="14">
        <v>7</v>
      </c>
      <c r="K197" s="14" t="s">
        <v>207</v>
      </c>
      <c r="L197" s="14">
        <v>8</v>
      </c>
      <c r="M197" s="16">
        <v>100.8</v>
      </c>
      <c r="N197" s="14">
        <v>9</v>
      </c>
      <c r="O197" s="14" t="s">
        <v>208</v>
      </c>
      <c r="P197" s="14">
        <v>9</v>
      </c>
      <c r="Q197" s="16">
        <v>100</v>
      </c>
      <c r="R197" s="14">
        <v>9</v>
      </c>
      <c r="S197" s="14" t="s">
        <v>208</v>
      </c>
      <c r="T197" s="14"/>
      <c r="U197" s="16"/>
      <c r="V197" s="14"/>
      <c r="W197" s="14"/>
      <c r="X197" s="14"/>
      <c r="Y197" s="16"/>
      <c r="Z197" s="14"/>
      <c r="AA197" s="14"/>
      <c r="AB197" s="14"/>
      <c r="AC197" s="16"/>
      <c r="AD197" s="14"/>
      <c r="AE197" s="14"/>
      <c r="AF197" s="14"/>
      <c r="AG197" s="16"/>
      <c r="AH197" s="14"/>
      <c r="AI197" s="14"/>
      <c r="AJ197" s="14"/>
      <c r="AK197" s="16"/>
      <c r="AL197" s="14"/>
      <c r="AM197" s="14"/>
      <c r="AN197" s="14"/>
      <c r="AO197" s="16"/>
      <c r="AP197" s="14"/>
      <c r="AQ197" s="14"/>
      <c r="AR197" s="15">
        <f t="shared" si="9"/>
        <v>100.02500000000001</v>
      </c>
      <c r="AS197" s="15">
        <f t="shared" si="10"/>
        <v>99.4</v>
      </c>
      <c r="AT197" s="15">
        <f t="shared" si="11"/>
        <v>100.8</v>
      </c>
      <c r="AU197" s="14"/>
    </row>
    <row r="198" spans="1:47" ht="15" customHeight="1" x14ac:dyDescent="0.25">
      <c r="A198" s="19">
        <v>195</v>
      </c>
      <c r="B198" s="12">
        <v>46246</v>
      </c>
      <c r="C198" s="14" t="s">
        <v>43</v>
      </c>
      <c r="D198" s="14">
        <v>2</v>
      </c>
      <c r="E198" s="16">
        <v>100.1</v>
      </c>
      <c r="F198" s="14">
        <v>1</v>
      </c>
      <c r="G198" s="14" t="s">
        <v>207</v>
      </c>
      <c r="H198" s="14">
        <v>6</v>
      </c>
      <c r="I198" s="16">
        <v>99.8</v>
      </c>
      <c r="J198" s="14">
        <v>1</v>
      </c>
      <c r="K198" s="14" t="s">
        <v>207</v>
      </c>
      <c r="L198" s="14">
        <v>7</v>
      </c>
      <c r="M198" s="16">
        <v>99.2</v>
      </c>
      <c r="N198" s="14">
        <v>3</v>
      </c>
      <c r="O198" s="14" t="s">
        <v>208</v>
      </c>
      <c r="P198" s="14"/>
      <c r="Q198" s="16"/>
      <c r="R198" s="14"/>
      <c r="S198" s="14"/>
      <c r="T198" s="14"/>
      <c r="U198" s="16"/>
      <c r="V198" s="14"/>
      <c r="W198" s="14"/>
      <c r="X198" s="14"/>
      <c r="Y198" s="16"/>
      <c r="Z198" s="14"/>
      <c r="AA198" s="14"/>
      <c r="AB198" s="14"/>
      <c r="AC198" s="16"/>
      <c r="AD198" s="14"/>
      <c r="AE198" s="14"/>
      <c r="AF198" s="14"/>
      <c r="AG198" s="16"/>
      <c r="AH198" s="14"/>
      <c r="AI198" s="14"/>
      <c r="AJ198" s="14"/>
      <c r="AK198" s="16"/>
      <c r="AL198" s="14"/>
      <c r="AM198" s="14"/>
      <c r="AN198" s="14"/>
      <c r="AO198" s="16"/>
      <c r="AP198" s="14"/>
      <c r="AQ198" s="14"/>
      <c r="AR198" s="15">
        <f t="shared" si="9"/>
        <v>99.699999999999989</v>
      </c>
      <c r="AS198" s="15">
        <f t="shared" si="10"/>
        <v>99.2</v>
      </c>
      <c r="AT198" s="15">
        <f t="shared" si="11"/>
        <v>100.1</v>
      </c>
      <c r="AU198" s="14"/>
    </row>
    <row r="199" spans="1:47" ht="15" customHeight="1" x14ac:dyDescent="0.25">
      <c r="A199" s="19">
        <v>196</v>
      </c>
      <c r="B199" s="12">
        <v>46246</v>
      </c>
      <c r="C199" s="14" t="s">
        <v>43</v>
      </c>
      <c r="D199" s="14">
        <v>2</v>
      </c>
      <c r="E199" s="16">
        <v>99.6</v>
      </c>
      <c r="F199" s="14">
        <v>2</v>
      </c>
      <c r="G199" s="14" t="s">
        <v>207</v>
      </c>
      <c r="H199" s="14">
        <v>6</v>
      </c>
      <c r="I199" s="16">
        <v>99.7</v>
      </c>
      <c r="J199" s="14">
        <v>2</v>
      </c>
      <c r="K199" s="14" t="s">
        <v>207</v>
      </c>
      <c r="L199" s="14">
        <v>7</v>
      </c>
      <c r="M199" s="16">
        <v>99.7</v>
      </c>
      <c r="N199" s="14">
        <v>2</v>
      </c>
      <c r="O199" s="14" t="s">
        <v>208</v>
      </c>
      <c r="P199" s="14"/>
      <c r="Q199" s="16"/>
      <c r="R199" s="14"/>
      <c r="S199" s="14"/>
      <c r="T199" s="14"/>
      <c r="U199" s="16"/>
      <c r="V199" s="14"/>
      <c r="W199" s="14"/>
      <c r="X199" s="14"/>
      <c r="Y199" s="16"/>
      <c r="Z199" s="14"/>
      <c r="AA199" s="14"/>
      <c r="AB199" s="14"/>
      <c r="AC199" s="16"/>
      <c r="AD199" s="14"/>
      <c r="AE199" s="14"/>
      <c r="AF199" s="14"/>
      <c r="AG199" s="16"/>
      <c r="AH199" s="14"/>
      <c r="AI199" s="14"/>
      <c r="AJ199" s="14"/>
      <c r="AK199" s="16"/>
      <c r="AL199" s="14"/>
      <c r="AM199" s="14"/>
      <c r="AN199" s="14"/>
      <c r="AO199" s="16"/>
      <c r="AP199" s="14"/>
      <c r="AQ199" s="14"/>
      <c r="AR199" s="15">
        <f t="shared" si="9"/>
        <v>99.666666666666671</v>
      </c>
      <c r="AS199" s="15">
        <f t="shared" si="10"/>
        <v>99.6</v>
      </c>
      <c r="AT199" s="15">
        <f t="shared" si="11"/>
        <v>99.7</v>
      </c>
      <c r="AU199" s="14"/>
    </row>
    <row r="200" spans="1:47" ht="15" customHeight="1" x14ac:dyDescent="0.25">
      <c r="A200" s="19">
        <v>197</v>
      </c>
      <c r="B200" s="12">
        <v>46246</v>
      </c>
      <c r="C200" s="14" t="s">
        <v>43</v>
      </c>
      <c r="D200" s="14">
        <v>2</v>
      </c>
      <c r="E200" s="16">
        <v>100.1</v>
      </c>
      <c r="F200" s="14">
        <v>8</v>
      </c>
      <c r="G200" s="14" t="s">
        <v>207</v>
      </c>
      <c r="H200" s="14">
        <v>6</v>
      </c>
      <c r="I200" s="16">
        <v>100</v>
      </c>
      <c r="J200" s="14">
        <v>8</v>
      </c>
      <c r="K200" s="14" t="s">
        <v>207</v>
      </c>
      <c r="L200" s="14">
        <v>7</v>
      </c>
      <c r="M200" s="16">
        <v>99.8</v>
      </c>
      <c r="N200" s="14">
        <v>4</v>
      </c>
      <c r="O200" s="14" t="s">
        <v>208</v>
      </c>
      <c r="P200" s="14"/>
      <c r="Q200" s="16"/>
      <c r="R200" s="14"/>
      <c r="S200" s="14"/>
      <c r="T200" s="14"/>
      <c r="U200" s="16"/>
      <c r="V200" s="14"/>
      <c r="W200" s="14"/>
      <c r="X200" s="14"/>
      <c r="Y200" s="16"/>
      <c r="Z200" s="14"/>
      <c r="AA200" s="14"/>
      <c r="AB200" s="14"/>
      <c r="AC200" s="16"/>
      <c r="AD200" s="14"/>
      <c r="AE200" s="14"/>
      <c r="AF200" s="14"/>
      <c r="AG200" s="16"/>
      <c r="AH200" s="14"/>
      <c r="AI200" s="14"/>
      <c r="AJ200" s="14"/>
      <c r="AK200" s="16"/>
      <c r="AL200" s="14"/>
      <c r="AM200" s="14"/>
      <c r="AN200" s="14"/>
      <c r="AO200" s="16"/>
      <c r="AP200" s="14"/>
      <c r="AQ200" s="14"/>
      <c r="AR200" s="15">
        <f t="shared" si="9"/>
        <v>99.966666666666654</v>
      </c>
      <c r="AS200" s="15">
        <f t="shared" si="10"/>
        <v>99.8</v>
      </c>
      <c r="AT200" s="15">
        <f t="shared" si="11"/>
        <v>100.1</v>
      </c>
      <c r="AU200" s="14"/>
    </row>
    <row r="201" spans="1:47" ht="15" customHeight="1" x14ac:dyDescent="0.25">
      <c r="A201" s="19">
        <v>198</v>
      </c>
      <c r="B201" s="12">
        <v>46246</v>
      </c>
      <c r="C201" s="14" t="s">
        <v>41</v>
      </c>
      <c r="D201" s="14">
        <v>2</v>
      </c>
      <c r="E201" s="16">
        <v>99.9</v>
      </c>
      <c r="F201" s="14">
        <v>10</v>
      </c>
      <c r="G201" s="14" t="s">
        <v>207</v>
      </c>
      <c r="H201" s="14">
        <v>6</v>
      </c>
      <c r="I201" s="16">
        <v>99.7</v>
      </c>
      <c r="J201" s="14">
        <v>10</v>
      </c>
      <c r="K201" s="14" t="s">
        <v>207</v>
      </c>
      <c r="L201" s="14">
        <v>7</v>
      </c>
      <c r="M201" s="16">
        <v>99.6</v>
      </c>
      <c r="N201" s="14">
        <v>10</v>
      </c>
      <c r="O201" s="14" t="s">
        <v>208</v>
      </c>
      <c r="P201" s="14"/>
      <c r="Q201" s="16"/>
      <c r="R201" s="14"/>
      <c r="S201" s="14"/>
      <c r="T201" s="14"/>
      <c r="U201" s="16"/>
      <c r="V201" s="14"/>
      <c r="W201" s="14"/>
      <c r="X201" s="14"/>
      <c r="Y201" s="16"/>
      <c r="Z201" s="14"/>
      <c r="AA201" s="14"/>
      <c r="AB201" s="14"/>
      <c r="AC201" s="16"/>
      <c r="AD201" s="14"/>
      <c r="AE201" s="14"/>
      <c r="AF201" s="14"/>
      <c r="AG201" s="16"/>
      <c r="AH201" s="14"/>
      <c r="AI201" s="14"/>
      <c r="AJ201" s="14"/>
      <c r="AK201" s="16"/>
      <c r="AL201" s="14"/>
      <c r="AM201" s="14"/>
      <c r="AN201" s="14"/>
      <c r="AO201" s="16"/>
      <c r="AP201" s="14"/>
      <c r="AQ201" s="14"/>
      <c r="AR201" s="15">
        <f t="shared" si="9"/>
        <v>99.733333333333348</v>
      </c>
      <c r="AS201" s="15">
        <f t="shared" si="10"/>
        <v>99.6</v>
      </c>
      <c r="AT201" s="15">
        <f t="shared" si="11"/>
        <v>99.9</v>
      </c>
      <c r="AU201" s="14"/>
    </row>
    <row r="202" spans="1:47" ht="15" customHeight="1" x14ac:dyDescent="0.25">
      <c r="A202" s="19">
        <v>199</v>
      </c>
      <c r="B202" s="12">
        <v>46246</v>
      </c>
      <c r="C202" s="14" t="s">
        <v>41</v>
      </c>
      <c r="D202" s="14">
        <v>2</v>
      </c>
      <c r="E202" s="16">
        <v>99.8</v>
      </c>
      <c r="F202" s="14">
        <v>13</v>
      </c>
      <c r="G202" s="14" t="s">
        <v>207</v>
      </c>
      <c r="H202" s="14">
        <v>6</v>
      </c>
      <c r="I202" s="16">
        <v>100.1</v>
      </c>
      <c r="J202" s="14">
        <v>13</v>
      </c>
      <c r="K202" s="14" t="s">
        <v>207</v>
      </c>
      <c r="L202" s="14">
        <v>7</v>
      </c>
      <c r="M202" s="16">
        <v>99.6</v>
      </c>
      <c r="N202" s="14">
        <v>13</v>
      </c>
      <c r="O202" s="14" t="s">
        <v>207</v>
      </c>
      <c r="P202" s="14"/>
      <c r="Q202" s="16"/>
      <c r="R202" s="14"/>
      <c r="S202" s="14"/>
      <c r="T202" s="14"/>
      <c r="U202" s="16"/>
      <c r="V202" s="14"/>
      <c r="W202" s="14"/>
      <c r="X202" s="14"/>
      <c r="Y202" s="16"/>
      <c r="Z202" s="14"/>
      <c r="AA202" s="14"/>
      <c r="AB202" s="14"/>
      <c r="AC202" s="16"/>
      <c r="AD202" s="14"/>
      <c r="AE202" s="14"/>
      <c r="AF202" s="14"/>
      <c r="AG202" s="16"/>
      <c r="AH202" s="14"/>
      <c r="AI202" s="14"/>
      <c r="AJ202" s="14"/>
      <c r="AK202" s="16"/>
      <c r="AL202" s="14"/>
      <c r="AM202" s="14"/>
      <c r="AN202" s="14"/>
      <c r="AO202" s="16"/>
      <c r="AP202" s="14"/>
      <c r="AQ202" s="14"/>
      <c r="AR202" s="15">
        <f t="shared" si="9"/>
        <v>99.833333333333329</v>
      </c>
      <c r="AS202" s="15">
        <f t="shared" si="10"/>
        <v>99.6</v>
      </c>
      <c r="AT202" s="15">
        <f t="shared" si="11"/>
        <v>100.1</v>
      </c>
      <c r="AU202" s="14"/>
    </row>
    <row r="203" spans="1:47" ht="15" customHeight="1" x14ac:dyDescent="0.25">
      <c r="A203" s="19">
        <v>200</v>
      </c>
      <c r="B203" s="12">
        <v>46246</v>
      </c>
      <c r="C203" s="14" t="s">
        <v>41</v>
      </c>
      <c r="D203" s="14">
        <v>2</v>
      </c>
      <c r="E203" s="16">
        <v>99.8</v>
      </c>
      <c r="F203" s="14">
        <v>9</v>
      </c>
      <c r="G203" s="14" t="s">
        <v>207</v>
      </c>
      <c r="H203" s="14">
        <v>6</v>
      </c>
      <c r="I203" s="16">
        <v>99.9</v>
      </c>
      <c r="J203" s="14">
        <v>9</v>
      </c>
      <c r="K203" s="14" t="s">
        <v>207</v>
      </c>
      <c r="L203" s="14">
        <v>7</v>
      </c>
      <c r="M203" s="16">
        <v>99.6</v>
      </c>
      <c r="N203" s="14">
        <v>9</v>
      </c>
      <c r="O203" s="14" t="s">
        <v>208</v>
      </c>
      <c r="P203" s="14"/>
      <c r="Q203" s="16"/>
      <c r="R203" s="14"/>
      <c r="S203" s="14"/>
      <c r="T203" s="14"/>
      <c r="U203" s="16"/>
      <c r="V203" s="14"/>
      <c r="W203" s="14"/>
      <c r="X203" s="14"/>
      <c r="Y203" s="16"/>
      <c r="Z203" s="14"/>
      <c r="AA203" s="14"/>
      <c r="AB203" s="14"/>
      <c r="AC203" s="16"/>
      <c r="AD203" s="14"/>
      <c r="AE203" s="14"/>
      <c r="AF203" s="14"/>
      <c r="AG203" s="16"/>
      <c r="AH203" s="14"/>
      <c r="AI203" s="14"/>
      <c r="AJ203" s="14"/>
      <c r="AK203" s="16"/>
      <c r="AL203" s="14"/>
      <c r="AM203" s="14"/>
      <c r="AN203" s="14"/>
      <c r="AO203" s="16"/>
      <c r="AP203" s="14"/>
      <c r="AQ203" s="14"/>
      <c r="AR203" s="15">
        <f t="shared" si="9"/>
        <v>99.766666666666652</v>
      </c>
      <c r="AS203" s="15">
        <f t="shared" si="10"/>
        <v>99.6</v>
      </c>
      <c r="AT203" s="15">
        <f t="shared" si="11"/>
        <v>99.9</v>
      </c>
      <c r="AU203" s="14"/>
    </row>
    <row r="204" spans="1:47" ht="15" customHeight="1" x14ac:dyDescent="0.25">
      <c r="A204" s="19">
        <v>201</v>
      </c>
      <c r="B204" s="12">
        <v>46246</v>
      </c>
      <c r="C204" s="14" t="s">
        <v>48</v>
      </c>
      <c r="D204" s="14">
        <v>2</v>
      </c>
      <c r="E204" s="16">
        <v>99.5</v>
      </c>
      <c r="F204" s="14">
        <v>11</v>
      </c>
      <c r="G204" s="14" t="s">
        <v>207</v>
      </c>
      <c r="H204" s="14">
        <v>6</v>
      </c>
      <c r="I204" s="16">
        <v>100</v>
      </c>
      <c r="J204" s="14">
        <v>11</v>
      </c>
      <c r="K204" s="14" t="s">
        <v>208</v>
      </c>
      <c r="L204" s="14">
        <v>7</v>
      </c>
      <c r="M204" s="16">
        <v>99.7</v>
      </c>
      <c r="N204" s="14">
        <v>11</v>
      </c>
      <c r="O204" s="14" t="s">
        <v>208</v>
      </c>
      <c r="P204" s="14"/>
      <c r="Q204" s="16"/>
      <c r="R204" s="14"/>
      <c r="S204" s="14"/>
      <c r="T204" s="14"/>
      <c r="U204" s="16"/>
      <c r="V204" s="14"/>
      <c r="W204" s="14"/>
      <c r="X204" s="14"/>
      <c r="Y204" s="16"/>
      <c r="Z204" s="14"/>
      <c r="AA204" s="14"/>
      <c r="AB204" s="14"/>
      <c r="AC204" s="16"/>
      <c r="AD204" s="14"/>
      <c r="AE204" s="14"/>
      <c r="AF204" s="14"/>
      <c r="AG204" s="16"/>
      <c r="AH204" s="14"/>
      <c r="AI204" s="14"/>
      <c r="AJ204" s="14"/>
      <c r="AK204" s="16"/>
      <c r="AL204" s="14"/>
      <c r="AM204" s="14"/>
      <c r="AN204" s="14"/>
      <c r="AO204" s="16"/>
      <c r="AP204" s="14"/>
      <c r="AQ204" s="14"/>
      <c r="AR204" s="15">
        <f t="shared" si="9"/>
        <v>99.733333333333334</v>
      </c>
      <c r="AS204" s="15">
        <f t="shared" si="10"/>
        <v>99.5</v>
      </c>
      <c r="AT204" s="15">
        <f t="shared" si="11"/>
        <v>100</v>
      </c>
      <c r="AU204" s="14"/>
    </row>
    <row r="205" spans="1:47" ht="15" customHeight="1" x14ac:dyDescent="0.25">
      <c r="A205" s="19">
        <v>202</v>
      </c>
      <c r="B205" s="12">
        <v>46246</v>
      </c>
      <c r="C205" s="14" t="s">
        <v>56</v>
      </c>
      <c r="D205" s="14">
        <v>2</v>
      </c>
      <c r="E205" s="16">
        <v>99.5</v>
      </c>
      <c r="F205" s="14">
        <v>11</v>
      </c>
      <c r="G205" s="14" t="s">
        <v>207</v>
      </c>
      <c r="H205" s="14">
        <v>6</v>
      </c>
      <c r="I205" s="16">
        <v>100</v>
      </c>
      <c r="J205" s="14">
        <v>11</v>
      </c>
      <c r="K205" s="14" t="s">
        <v>208</v>
      </c>
      <c r="L205" s="14">
        <v>7</v>
      </c>
      <c r="M205" s="16">
        <v>99.7</v>
      </c>
      <c r="N205" s="14">
        <v>11</v>
      </c>
      <c r="O205" s="14" t="s">
        <v>208</v>
      </c>
      <c r="P205" s="14"/>
      <c r="Q205" s="16"/>
      <c r="R205" s="14"/>
      <c r="S205" s="14"/>
      <c r="T205" s="14"/>
      <c r="U205" s="16"/>
      <c r="V205" s="14"/>
      <c r="W205" s="14"/>
      <c r="X205" s="14"/>
      <c r="Y205" s="16"/>
      <c r="Z205" s="14"/>
      <c r="AA205" s="14"/>
      <c r="AB205" s="14"/>
      <c r="AC205" s="16"/>
      <c r="AD205" s="14"/>
      <c r="AE205" s="14"/>
      <c r="AF205" s="14"/>
      <c r="AG205" s="16"/>
      <c r="AH205" s="14"/>
      <c r="AI205" s="14"/>
      <c r="AJ205" s="14"/>
      <c r="AK205" s="16"/>
      <c r="AL205" s="14"/>
      <c r="AM205" s="14"/>
      <c r="AN205" s="14"/>
      <c r="AO205" s="16"/>
      <c r="AP205" s="14"/>
      <c r="AQ205" s="14"/>
      <c r="AR205" s="15">
        <f t="shared" si="9"/>
        <v>99.733333333333334</v>
      </c>
      <c r="AS205" s="15">
        <f t="shared" si="10"/>
        <v>99.5</v>
      </c>
      <c r="AT205" s="15">
        <f t="shared" si="11"/>
        <v>100</v>
      </c>
      <c r="AU205" s="14"/>
    </row>
    <row r="206" spans="1:47" ht="15" customHeight="1" x14ac:dyDescent="0.25">
      <c r="A206" s="19">
        <v>203</v>
      </c>
      <c r="B206" s="12">
        <v>46246</v>
      </c>
      <c r="C206" s="14" t="s">
        <v>63</v>
      </c>
      <c r="D206" s="14">
        <v>2</v>
      </c>
      <c r="E206" s="16">
        <v>99.5</v>
      </c>
      <c r="F206" s="14">
        <v>11</v>
      </c>
      <c r="G206" s="14" t="s">
        <v>207</v>
      </c>
      <c r="H206" s="14">
        <v>6</v>
      </c>
      <c r="I206" s="16">
        <v>100</v>
      </c>
      <c r="J206" s="14">
        <v>11</v>
      </c>
      <c r="K206" s="14" t="s">
        <v>208</v>
      </c>
      <c r="L206" s="14">
        <v>7</v>
      </c>
      <c r="M206" s="16">
        <v>99.7</v>
      </c>
      <c r="N206" s="14">
        <v>11</v>
      </c>
      <c r="O206" s="14" t="s">
        <v>208</v>
      </c>
      <c r="P206" s="14"/>
      <c r="Q206" s="16"/>
      <c r="R206" s="14"/>
      <c r="S206" s="14"/>
      <c r="T206" s="14"/>
      <c r="U206" s="16"/>
      <c r="V206" s="14"/>
      <c r="W206" s="14"/>
      <c r="X206" s="14"/>
      <c r="Y206" s="16"/>
      <c r="Z206" s="14"/>
      <c r="AA206" s="14"/>
      <c r="AB206" s="14"/>
      <c r="AC206" s="16"/>
      <c r="AD206" s="14"/>
      <c r="AE206" s="14"/>
      <c r="AF206" s="14"/>
      <c r="AG206" s="16"/>
      <c r="AH206" s="14"/>
      <c r="AI206" s="14"/>
      <c r="AJ206" s="14"/>
      <c r="AK206" s="16"/>
      <c r="AL206" s="14"/>
      <c r="AM206" s="14"/>
      <c r="AN206" s="14"/>
      <c r="AO206" s="16"/>
      <c r="AP206" s="14"/>
      <c r="AQ206" s="14"/>
      <c r="AR206" s="15">
        <f t="shared" si="9"/>
        <v>99.733333333333334</v>
      </c>
      <c r="AS206" s="15">
        <f t="shared" si="10"/>
        <v>99.5</v>
      </c>
      <c r="AT206" s="15">
        <f t="shared" si="11"/>
        <v>100</v>
      </c>
      <c r="AU206" s="14"/>
    </row>
    <row r="207" spans="1:47" ht="15" customHeight="1" x14ac:dyDescent="0.25">
      <c r="A207" s="19">
        <v>204</v>
      </c>
      <c r="B207" s="12">
        <v>46246</v>
      </c>
      <c r="C207" s="14" t="s">
        <v>70</v>
      </c>
      <c r="D207" s="14">
        <v>2</v>
      </c>
      <c r="E207" s="16">
        <v>99.5</v>
      </c>
      <c r="F207" s="14">
        <v>11</v>
      </c>
      <c r="G207" s="14" t="s">
        <v>207</v>
      </c>
      <c r="H207" s="14">
        <v>6</v>
      </c>
      <c r="I207" s="16">
        <v>100</v>
      </c>
      <c r="J207" s="14">
        <v>11</v>
      </c>
      <c r="K207" s="14" t="s">
        <v>208</v>
      </c>
      <c r="L207" s="14">
        <v>7</v>
      </c>
      <c r="M207" s="16">
        <v>99.7</v>
      </c>
      <c r="N207" s="14">
        <v>11</v>
      </c>
      <c r="O207" s="14" t="s">
        <v>208</v>
      </c>
      <c r="P207" s="14"/>
      <c r="Q207" s="16"/>
      <c r="R207" s="14"/>
      <c r="S207" s="14"/>
      <c r="T207" s="14"/>
      <c r="U207" s="16"/>
      <c r="V207" s="14"/>
      <c r="W207" s="14"/>
      <c r="X207" s="14"/>
      <c r="Y207" s="16"/>
      <c r="Z207" s="14"/>
      <c r="AA207" s="14"/>
      <c r="AB207" s="14"/>
      <c r="AC207" s="16"/>
      <c r="AD207" s="14"/>
      <c r="AE207" s="14"/>
      <c r="AF207" s="14"/>
      <c r="AG207" s="16"/>
      <c r="AH207" s="14"/>
      <c r="AI207" s="14"/>
      <c r="AJ207" s="14"/>
      <c r="AK207" s="16"/>
      <c r="AL207" s="14"/>
      <c r="AM207" s="14"/>
      <c r="AN207" s="14"/>
      <c r="AO207" s="16"/>
      <c r="AP207" s="14"/>
      <c r="AQ207" s="14"/>
      <c r="AR207" s="15">
        <f t="shared" si="9"/>
        <v>99.733333333333334</v>
      </c>
      <c r="AS207" s="15">
        <f t="shared" si="10"/>
        <v>99.5</v>
      </c>
      <c r="AT207" s="15">
        <f t="shared" si="11"/>
        <v>100</v>
      </c>
      <c r="AU207" s="14"/>
    </row>
    <row r="208" spans="1:47" ht="15" customHeight="1" x14ac:dyDescent="0.25">
      <c r="A208" s="19">
        <v>205</v>
      </c>
      <c r="B208" s="12">
        <v>46250</v>
      </c>
      <c r="C208" s="14" t="s">
        <v>48</v>
      </c>
      <c r="D208" s="14">
        <v>2</v>
      </c>
      <c r="E208" s="16">
        <v>99.7</v>
      </c>
      <c r="F208" s="14">
        <v>15</v>
      </c>
      <c r="G208" s="14" t="s">
        <v>207</v>
      </c>
      <c r="H208" s="14">
        <v>3</v>
      </c>
      <c r="I208" s="16">
        <v>100.3</v>
      </c>
      <c r="J208" s="14">
        <v>15</v>
      </c>
      <c r="K208" s="14" t="s">
        <v>207</v>
      </c>
      <c r="L208" s="14"/>
      <c r="M208" s="16"/>
      <c r="N208" s="14"/>
      <c r="O208" s="14"/>
      <c r="P208" s="14"/>
      <c r="Q208" s="16"/>
      <c r="R208" s="14"/>
      <c r="S208" s="14"/>
      <c r="T208" s="14"/>
      <c r="U208" s="16"/>
      <c r="V208" s="14"/>
      <c r="W208" s="14"/>
      <c r="X208" s="14"/>
      <c r="Y208" s="16"/>
      <c r="Z208" s="14"/>
      <c r="AA208" s="14"/>
      <c r="AB208" s="14"/>
      <c r="AC208" s="16"/>
      <c r="AD208" s="14"/>
      <c r="AE208" s="14"/>
      <c r="AF208" s="14"/>
      <c r="AG208" s="16"/>
      <c r="AH208" s="14"/>
      <c r="AI208" s="14"/>
      <c r="AJ208" s="14"/>
      <c r="AK208" s="16"/>
      <c r="AL208" s="14"/>
      <c r="AM208" s="14"/>
      <c r="AN208" s="14"/>
      <c r="AO208" s="16"/>
      <c r="AP208" s="14"/>
      <c r="AQ208" s="14"/>
      <c r="AR208" s="15">
        <f t="shared" si="9"/>
        <v>100</v>
      </c>
      <c r="AS208" s="15">
        <f t="shared" si="10"/>
        <v>99.7</v>
      </c>
      <c r="AT208" s="15">
        <f t="shared" si="11"/>
        <v>100.3</v>
      </c>
      <c r="AU208" s="14"/>
    </row>
    <row r="209" spans="1:47" ht="15" customHeight="1" x14ac:dyDescent="0.25">
      <c r="A209" s="19">
        <v>206</v>
      </c>
      <c r="B209" s="12">
        <v>46250</v>
      </c>
      <c r="C209" s="14" t="s">
        <v>48</v>
      </c>
      <c r="D209" s="14">
        <v>2</v>
      </c>
      <c r="E209" s="16">
        <v>100.1</v>
      </c>
      <c r="F209" s="14">
        <v>12</v>
      </c>
      <c r="G209" s="14" t="s">
        <v>207</v>
      </c>
      <c r="H209" s="14">
        <v>3</v>
      </c>
      <c r="I209" s="16">
        <v>100</v>
      </c>
      <c r="J209" s="14">
        <v>12</v>
      </c>
      <c r="K209" s="14" t="s">
        <v>207</v>
      </c>
      <c r="L209" s="14"/>
      <c r="M209" s="16"/>
      <c r="N209" s="14"/>
      <c r="O209" s="14"/>
      <c r="P209" s="14"/>
      <c r="Q209" s="16"/>
      <c r="R209" s="14"/>
      <c r="S209" s="14"/>
      <c r="T209" s="14"/>
      <c r="U209" s="16"/>
      <c r="V209" s="14"/>
      <c r="W209" s="14"/>
      <c r="X209" s="14"/>
      <c r="Y209" s="16"/>
      <c r="Z209" s="14"/>
      <c r="AA209" s="14"/>
      <c r="AB209" s="14"/>
      <c r="AC209" s="16"/>
      <c r="AD209" s="14"/>
      <c r="AE209" s="14"/>
      <c r="AF209" s="14"/>
      <c r="AG209" s="16"/>
      <c r="AH209" s="14"/>
      <c r="AI209" s="14"/>
      <c r="AJ209" s="14"/>
      <c r="AK209" s="16"/>
      <c r="AL209" s="14"/>
      <c r="AM209" s="14"/>
      <c r="AN209" s="14"/>
      <c r="AO209" s="16"/>
      <c r="AP209" s="14"/>
      <c r="AQ209" s="14"/>
      <c r="AR209" s="15">
        <f t="shared" si="9"/>
        <v>100.05</v>
      </c>
      <c r="AS209" s="15">
        <f t="shared" si="10"/>
        <v>100</v>
      </c>
      <c r="AT209" s="15">
        <f t="shared" si="11"/>
        <v>100.1</v>
      </c>
      <c r="AU209" s="14"/>
    </row>
    <row r="210" spans="1:47" ht="15" customHeight="1" x14ac:dyDescent="0.25">
      <c r="A210" s="19">
        <v>207</v>
      </c>
      <c r="B210" s="12">
        <v>46250</v>
      </c>
      <c r="C210" s="14" t="s">
        <v>56</v>
      </c>
      <c r="D210" s="14">
        <v>2</v>
      </c>
      <c r="E210" s="16">
        <v>100.3</v>
      </c>
      <c r="F210" s="14">
        <v>16</v>
      </c>
      <c r="G210" s="14" t="s">
        <v>207</v>
      </c>
      <c r="H210" s="14">
        <v>3</v>
      </c>
      <c r="I210" s="16">
        <v>100.3</v>
      </c>
      <c r="J210" s="14">
        <v>16</v>
      </c>
      <c r="K210" s="14" t="s">
        <v>207</v>
      </c>
      <c r="L210" s="14"/>
      <c r="M210" s="16"/>
      <c r="N210" s="14"/>
      <c r="O210" s="14"/>
      <c r="P210" s="14"/>
      <c r="Q210" s="16"/>
      <c r="R210" s="14"/>
      <c r="S210" s="14"/>
      <c r="T210" s="14"/>
      <c r="U210" s="16"/>
      <c r="V210" s="14"/>
      <c r="W210" s="14"/>
      <c r="X210" s="14"/>
      <c r="Y210" s="16"/>
      <c r="Z210" s="14"/>
      <c r="AA210" s="14"/>
      <c r="AB210" s="14"/>
      <c r="AC210" s="16"/>
      <c r="AD210" s="14"/>
      <c r="AE210" s="14"/>
      <c r="AF210" s="14"/>
      <c r="AG210" s="16"/>
      <c r="AH210" s="14"/>
      <c r="AI210" s="14"/>
      <c r="AJ210" s="14"/>
      <c r="AK210" s="16"/>
      <c r="AL210" s="14"/>
      <c r="AM210" s="14"/>
      <c r="AN210" s="14"/>
      <c r="AO210" s="16"/>
      <c r="AP210" s="14"/>
      <c r="AQ210" s="14"/>
      <c r="AR210" s="15">
        <f t="shared" si="9"/>
        <v>100.3</v>
      </c>
      <c r="AS210" s="15">
        <f t="shared" si="10"/>
        <v>100.3</v>
      </c>
      <c r="AT210" s="15">
        <f t="shared" si="11"/>
        <v>100.3</v>
      </c>
      <c r="AU210" s="14"/>
    </row>
    <row r="211" spans="1:47" ht="15" customHeight="1" x14ac:dyDescent="0.25">
      <c r="A211" s="19">
        <v>208</v>
      </c>
      <c r="B211" s="12">
        <v>46250</v>
      </c>
      <c r="C211" s="14" t="s">
        <v>56</v>
      </c>
      <c r="D211" s="14">
        <v>2</v>
      </c>
      <c r="E211" s="16">
        <v>100.1</v>
      </c>
      <c r="F211" s="14">
        <v>12</v>
      </c>
      <c r="G211" s="14" t="s">
        <v>207</v>
      </c>
      <c r="H211" s="14">
        <v>3</v>
      </c>
      <c r="I211" s="16">
        <v>100</v>
      </c>
      <c r="J211" s="14">
        <v>12</v>
      </c>
      <c r="K211" s="14" t="s">
        <v>207</v>
      </c>
      <c r="L211" s="14"/>
      <c r="M211" s="16"/>
      <c r="N211" s="14"/>
      <c r="O211" s="14"/>
      <c r="P211" s="14"/>
      <c r="Q211" s="16"/>
      <c r="R211" s="14"/>
      <c r="S211" s="14"/>
      <c r="T211" s="14"/>
      <c r="U211" s="16"/>
      <c r="V211" s="14"/>
      <c r="W211" s="14"/>
      <c r="X211" s="14"/>
      <c r="Y211" s="16"/>
      <c r="Z211" s="14"/>
      <c r="AA211" s="14"/>
      <c r="AB211" s="14"/>
      <c r="AC211" s="16"/>
      <c r="AD211" s="14"/>
      <c r="AE211" s="14"/>
      <c r="AF211" s="14"/>
      <c r="AG211" s="16"/>
      <c r="AH211" s="14"/>
      <c r="AI211" s="14"/>
      <c r="AJ211" s="14"/>
      <c r="AK211" s="16"/>
      <c r="AL211" s="14"/>
      <c r="AM211" s="14"/>
      <c r="AN211" s="14"/>
      <c r="AO211" s="16"/>
      <c r="AP211" s="14"/>
      <c r="AQ211" s="14"/>
      <c r="AR211" s="15">
        <f t="shared" si="9"/>
        <v>100.05</v>
      </c>
      <c r="AS211" s="15">
        <f t="shared" si="10"/>
        <v>100</v>
      </c>
      <c r="AT211" s="15">
        <f t="shared" si="11"/>
        <v>100.1</v>
      </c>
      <c r="AU211" s="14"/>
    </row>
    <row r="212" spans="1:47" ht="15" customHeight="1" x14ac:dyDescent="0.25">
      <c r="A212" s="19">
        <v>209</v>
      </c>
      <c r="B212" s="12">
        <v>46250</v>
      </c>
      <c r="C212" s="14" t="s">
        <v>63</v>
      </c>
      <c r="D212" s="14">
        <v>2</v>
      </c>
      <c r="E212" s="16">
        <v>99.2</v>
      </c>
      <c r="F212" s="14">
        <v>17</v>
      </c>
      <c r="G212" s="14" t="s">
        <v>207</v>
      </c>
      <c r="H212" s="14">
        <v>3</v>
      </c>
      <c r="I212" s="16">
        <v>99.1</v>
      </c>
      <c r="J212" s="14">
        <v>17</v>
      </c>
      <c r="K212" s="14" t="s">
        <v>207</v>
      </c>
      <c r="L212" s="14"/>
      <c r="M212" s="16"/>
      <c r="N212" s="14"/>
      <c r="O212" s="14"/>
      <c r="P212" s="14"/>
      <c r="Q212" s="16"/>
      <c r="R212" s="14"/>
      <c r="S212" s="14"/>
      <c r="T212" s="14"/>
      <c r="U212" s="16"/>
      <c r="V212" s="14"/>
      <c r="W212" s="14"/>
      <c r="X212" s="14"/>
      <c r="Y212" s="16"/>
      <c r="Z212" s="14"/>
      <c r="AA212" s="14"/>
      <c r="AB212" s="14"/>
      <c r="AC212" s="16"/>
      <c r="AD212" s="14"/>
      <c r="AE212" s="14"/>
      <c r="AF212" s="14"/>
      <c r="AG212" s="16"/>
      <c r="AH212" s="14"/>
      <c r="AI212" s="14"/>
      <c r="AJ212" s="14"/>
      <c r="AK212" s="16"/>
      <c r="AL212" s="14"/>
      <c r="AM212" s="14"/>
      <c r="AN212" s="14"/>
      <c r="AO212" s="16"/>
      <c r="AP212" s="14"/>
      <c r="AQ212" s="14"/>
      <c r="AR212" s="15">
        <f t="shared" si="9"/>
        <v>99.15</v>
      </c>
      <c r="AS212" s="15">
        <f t="shared" si="10"/>
        <v>99.1</v>
      </c>
      <c r="AT212" s="15">
        <f t="shared" si="11"/>
        <v>99.2</v>
      </c>
      <c r="AU212" s="14"/>
    </row>
    <row r="213" spans="1:47" ht="15" customHeight="1" x14ac:dyDescent="0.25">
      <c r="A213" s="19">
        <v>210</v>
      </c>
      <c r="B213" s="12">
        <v>46250</v>
      </c>
      <c r="C213" s="14" t="s">
        <v>63</v>
      </c>
      <c r="D213" s="14">
        <v>2</v>
      </c>
      <c r="E213" s="16">
        <v>100.1</v>
      </c>
      <c r="F213" s="14">
        <v>12</v>
      </c>
      <c r="G213" s="14" t="s">
        <v>207</v>
      </c>
      <c r="H213" s="14">
        <v>3</v>
      </c>
      <c r="I213" s="16">
        <v>100</v>
      </c>
      <c r="J213" s="14">
        <v>12</v>
      </c>
      <c r="K213" s="14" t="s">
        <v>207</v>
      </c>
      <c r="L213" s="14"/>
      <c r="M213" s="16"/>
      <c r="N213" s="14"/>
      <c r="O213" s="14"/>
      <c r="P213" s="14"/>
      <c r="Q213" s="16"/>
      <c r="R213" s="14"/>
      <c r="S213" s="14"/>
      <c r="T213" s="14"/>
      <c r="U213" s="16"/>
      <c r="V213" s="14"/>
      <c r="W213" s="14"/>
      <c r="X213" s="14"/>
      <c r="Y213" s="16"/>
      <c r="Z213" s="14"/>
      <c r="AA213" s="14"/>
      <c r="AB213" s="14"/>
      <c r="AC213" s="16"/>
      <c r="AD213" s="14"/>
      <c r="AE213" s="14"/>
      <c r="AF213" s="14"/>
      <c r="AG213" s="16"/>
      <c r="AH213" s="14"/>
      <c r="AI213" s="14"/>
      <c r="AJ213" s="14"/>
      <c r="AK213" s="16"/>
      <c r="AL213" s="14"/>
      <c r="AM213" s="14"/>
      <c r="AN213" s="14"/>
      <c r="AO213" s="16"/>
      <c r="AP213" s="14"/>
      <c r="AQ213" s="14"/>
      <c r="AR213" s="15">
        <f t="shared" si="9"/>
        <v>100.05</v>
      </c>
      <c r="AS213" s="15">
        <f t="shared" si="10"/>
        <v>100</v>
      </c>
      <c r="AT213" s="15">
        <f t="shared" si="11"/>
        <v>100.1</v>
      </c>
      <c r="AU213" s="14"/>
    </row>
    <row r="214" spans="1:47" ht="15" customHeight="1" x14ac:dyDescent="0.25">
      <c r="A214" s="19">
        <v>211</v>
      </c>
      <c r="B214" s="12">
        <v>46250</v>
      </c>
      <c r="C214" s="14" t="s">
        <v>70</v>
      </c>
      <c r="D214" s="14">
        <v>2</v>
      </c>
      <c r="E214" s="16">
        <v>99.9</v>
      </c>
      <c r="F214" s="14">
        <v>18</v>
      </c>
      <c r="G214" s="14" t="s">
        <v>207</v>
      </c>
      <c r="H214" s="14">
        <v>3</v>
      </c>
      <c r="I214" s="16">
        <v>100.1</v>
      </c>
      <c r="J214" s="14">
        <v>18</v>
      </c>
      <c r="K214" s="14" t="s">
        <v>207</v>
      </c>
      <c r="L214" s="14"/>
      <c r="M214" s="16"/>
      <c r="N214" s="14"/>
      <c r="O214" s="14"/>
      <c r="P214" s="14"/>
      <c r="Q214" s="16"/>
      <c r="R214" s="14"/>
      <c r="S214" s="14"/>
      <c r="T214" s="14"/>
      <c r="U214" s="16"/>
      <c r="V214" s="14"/>
      <c r="W214" s="14"/>
      <c r="X214" s="14"/>
      <c r="Y214" s="16"/>
      <c r="Z214" s="14"/>
      <c r="AA214" s="14"/>
      <c r="AB214" s="14"/>
      <c r="AC214" s="16"/>
      <c r="AD214" s="14"/>
      <c r="AE214" s="14"/>
      <c r="AF214" s="14"/>
      <c r="AG214" s="16"/>
      <c r="AH214" s="14"/>
      <c r="AI214" s="14"/>
      <c r="AJ214" s="14"/>
      <c r="AK214" s="16"/>
      <c r="AL214" s="14"/>
      <c r="AM214" s="14"/>
      <c r="AN214" s="14"/>
      <c r="AO214" s="16"/>
      <c r="AP214" s="14"/>
      <c r="AQ214" s="14"/>
      <c r="AR214" s="15">
        <f t="shared" si="9"/>
        <v>100</v>
      </c>
      <c r="AS214" s="15">
        <f t="shared" si="10"/>
        <v>99.9</v>
      </c>
      <c r="AT214" s="15">
        <f t="shared" si="11"/>
        <v>100.1</v>
      </c>
      <c r="AU214" s="14"/>
    </row>
    <row r="215" spans="1:47" ht="15" customHeight="1" x14ac:dyDescent="0.25">
      <c r="A215" s="19">
        <v>212</v>
      </c>
      <c r="B215" s="12">
        <v>46250</v>
      </c>
      <c r="C215" s="14" t="s">
        <v>70</v>
      </c>
      <c r="D215" s="14">
        <v>2</v>
      </c>
      <c r="E215" s="16">
        <v>100.1</v>
      </c>
      <c r="F215" s="14">
        <v>9</v>
      </c>
      <c r="G215" s="14" t="s">
        <v>208</v>
      </c>
      <c r="H215" s="14">
        <v>3</v>
      </c>
      <c r="I215" s="16">
        <v>98</v>
      </c>
      <c r="J215" s="14">
        <v>9</v>
      </c>
      <c r="K215" s="14" t="s">
        <v>208</v>
      </c>
      <c r="L215" s="14"/>
      <c r="M215" s="16"/>
      <c r="N215" s="14"/>
      <c r="O215" s="14"/>
      <c r="P215" s="14"/>
      <c r="Q215" s="16"/>
      <c r="R215" s="14"/>
      <c r="S215" s="14"/>
      <c r="T215" s="14"/>
      <c r="U215" s="16"/>
      <c r="V215" s="14"/>
      <c r="W215" s="14"/>
      <c r="X215" s="14"/>
      <c r="Y215" s="16"/>
      <c r="Z215" s="14"/>
      <c r="AA215" s="14"/>
      <c r="AB215" s="14"/>
      <c r="AC215" s="16"/>
      <c r="AD215" s="14"/>
      <c r="AE215" s="14"/>
      <c r="AF215" s="14"/>
      <c r="AG215" s="16"/>
      <c r="AH215" s="14"/>
      <c r="AI215" s="14"/>
      <c r="AJ215" s="14"/>
      <c r="AK215" s="16"/>
      <c r="AL215" s="14"/>
      <c r="AM215" s="14"/>
      <c r="AN215" s="14"/>
      <c r="AO215" s="16"/>
      <c r="AP215" s="14"/>
      <c r="AQ215" s="14"/>
      <c r="AR215" s="15">
        <f t="shared" si="9"/>
        <v>99.05</v>
      </c>
      <c r="AS215" s="15">
        <f t="shared" si="10"/>
        <v>98</v>
      </c>
      <c r="AT215" s="15">
        <f t="shared" si="11"/>
        <v>100.1</v>
      </c>
      <c r="AU215" s="14"/>
    </row>
    <row r="216" spans="1:47" ht="15" customHeight="1" x14ac:dyDescent="0.25">
      <c r="A216" s="19">
        <v>213</v>
      </c>
      <c r="B216" s="12">
        <v>46251</v>
      </c>
      <c r="C216" s="14" t="s">
        <v>48</v>
      </c>
      <c r="D216" s="14">
        <v>1</v>
      </c>
      <c r="E216" s="16">
        <v>100</v>
      </c>
      <c r="F216" s="14">
        <v>11</v>
      </c>
      <c r="G216" s="14" t="s">
        <v>207</v>
      </c>
      <c r="H216" s="14">
        <v>2</v>
      </c>
      <c r="I216" s="16">
        <v>99.7</v>
      </c>
      <c r="J216" s="14">
        <v>11</v>
      </c>
      <c r="K216" s="14" t="s">
        <v>207</v>
      </c>
      <c r="L216" s="14"/>
      <c r="M216" s="16"/>
      <c r="N216" s="14"/>
      <c r="O216" s="14"/>
      <c r="P216" s="14"/>
      <c r="Q216" s="16"/>
      <c r="R216" s="14"/>
      <c r="S216" s="14"/>
      <c r="T216" s="14"/>
      <c r="U216" s="16"/>
      <c r="V216" s="14"/>
      <c r="W216" s="14"/>
      <c r="X216" s="14"/>
      <c r="Y216" s="16"/>
      <c r="Z216" s="14"/>
      <c r="AA216" s="14"/>
      <c r="AB216" s="14"/>
      <c r="AC216" s="16"/>
      <c r="AD216" s="14"/>
      <c r="AE216" s="14"/>
      <c r="AF216" s="14"/>
      <c r="AG216" s="16"/>
      <c r="AH216" s="14"/>
      <c r="AI216" s="14"/>
      <c r="AJ216" s="14"/>
      <c r="AK216" s="16"/>
      <c r="AL216" s="14"/>
      <c r="AM216" s="14"/>
      <c r="AN216" s="14"/>
      <c r="AO216" s="16"/>
      <c r="AP216" s="14"/>
      <c r="AQ216" s="14"/>
      <c r="AR216" s="15">
        <f t="shared" si="9"/>
        <v>99.85</v>
      </c>
      <c r="AS216" s="15">
        <f t="shared" si="10"/>
        <v>99.7</v>
      </c>
      <c r="AT216" s="15">
        <f t="shared" si="11"/>
        <v>100</v>
      </c>
      <c r="AU216" s="14"/>
    </row>
    <row r="217" spans="1:47" ht="15" customHeight="1" x14ac:dyDescent="0.25">
      <c r="A217" s="19">
        <v>214</v>
      </c>
      <c r="B217" s="12">
        <v>46251</v>
      </c>
      <c r="C217" s="14" t="s">
        <v>56</v>
      </c>
      <c r="D217" s="14">
        <v>1</v>
      </c>
      <c r="E217" s="16">
        <v>100</v>
      </c>
      <c r="F217" s="14">
        <v>8</v>
      </c>
      <c r="G217" s="14" t="s">
        <v>207</v>
      </c>
      <c r="H217" s="14">
        <v>2</v>
      </c>
      <c r="I217" s="16">
        <v>99.8</v>
      </c>
      <c r="J217" s="14">
        <v>8</v>
      </c>
      <c r="K217" s="14" t="s">
        <v>207</v>
      </c>
      <c r="L217" s="14"/>
      <c r="M217" s="16"/>
      <c r="N217" s="14"/>
      <c r="O217" s="14"/>
      <c r="P217" s="14"/>
      <c r="Q217" s="16"/>
      <c r="R217" s="14"/>
      <c r="S217" s="14"/>
      <c r="T217" s="14"/>
      <c r="U217" s="16"/>
      <c r="V217" s="14"/>
      <c r="W217" s="14"/>
      <c r="X217" s="14"/>
      <c r="Y217" s="16"/>
      <c r="Z217" s="14"/>
      <c r="AA217" s="14"/>
      <c r="AB217" s="14"/>
      <c r="AC217" s="16"/>
      <c r="AD217" s="14"/>
      <c r="AE217" s="14"/>
      <c r="AF217" s="14"/>
      <c r="AG217" s="16"/>
      <c r="AH217" s="14"/>
      <c r="AI217" s="14"/>
      <c r="AJ217" s="14"/>
      <c r="AK217" s="16"/>
      <c r="AL217" s="14"/>
      <c r="AM217" s="14"/>
      <c r="AN217" s="14"/>
      <c r="AO217" s="16"/>
      <c r="AP217" s="14"/>
      <c r="AQ217" s="14"/>
      <c r="AR217" s="15">
        <f t="shared" si="9"/>
        <v>99.9</v>
      </c>
      <c r="AS217" s="15">
        <f t="shared" si="10"/>
        <v>99.8</v>
      </c>
      <c r="AT217" s="15">
        <f t="shared" si="11"/>
        <v>100</v>
      </c>
      <c r="AU217" s="14"/>
    </row>
    <row r="218" spans="1:47" ht="15" customHeight="1" x14ac:dyDescent="0.25">
      <c r="A218" s="19">
        <v>215</v>
      </c>
      <c r="B218" s="12">
        <v>46251</v>
      </c>
      <c r="C218" s="14" t="s">
        <v>63</v>
      </c>
      <c r="D218" s="14">
        <v>1</v>
      </c>
      <c r="E218" s="16">
        <v>100.5</v>
      </c>
      <c r="F218" s="14">
        <v>7</v>
      </c>
      <c r="G218" s="14" t="s">
        <v>207</v>
      </c>
      <c r="H218" s="14">
        <v>2</v>
      </c>
      <c r="I218" s="16">
        <v>100</v>
      </c>
      <c r="J218" s="14">
        <v>7</v>
      </c>
      <c r="K218" s="14" t="s">
        <v>207</v>
      </c>
      <c r="L218" s="14"/>
      <c r="M218" s="16"/>
      <c r="N218" s="14"/>
      <c r="O218" s="14"/>
      <c r="P218" s="14"/>
      <c r="Q218" s="16"/>
      <c r="R218" s="14"/>
      <c r="S218" s="14"/>
      <c r="T218" s="14"/>
      <c r="U218" s="16"/>
      <c r="V218" s="14"/>
      <c r="W218" s="14"/>
      <c r="X218" s="14"/>
      <c r="Y218" s="16"/>
      <c r="Z218" s="14"/>
      <c r="AA218" s="14"/>
      <c r="AB218" s="14"/>
      <c r="AC218" s="16"/>
      <c r="AD218" s="14"/>
      <c r="AE218" s="14"/>
      <c r="AF218" s="14"/>
      <c r="AG218" s="16"/>
      <c r="AH218" s="14"/>
      <c r="AI218" s="14"/>
      <c r="AJ218" s="14"/>
      <c r="AK218" s="16"/>
      <c r="AL218" s="14"/>
      <c r="AM218" s="14"/>
      <c r="AN218" s="14"/>
      <c r="AO218" s="16"/>
      <c r="AP218" s="14"/>
      <c r="AQ218" s="14"/>
      <c r="AR218" s="15">
        <f t="shared" si="9"/>
        <v>100.25</v>
      </c>
      <c r="AS218" s="15">
        <f t="shared" si="10"/>
        <v>100</v>
      </c>
      <c r="AT218" s="15">
        <f t="shared" si="11"/>
        <v>100.5</v>
      </c>
      <c r="AU218" s="14"/>
    </row>
    <row r="219" spans="1:47" ht="15" customHeight="1" x14ac:dyDescent="0.25">
      <c r="A219" s="19">
        <v>216</v>
      </c>
      <c r="B219" s="12">
        <v>46251</v>
      </c>
      <c r="C219" s="14" t="s">
        <v>70</v>
      </c>
      <c r="D219" s="14">
        <v>1</v>
      </c>
      <c r="E219" s="16">
        <v>99.3</v>
      </c>
      <c r="F219" s="14">
        <v>6</v>
      </c>
      <c r="G219" s="14" t="s">
        <v>207</v>
      </c>
      <c r="H219" s="14">
        <v>2</v>
      </c>
      <c r="I219" s="16">
        <v>98.8</v>
      </c>
      <c r="J219" s="14">
        <v>6</v>
      </c>
      <c r="K219" s="14" t="s">
        <v>207</v>
      </c>
      <c r="L219" s="14"/>
      <c r="M219" s="16"/>
      <c r="N219" s="14"/>
      <c r="O219" s="14"/>
      <c r="P219" s="14"/>
      <c r="Q219" s="16"/>
      <c r="R219" s="14"/>
      <c r="S219" s="14"/>
      <c r="T219" s="14"/>
      <c r="U219" s="16"/>
      <c r="V219" s="14"/>
      <c r="W219" s="14"/>
      <c r="X219" s="14"/>
      <c r="Y219" s="16"/>
      <c r="Z219" s="14"/>
      <c r="AA219" s="14"/>
      <c r="AB219" s="14"/>
      <c r="AC219" s="16"/>
      <c r="AD219" s="14"/>
      <c r="AE219" s="14"/>
      <c r="AF219" s="14"/>
      <c r="AG219" s="16"/>
      <c r="AH219" s="14"/>
      <c r="AI219" s="14"/>
      <c r="AJ219" s="14"/>
      <c r="AK219" s="16"/>
      <c r="AL219" s="14"/>
      <c r="AM219" s="14"/>
      <c r="AN219" s="14"/>
      <c r="AO219" s="16"/>
      <c r="AP219" s="14"/>
      <c r="AQ219" s="14"/>
      <c r="AR219" s="15">
        <f t="shared" si="9"/>
        <v>99.05</v>
      </c>
      <c r="AS219" s="15">
        <f t="shared" si="10"/>
        <v>98.8</v>
      </c>
      <c r="AT219" s="15">
        <f t="shared" si="11"/>
        <v>99.3</v>
      </c>
      <c r="AU219" s="14"/>
    </row>
    <row r="220" spans="1:47" ht="15" customHeight="1" x14ac:dyDescent="0.25">
      <c r="A220" s="19">
        <v>217</v>
      </c>
      <c r="B220" s="12">
        <v>46251</v>
      </c>
      <c r="C220" s="14" t="s">
        <v>43</v>
      </c>
      <c r="D220" s="14">
        <v>1</v>
      </c>
      <c r="E220" s="16">
        <v>99.7</v>
      </c>
      <c r="F220" s="14">
        <v>4</v>
      </c>
      <c r="G220" s="14" t="s">
        <v>207</v>
      </c>
      <c r="H220" s="14">
        <v>2</v>
      </c>
      <c r="I220" s="16">
        <v>99.7</v>
      </c>
      <c r="J220" s="14">
        <v>4</v>
      </c>
      <c r="K220" s="14" t="s">
        <v>207</v>
      </c>
      <c r="L220" s="14"/>
      <c r="M220" s="16"/>
      <c r="N220" s="14"/>
      <c r="O220" s="14"/>
      <c r="P220" s="14"/>
      <c r="Q220" s="16"/>
      <c r="R220" s="14"/>
      <c r="S220" s="14"/>
      <c r="T220" s="14"/>
      <c r="U220" s="16"/>
      <c r="V220" s="14"/>
      <c r="W220" s="14"/>
      <c r="X220" s="14"/>
      <c r="Y220" s="16"/>
      <c r="Z220" s="14"/>
      <c r="AA220" s="14"/>
      <c r="AB220" s="14"/>
      <c r="AC220" s="16"/>
      <c r="AD220" s="14"/>
      <c r="AE220" s="14"/>
      <c r="AF220" s="14"/>
      <c r="AG220" s="16"/>
      <c r="AH220" s="14"/>
      <c r="AI220" s="14"/>
      <c r="AJ220" s="14"/>
      <c r="AK220" s="16"/>
      <c r="AL220" s="14"/>
      <c r="AM220" s="14"/>
      <c r="AN220" s="14"/>
      <c r="AO220" s="16"/>
      <c r="AP220" s="14"/>
      <c r="AQ220" s="14"/>
      <c r="AR220" s="15">
        <f t="shared" si="9"/>
        <v>99.7</v>
      </c>
      <c r="AS220" s="15">
        <f t="shared" si="10"/>
        <v>99.7</v>
      </c>
      <c r="AT220" s="15">
        <f t="shared" si="11"/>
        <v>99.7</v>
      </c>
      <c r="AU220" s="14"/>
    </row>
    <row r="221" spans="1:47" ht="15" customHeight="1" x14ac:dyDescent="0.25">
      <c r="A221" s="19">
        <v>218</v>
      </c>
      <c r="B221" s="12">
        <v>46251</v>
      </c>
      <c r="C221" s="14" t="s">
        <v>43</v>
      </c>
      <c r="D221" s="14">
        <v>1</v>
      </c>
      <c r="E221" s="16">
        <v>100.5</v>
      </c>
      <c r="F221" s="14">
        <v>7</v>
      </c>
      <c r="G221" s="14" t="s">
        <v>207</v>
      </c>
      <c r="H221" s="14">
        <v>2</v>
      </c>
      <c r="I221" s="16">
        <v>100</v>
      </c>
      <c r="J221" s="14">
        <v>7</v>
      </c>
      <c r="K221" s="14" t="s">
        <v>207</v>
      </c>
      <c r="L221" s="14"/>
      <c r="M221" s="16"/>
      <c r="N221" s="14"/>
      <c r="O221" s="14"/>
      <c r="P221" s="14"/>
      <c r="Q221" s="16"/>
      <c r="R221" s="14"/>
      <c r="S221" s="14"/>
      <c r="T221" s="14"/>
      <c r="U221" s="16"/>
      <c r="V221" s="14"/>
      <c r="W221" s="14"/>
      <c r="X221" s="14"/>
      <c r="Y221" s="16"/>
      <c r="Z221" s="14"/>
      <c r="AA221" s="14"/>
      <c r="AB221" s="14"/>
      <c r="AC221" s="16"/>
      <c r="AD221" s="14"/>
      <c r="AE221" s="14"/>
      <c r="AF221" s="14"/>
      <c r="AG221" s="16"/>
      <c r="AH221" s="14"/>
      <c r="AI221" s="14"/>
      <c r="AJ221" s="14"/>
      <c r="AK221" s="16"/>
      <c r="AL221" s="14"/>
      <c r="AM221" s="14"/>
      <c r="AN221" s="14"/>
      <c r="AO221" s="16"/>
      <c r="AP221" s="14"/>
      <c r="AQ221" s="14"/>
      <c r="AR221" s="15">
        <f t="shared" si="9"/>
        <v>100.25</v>
      </c>
      <c r="AS221" s="15">
        <f t="shared" si="10"/>
        <v>100</v>
      </c>
      <c r="AT221" s="15">
        <f t="shared" si="11"/>
        <v>100.5</v>
      </c>
      <c r="AU221" s="14"/>
    </row>
    <row r="222" spans="1:47" ht="15" customHeight="1" x14ac:dyDescent="0.25">
      <c r="A222" s="19">
        <v>219</v>
      </c>
      <c r="B222" s="12">
        <v>46251</v>
      </c>
      <c r="C222" s="14" t="s">
        <v>41</v>
      </c>
      <c r="D222" s="14">
        <v>1</v>
      </c>
      <c r="E222" s="16">
        <v>99.5</v>
      </c>
      <c r="F222" s="14">
        <v>14</v>
      </c>
      <c r="G222" s="14" t="s">
        <v>207</v>
      </c>
      <c r="H222" s="14">
        <v>2</v>
      </c>
      <c r="I222" s="16">
        <v>100.2</v>
      </c>
      <c r="J222" s="14">
        <v>14</v>
      </c>
      <c r="K222" s="14" t="s">
        <v>207</v>
      </c>
      <c r="L222" s="14"/>
      <c r="M222" s="16"/>
      <c r="N222" s="14"/>
      <c r="O222" s="14"/>
      <c r="P222" s="14"/>
      <c r="Q222" s="16"/>
      <c r="R222" s="14"/>
      <c r="S222" s="14"/>
      <c r="T222" s="14"/>
      <c r="U222" s="16"/>
      <c r="V222" s="14"/>
      <c r="W222" s="14"/>
      <c r="X222" s="14"/>
      <c r="Y222" s="16"/>
      <c r="Z222" s="14"/>
      <c r="AA222" s="14"/>
      <c r="AB222" s="14"/>
      <c r="AC222" s="16"/>
      <c r="AD222" s="14"/>
      <c r="AE222" s="14"/>
      <c r="AF222" s="14"/>
      <c r="AG222" s="16"/>
      <c r="AH222" s="14"/>
      <c r="AI222" s="14"/>
      <c r="AJ222" s="14"/>
      <c r="AK222" s="16"/>
      <c r="AL222" s="14"/>
      <c r="AM222" s="14"/>
      <c r="AN222" s="14"/>
      <c r="AO222" s="16"/>
      <c r="AP222" s="14"/>
      <c r="AQ222" s="14"/>
      <c r="AR222" s="15">
        <f t="shared" si="9"/>
        <v>99.85</v>
      </c>
      <c r="AS222" s="15">
        <f t="shared" si="10"/>
        <v>99.5</v>
      </c>
      <c r="AT222" s="15">
        <f t="shared" si="11"/>
        <v>100.2</v>
      </c>
      <c r="AU222" s="14"/>
    </row>
    <row r="223" spans="1:47" ht="15" customHeight="1" x14ac:dyDescent="0.25">
      <c r="A223" s="19">
        <v>220</v>
      </c>
      <c r="B223" s="12">
        <v>46251</v>
      </c>
      <c r="C223" s="14" t="s">
        <v>41</v>
      </c>
      <c r="D223" s="14">
        <v>1</v>
      </c>
      <c r="E223" s="16">
        <v>100.5</v>
      </c>
      <c r="F223" s="14">
        <v>7</v>
      </c>
      <c r="G223" s="14" t="s">
        <v>207</v>
      </c>
      <c r="H223" s="14">
        <v>2</v>
      </c>
      <c r="I223" s="16">
        <v>100</v>
      </c>
      <c r="J223" s="14">
        <v>7</v>
      </c>
      <c r="K223" s="14" t="s">
        <v>207</v>
      </c>
      <c r="L223" s="14"/>
      <c r="M223" s="16"/>
      <c r="N223" s="14"/>
      <c r="O223" s="14"/>
      <c r="P223" s="14"/>
      <c r="Q223" s="16"/>
      <c r="R223" s="14"/>
      <c r="S223" s="14"/>
      <c r="T223" s="14"/>
      <c r="U223" s="16"/>
      <c r="V223" s="14"/>
      <c r="W223" s="14"/>
      <c r="X223" s="14"/>
      <c r="Y223" s="16"/>
      <c r="Z223" s="14"/>
      <c r="AA223" s="14"/>
      <c r="AB223" s="14"/>
      <c r="AC223" s="16"/>
      <c r="AD223" s="14"/>
      <c r="AE223" s="14"/>
      <c r="AF223" s="14"/>
      <c r="AG223" s="16"/>
      <c r="AH223" s="14"/>
      <c r="AI223" s="14"/>
      <c r="AJ223" s="14"/>
      <c r="AK223" s="16"/>
      <c r="AL223" s="14"/>
      <c r="AM223" s="14"/>
      <c r="AN223" s="14"/>
      <c r="AO223" s="16"/>
      <c r="AP223" s="14"/>
      <c r="AQ223" s="14"/>
      <c r="AR223" s="15">
        <f t="shared" si="9"/>
        <v>100.25</v>
      </c>
      <c r="AS223" s="15">
        <f t="shared" si="10"/>
        <v>100</v>
      </c>
      <c r="AT223" s="15">
        <f t="shared" si="11"/>
        <v>100.5</v>
      </c>
      <c r="AU223" s="14"/>
    </row>
    <row r="224" spans="1:47" ht="15" customHeight="1" x14ac:dyDescent="0.25">
      <c r="A224" s="19">
        <v>221</v>
      </c>
      <c r="B224" s="12">
        <v>46253</v>
      </c>
      <c r="C224" s="14" t="s">
        <v>48</v>
      </c>
      <c r="D224" s="14">
        <v>1</v>
      </c>
      <c r="E224" s="16">
        <v>99.6</v>
      </c>
      <c r="F224" s="14">
        <v>10</v>
      </c>
      <c r="G224" s="14"/>
      <c r="H224" s="14"/>
      <c r="I224" s="16"/>
      <c r="J224" s="14"/>
      <c r="K224" s="14"/>
      <c r="L224" s="14"/>
      <c r="M224" s="16"/>
      <c r="N224" s="14"/>
      <c r="O224" s="14"/>
      <c r="P224" s="14"/>
      <c r="Q224" s="16"/>
      <c r="R224" s="14"/>
      <c r="S224" s="14"/>
      <c r="T224" s="14"/>
      <c r="U224" s="16"/>
      <c r="V224" s="14"/>
      <c r="W224" s="14"/>
      <c r="X224" s="14"/>
      <c r="Y224" s="16"/>
      <c r="Z224" s="14"/>
      <c r="AA224" s="14"/>
      <c r="AB224" s="14"/>
      <c r="AC224" s="16"/>
      <c r="AD224" s="14"/>
      <c r="AE224" s="14"/>
      <c r="AF224" s="14"/>
      <c r="AG224" s="16"/>
      <c r="AH224" s="14"/>
      <c r="AI224" s="14"/>
      <c r="AJ224" s="14"/>
      <c r="AK224" s="16"/>
      <c r="AL224" s="14"/>
      <c r="AM224" s="14"/>
      <c r="AN224" s="14"/>
      <c r="AO224" s="16"/>
      <c r="AP224" s="14"/>
      <c r="AQ224" s="14"/>
      <c r="AR224" s="15">
        <f t="shared" si="9"/>
        <v>99.6</v>
      </c>
      <c r="AS224" s="15">
        <f t="shared" si="10"/>
        <v>99.6</v>
      </c>
      <c r="AT224" s="15">
        <f t="shared" si="11"/>
        <v>99.6</v>
      </c>
      <c r="AU224" s="14"/>
    </row>
    <row r="225" spans="1:47" ht="15" customHeight="1" x14ac:dyDescent="0.25">
      <c r="A225" s="19">
        <v>222</v>
      </c>
      <c r="B225" s="12">
        <v>46253</v>
      </c>
      <c r="C225" s="14" t="s">
        <v>48</v>
      </c>
      <c r="D225" s="14">
        <v>1</v>
      </c>
      <c r="E225" s="16">
        <v>99.6</v>
      </c>
      <c r="F225" s="14">
        <v>1</v>
      </c>
      <c r="G225" s="14"/>
      <c r="H225" s="14"/>
      <c r="I225" s="16"/>
      <c r="J225" s="14"/>
      <c r="K225" s="14"/>
      <c r="L225" s="14"/>
      <c r="M225" s="16"/>
      <c r="N225" s="14"/>
      <c r="O225" s="14"/>
      <c r="P225" s="14"/>
      <c r="Q225" s="16"/>
      <c r="R225" s="14"/>
      <c r="S225" s="14"/>
      <c r="T225" s="14"/>
      <c r="U225" s="16"/>
      <c r="V225" s="14"/>
      <c r="W225" s="14"/>
      <c r="X225" s="14"/>
      <c r="Y225" s="16"/>
      <c r="Z225" s="14"/>
      <c r="AA225" s="14"/>
      <c r="AB225" s="14"/>
      <c r="AC225" s="16"/>
      <c r="AD225" s="14"/>
      <c r="AE225" s="14"/>
      <c r="AF225" s="14"/>
      <c r="AG225" s="16"/>
      <c r="AH225" s="14"/>
      <c r="AI225" s="14"/>
      <c r="AJ225" s="14"/>
      <c r="AK225" s="16"/>
      <c r="AL225" s="14"/>
      <c r="AM225" s="14"/>
      <c r="AN225" s="14"/>
      <c r="AO225" s="16"/>
      <c r="AP225" s="14"/>
      <c r="AQ225" s="14"/>
      <c r="AR225" s="15">
        <f t="shared" si="9"/>
        <v>99.6</v>
      </c>
      <c r="AS225" s="15">
        <f t="shared" si="10"/>
        <v>99.6</v>
      </c>
      <c r="AT225" s="15">
        <f t="shared" si="11"/>
        <v>99.6</v>
      </c>
      <c r="AU225" s="14"/>
    </row>
    <row r="226" spans="1:47" ht="15" customHeight="1" x14ac:dyDescent="0.25">
      <c r="A226" s="19">
        <v>223</v>
      </c>
      <c r="B226" s="12">
        <v>46253</v>
      </c>
      <c r="C226" s="14" t="s">
        <v>56</v>
      </c>
      <c r="D226" s="14">
        <v>1</v>
      </c>
      <c r="E226" s="16">
        <v>99.61</v>
      </c>
      <c r="F226" s="14">
        <v>1</v>
      </c>
      <c r="G226" s="14"/>
      <c r="H226" s="14"/>
      <c r="I226" s="16"/>
      <c r="J226" s="14"/>
      <c r="K226" s="14"/>
      <c r="L226" s="14"/>
      <c r="M226" s="16"/>
      <c r="N226" s="14"/>
      <c r="O226" s="14"/>
      <c r="P226" s="14"/>
      <c r="Q226" s="16"/>
      <c r="R226" s="14"/>
      <c r="S226" s="14"/>
      <c r="T226" s="14"/>
      <c r="U226" s="16"/>
      <c r="V226" s="14"/>
      <c r="W226" s="14"/>
      <c r="X226" s="14"/>
      <c r="Y226" s="16"/>
      <c r="Z226" s="14"/>
      <c r="AA226" s="14"/>
      <c r="AB226" s="14"/>
      <c r="AC226" s="16"/>
      <c r="AD226" s="14"/>
      <c r="AE226" s="14"/>
      <c r="AF226" s="14"/>
      <c r="AG226" s="16"/>
      <c r="AH226" s="14"/>
      <c r="AI226" s="14"/>
      <c r="AJ226" s="14"/>
      <c r="AK226" s="16"/>
      <c r="AL226" s="14"/>
      <c r="AM226" s="14"/>
      <c r="AN226" s="14"/>
      <c r="AO226" s="16"/>
      <c r="AP226" s="14"/>
      <c r="AQ226" s="14"/>
      <c r="AR226" s="15">
        <f t="shared" si="9"/>
        <v>99.61</v>
      </c>
      <c r="AS226" s="15">
        <f t="shared" si="10"/>
        <v>99.61</v>
      </c>
      <c r="AT226" s="15">
        <f t="shared" si="11"/>
        <v>99.61</v>
      </c>
      <c r="AU226" s="14"/>
    </row>
    <row r="227" spans="1:47" ht="15" customHeight="1" x14ac:dyDescent="0.25">
      <c r="A227" s="19">
        <v>224</v>
      </c>
      <c r="B227" s="12">
        <v>46253</v>
      </c>
      <c r="C227" s="14" t="s">
        <v>56</v>
      </c>
      <c r="D227" s="14">
        <v>1</v>
      </c>
      <c r="E227" s="16">
        <v>100</v>
      </c>
      <c r="F227" s="14">
        <v>12</v>
      </c>
      <c r="G227" s="14"/>
      <c r="H227" s="14"/>
      <c r="I227" s="16"/>
      <c r="J227" s="14"/>
      <c r="K227" s="14"/>
      <c r="L227" s="14"/>
      <c r="M227" s="16"/>
      <c r="N227" s="14"/>
      <c r="O227" s="14"/>
      <c r="P227" s="14"/>
      <c r="Q227" s="16"/>
      <c r="R227" s="14"/>
      <c r="S227" s="14"/>
      <c r="T227" s="14"/>
      <c r="U227" s="16"/>
      <c r="V227" s="14"/>
      <c r="W227" s="14"/>
      <c r="X227" s="14"/>
      <c r="Y227" s="16"/>
      <c r="Z227" s="14"/>
      <c r="AA227" s="14"/>
      <c r="AB227" s="14"/>
      <c r="AC227" s="16"/>
      <c r="AD227" s="14"/>
      <c r="AE227" s="14"/>
      <c r="AF227" s="14"/>
      <c r="AG227" s="16"/>
      <c r="AH227" s="14"/>
      <c r="AI227" s="14"/>
      <c r="AJ227" s="14"/>
      <c r="AK227" s="16"/>
      <c r="AL227" s="14"/>
      <c r="AM227" s="14"/>
      <c r="AN227" s="14"/>
      <c r="AO227" s="16"/>
      <c r="AP227" s="14"/>
      <c r="AQ227" s="14"/>
      <c r="AR227" s="15">
        <f t="shared" si="9"/>
        <v>100</v>
      </c>
      <c r="AS227" s="15">
        <f t="shared" si="10"/>
        <v>100</v>
      </c>
      <c r="AT227" s="15">
        <f t="shared" si="11"/>
        <v>100</v>
      </c>
      <c r="AU227" s="14"/>
    </row>
    <row r="228" spans="1:47" ht="15" customHeight="1" x14ac:dyDescent="0.25">
      <c r="A228" s="19">
        <v>225</v>
      </c>
      <c r="B228" s="12">
        <v>46253</v>
      </c>
      <c r="C228" s="14" t="s">
        <v>63</v>
      </c>
      <c r="D228" s="14">
        <v>1</v>
      </c>
      <c r="E228" s="16">
        <v>96.6</v>
      </c>
      <c r="F228" s="14">
        <v>10</v>
      </c>
      <c r="G228" s="14"/>
      <c r="H228" s="14"/>
      <c r="I228" s="16"/>
      <c r="J228" s="14"/>
      <c r="K228" s="14"/>
      <c r="L228" s="14"/>
      <c r="M228" s="16"/>
      <c r="N228" s="14"/>
      <c r="O228" s="14"/>
      <c r="P228" s="14"/>
      <c r="Q228" s="16"/>
      <c r="R228" s="14"/>
      <c r="S228" s="14"/>
      <c r="T228" s="14"/>
      <c r="U228" s="16"/>
      <c r="V228" s="14"/>
      <c r="W228" s="14"/>
      <c r="X228" s="14"/>
      <c r="Y228" s="16"/>
      <c r="Z228" s="14"/>
      <c r="AA228" s="14"/>
      <c r="AB228" s="14"/>
      <c r="AC228" s="16"/>
      <c r="AD228" s="14"/>
      <c r="AE228" s="14"/>
      <c r="AF228" s="14"/>
      <c r="AG228" s="16"/>
      <c r="AH228" s="14"/>
      <c r="AI228" s="14"/>
      <c r="AJ228" s="14"/>
      <c r="AK228" s="16"/>
      <c r="AL228" s="14"/>
      <c r="AM228" s="14"/>
      <c r="AN228" s="14"/>
      <c r="AO228" s="16"/>
      <c r="AP228" s="14"/>
      <c r="AQ228" s="14"/>
      <c r="AR228" s="15">
        <f t="shared" si="9"/>
        <v>96.6</v>
      </c>
      <c r="AS228" s="15">
        <f t="shared" si="10"/>
        <v>96.6</v>
      </c>
      <c r="AT228" s="15">
        <f t="shared" si="11"/>
        <v>96.6</v>
      </c>
      <c r="AU228" s="14"/>
    </row>
    <row r="229" spans="1:47" ht="15" customHeight="1" x14ac:dyDescent="0.25">
      <c r="A229" s="19">
        <v>226</v>
      </c>
      <c r="B229" s="12">
        <v>46253</v>
      </c>
      <c r="C229" s="14" t="s">
        <v>63</v>
      </c>
      <c r="D229" s="14">
        <v>1</v>
      </c>
      <c r="E229" s="16">
        <v>100</v>
      </c>
      <c r="F229" s="14">
        <v>12</v>
      </c>
      <c r="G229" s="14"/>
      <c r="H229" s="14"/>
      <c r="I229" s="16"/>
      <c r="J229" s="14"/>
      <c r="K229" s="14"/>
      <c r="L229" s="14"/>
      <c r="M229" s="16"/>
      <c r="N229" s="14"/>
      <c r="O229" s="14"/>
      <c r="P229" s="14"/>
      <c r="Q229" s="16"/>
      <c r="R229" s="14"/>
      <c r="S229" s="14"/>
      <c r="T229" s="14"/>
      <c r="U229" s="16"/>
      <c r="V229" s="14"/>
      <c r="W229" s="14"/>
      <c r="X229" s="14"/>
      <c r="Y229" s="16"/>
      <c r="Z229" s="14"/>
      <c r="AA229" s="14"/>
      <c r="AB229" s="14"/>
      <c r="AC229" s="16"/>
      <c r="AD229" s="14"/>
      <c r="AE229" s="14"/>
      <c r="AF229" s="14"/>
      <c r="AG229" s="16"/>
      <c r="AH229" s="14"/>
      <c r="AI229" s="14"/>
      <c r="AJ229" s="14"/>
      <c r="AK229" s="16"/>
      <c r="AL229" s="14"/>
      <c r="AM229" s="14"/>
      <c r="AN229" s="14"/>
      <c r="AO229" s="16"/>
      <c r="AP229" s="14"/>
      <c r="AQ229" s="14"/>
      <c r="AR229" s="15">
        <f t="shared" si="9"/>
        <v>100</v>
      </c>
      <c r="AS229" s="15">
        <f t="shared" si="10"/>
        <v>100</v>
      </c>
      <c r="AT229" s="15">
        <f t="shared" si="11"/>
        <v>100</v>
      </c>
      <c r="AU229" s="14"/>
    </row>
    <row r="230" spans="1:47" ht="15" customHeight="1" x14ac:dyDescent="0.25">
      <c r="A230" s="19">
        <v>227</v>
      </c>
      <c r="B230" s="12">
        <v>46253</v>
      </c>
      <c r="C230" s="14" t="s">
        <v>70</v>
      </c>
      <c r="D230" s="14">
        <v>1</v>
      </c>
      <c r="E230" s="16">
        <v>99.2</v>
      </c>
      <c r="F230" s="14">
        <v>3</v>
      </c>
      <c r="G230" s="14"/>
      <c r="H230" s="14"/>
      <c r="I230" s="16"/>
      <c r="J230" s="14"/>
      <c r="K230" s="14"/>
      <c r="L230" s="14"/>
      <c r="M230" s="16"/>
      <c r="N230" s="14"/>
      <c r="O230" s="14"/>
      <c r="P230" s="14"/>
      <c r="Q230" s="16"/>
      <c r="R230" s="14"/>
      <c r="S230" s="14"/>
      <c r="T230" s="14"/>
      <c r="U230" s="16"/>
      <c r="V230" s="14"/>
      <c r="W230" s="14"/>
      <c r="X230" s="14"/>
      <c r="Y230" s="16"/>
      <c r="Z230" s="14"/>
      <c r="AA230" s="14"/>
      <c r="AB230" s="14"/>
      <c r="AC230" s="16"/>
      <c r="AD230" s="14"/>
      <c r="AE230" s="14"/>
      <c r="AF230" s="14"/>
      <c r="AG230" s="16"/>
      <c r="AH230" s="14"/>
      <c r="AI230" s="14"/>
      <c r="AJ230" s="14"/>
      <c r="AK230" s="16"/>
      <c r="AL230" s="14"/>
      <c r="AM230" s="14"/>
      <c r="AN230" s="14"/>
      <c r="AO230" s="16"/>
      <c r="AP230" s="14"/>
      <c r="AQ230" s="14"/>
      <c r="AR230" s="15">
        <f t="shared" si="9"/>
        <v>99.2</v>
      </c>
      <c r="AS230" s="15">
        <f t="shared" si="10"/>
        <v>99.2</v>
      </c>
      <c r="AT230" s="15">
        <f t="shared" si="11"/>
        <v>99.2</v>
      </c>
      <c r="AU230" s="14"/>
    </row>
    <row r="231" spans="1:47" ht="15" customHeight="1" x14ac:dyDescent="0.25">
      <c r="A231" s="19">
        <v>228</v>
      </c>
      <c r="B231" s="12"/>
      <c r="C231" s="14" t="s">
        <v>70</v>
      </c>
      <c r="D231" s="14"/>
      <c r="E231" s="16"/>
      <c r="F231" s="14"/>
      <c r="G231" s="14"/>
      <c r="H231" s="14"/>
      <c r="I231" s="16"/>
      <c r="J231" s="14"/>
      <c r="K231" s="14"/>
      <c r="L231" s="14"/>
      <c r="M231" s="16"/>
      <c r="N231" s="14"/>
      <c r="O231" s="14"/>
      <c r="P231" s="14"/>
      <c r="Q231" s="16"/>
      <c r="R231" s="14"/>
      <c r="S231" s="14"/>
      <c r="T231" s="14"/>
      <c r="U231" s="16"/>
      <c r="V231" s="14"/>
      <c r="W231" s="14"/>
      <c r="X231" s="14"/>
      <c r="Y231" s="16"/>
      <c r="Z231" s="14"/>
      <c r="AA231" s="14"/>
      <c r="AB231" s="14"/>
      <c r="AC231" s="16"/>
      <c r="AD231" s="14"/>
      <c r="AE231" s="14"/>
      <c r="AF231" s="14"/>
      <c r="AG231" s="16"/>
      <c r="AH231" s="14"/>
      <c r="AI231" s="14"/>
      <c r="AJ231" s="14"/>
      <c r="AK231" s="16"/>
      <c r="AL231" s="14"/>
      <c r="AM231" s="14"/>
      <c r="AN231" s="14"/>
      <c r="AO231" s="16"/>
      <c r="AP231" s="14"/>
      <c r="AQ231" s="14"/>
      <c r="AR231" s="15" t="str">
        <f t="shared" si="9"/>
        <v/>
      </c>
      <c r="AS231" s="15" t="str">
        <f t="shared" si="10"/>
        <v/>
      </c>
      <c r="AT231" s="15" t="str">
        <f t="shared" si="11"/>
        <v/>
      </c>
      <c r="AU231" s="14"/>
    </row>
    <row r="232" spans="1:47" ht="15" customHeight="1" x14ac:dyDescent="0.25">
      <c r="A232" s="19">
        <v>229</v>
      </c>
      <c r="B232" s="12"/>
      <c r="C232" s="14"/>
      <c r="D232" s="14"/>
      <c r="E232" s="16"/>
      <c r="F232" s="14"/>
      <c r="G232" s="14"/>
      <c r="H232" s="14"/>
      <c r="I232" s="16"/>
      <c r="J232" s="14"/>
      <c r="K232" s="14"/>
      <c r="L232" s="14"/>
      <c r="M232" s="16"/>
      <c r="N232" s="14"/>
      <c r="O232" s="14"/>
      <c r="P232" s="14"/>
      <c r="Q232" s="16"/>
      <c r="R232" s="14"/>
      <c r="S232" s="14"/>
      <c r="T232" s="14"/>
      <c r="U232" s="16"/>
      <c r="V232" s="14"/>
      <c r="W232" s="14"/>
      <c r="X232" s="14"/>
      <c r="Y232" s="16"/>
      <c r="Z232" s="14"/>
      <c r="AA232" s="14"/>
      <c r="AB232" s="14"/>
      <c r="AC232" s="16"/>
      <c r="AD232" s="14"/>
      <c r="AE232" s="14"/>
      <c r="AF232" s="14"/>
      <c r="AG232" s="16"/>
      <c r="AH232" s="14"/>
      <c r="AI232" s="14"/>
      <c r="AJ232" s="14"/>
      <c r="AK232" s="16"/>
      <c r="AL232" s="14"/>
      <c r="AM232" s="14"/>
      <c r="AN232" s="14"/>
      <c r="AO232" s="16"/>
      <c r="AP232" s="14"/>
      <c r="AQ232" s="14"/>
      <c r="AR232" s="15" t="str">
        <f t="shared" si="9"/>
        <v/>
      </c>
      <c r="AS232" s="15" t="str">
        <f t="shared" si="10"/>
        <v/>
      </c>
      <c r="AT232" s="15" t="str">
        <f t="shared" si="11"/>
        <v/>
      </c>
      <c r="AU232" s="14"/>
    </row>
    <row r="233" spans="1:47" ht="15" customHeight="1" x14ac:dyDescent="0.25">
      <c r="A233" s="19">
        <v>230</v>
      </c>
      <c r="B233" s="12"/>
      <c r="C233" s="14"/>
      <c r="D233" s="14"/>
      <c r="E233" s="16"/>
      <c r="F233" s="14"/>
      <c r="G233" s="14"/>
      <c r="H233" s="14"/>
      <c r="I233" s="16"/>
      <c r="J233" s="14"/>
      <c r="K233" s="14"/>
      <c r="L233" s="14"/>
      <c r="M233" s="16"/>
      <c r="N233" s="14"/>
      <c r="O233" s="14"/>
      <c r="P233" s="14"/>
      <c r="Q233" s="16"/>
      <c r="R233" s="14"/>
      <c r="S233" s="14"/>
      <c r="T233" s="14"/>
      <c r="U233" s="16"/>
      <c r="V233" s="14"/>
      <c r="W233" s="14"/>
      <c r="X233" s="14"/>
      <c r="Y233" s="16"/>
      <c r="Z233" s="14"/>
      <c r="AA233" s="14"/>
      <c r="AB233" s="14"/>
      <c r="AC233" s="16"/>
      <c r="AD233" s="14"/>
      <c r="AE233" s="14"/>
      <c r="AF233" s="14"/>
      <c r="AG233" s="16"/>
      <c r="AH233" s="14"/>
      <c r="AI233" s="14"/>
      <c r="AJ233" s="14"/>
      <c r="AK233" s="16"/>
      <c r="AL233" s="14"/>
      <c r="AM233" s="14"/>
      <c r="AN233" s="14"/>
      <c r="AO233" s="16"/>
      <c r="AP233" s="14"/>
      <c r="AQ233" s="14"/>
      <c r="AR233" s="15" t="str">
        <f t="shared" si="9"/>
        <v/>
      </c>
      <c r="AS233" s="15" t="str">
        <f t="shared" si="10"/>
        <v/>
      </c>
      <c r="AT233" s="15" t="str">
        <f t="shared" si="11"/>
        <v/>
      </c>
      <c r="AU233" s="14"/>
    </row>
    <row r="234" spans="1:47" ht="15" customHeight="1" x14ac:dyDescent="0.25">
      <c r="A234" s="19">
        <v>231</v>
      </c>
      <c r="B234" s="12"/>
      <c r="C234" s="14"/>
      <c r="D234" s="14"/>
      <c r="E234" s="16"/>
      <c r="F234" s="14"/>
      <c r="G234" s="14"/>
      <c r="H234" s="14"/>
      <c r="I234" s="16"/>
      <c r="J234" s="14"/>
      <c r="K234" s="14"/>
      <c r="L234" s="14"/>
      <c r="M234" s="16"/>
      <c r="N234" s="14"/>
      <c r="O234" s="14"/>
      <c r="P234" s="14"/>
      <c r="Q234" s="16"/>
      <c r="R234" s="14"/>
      <c r="S234" s="14"/>
      <c r="T234" s="14"/>
      <c r="U234" s="16"/>
      <c r="V234" s="14"/>
      <c r="W234" s="14"/>
      <c r="X234" s="14"/>
      <c r="Y234" s="16"/>
      <c r="Z234" s="14"/>
      <c r="AA234" s="14"/>
      <c r="AB234" s="14"/>
      <c r="AC234" s="16"/>
      <c r="AD234" s="14"/>
      <c r="AE234" s="14"/>
      <c r="AF234" s="14"/>
      <c r="AG234" s="16"/>
      <c r="AH234" s="14"/>
      <c r="AI234" s="14"/>
      <c r="AJ234" s="14"/>
      <c r="AK234" s="16"/>
      <c r="AL234" s="14"/>
      <c r="AM234" s="14"/>
      <c r="AN234" s="14"/>
      <c r="AO234" s="16"/>
      <c r="AP234" s="14"/>
      <c r="AQ234" s="14"/>
      <c r="AR234" s="15" t="str">
        <f t="shared" si="9"/>
        <v/>
      </c>
      <c r="AS234" s="15" t="str">
        <f t="shared" si="10"/>
        <v/>
      </c>
      <c r="AT234" s="15" t="str">
        <f t="shared" si="11"/>
        <v/>
      </c>
      <c r="AU234" s="14"/>
    </row>
    <row r="235" spans="1:47" ht="15" customHeight="1" x14ac:dyDescent="0.25">
      <c r="A235" s="19">
        <v>232</v>
      </c>
      <c r="B235" s="12"/>
      <c r="C235" s="14"/>
      <c r="D235" s="14"/>
      <c r="E235" s="16"/>
      <c r="F235" s="14"/>
      <c r="G235" s="14"/>
      <c r="H235" s="14"/>
      <c r="I235" s="16"/>
      <c r="J235" s="14"/>
      <c r="K235" s="14"/>
      <c r="L235" s="14"/>
      <c r="M235" s="16"/>
      <c r="N235" s="14"/>
      <c r="O235" s="14"/>
      <c r="P235" s="14"/>
      <c r="Q235" s="16"/>
      <c r="R235" s="14"/>
      <c r="S235" s="14"/>
      <c r="T235" s="14"/>
      <c r="U235" s="16"/>
      <c r="V235" s="14"/>
      <c r="W235" s="14"/>
      <c r="X235" s="14"/>
      <c r="Y235" s="16"/>
      <c r="Z235" s="14"/>
      <c r="AA235" s="14"/>
      <c r="AB235" s="14"/>
      <c r="AC235" s="16"/>
      <c r="AD235" s="14"/>
      <c r="AE235" s="14"/>
      <c r="AF235" s="14"/>
      <c r="AG235" s="16"/>
      <c r="AH235" s="14"/>
      <c r="AI235" s="14"/>
      <c r="AJ235" s="14"/>
      <c r="AK235" s="16"/>
      <c r="AL235" s="14"/>
      <c r="AM235" s="14"/>
      <c r="AN235" s="14"/>
      <c r="AO235" s="16"/>
      <c r="AP235" s="14"/>
      <c r="AQ235" s="14"/>
      <c r="AR235" s="15" t="str">
        <f t="shared" si="9"/>
        <v/>
      </c>
      <c r="AS235" s="15" t="str">
        <f t="shared" si="10"/>
        <v/>
      </c>
      <c r="AT235" s="15" t="str">
        <f t="shared" si="11"/>
        <v/>
      </c>
      <c r="AU235" s="14"/>
    </row>
    <row r="236" spans="1:47" ht="15" customHeight="1" x14ac:dyDescent="0.25">
      <c r="A236" s="19">
        <v>233</v>
      </c>
      <c r="B236" s="12"/>
      <c r="C236" s="14"/>
      <c r="D236" s="14"/>
      <c r="E236" s="16"/>
      <c r="F236" s="14"/>
      <c r="G236" s="14"/>
      <c r="H236" s="14"/>
      <c r="I236" s="16"/>
      <c r="J236" s="14"/>
      <c r="K236" s="14"/>
      <c r="L236" s="14"/>
      <c r="M236" s="16"/>
      <c r="N236" s="14"/>
      <c r="O236" s="14"/>
      <c r="P236" s="14"/>
      <c r="Q236" s="16"/>
      <c r="R236" s="14"/>
      <c r="S236" s="14"/>
      <c r="T236" s="14"/>
      <c r="U236" s="16"/>
      <c r="V236" s="14"/>
      <c r="W236" s="14"/>
      <c r="X236" s="14"/>
      <c r="Y236" s="16"/>
      <c r="Z236" s="14"/>
      <c r="AA236" s="14"/>
      <c r="AB236" s="14"/>
      <c r="AC236" s="16"/>
      <c r="AD236" s="14"/>
      <c r="AE236" s="14"/>
      <c r="AF236" s="14"/>
      <c r="AG236" s="16"/>
      <c r="AH236" s="14"/>
      <c r="AI236" s="14"/>
      <c r="AJ236" s="14"/>
      <c r="AK236" s="16"/>
      <c r="AL236" s="14"/>
      <c r="AM236" s="14"/>
      <c r="AN236" s="14"/>
      <c r="AO236" s="16"/>
      <c r="AP236" s="14"/>
      <c r="AQ236" s="14"/>
      <c r="AR236" s="15" t="str">
        <f t="shared" si="9"/>
        <v/>
      </c>
      <c r="AS236" s="15" t="str">
        <f t="shared" si="10"/>
        <v/>
      </c>
      <c r="AT236" s="15" t="str">
        <f t="shared" si="11"/>
        <v/>
      </c>
      <c r="AU236" s="14"/>
    </row>
    <row r="237" spans="1:47" ht="15" customHeight="1" x14ac:dyDescent="0.25">
      <c r="A237" s="19">
        <v>234</v>
      </c>
      <c r="B237" s="12"/>
      <c r="C237" s="14"/>
      <c r="D237" s="14"/>
      <c r="E237" s="16"/>
      <c r="F237" s="14"/>
      <c r="G237" s="14"/>
      <c r="H237" s="14"/>
      <c r="I237" s="16"/>
      <c r="J237" s="14"/>
      <c r="K237" s="14"/>
      <c r="L237" s="14"/>
      <c r="M237" s="16"/>
      <c r="N237" s="14"/>
      <c r="O237" s="14"/>
      <c r="P237" s="14"/>
      <c r="Q237" s="16"/>
      <c r="R237" s="14"/>
      <c r="S237" s="14"/>
      <c r="T237" s="14"/>
      <c r="U237" s="16"/>
      <c r="V237" s="14"/>
      <c r="W237" s="14"/>
      <c r="X237" s="14"/>
      <c r="Y237" s="16"/>
      <c r="Z237" s="14"/>
      <c r="AA237" s="14"/>
      <c r="AB237" s="14"/>
      <c r="AC237" s="16"/>
      <c r="AD237" s="14"/>
      <c r="AE237" s="14"/>
      <c r="AF237" s="14"/>
      <c r="AG237" s="16"/>
      <c r="AH237" s="14"/>
      <c r="AI237" s="14"/>
      <c r="AJ237" s="14"/>
      <c r="AK237" s="16"/>
      <c r="AL237" s="14"/>
      <c r="AM237" s="14"/>
      <c r="AN237" s="14"/>
      <c r="AO237" s="16"/>
      <c r="AP237" s="14"/>
      <c r="AQ237" s="14"/>
      <c r="AR237" s="15" t="str">
        <f t="shared" si="9"/>
        <v/>
      </c>
      <c r="AS237" s="15" t="str">
        <f t="shared" si="10"/>
        <v/>
      </c>
      <c r="AT237" s="15" t="str">
        <f t="shared" si="11"/>
        <v/>
      </c>
      <c r="AU237" s="14"/>
    </row>
    <row r="238" spans="1:47" ht="15" customHeight="1" x14ac:dyDescent="0.25">
      <c r="A238" s="19">
        <v>235</v>
      </c>
      <c r="B238" s="12"/>
      <c r="C238" s="14"/>
      <c r="D238" s="14"/>
      <c r="E238" s="16"/>
      <c r="F238" s="14"/>
      <c r="G238" s="14"/>
      <c r="H238" s="14"/>
      <c r="I238" s="16"/>
      <c r="J238" s="14"/>
      <c r="K238" s="14"/>
      <c r="L238" s="14"/>
      <c r="M238" s="16"/>
      <c r="N238" s="14"/>
      <c r="O238" s="14"/>
      <c r="P238" s="14"/>
      <c r="Q238" s="16"/>
      <c r="R238" s="14"/>
      <c r="S238" s="14"/>
      <c r="T238" s="14"/>
      <c r="U238" s="16"/>
      <c r="V238" s="14"/>
      <c r="W238" s="14"/>
      <c r="X238" s="14"/>
      <c r="Y238" s="16"/>
      <c r="Z238" s="14"/>
      <c r="AA238" s="14"/>
      <c r="AB238" s="14"/>
      <c r="AC238" s="16"/>
      <c r="AD238" s="14"/>
      <c r="AE238" s="14"/>
      <c r="AF238" s="14"/>
      <c r="AG238" s="16"/>
      <c r="AH238" s="14"/>
      <c r="AI238" s="14"/>
      <c r="AJ238" s="14"/>
      <c r="AK238" s="16"/>
      <c r="AL238" s="14"/>
      <c r="AM238" s="14"/>
      <c r="AN238" s="14"/>
      <c r="AO238" s="16"/>
      <c r="AP238" s="14"/>
      <c r="AQ238" s="14"/>
      <c r="AR238" s="15" t="str">
        <f t="shared" si="9"/>
        <v/>
      </c>
      <c r="AS238" s="15" t="str">
        <f t="shared" si="10"/>
        <v/>
      </c>
      <c r="AT238" s="15" t="str">
        <f t="shared" si="11"/>
        <v/>
      </c>
      <c r="AU238" s="14"/>
    </row>
    <row r="239" spans="1:47" ht="15" customHeight="1" x14ac:dyDescent="0.25">
      <c r="A239" s="19">
        <v>236</v>
      </c>
      <c r="B239" s="12"/>
      <c r="C239" s="14"/>
      <c r="D239" s="14"/>
      <c r="E239" s="16"/>
      <c r="F239" s="14"/>
      <c r="G239" s="14"/>
      <c r="H239" s="14"/>
      <c r="I239" s="16"/>
      <c r="J239" s="14"/>
      <c r="K239" s="14"/>
      <c r="L239" s="14"/>
      <c r="M239" s="16"/>
      <c r="N239" s="14"/>
      <c r="O239" s="14"/>
      <c r="P239" s="14"/>
      <c r="Q239" s="16"/>
      <c r="R239" s="14"/>
      <c r="S239" s="14"/>
      <c r="T239" s="14"/>
      <c r="U239" s="16"/>
      <c r="V239" s="14"/>
      <c r="W239" s="14"/>
      <c r="X239" s="14"/>
      <c r="Y239" s="16"/>
      <c r="Z239" s="14"/>
      <c r="AA239" s="14"/>
      <c r="AB239" s="14"/>
      <c r="AC239" s="16"/>
      <c r="AD239" s="14"/>
      <c r="AE239" s="14"/>
      <c r="AF239" s="14"/>
      <c r="AG239" s="16"/>
      <c r="AH239" s="14"/>
      <c r="AI239" s="14"/>
      <c r="AJ239" s="14"/>
      <c r="AK239" s="16"/>
      <c r="AL239" s="14"/>
      <c r="AM239" s="14"/>
      <c r="AN239" s="14"/>
      <c r="AO239" s="16"/>
      <c r="AP239" s="14"/>
      <c r="AQ239" s="14"/>
      <c r="AR239" s="15" t="str">
        <f t="shared" si="9"/>
        <v/>
      </c>
      <c r="AS239" s="15" t="str">
        <f t="shared" si="10"/>
        <v/>
      </c>
      <c r="AT239" s="15" t="str">
        <f t="shared" si="11"/>
        <v/>
      </c>
      <c r="AU239" s="14"/>
    </row>
    <row r="240" spans="1:47" ht="15" customHeight="1" x14ac:dyDescent="0.25">
      <c r="A240" s="19">
        <v>237</v>
      </c>
      <c r="B240" s="12"/>
      <c r="C240" s="14"/>
      <c r="D240" s="14"/>
      <c r="E240" s="16"/>
      <c r="F240" s="14"/>
      <c r="G240" s="14"/>
      <c r="H240" s="14"/>
      <c r="I240" s="16"/>
      <c r="J240" s="14"/>
      <c r="K240" s="14"/>
      <c r="L240" s="14"/>
      <c r="M240" s="16"/>
      <c r="N240" s="14"/>
      <c r="O240" s="14"/>
      <c r="P240" s="14"/>
      <c r="Q240" s="16"/>
      <c r="R240" s="14"/>
      <c r="S240" s="14"/>
      <c r="T240" s="14"/>
      <c r="U240" s="16"/>
      <c r="V240" s="14"/>
      <c r="W240" s="14"/>
      <c r="X240" s="14"/>
      <c r="Y240" s="16"/>
      <c r="Z240" s="14"/>
      <c r="AA240" s="14"/>
      <c r="AB240" s="14"/>
      <c r="AC240" s="16"/>
      <c r="AD240" s="14"/>
      <c r="AE240" s="14"/>
      <c r="AF240" s="14"/>
      <c r="AG240" s="16"/>
      <c r="AH240" s="14"/>
      <c r="AI240" s="14"/>
      <c r="AJ240" s="14"/>
      <c r="AK240" s="16"/>
      <c r="AL240" s="14"/>
      <c r="AM240" s="14"/>
      <c r="AN240" s="14"/>
      <c r="AO240" s="16"/>
      <c r="AP240" s="14"/>
      <c r="AQ240" s="14"/>
      <c r="AR240" s="15" t="str">
        <f t="shared" si="9"/>
        <v/>
      </c>
      <c r="AS240" s="15" t="str">
        <f t="shared" si="10"/>
        <v/>
      </c>
      <c r="AT240" s="15" t="str">
        <f t="shared" si="11"/>
        <v/>
      </c>
      <c r="AU240" s="14"/>
    </row>
    <row r="241" spans="1:47" ht="15" customHeight="1" x14ac:dyDescent="0.25">
      <c r="A241" s="19">
        <v>238</v>
      </c>
      <c r="B241" s="12"/>
      <c r="C241" s="14"/>
      <c r="D241" s="14"/>
      <c r="E241" s="16"/>
      <c r="F241" s="14"/>
      <c r="G241" s="14"/>
      <c r="H241" s="14"/>
      <c r="I241" s="16"/>
      <c r="J241" s="14"/>
      <c r="K241" s="14"/>
      <c r="L241" s="14"/>
      <c r="M241" s="16"/>
      <c r="N241" s="14"/>
      <c r="O241" s="14"/>
      <c r="P241" s="14"/>
      <c r="Q241" s="16"/>
      <c r="R241" s="14"/>
      <c r="S241" s="14"/>
      <c r="T241" s="14"/>
      <c r="U241" s="16"/>
      <c r="V241" s="14"/>
      <c r="W241" s="14"/>
      <c r="X241" s="14"/>
      <c r="Y241" s="16"/>
      <c r="Z241" s="14"/>
      <c r="AA241" s="14"/>
      <c r="AB241" s="14"/>
      <c r="AC241" s="16"/>
      <c r="AD241" s="14"/>
      <c r="AE241" s="14"/>
      <c r="AF241" s="14"/>
      <c r="AG241" s="16"/>
      <c r="AH241" s="14"/>
      <c r="AI241" s="14"/>
      <c r="AJ241" s="14"/>
      <c r="AK241" s="16"/>
      <c r="AL241" s="14"/>
      <c r="AM241" s="14"/>
      <c r="AN241" s="14"/>
      <c r="AO241" s="16"/>
      <c r="AP241" s="14"/>
      <c r="AQ241" s="14"/>
      <c r="AR241" s="15" t="str">
        <f t="shared" si="9"/>
        <v/>
      </c>
      <c r="AS241" s="15" t="str">
        <f t="shared" si="10"/>
        <v/>
      </c>
      <c r="AT241" s="15" t="str">
        <f t="shared" si="11"/>
        <v/>
      </c>
      <c r="AU241" s="14"/>
    </row>
    <row r="242" spans="1:47" ht="15" customHeight="1" x14ac:dyDescent="0.25">
      <c r="A242" s="19">
        <v>239</v>
      </c>
      <c r="B242" s="12"/>
      <c r="C242" s="14"/>
      <c r="D242" s="14"/>
      <c r="E242" s="16"/>
      <c r="F242" s="14"/>
      <c r="G242" s="14"/>
      <c r="H242" s="14"/>
      <c r="I242" s="16"/>
      <c r="J242" s="14"/>
      <c r="K242" s="14"/>
      <c r="L242" s="14"/>
      <c r="M242" s="16"/>
      <c r="N242" s="14"/>
      <c r="O242" s="14"/>
      <c r="P242" s="14"/>
      <c r="Q242" s="16"/>
      <c r="R242" s="14"/>
      <c r="S242" s="14"/>
      <c r="T242" s="14"/>
      <c r="U242" s="16"/>
      <c r="V242" s="14"/>
      <c r="W242" s="14"/>
      <c r="X242" s="14"/>
      <c r="Y242" s="16"/>
      <c r="Z242" s="14"/>
      <c r="AA242" s="14"/>
      <c r="AB242" s="14"/>
      <c r="AC242" s="16"/>
      <c r="AD242" s="14"/>
      <c r="AE242" s="14"/>
      <c r="AF242" s="14"/>
      <c r="AG242" s="16"/>
      <c r="AH242" s="14"/>
      <c r="AI242" s="14"/>
      <c r="AJ242" s="14"/>
      <c r="AK242" s="16"/>
      <c r="AL242" s="14"/>
      <c r="AM242" s="14"/>
      <c r="AN242" s="14"/>
      <c r="AO242" s="16"/>
      <c r="AP242" s="14"/>
      <c r="AQ242" s="14"/>
      <c r="AR242" s="15" t="str">
        <f t="shared" si="9"/>
        <v/>
      </c>
      <c r="AS242" s="15" t="str">
        <f t="shared" si="10"/>
        <v/>
      </c>
      <c r="AT242" s="15" t="str">
        <f t="shared" si="11"/>
        <v/>
      </c>
      <c r="AU242" s="14"/>
    </row>
    <row r="243" spans="1:47" ht="15" customHeight="1" x14ac:dyDescent="0.25">
      <c r="A243" s="19">
        <v>240</v>
      </c>
      <c r="B243" s="12"/>
      <c r="C243" s="14"/>
      <c r="D243" s="14"/>
      <c r="E243" s="16"/>
      <c r="F243" s="14"/>
      <c r="G243" s="14"/>
      <c r="H243" s="14"/>
      <c r="I243" s="16"/>
      <c r="J243" s="14"/>
      <c r="K243" s="14"/>
      <c r="L243" s="14"/>
      <c r="M243" s="16"/>
      <c r="N243" s="14"/>
      <c r="O243" s="14"/>
      <c r="P243" s="14"/>
      <c r="Q243" s="16"/>
      <c r="R243" s="14"/>
      <c r="S243" s="14"/>
      <c r="T243" s="14"/>
      <c r="U243" s="16"/>
      <c r="V243" s="14"/>
      <c r="W243" s="14"/>
      <c r="X243" s="14"/>
      <c r="Y243" s="16"/>
      <c r="Z243" s="14"/>
      <c r="AA243" s="14"/>
      <c r="AB243" s="14"/>
      <c r="AC243" s="16"/>
      <c r="AD243" s="14"/>
      <c r="AE243" s="14"/>
      <c r="AF243" s="14"/>
      <c r="AG243" s="16"/>
      <c r="AH243" s="14"/>
      <c r="AI243" s="14"/>
      <c r="AJ243" s="14"/>
      <c r="AK243" s="16"/>
      <c r="AL243" s="14"/>
      <c r="AM243" s="14"/>
      <c r="AN243" s="14"/>
      <c r="AO243" s="16"/>
      <c r="AP243" s="14"/>
      <c r="AQ243" s="14"/>
      <c r="AR243" s="15" t="str">
        <f t="shared" si="9"/>
        <v/>
      </c>
      <c r="AS243" s="15" t="str">
        <f t="shared" si="10"/>
        <v/>
      </c>
      <c r="AT243" s="15" t="str">
        <f t="shared" si="11"/>
        <v/>
      </c>
      <c r="AU243" s="14"/>
    </row>
    <row r="244" spans="1:47" ht="15" customHeight="1" x14ac:dyDescent="0.25">
      <c r="A244" s="19">
        <v>241</v>
      </c>
      <c r="B244" s="12"/>
      <c r="C244" s="14"/>
      <c r="D244" s="14"/>
      <c r="E244" s="16"/>
      <c r="F244" s="14"/>
      <c r="G244" s="14"/>
      <c r="H244" s="14"/>
      <c r="I244" s="16"/>
      <c r="J244" s="14"/>
      <c r="K244" s="14"/>
      <c r="L244" s="14"/>
      <c r="M244" s="16"/>
      <c r="N244" s="14"/>
      <c r="O244" s="14"/>
      <c r="P244" s="14"/>
      <c r="Q244" s="16"/>
      <c r="R244" s="14"/>
      <c r="S244" s="14"/>
      <c r="T244" s="14"/>
      <c r="U244" s="16"/>
      <c r="V244" s="14"/>
      <c r="W244" s="14"/>
      <c r="X244" s="14"/>
      <c r="Y244" s="16"/>
      <c r="Z244" s="14"/>
      <c r="AA244" s="14"/>
      <c r="AB244" s="14"/>
      <c r="AC244" s="16"/>
      <c r="AD244" s="14"/>
      <c r="AE244" s="14"/>
      <c r="AF244" s="14"/>
      <c r="AG244" s="16"/>
      <c r="AH244" s="14"/>
      <c r="AI244" s="14"/>
      <c r="AJ244" s="14"/>
      <c r="AK244" s="16"/>
      <c r="AL244" s="14"/>
      <c r="AM244" s="14"/>
      <c r="AN244" s="14"/>
      <c r="AO244" s="16"/>
      <c r="AP244" s="14"/>
      <c r="AQ244" s="14"/>
      <c r="AR244" s="15" t="str">
        <f t="shared" si="9"/>
        <v/>
      </c>
      <c r="AS244" s="15" t="str">
        <f t="shared" si="10"/>
        <v/>
      </c>
      <c r="AT244" s="15" t="str">
        <f t="shared" si="11"/>
        <v/>
      </c>
      <c r="AU244" s="14"/>
    </row>
    <row r="245" spans="1:47" ht="15" customHeight="1" x14ac:dyDescent="0.25">
      <c r="A245" s="19">
        <v>242</v>
      </c>
      <c r="B245" s="12"/>
      <c r="C245" s="14"/>
      <c r="D245" s="14"/>
      <c r="E245" s="16"/>
      <c r="F245" s="14"/>
      <c r="G245" s="14"/>
      <c r="H245" s="14"/>
      <c r="I245" s="16"/>
      <c r="J245" s="14"/>
      <c r="K245" s="14"/>
      <c r="L245" s="14"/>
      <c r="M245" s="16"/>
      <c r="N245" s="14"/>
      <c r="O245" s="14"/>
      <c r="P245" s="14"/>
      <c r="Q245" s="16"/>
      <c r="R245" s="14"/>
      <c r="S245" s="14"/>
      <c r="T245" s="14"/>
      <c r="U245" s="16"/>
      <c r="V245" s="14"/>
      <c r="W245" s="14"/>
      <c r="X245" s="14"/>
      <c r="Y245" s="16"/>
      <c r="Z245" s="14"/>
      <c r="AA245" s="14"/>
      <c r="AB245" s="14"/>
      <c r="AC245" s="16"/>
      <c r="AD245" s="14"/>
      <c r="AE245" s="14"/>
      <c r="AF245" s="14"/>
      <c r="AG245" s="16"/>
      <c r="AH245" s="14"/>
      <c r="AI245" s="14"/>
      <c r="AJ245" s="14"/>
      <c r="AK245" s="16"/>
      <c r="AL245" s="14"/>
      <c r="AM245" s="14"/>
      <c r="AN245" s="14"/>
      <c r="AO245" s="16"/>
      <c r="AP245" s="14"/>
      <c r="AQ245" s="14"/>
      <c r="AR245" s="15" t="str">
        <f t="shared" si="9"/>
        <v/>
      </c>
      <c r="AS245" s="15" t="str">
        <f t="shared" si="10"/>
        <v/>
      </c>
      <c r="AT245" s="15" t="str">
        <f t="shared" si="11"/>
        <v/>
      </c>
      <c r="AU245" s="14"/>
    </row>
    <row r="246" spans="1:47" ht="15" customHeight="1" x14ac:dyDescent="0.25">
      <c r="A246" s="19">
        <v>243</v>
      </c>
      <c r="B246" s="12"/>
      <c r="C246" s="14"/>
      <c r="D246" s="14"/>
      <c r="E246" s="16"/>
      <c r="F246" s="14"/>
      <c r="G246" s="14"/>
      <c r="H246" s="14"/>
      <c r="I246" s="16"/>
      <c r="J246" s="14"/>
      <c r="K246" s="14"/>
      <c r="L246" s="14"/>
      <c r="M246" s="16"/>
      <c r="N246" s="14"/>
      <c r="O246" s="14"/>
      <c r="P246" s="14"/>
      <c r="Q246" s="16"/>
      <c r="R246" s="14"/>
      <c r="S246" s="14"/>
      <c r="T246" s="14"/>
      <c r="U246" s="16"/>
      <c r="V246" s="14"/>
      <c r="W246" s="14"/>
      <c r="X246" s="14"/>
      <c r="Y246" s="16"/>
      <c r="Z246" s="14"/>
      <c r="AA246" s="14"/>
      <c r="AB246" s="14"/>
      <c r="AC246" s="16"/>
      <c r="AD246" s="14"/>
      <c r="AE246" s="14"/>
      <c r="AF246" s="14"/>
      <c r="AG246" s="16"/>
      <c r="AH246" s="14"/>
      <c r="AI246" s="14"/>
      <c r="AJ246" s="14"/>
      <c r="AK246" s="16"/>
      <c r="AL246" s="14"/>
      <c r="AM246" s="14"/>
      <c r="AN246" s="14"/>
      <c r="AO246" s="16"/>
      <c r="AP246" s="14"/>
      <c r="AQ246" s="14"/>
      <c r="AR246" s="15" t="str">
        <f t="shared" si="9"/>
        <v/>
      </c>
      <c r="AS246" s="15" t="str">
        <f t="shared" si="10"/>
        <v/>
      </c>
      <c r="AT246" s="15" t="str">
        <f t="shared" si="11"/>
        <v/>
      </c>
      <c r="AU246" s="14"/>
    </row>
    <row r="247" spans="1:47" ht="15" customHeight="1" x14ac:dyDescent="0.25">
      <c r="A247" s="19">
        <v>244</v>
      </c>
      <c r="B247" s="12"/>
      <c r="C247" s="14"/>
      <c r="D247" s="14"/>
      <c r="E247" s="16"/>
      <c r="F247" s="14"/>
      <c r="G247" s="14"/>
      <c r="H247" s="14"/>
      <c r="I247" s="16"/>
      <c r="J247" s="14"/>
      <c r="K247" s="14"/>
      <c r="L247" s="14"/>
      <c r="M247" s="16"/>
      <c r="N247" s="14"/>
      <c r="O247" s="14"/>
      <c r="P247" s="14"/>
      <c r="Q247" s="16"/>
      <c r="R247" s="14"/>
      <c r="S247" s="14"/>
      <c r="T247" s="14"/>
      <c r="U247" s="16"/>
      <c r="V247" s="14"/>
      <c r="W247" s="14"/>
      <c r="X247" s="14"/>
      <c r="Y247" s="16"/>
      <c r="Z247" s="14"/>
      <c r="AA247" s="14"/>
      <c r="AB247" s="14"/>
      <c r="AC247" s="16"/>
      <c r="AD247" s="14"/>
      <c r="AE247" s="14"/>
      <c r="AF247" s="14"/>
      <c r="AG247" s="16"/>
      <c r="AH247" s="14"/>
      <c r="AI247" s="14"/>
      <c r="AJ247" s="14"/>
      <c r="AK247" s="16"/>
      <c r="AL247" s="14"/>
      <c r="AM247" s="14"/>
      <c r="AN247" s="14"/>
      <c r="AO247" s="16"/>
      <c r="AP247" s="14"/>
      <c r="AQ247" s="14"/>
      <c r="AR247" s="15" t="str">
        <f t="shared" si="9"/>
        <v/>
      </c>
      <c r="AS247" s="15" t="str">
        <f t="shared" si="10"/>
        <v/>
      </c>
      <c r="AT247" s="15" t="str">
        <f t="shared" si="11"/>
        <v/>
      </c>
      <c r="AU247" s="14"/>
    </row>
    <row r="248" spans="1:47" ht="15" customHeight="1" x14ac:dyDescent="0.25">
      <c r="A248" s="19">
        <v>245</v>
      </c>
      <c r="B248" s="12"/>
      <c r="C248" s="14"/>
      <c r="D248" s="14"/>
      <c r="E248" s="16"/>
      <c r="F248" s="14"/>
      <c r="G248" s="14"/>
      <c r="H248" s="14"/>
      <c r="I248" s="16"/>
      <c r="J248" s="14"/>
      <c r="K248" s="14"/>
      <c r="L248" s="14"/>
      <c r="M248" s="16"/>
      <c r="N248" s="14"/>
      <c r="O248" s="14"/>
      <c r="P248" s="14"/>
      <c r="Q248" s="16"/>
      <c r="R248" s="14"/>
      <c r="S248" s="14"/>
      <c r="T248" s="14"/>
      <c r="U248" s="16"/>
      <c r="V248" s="14"/>
      <c r="W248" s="14"/>
      <c r="X248" s="14"/>
      <c r="Y248" s="16"/>
      <c r="Z248" s="14"/>
      <c r="AA248" s="14"/>
      <c r="AB248" s="14"/>
      <c r="AC248" s="16"/>
      <c r="AD248" s="14"/>
      <c r="AE248" s="14"/>
      <c r="AF248" s="14"/>
      <c r="AG248" s="16"/>
      <c r="AH248" s="14"/>
      <c r="AI248" s="14"/>
      <c r="AJ248" s="14"/>
      <c r="AK248" s="16"/>
      <c r="AL248" s="14"/>
      <c r="AM248" s="14"/>
      <c r="AN248" s="14"/>
      <c r="AO248" s="16"/>
      <c r="AP248" s="14"/>
      <c r="AQ248" s="14"/>
      <c r="AR248" s="15" t="str">
        <f t="shared" si="9"/>
        <v/>
      </c>
      <c r="AS248" s="15" t="str">
        <f t="shared" si="10"/>
        <v/>
      </c>
      <c r="AT248" s="15" t="str">
        <f t="shared" si="11"/>
        <v/>
      </c>
      <c r="AU248" s="14"/>
    </row>
    <row r="249" spans="1:47" ht="15" customHeight="1" x14ac:dyDescent="0.25">
      <c r="A249" s="19">
        <v>246</v>
      </c>
      <c r="B249" s="12"/>
      <c r="C249" s="14"/>
      <c r="D249" s="14"/>
      <c r="E249" s="16"/>
      <c r="F249" s="14"/>
      <c r="G249" s="14"/>
      <c r="H249" s="14"/>
      <c r="I249" s="16"/>
      <c r="J249" s="14"/>
      <c r="K249" s="14"/>
      <c r="L249" s="14"/>
      <c r="M249" s="16"/>
      <c r="N249" s="14"/>
      <c r="O249" s="14"/>
      <c r="P249" s="14"/>
      <c r="Q249" s="16"/>
      <c r="R249" s="14"/>
      <c r="S249" s="14"/>
      <c r="T249" s="14"/>
      <c r="U249" s="16"/>
      <c r="V249" s="14"/>
      <c r="W249" s="14"/>
      <c r="X249" s="14"/>
      <c r="Y249" s="16"/>
      <c r="Z249" s="14"/>
      <c r="AA249" s="14"/>
      <c r="AB249" s="14"/>
      <c r="AC249" s="16"/>
      <c r="AD249" s="14"/>
      <c r="AE249" s="14"/>
      <c r="AF249" s="14"/>
      <c r="AG249" s="16"/>
      <c r="AH249" s="14"/>
      <c r="AI249" s="14"/>
      <c r="AJ249" s="14"/>
      <c r="AK249" s="16"/>
      <c r="AL249" s="14"/>
      <c r="AM249" s="14"/>
      <c r="AN249" s="14"/>
      <c r="AO249" s="16"/>
      <c r="AP249" s="14"/>
      <c r="AQ249" s="14"/>
      <c r="AR249" s="15" t="str">
        <f t="shared" si="9"/>
        <v/>
      </c>
      <c r="AS249" s="15" t="str">
        <f t="shared" si="10"/>
        <v/>
      </c>
      <c r="AT249" s="15" t="str">
        <f t="shared" si="11"/>
        <v/>
      </c>
      <c r="AU249" s="14"/>
    </row>
    <row r="250" spans="1:47" ht="15" customHeight="1" x14ac:dyDescent="0.25">
      <c r="A250" s="19">
        <v>247</v>
      </c>
      <c r="B250" s="12"/>
      <c r="C250" s="14"/>
      <c r="D250" s="14"/>
      <c r="E250" s="16"/>
      <c r="F250" s="14"/>
      <c r="G250" s="14"/>
      <c r="H250" s="14"/>
      <c r="I250" s="16"/>
      <c r="J250" s="14"/>
      <c r="K250" s="14"/>
      <c r="L250" s="14"/>
      <c r="M250" s="16"/>
      <c r="N250" s="14"/>
      <c r="O250" s="14"/>
      <c r="P250" s="14"/>
      <c r="Q250" s="16"/>
      <c r="R250" s="14"/>
      <c r="S250" s="14"/>
      <c r="T250" s="14"/>
      <c r="U250" s="16"/>
      <c r="V250" s="14"/>
      <c r="W250" s="14"/>
      <c r="X250" s="14"/>
      <c r="Y250" s="16"/>
      <c r="Z250" s="14"/>
      <c r="AA250" s="14"/>
      <c r="AB250" s="14"/>
      <c r="AC250" s="16"/>
      <c r="AD250" s="14"/>
      <c r="AE250" s="14"/>
      <c r="AF250" s="14"/>
      <c r="AG250" s="16"/>
      <c r="AH250" s="14"/>
      <c r="AI250" s="14"/>
      <c r="AJ250" s="14"/>
      <c r="AK250" s="16"/>
      <c r="AL250" s="14"/>
      <c r="AM250" s="14"/>
      <c r="AN250" s="14"/>
      <c r="AO250" s="16"/>
      <c r="AP250" s="14"/>
      <c r="AQ250" s="14"/>
      <c r="AR250" s="15" t="str">
        <f t="shared" si="9"/>
        <v/>
      </c>
      <c r="AS250" s="15" t="str">
        <f t="shared" si="10"/>
        <v/>
      </c>
      <c r="AT250" s="15" t="str">
        <f t="shared" si="11"/>
        <v/>
      </c>
      <c r="AU250" s="14"/>
    </row>
    <row r="251" spans="1:47" ht="15" customHeight="1" x14ac:dyDescent="0.25">
      <c r="A251" s="19">
        <v>248</v>
      </c>
      <c r="B251" s="12"/>
      <c r="C251" s="14"/>
      <c r="D251" s="14"/>
      <c r="E251" s="16"/>
      <c r="F251" s="14"/>
      <c r="G251" s="14"/>
      <c r="H251" s="14"/>
      <c r="I251" s="16"/>
      <c r="J251" s="14"/>
      <c r="K251" s="14"/>
      <c r="L251" s="14"/>
      <c r="M251" s="16"/>
      <c r="N251" s="14"/>
      <c r="O251" s="14"/>
      <c r="P251" s="14"/>
      <c r="Q251" s="16"/>
      <c r="R251" s="14"/>
      <c r="S251" s="14"/>
      <c r="T251" s="14"/>
      <c r="U251" s="16"/>
      <c r="V251" s="14"/>
      <c r="W251" s="14"/>
      <c r="X251" s="14"/>
      <c r="Y251" s="16"/>
      <c r="Z251" s="14"/>
      <c r="AA251" s="14"/>
      <c r="AB251" s="14"/>
      <c r="AC251" s="16"/>
      <c r="AD251" s="14"/>
      <c r="AE251" s="14"/>
      <c r="AF251" s="14"/>
      <c r="AG251" s="16"/>
      <c r="AH251" s="14"/>
      <c r="AI251" s="14"/>
      <c r="AJ251" s="14"/>
      <c r="AK251" s="16"/>
      <c r="AL251" s="14"/>
      <c r="AM251" s="14"/>
      <c r="AN251" s="14"/>
      <c r="AO251" s="16"/>
      <c r="AP251" s="14"/>
      <c r="AQ251" s="14"/>
      <c r="AR251" s="15" t="str">
        <f t="shared" si="9"/>
        <v/>
      </c>
      <c r="AS251" s="15" t="str">
        <f t="shared" si="10"/>
        <v/>
      </c>
      <c r="AT251" s="15" t="str">
        <f t="shared" si="11"/>
        <v/>
      </c>
      <c r="AU251" s="14"/>
    </row>
    <row r="252" spans="1:47" ht="15" customHeight="1" x14ac:dyDescent="0.25">
      <c r="A252" s="19">
        <v>249</v>
      </c>
      <c r="B252" s="12"/>
      <c r="C252" s="14"/>
      <c r="D252" s="14"/>
      <c r="E252" s="16"/>
      <c r="F252" s="14"/>
      <c r="G252" s="14"/>
      <c r="H252" s="14"/>
      <c r="I252" s="16"/>
      <c r="J252" s="14"/>
      <c r="K252" s="14"/>
      <c r="L252" s="14"/>
      <c r="M252" s="16"/>
      <c r="N252" s="14"/>
      <c r="O252" s="14"/>
      <c r="P252" s="14"/>
      <c r="Q252" s="16"/>
      <c r="R252" s="14"/>
      <c r="S252" s="14"/>
      <c r="T252" s="14"/>
      <c r="U252" s="16"/>
      <c r="V252" s="14"/>
      <c r="W252" s="14"/>
      <c r="X252" s="14"/>
      <c r="Y252" s="16"/>
      <c r="Z252" s="14"/>
      <c r="AA252" s="14"/>
      <c r="AB252" s="14"/>
      <c r="AC252" s="16"/>
      <c r="AD252" s="14"/>
      <c r="AE252" s="14"/>
      <c r="AF252" s="14"/>
      <c r="AG252" s="16"/>
      <c r="AH252" s="14"/>
      <c r="AI252" s="14"/>
      <c r="AJ252" s="14"/>
      <c r="AK252" s="16"/>
      <c r="AL252" s="14"/>
      <c r="AM252" s="14"/>
      <c r="AN252" s="14"/>
      <c r="AO252" s="16"/>
      <c r="AP252" s="14"/>
      <c r="AQ252" s="14"/>
      <c r="AR252" s="15" t="str">
        <f t="shared" si="9"/>
        <v/>
      </c>
      <c r="AS252" s="15" t="str">
        <f t="shared" si="10"/>
        <v/>
      </c>
      <c r="AT252" s="15" t="str">
        <f t="shared" si="11"/>
        <v/>
      </c>
      <c r="AU252" s="14"/>
    </row>
    <row r="253" spans="1:47" ht="15" customHeight="1" x14ac:dyDescent="0.25">
      <c r="A253" s="19">
        <v>250</v>
      </c>
      <c r="B253" s="12"/>
      <c r="C253" s="14"/>
      <c r="D253" s="14"/>
      <c r="E253" s="16"/>
      <c r="F253" s="14"/>
      <c r="G253" s="14"/>
      <c r="H253" s="14"/>
      <c r="I253" s="16"/>
      <c r="J253" s="14"/>
      <c r="K253" s="14"/>
      <c r="L253" s="14"/>
      <c r="M253" s="16"/>
      <c r="N253" s="14"/>
      <c r="O253" s="14"/>
      <c r="P253" s="14"/>
      <c r="Q253" s="16"/>
      <c r="R253" s="14"/>
      <c r="S253" s="14"/>
      <c r="T253" s="14"/>
      <c r="U253" s="16"/>
      <c r="V253" s="14"/>
      <c r="W253" s="14"/>
      <c r="X253" s="14"/>
      <c r="Y253" s="16"/>
      <c r="Z253" s="14"/>
      <c r="AA253" s="14"/>
      <c r="AB253" s="14"/>
      <c r="AC253" s="16"/>
      <c r="AD253" s="14"/>
      <c r="AE253" s="14"/>
      <c r="AF253" s="14"/>
      <c r="AG253" s="16"/>
      <c r="AH253" s="14"/>
      <c r="AI253" s="14"/>
      <c r="AJ253" s="14"/>
      <c r="AK253" s="16"/>
      <c r="AL253" s="14"/>
      <c r="AM253" s="14"/>
      <c r="AN253" s="14"/>
      <c r="AO253" s="16"/>
      <c r="AP253" s="14"/>
      <c r="AQ253" s="14"/>
      <c r="AR253" s="15" t="str">
        <f t="shared" si="9"/>
        <v/>
      </c>
      <c r="AS253" s="15" t="str">
        <f t="shared" si="10"/>
        <v/>
      </c>
      <c r="AT253" s="15" t="str">
        <f t="shared" si="11"/>
        <v/>
      </c>
      <c r="AU253" s="14"/>
    </row>
    <row r="254" spans="1:47" ht="15" customHeight="1" x14ac:dyDescent="0.25">
      <c r="A254" s="19">
        <v>251</v>
      </c>
      <c r="B254" s="12"/>
      <c r="C254" s="14"/>
      <c r="D254" s="14"/>
      <c r="E254" s="16"/>
      <c r="F254" s="14"/>
      <c r="G254" s="14"/>
      <c r="H254" s="14"/>
      <c r="I254" s="16"/>
      <c r="J254" s="14"/>
      <c r="K254" s="14"/>
      <c r="L254" s="14"/>
      <c r="M254" s="16"/>
      <c r="N254" s="14"/>
      <c r="O254" s="14"/>
      <c r="P254" s="14"/>
      <c r="Q254" s="16"/>
      <c r="R254" s="14"/>
      <c r="S254" s="14"/>
      <c r="T254" s="14"/>
      <c r="U254" s="16"/>
      <c r="V254" s="14"/>
      <c r="W254" s="14"/>
      <c r="X254" s="14"/>
      <c r="Y254" s="16"/>
      <c r="Z254" s="14"/>
      <c r="AA254" s="14"/>
      <c r="AB254" s="14"/>
      <c r="AC254" s="16"/>
      <c r="AD254" s="14"/>
      <c r="AE254" s="14"/>
      <c r="AF254" s="14"/>
      <c r="AG254" s="16"/>
      <c r="AH254" s="14"/>
      <c r="AI254" s="14"/>
      <c r="AJ254" s="14"/>
      <c r="AK254" s="16"/>
      <c r="AL254" s="14"/>
      <c r="AM254" s="14"/>
      <c r="AN254" s="14"/>
      <c r="AO254" s="16"/>
      <c r="AP254" s="14"/>
      <c r="AQ254" s="14"/>
      <c r="AR254" s="15" t="str">
        <f t="shared" si="9"/>
        <v/>
      </c>
      <c r="AS254" s="15" t="str">
        <f t="shared" si="10"/>
        <v/>
      </c>
      <c r="AT254" s="15" t="str">
        <f t="shared" si="11"/>
        <v/>
      </c>
      <c r="AU254" s="14"/>
    </row>
    <row r="255" spans="1:47" ht="15" customHeight="1" x14ac:dyDescent="0.25">
      <c r="A255" s="19">
        <v>252</v>
      </c>
      <c r="B255" s="12"/>
      <c r="C255" s="14"/>
      <c r="D255" s="14"/>
      <c r="E255" s="16"/>
      <c r="F255" s="14"/>
      <c r="G255" s="14"/>
      <c r="H255" s="14"/>
      <c r="I255" s="16"/>
      <c r="J255" s="14"/>
      <c r="K255" s="14"/>
      <c r="L255" s="14"/>
      <c r="M255" s="16"/>
      <c r="N255" s="14"/>
      <c r="O255" s="14"/>
      <c r="P255" s="14"/>
      <c r="Q255" s="16"/>
      <c r="R255" s="14"/>
      <c r="S255" s="14"/>
      <c r="T255" s="14"/>
      <c r="U255" s="16"/>
      <c r="V255" s="14"/>
      <c r="W255" s="14"/>
      <c r="X255" s="14"/>
      <c r="Y255" s="16"/>
      <c r="Z255" s="14"/>
      <c r="AA255" s="14"/>
      <c r="AB255" s="14"/>
      <c r="AC255" s="16"/>
      <c r="AD255" s="14"/>
      <c r="AE255" s="14"/>
      <c r="AF255" s="14"/>
      <c r="AG255" s="16"/>
      <c r="AH255" s="14"/>
      <c r="AI255" s="14"/>
      <c r="AJ255" s="14"/>
      <c r="AK255" s="16"/>
      <c r="AL255" s="14"/>
      <c r="AM255" s="14"/>
      <c r="AN255" s="14"/>
      <c r="AO255" s="16"/>
      <c r="AP255" s="14"/>
      <c r="AQ255" s="14"/>
      <c r="AR255" s="15" t="str">
        <f t="shared" si="9"/>
        <v/>
      </c>
      <c r="AS255" s="15" t="str">
        <f t="shared" si="10"/>
        <v/>
      </c>
      <c r="AT255" s="15" t="str">
        <f t="shared" si="11"/>
        <v/>
      </c>
      <c r="AU255" s="14"/>
    </row>
    <row r="256" spans="1:47" ht="15" customHeight="1" x14ac:dyDescent="0.25">
      <c r="A256" s="19">
        <v>253</v>
      </c>
      <c r="B256" s="12"/>
      <c r="C256" s="14"/>
      <c r="D256" s="14"/>
      <c r="E256" s="16"/>
      <c r="F256" s="14"/>
      <c r="G256" s="14"/>
      <c r="H256" s="14"/>
      <c r="I256" s="16"/>
      <c r="J256" s="14"/>
      <c r="K256" s="14"/>
      <c r="L256" s="14"/>
      <c r="M256" s="16"/>
      <c r="N256" s="14"/>
      <c r="O256" s="14"/>
      <c r="P256" s="14"/>
      <c r="Q256" s="16"/>
      <c r="R256" s="14"/>
      <c r="S256" s="14"/>
      <c r="T256" s="14"/>
      <c r="U256" s="16"/>
      <c r="V256" s="14"/>
      <c r="W256" s="14"/>
      <c r="X256" s="14"/>
      <c r="Y256" s="16"/>
      <c r="Z256" s="14"/>
      <c r="AA256" s="14"/>
      <c r="AB256" s="14"/>
      <c r="AC256" s="16"/>
      <c r="AD256" s="14"/>
      <c r="AE256" s="14"/>
      <c r="AF256" s="14"/>
      <c r="AG256" s="16"/>
      <c r="AH256" s="14"/>
      <c r="AI256" s="14"/>
      <c r="AJ256" s="14"/>
      <c r="AK256" s="16"/>
      <c r="AL256" s="14"/>
      <c r="AM256" s="14"/>
      <c r="AN256" s="14"/>
      <c r="AO256" s="16"/>
      <c r="AP256" s="14"/>
      <c r="AQ256" s="14"/>
      <c r="AR256" s="15" t="str">
        <f t="shared" si="9"/>
        <v/>
      </c>
      <c r="AS256" s="15" t="str">
        <f t="shared" si="10"/>
        <v/>
      </c>
      <c r="AT256" s="15" t="str">
        <f t="shared" si="11"/>
        <v/>
      </c>
      <c r="AU256" s="14"/>
    </row>
    <row r="257" spans="1:47" ht="15" customHeight="1" x14ac:dyDescent="0.25">
      <c r="A257" s="19">
        <v>254</v>
      </c>
      <c r="B257" s="12"/>
      <c r="C257" s="14"/>
      <c r="D257" s="14"/>
      <c r="E257" s="16"/>
      <c r="F257" s="14"/>
      <c r="G257" s="14"/>
      <c r="H257" s="14"/>
      <c r="I257" s="16"/>
      <c r="J257" s="14"/>
      <c r="K257" s="14"/>
      <c r="L257" s="14"/>
      <c r="M257" s="16"/>
      <c r="N257" s="14"/>
      <c r="O257" s="14"/>
      <c r="P257" s="14"/>
      <c r="Q257" s="16"/>
      <c r="R257" s="14"/>
      <c r="S257" s="14"/>
      <c r="T257" s="14"/>
      <c r="U257" s="16"/>
      <c r="V257" s="14"/>
      <c r="W257" s="14"/>
      <c r="X257" s="14"/>
      <c r="Y257" s="16"/>
      <c r="Z257" s="14"/>
      <c r="AA257" s="14"/>
      <c r="AB257" s="14"/>
      <c r="AC257" s="16"/>
      <c r="AD257" s="14"/>
      <c r="AE257" s="14"/>
      <c r="AF257" s="14"/>
      <c r="AG257" s="16"/>
      <c r="AH257" s="14"/>
      <c r="AI257" s="14"/>
      <c r="AJ257" s="14"/>
      <c r="AK257" s="16"/>
      <c r="AL257" s="14"/>
      <c r="AM257" s="14"/>
      <c r="AN257" s="14"/>
      <c r="AO257" s="16"/>
      <c r="AP257" s="14"/>
      <c r="AQ257" s="14"/>
      <c r="AR257" s="15" t="str">
        <f t="shared" si="9"/>
        <v/>
      </c>
      <c r="AS257" s="15" t="str">
        <f t="shared" si="10"/>
        <v/>
      </c>
      <c r="AT257" s="15" t="str">
        <f t="shared" si="11"/>
        <v/>
      </c>
      <c r="AU257" s="14"/>
    </row>
    <row r="258" spans="1:47" ht="15" customHeight="1" x14ac:dyDescent="0.25">
      <c r="A258" s="19">
        <v>255</v>
      </c>
      <c r="B258" s="12"/>
      <c r="C258" s="14"/>
      <c r="D258" s="14"/>
      <c r="E258" s="16"/>
      <c r="F258" s="14"/>
      <c r="G258" s="14"/>
      <c r="H258" s="14"/>
      <c r="I258" s="16"/>
      <c r="J258" s="14"/>
      <c r="K258" s="14"/>
      <c r="L258" s="14"/>
      <c r="M258" s="16"/>
      <c r="N258" s="14"/>
      <c r="O258" s="14"/>
      <c r="P258" s="14"/>
      <c r="Q258" s="16"/>
      <c r="R258" s="14"/>
      <c r="S258" s="14"/>
      <c r="T258" s="14"/>
      <c r="U258" s="16"/>
      <c r="V258" s="14"/>
      <c r="W258" s="14"/>
      <c r="X258" s="14"/>
      <c r="Y258" s="16"/>
      <c r="Z258" s="14"/>
      <c r="AA258" s="14"/>
      <c r="AB258" s="14"/>
      <c r="AC258" s="16"/>
      <c r="AD258" s="14"/>
      <c r="AE258" s="14"/>
      <c r="AF258" s="14"/>
      <c r="AG258" s="16"/>
      <c r="AH258" s="14"/>
      <c r="AI258" s="14"/>
      <c r="AJ258" s="14"/>
      <c r="AK258" s="16"/>
      <c r="AL258" s="14"/>
      <c r="AM258" s="14"/>
      <c r="AN258" s="14"/>
      <c r="AO258" s="16"/>
      <c r="AP258" s="14"/>
      <c r="AQ258" s="14"/>
      <c r="AR258" s="15" t="str">
        <f t="shared" si="9"/>
        <v/>
      </c>
      <c r="AS258" s="15" t="str">
        <f t="shared" si="10"/>
        <v/>
      </c>
      <c r="AT258" s="15" t="str">
        <f t="shared" si="11"/>
        <v/>
      </c>
      <c r="AU258" s="14"/>
    </row>
    <row r="259" spans="1:47" ht="15" customHeight="1" x14ac:dyDescent="0.25">
      <c r="A259" s="19">
        <v>256</v>
      </c>
      <c r="B259" s="12"/>
      <c r="C259" s="14"/>
      <c r="D259" s="14"/>
      <c r="E259" s="16"/>
      <c r="F259" s="14"/>
      <c r="G259" s="14"/>
      <c r="H259" s="14"/>
      <c r="I259" s="16"/>
      <c r="J259" s="14"/>
      <c r="K259" s="14"/>
      <c r="L259" s="14"/>
      <c r="M259" s="16"/>
      <c r="N259" s="14"/>
      <c r="O259" s="14"/>
      <c r="P259" s="14"/>
      <c r="Q259" s="16"/>
      <c r="R259" s="14"/>
      <c r="S259" s="14"/>
      <c r="T259" s="14"/>
      <c r="U259" s="16"/>
      <c r="V259" s="14"/>
      <c r="W259" s="14"/>
      <c r="X259" s="14"/>
      <c r="Y259" s="16"/>
      <c r="Z259" s="14"/>
      <c r="AA259" s="14"/>
      <c r="AB259" s="14"/>
      <c r="AC259" s="16"/>
      <c r="AD259" s="14"/>
      <c r="AE259" s="14"/>
      <c r="AF259" s="14"/>
      <c r="AG259" s="16"/>
      <c r="AH259" s="14"/>
      <c r="AI259" s="14"/>
      <c r="AJ259" s="14"/>
      <c r="AK259" s="16"/>
      <c r="AL259" s="14"/>
      <c r="AM259" s="14"/>
      <c r="AN259" s="14"/>
      <c r="AO259" s="16"/>
      <c r="AP259" s="14"/>
      <c r="AQ259" s="14"/>
      <c r="AR259" s="15" t="str">
        <f t="shared" si="9"/>
        <v/>
      </c>
      <c r="AS259" s="15" t="str">
        <f t="shared" si="10"/>
        <v/>
      </c>
      <c r="AT259" s="15" t="str">
        <f t="shared" si="11"/>
        <v/>
      </c>
      <c r="AU259" s="14"/>
    </row>
    <row r="260" spans="1:47" ht="15" customHeight="1" x14ac:dyDescent="0.25">
      <c r="A260" s="19">
        <v>257</v>
      </c>
      <c r="B260" s="12"/>
      <c r="C260" s="14"/>
      <c r="D260" s="14"/>
      <c r="E260" s="16"/>
      <c r="F260" s="14"/>
      <c r="G260" s="14"/>
      <c r="H260" s="14"/>
      <c r="I260" s="16"/>
      <c r="J260" s="14"/>
      <c r="K260" s="14"/>
      <c r="L260" s="14"/>
      <c r="M260" s="16"/>
      <c r="N260" s="14"/>
      <c r="O260" s="14"/>
      <c r="P260" s="14"/>
      <c r="Q260" s="16"/>
      <c r="R260" s="14"/>
      <c r="S260" s="14"/>
      <c r="T260" s="14"/>
      <c r="U260" s="16"/>
      <c r="V260" s="14"/>
      <c r="W260" s="14"/>
      <c r="X260" s="14"/>
      <c r="Y260" s="16"/>
      <c r="Z260" s="14"/>
      <c r="AA260" s="14"/>
      <c r="AB260" s="14"/>
      <c r="AC260" s="16"/>
      <c r="AD260" s="14"/>
      <c r="AE260" s="14"/>
      <c r="AF260" s="14"/>
      <c r="AG260" s="16"/>
      <c r="AH260" s="14"/>
      <c r="AI260" s="14"/>
      <c r="AJ260" s="14"/>
      <c r="AK260" s="16"/>
      <c r="AL260" s="14"/>
      <c r="AM260" s="14"/>
      <c r="AN260" s="14"/>
      <c r="AO260" s="16"/>
      <c r="AP260" s="14"/>
      <c r="AQ260" s="14"/>
      <c r="AR260" s="15" t="str">
        <f t="shared" ref="AR260:AR323" si="12">IF(COUNT(E260,I260,M260,Q260,U260,Y260,AC260,AG260,AK260,AO260)=0,"",AVERAGE(E260,I260,M260,Q260,U260,Y260,AC260,AG260,AK260,AO260))</f>
        <v/>
      </c>
      <c r="AS260" s="15" t="str">
        <f t="shared" ref="AS260:AS323" si="13">IF(COUNT(E260,I260,M260,Q260,U260,Y260,AC260,AG260,AK260,AO260)=0,"",MIN(E260,I260,M260,Q260,U260,Y260,AC260,AG260,AK260,AO260))</f>
        <v/>
      </c>
      <c r="AT260" s="15" t="str">
        <f t="shared" ref="AT260:AT323" si="14">IF(COUNT(E260,I260,M260,Q260,U260,Y260,AC260,AG260,AK260,AO260)=0,"",MAX(E260,I260,M260,Q260,U260,Y260,AC260,AG260,AK260,AO260))</f>
        <v/>
      </c>
      <c r="AU260" s="14"/>
    </row>
    <row r="261" spans="1:47" ht="15" customHeight="1" x14ac:dyDescent="0.25">
      <c r="A261" s="19">
        <v>258</v>
      </c>
      <c r="B261" s="12"/>
      <c r="C261" s="14"/>
      <c r="D261" s="14"/>
      <c r="E261" s="16"/>
      <c r="F261" s="14"/>
      <c r="G261" s="14"/>
      <c r="H261" s="14"/>
      <c r="I261" s="16"/>
      <c r="J261" s="14"/>
      <c r="K261" s="14"/>
      <c r="L261" s="14"/>
      <c r="M261" s="16"/>
      <c r="N261" s="14"/>
      <c r="O261" s="14"/>
      <c r="P261" s="14"/>
      <c r="Q261" s="16"/>
      <c r="R261" s="14"/>
      <c r="S261" s="14"/>
      <c r="T261" s="14"/>
      <c r="U261" s="16"/>
      <c r="V261" s="14"/>
      <c r="W261" s="14"/>
      <c r="X261" s="14"/>
      <c r="Y261" s="16"/>
      <c r="Z261" s="14"/>
      <c r="AA261" s="14"/>
      <c r="AB261" s="14"/>
      <c r="AC261" s="16"/>
      <c r="AD261" s="14"/>
      <c r="AE261" s="14"/>
      <c r="AF261" s="14"/>
      <c r="AG261" s="16"/>
      <c r="AH261" s="14"/>
      <c r="AI261" s="14"/>
      <c r="AJ261" s="14"/>
      <c r="AK261" s="16"/>
      <c r="AL261" s="14"/>
      <c r="AM261" s="14"/>
      <c r="AN261" s="14"/>
      <c r="AO261" s="16"/>
      <c r="AP261" s="14"/>
      <c r="AQ261" s="14"/>
      <c r="AR261" s="15" t="str">
        <f t="shared" si="12"/>
        <v/>
      </c>
      <c r="AS261" s="15" t="str">
        <f t="shared" si="13"/>
        <v/>
      </c>
      <c r="AT261" s="15" t="str">
        <f t="shared" si="14"/>
        <v/>
      </c>
      <c r="AU261" s="14"/>
    </row>
    <row r="262" spans="1:47" ht="15" customHeight="1" x14ac:dyDescent="0.25">
      <c r="A262" s="19">
        <v>259</v>
      </c>
      <c r="B262" s="12"/>
      <c r="C262" s="14"/>
      <c r="D262" s="14"/>
      <c r="E262" s="16"/>
      <c r="F262" s="14"/>
      <c r="G262" s="14"/>
      <c r="H262" s="14"/>
      <c r="I262" s="16"/>
      <c r="J262" s="14"/>
      <c r="K262" s="14"/>
      <c r="L262" s="14"/>
      <c r="M262" s="16"/>
      <c r="N262" s="14"/>
      <c r="O262" s="14"/>
      <c r="P262" s="14"/>
      <c r="Q262" s="16"/>
      <c r="R262" s="14"/>
      <c r="S262" s="14"/>
      <c r="T262" s="14"/>
      <c r="U262" s="16"/>
      <c r="V262" s="14"/>
      <c r="W262" s="14"/>
      <c r="X262" s="14"/>
      <c r="Y262" s="16"/>
      <c r="Z262" s="14"/>
      <c r="AA262" s="14"/>
      <c r="AB262" s="14"/>
      <c r="AC262" s="16"/>
      <c r="AD262" s="14"/>
      <c r="AE262" s="14"/>
      <c r="AF262" s="14"/>
      <c r="AG262" s="16"/>
      <c r="AH262" s="14"/>
      <c r="AI262" s="14"/>
      <c r="AJ262" s="14"/>
      <c r="AK262" s="16"/>
      <c r="AL262" s="14"/>
      <c r="AM262" s="14"/>
      <c r="AN262" s="14"/>
      <c r="AO262" s="16"/>
      <c r="AP262" s="14"/>
      <c r="AQ262" s="14"/>
      <c r="AR262" s="15" t="str">
        <f t="shared" si="12"/>
        <v/>
      </c>
      <c r="AS262" s="15" t="str">
        <f t="shared" si="13"/>
        <v/>
      </c>
      <c r="AT262" s="15" t="str">
        <f t="shared" si="14"/>
        <v/>
      </c>
      <c r="AU262" s="14"/>
    </row>
    <row r="263" spans="1:47" ht="15" customHeight="1" x14ac:dyDescent="0.25">
      <c r="A263" s="19">
        <v>260</v>
      </c>
      <c r="B263" s="12"/>
      <c r="C263" s="14"/>
      <c r="D263" s="14"/>
      <c r="E263" s="16"/>
      <c r="F263" s="14"/>
      <c r="G263" s="14"/>
      <c r="H263" s="14"/>
      <c r="I263" s="16"/>
      <c r="J263" s="14"/>
      <c r="K263" s="14"/>
      <c r="L263" s="14"/>
      <c r="M263" s="16"/>
      <c r="N263" s="14"/>
      <c r="O263" s="14"/>
      <c r="P263" s="14"/>
      <c r="Q263" s="16"/>
      <c r="R263" s="14"/>
      <c r="S263" s="14"/>
      <c r="T263" s="14"/>
      <c r="U263" s="16"/>
      <c r="V263" s="14"/>
      <c r="W263" s="14"/>
      <c r="X263" s="14"/>
      <c r="Y263" s="16"/>
      <c r="Z263" s="14"/>
      <c r="AA263" s="14"/>
      <c r="AB263" s="14"/>
      <c r="AC263" s="16"/>
      <c r="AD263" s="14"/>
      <c r="AE263" s="14"/>
      <c r="AF263" s="14"/>
      <c r="AG263" s="16"/>
      <c r="AH263" s="14"/>
      <c r="AI263" s="14"/>
      <c r="AJ263" s="14"/>
      <c r="AK263" s="16"/>
      <c r="AL263" s="14"/>
      <c r="AM263" s="14"/>
      <c r="AN263" s="14"/>
      <c r="AO263" s="16"/>
      <c r="AP263" s="14"/>
      <c r="AQ263" s="14"/>
      <c r="AR263" s="15" t="str">
        <f t="shared" si="12"/>
        <v/>
      </c>
      <c r="AS263" s="15" t="str">
        <f t="shared" si="13"/>
        <v/>
      </c>
      <c r="AT263" s="15" t="str">
        <f t="shared" si="14"/>
        <v/>
      </c>
      <c r="AU263" s="14"/>
    </row>
    <row r="264" spans="1:47" ht="15" customHeight="1" x14ac:dyDescent="0.25">
      <c r="A264" s="19">
        <v>261</v>
      </c>
      <c r="B264" s="12"/>
      <c r="C264" s="14"/>
      <c r="D264" s="14"/>
      <c r="E264" s="16"/>
      <c r="F264" s="14"/>
      <c r="G264" s="14"/>
      <c r="H264" s="14"/>
      <c r="I264" s="16"/>
      <c r="J264" s="14"/>
      <c r="K264" s="14"/>
      <c r="L264" s="14"/>
      <c r="M264" s="16"/>
      <c r="N264" s="14"/>
      <c r="O264" s="14"/>
      <c r="P264" s="14"/>
      <c r="Q264" s="16"/>
      <c r="R264" s="14"/>
      <c r="S264" s="14"/>
      <c r="T264" s="14"/>
      <c r="U264" s="16"/>
      <c r="V264" s="14"/>
      <c r="W264" s="14"/>
      <c r="X264" s="14"/>
      <c r="Y264" s="16"/>
      <c r="Z264" s="14"/>
      <c r="AA264" s="14"/>
      <c r="AB264" s="14"/>
      <c r="AC264" s="16"/>
      <c r="AD264" s="14"/>
      <c r="AE264" s="14"/>
      <c r="AF264" s="14"/>
      <c r="AG264" s="16"/>
      <c r="AH264" s="14"/>
      <c r="AI264" s="14"/>
      <c r="AJ264" s="14"/>
      <c r="AK264" s="16"/>
      <c r="AL264" s="14"/>
      <c r="AM264" s="14"/>
      <c r="AN264" s="14"/>
      <c r="AO264" s="16"/>
      <c r="AP264" s="14"/>
      <c r="AQ264" s="14"/>
      <c r="AR264" s="15" t="str">
        <f t="shared" si="12"/>
        <v/>
      </c>
      <c r="AS264" s="15" t="str">
        <f t="shared" si="13"/>
        <v/>
      </c>
      <c r="AT264" s="15" t="str">
        <f t="shared" si="14"/>
        <v/>
      </c>
      <c r="AU264" s="14"/>
    </row>
    <row r="265" spans="1:47" ht="15" customHeight="1" x14ac:dyDescent="0.25">
      <c r="A265" s="19">
        <v>262</v>
      </c>
      <c r="B265" s="12"/>
      <c r="C265" s="14"/>
      <c r="D265" s="14"/>
      <c r="E265" s="16"/>
      <c r="F265" s="14"/>
      <c r="G265" s="14"/>
      <c r="H265" s="14"/>
      <c r="I265" s="16"/>
      <c r="J265" s="14"/>
      <c r="K265" s="14"/>
      <c r="L265" s="14"/>
      <c r="M265" s="16"/>
      <c r="N265" s="14"/>
      <c r="O265" s="14"/>
      <c r="P265" s="14"/>
      <c r="Q265" s="16"/>
      <c r="R265" s="14"/>
      <c r="S265" s="14"/>
      <c r="T265" s="14"/>
      <c r="U265" s="16"/>
      <c r="V265" s="14"/>
      <c r="W265" s="14"/>
      <c r="X265" s="14"/>
      <c r="Y265" s="16"/>
      <c r="Z265" s="14"/>
      <c r="AA265" s="14"/>
      <c r="AB265" s="14"/>
      <c r="AC265" s="16"/>
      <c r="AD265" s="14"/>
      <c r="AE265" s="14"/>
      <c r="AF265" s="14"/>
      <c r="AG265" s="16"/>
      <c r="AH265" s="14"/>
      <c r="AI265" s="14"/>
      <c r="AJ265" s="14"/>
      <c r="AK265" s="16"/>
      <c r="AL265" s="14"/>
      <c r="AM265" s="14"/>
      <c r="AN265" s="14"/>
      <c r="AO265" s="16"/>
      <c r="AP265" s="14"/>
      <c r="AQ265" s="14"/>
      <c r="AR265" s="15" t="str">
        <f t="shared" si="12"/>
        <v/>
      </c>
      <c r="AS265" s="15" t="str">
        <f t="shared" si="13"/>
        <v/>
      </c>
      <c r="AT265" s="15" t="str">
        <f t="shared" si="14"/>
        <v/>
      </c>
      <c r="AU265" s="14"/>
    </row>
    <row r="266" spans="1:47" ht="15" customHeight="1" x14ac:dyDescent="0.25">
      <c r="A266" s="19">
        <v>263</v>
      </c>
      <c r="B266" s="12"/>
      <c r="C266" s="14"/>
      <c r="D266" s="14"/>
      <c r="E266" s="16"/>
      <c r="F266" s="14"/>
      <c r="G266" s="14"/>
      <c r="H266" s="14"/>
      <c r="I266" s="16"/>
      <c r="J266" s="14"/>
      <c r="K266" s="14"/>
      <c r="L266" s="14"/>
      <c r="M266" s="16"/>
      <c r="N266" s="14"/>
      <c r="O266" s="14"/>
      <c r="P266" s="14"/>
      <c r="Q266" s="16"/>
      <c r="R266" s="14"/>
      <c r="S266" s="14"/>
      <c r="T266" s="14"/>
      <c r="U266" s="16"/>
      <c r="V266" s="14"/>
      <c r="W266" s="14"/>
      <c r="X266" s="14"/>
      <c r="Y266" s="16"/>
      <c r="Z266" s="14"/>
      <c r="AA266" s="14"/>
      <c r="AB266" s="14"/>
      <c r="AC266" s="16"/>
      <c r="AD266" s="14"/>
      <c r="AE266" s="14"/>
      <c r="AF266" s="14"/>
      <c r="AG266" s="16"/>
      <c r="AH266" s="14"/>
      <c r="AI266" s="14"/>
      <c r="AJ266" s="14"/>
      <c r="AK266" s="16"/>
      <c r="AL266" s="14"/>
      <c r="AM266" s="14"/>
      <c r="AN266" s="14"/>
      <c r="AO266" s="16"/>
      <c r="AP266" s="14"/>
      <c r="AQ266" s="14"/>
      <c r="AR266" s="15" t="str">
        <f t="shared" si="12"/>
        <v/>
      </c>
      <c r="AS266" s="15" t="str">
        <f t="shared" si="13"/>
        <v/>
      </c>
      <c r="AT266" s="15" t="str">
        <f t="shared" si="14"/>
        <v/>
      </c>
      <c r="AU266" s="14"/>
    </row>
    <row r="267" spans="1:47" ht="15" customHeight="1" x14ac:dyDescent="0.25">
      <c r="A267" s="19">
        <v>264</v>
      </c>
      <c r="B267" s="12"/>
      <c r="C267" s="14"/>
      <c r="D267" s="14"/>
      <c r="E267" s="16"/>
      <c r="F267" s="14"/>
      <c r="G267" s="14"/>
      <c r="H267" s="14"/>
      <c r="I267" s="16"/>
      <c r="J267" s="14"/>
      <c r="K267" s="14"/>
      <c r="L267" s="14"/>
      <c r="M267" s="16"/>
      <c r="N267" s="14"/>
      <c r="O267" s="14"/>
      <c r="P267" s="14"/>
      <c r="Q267" s="16"/>
      <c r="R267" s="14"/>
      <c r="S267" s="14"/>
      <c r="T267" s="14"/>
      <c r="U267" s="16"/>
      <c r="V267" s="14"/>
      <c r="W267" s="14"/>
      <c r="X267" s="14"/>
      <c r="Y267" s="16"/>
      <c r="Z267" s="14"/>
      <c r="AA267" s="14"/>
      <c r="AB267" s="14"/>
      <c r="AC267" s="16"/>
      <c r="AD267" s="14"/>
      <c r="AE267" s="14"/>
      <c r="AF267" s="14"/>
      <c r="AG267" s="16"/>
      <c r="AH267" s="14"/>
      <c r="AI267" s="14"/>
      <c r="AJ267" s="14"/>
      <c r="AK267" s="16"/>
      <c r="AL267" s="14"/>
      <c r="AM267" s="14"/>
      <c r="AN267" s="14"/>
      <c r="AO267" s="16"/>
      <c r="AP267" s="14"/>
      <c r="AQ267" s="14"/>
      <c r="AR267" s="15" t="str">
        <f t="shared" si="12"/>
        <v/>
      </c>
      <c r="AS267" s="15" t="str">
        <f t="shared" si="13"/>
        <v/>
      </c>
      <c r="AT267" s="15" t="str">
        <f t="shared" si="14"/>
        <v/>
      </c>
      <c r="AU267" s="14"/>
    </row>
    <row r="268" spans="1:47" ht="15" customHeight="1" x14ac:dyDescent="0.25">
      <c r="A268" s="19">
        <v>265</v>
      </c>
      <c r="B268" s="12"/>
      <c r="C268" s="14"/>
      <c r="D268" s="14"/>
      <c r="E268" s="16"/>
      <c r="F268" s="14"/>
      <c r="G268" s="14"/>
      <c r="H268" s="14"/>
      <c r="I268" s="16"/>
      <c r="J268" s="14"/>
      <c r="K268" s="14"/>
      <c r="L268" s="14"/>
      <c r="M268" s="16"/>
      <c r="N268" s="14"/>
      <c r="O268" s="14"/>
      <c r="P268" s="14"/>
      <c r="Q268" s="16"/>
      <c r="R268" s="14"/>
      <c r="S268" s="14"/>
      <c r="T268" s="14"/>
      <c r="U268" s="16"/>
      <c r="V268" s="14"/>
      <c r="W268" s="14"/>
      <c r="X268" s="14"/>
      <c r="Y268" s="16"/>
      <c r="Z268" s="14"/>
      <c r="AA268" s="14"/>
      <c r="AB268" s="14"/>
      <c r="AC268" s="16"/>
      <c r="AD268" s="14"/>
      <c r="AE268" s="14"/>
      <c r="AF268" s="14"/>
      <c r="AG268" s="16"/>
      <c r="AH268" s="14"/>
      <c r="AI268" s="14"/>
      <c r="AJ268" s="14"/>
      <c r="AK268" s="16"/>
      <c r="AL268" s="14"/>
      <c r="AM268" s="14"/>
      <c r="AN268" s="14"/>
      <c r="AO268" s="16"/>
      <c r="AP268" s="14"/>
      <c r="AQ268" s="14"/>
      <c r="AR268" s="15" t="str">
        <f t="shared" si="12"/>
        <v/>
      </c>
      <c r="AS268" s="15" t="str">
        <f t="shared" si="13"/>
        <v/>
      </c>
      <c r="AT268" s="15" t="str">
        <f t="shared" si="14"/>
        <v/>
      </c>
      <c r="AU268" s="14"/>
    </row>
    <row r="269" spans="1:47" ht="15" customHeight="1" x14ac:dyDescent="0.25">
      <c r="A269" s="19">
        <v>266</v>
      </c>
      <c r="B269" s="12"/>
      <c r="C269" s="14"/>
      <c r="D269" s="14"/>
      <c r="E269" s="16"/>
      <c r="F269" s="14"/>
      <c r="G269" s="14"/>
      <c r="H269" s="14"/>
      <c r="I269" s="16"/>
      <c r="J269" s="14"/>
      <c r="K269" s="14"/>
      <c r="L269" s="14"/>
      <c r="M269" s="16"/>
      <c r="N269" s="14"/>
      <c r="O269" s="14"/>
      <c r="P269" s="14"/>
      <c r="Q269" s="16"/>
      <c r="R269" s="14"/>
      <c r="S269" s="14"/>
      <c r="T269" s="14"/>
      <c r="U269" s="16"/>
      <c r="V269" s="14"/>
      <c r="W269" s="14"/>
      <c r="X269" s="14"/>
      <c r="Y269" s="16"/>
      <c r="Z269" s="14"/>
      <c r="AA269" s="14"/>
      <c r="AB269" s="14"/>
      <c r="AC269" s="16"/>
      <c r="AD269" s="14"/>
      <c r="AE269" s="14"/>
      <c r="AF269" s="14"/>
      <c r="AG269" s="16"/>
      <c r="AH269" s="14"/>
      <c r="AI269" s="14"/>
      <c r="AJ269" s="14"/>
      <c r="AK269" s="16"/>
      <c r="AL269" s="14"/>
      <c r="AM269" s="14"/>
      <c r="AN269" s="14"/>
      <c r="AO269" s="16"/>
      <c r="AP269" s="14"/>
      <c r="AQ269" s="14"/>
      <c r="AR269" s="15" t="str">
        <f t="shared" si="12"/>
        <v/>
      </c>
      <c r="AS269" s="15" t="str">
        <f t="shared" si="13"/>
        <v/>
      </c>
      <c r="AT269" s="15" t="str">
        <f t="shared" si="14"/>
        <v/>
      </c>
      <c r="AU269" s="14"/>
    </row>
    <row r="270" spans="1:47" ht="15" customHeight="1" x14ac:dyDescent="0.25">
      <c r="A270" s="19">
        <v>267</v>
      </c>
      <c r="B270" s="12"/>
      <c r="C270" s="14"/>
      <c r="D270" s="14"/>
      <c r="E270" s="16"/>
      <c r="F270" s="14"/>
      <c r="G270" s="14"/>
      <c r="H270" s="14"/>
      <c r="I270" s="16"/>
      <c r="J270" s="14"/>
      <c r="K270" s="14"/>
      <c r="L270" s="14"/>
      <c r="M270" s="16"/>
      <c r="N270" s="14"/>
      <c r="O270" s="14"/>
      <c r="P270" s="14"/>
      <c r="Q270" s="16"/>
      <c r="R270" s="14"/>
      <c r="S270" s="14"/>
      <c r="T270" s="14"/>
      <c r="U270" s="16"/>
      <c r="V270" s="14"/>
      <c r="W270" s="14"/>
      <c r="X270" s="14"/>
      <c r="Y270" s="16"/>
      <c r="Z270" s="14"/>
      <c r="AA270" s="14"/>
      <c r="AB270" s="14"/>
      <c r="AC270" s="16"/>
      <c r="AD270" s="14"/>
      <c r="AE270" s="14"/>
      <c r="AF270" s="14"/>
      <c r="AG270" s="16"/>
      <c r="AH270" s="14"/>
      <c r="AI270" s="14"/>
      <c r="AJ270" s="14"/>
      <c r="AK270" s="16"/>
      <c r="AL270" s="14"/>
      <c r="AM270" s="14"/>
      <c r="AN270" s="14"/>
      <c r="AO270" s="16"/>
      <c r="AP270" s="14"/>
      <c r="AQ270" s="14"/>
      <c r="AR270" s="15" t="str">
        <f t="shared" si="12"/>
        <v/>
      </c>
      <c r="AS270" s="15" t="str">
        <f t="shared" si="13"/>
        <v/>
      </c>
      <c r="AT270" s="15" t="str">
        <f t="shared" si="14"/>
        <v/>
      </c>
      <c r="AU270" s="14"/>
    </row>
    <row r="271" spans="1:47" ht="15" customHeight="1" x14ac:dyDescent="0.25">
      <c r="A271" s="19">
        <v>268</v>
      </c>
      <c r="B271" s="12"/>
      <c r="C271" s="14"/>
      <c r="D271" s="14"/>
      <c r="E271" s="16"/>
      <c r="F271" s="14"/>
      <c r="G271" s="14"/>
      <c r="H271" s="14"/>
      <c r="I271" s="16"/>
      <c r="J271" s="14"/>
      <c r="K271" s="14"/>
      <c r="L271" s="14"/>
      <c r="M271" s="16"/>
      <c r="N271" s="14"/>
      <c r="O271" s="14"/>
      <c r="P271" s="14"/>
      <c r="Q271" s="16"/>
      <c r="R271" s="14"/>
      <c r="S271" s="14"/>
      <c r="T271" s="14"/>
      <c r="U271" s="16"/>
      <c r="V271" s="14"/>
      <c r="W271" s="14"/>
      <c r="X271" s="14"/>
      <c r="Y271" s="16"/>
      <c r="Z271" s="14"/>
      <c r="AA271" s="14"/>
      <c r="AB271" s="14"/>
      <c r="AC271" s="16"/>
      <c r="AD271" s="14"/>
      <c r="AE271" s="14"/>
      <c r="AF271" s="14"/>
      <c r="AG271" s="16"/>
      <c r="AH271" s="14"/>
      <c r="AI271" s="14"/>
      <c r="AJ271" s="14"/>
      <c r="AK271" s="16"/>
      <c r="AL271" s="14"/>
      <c r="AM271" s="14"/>
      <c r="AN271" s="14"/>
      <c r="AO271" s="16"/>
      <c r="AP271" s="14"/>
      <c r="AQ271" s="14"/>
      <c r="AR271" s="15" t="str">
        <f t="shared" si="12"/>
        <v/>
      </c>
      <c r="AS271" s="15" t="str">
        <f t="shared" si="13"/>
        <v/>
      </c>
      <c r="AT271" s="15" t="str">
        <f t="shared" si="14"/>
        <v/>
      </c>
      <c r="AU271" s="14"/>
    </row>
    <row r="272" spans="1:47" ht="15" customHeight="1" x14ac:dyDescent="0.25">
      <c r="A272" s="19">
        <v>269</v>
      </c>
      <c r="B272" s="12"/>
      <c r="C272" s="14"/>
      <c r="D272" s="14"/>
      <c r="E272" s="16"/>
      <c r="F272" s="14"/>
      <c r="G272" s="14"/>
      <c r="H272" s="14"/>
      <c r="I272" s="16"/>
      <c r="J272" s="14"/>
      <c r="K272" s="14"/>
      <c r="L272" s="14"/>
      <c r="M272" s="16"/>
      <c r="N272" s="14"/>
      <c r="O272" s="14"/>
      <c r="P272" s="14"/>
      <c r="Q272" s="16"/>
      <c r="R272" s="14"/>
      <c r="S272" s="14"/>
      <c r="T272" s="14"/>
      <c r="U272" s="16"/>
      <c r="V272" s="14"/>
      <c r="W272" s="14"/>
      <c r="X272" s="14"/>
      <c r="Y272" s="16"/>
      <c r="Z272" s="14"/>
      <c r="AA272" s="14"/>
      <c r="AB272" s="14"/>
      <c r="AC272" s="16"/>
      <c r="AD272" s="14"/>
      <c r="AE272" s="14"/>
      <c r="AF272" s="14"/>
      <c r="AG272" s="16"/>
      <c r="AH272" s="14"/>
      <c r="AI272" s="14"/>
      <c r="AJ272" s="14"/>
      <c r="AK272" s="16"/>
      <c r="AL272" s="14"/>
      <c r="AM272" s="14"/>
      <c r="AN272" s="14"/>
      <c r="AO272" s="16"/>
      <c r="AP272" s="14"/>
      <c r="AQ272" s="14"/>
      <c r="AR272" s="15" t="str">
        <f t="shared" si="12"/>
        <v/>
      </c>
      <c r="AS272" s="15" t="str">
        <f t="shared" si="13"/>
        <v/>
      </c>
      <c r="AT272" s="15" t="str">
        <f t="shared" si="14"/>
        <v/>
      </c>
      <c r="AU272" s="14"/>
    </row>
    <row r="273" spans="1:47" ht="15" customHeight="1" x14ac:dyDescent="0.25">
      <c r="A273" s="19">
        <v>270</v>
      </c>
      <c r="B273" s="12"/>
      <c r="C273" s="14"/>
      <c r="D273" s="14"/>
      <c r="E273" s="16"/>
      <c r="F273" s="14"/>
      <c r="G273" s="14"/>
      <c r="H273" s="14"/>
      <c r="I273" s="16"/>
      <c r="J273" s="14"/>
      <c r="K273" s="14"/>
      <c r="L273" s="14"/>
      <c r="M273" s="16"/>
      <c r="N273" s="14"/>
      <c r="O273" s="14"/>
      <c r="P273" s="14"/>
      <c r="Q273" s="16"/>
      <c r="R273" s="14"/>
      <c r="S273" s="14"/>
      <c r="T273" s="14"/>
      <c r="U273" s="16"/>
      <c r="V273" s="14"/>
      <c r="W273" s="14"/>
      <c r="X273" s="14"/>
      <c r="Y273" s="16"/>
      <c r="Z273" s="14"/>
      <c r="AA273" s="14"/>
      <c r="AB273" s="14"/>
      <c r="AC273" s="16"/>
      <c r="AD273" s="14"/>
      <c r="AE273" s="14"/>
      <c r="AF273" s="14"/>
      <c r="AG273" s="16"/>
      <c r="AH273" s="14"/>
      <c r="AI273" s="14"/>
      <c r="AJ273" s="14"/>
      <c r="AK273" s="16"/>
      <c r="AL273" s="14"/>
      <c r="AM273" s="14"/>
      <c r="AN273" s="14"/>
      <c r="AO273" s="16"/>
      <c r="AP273" s="14"/>
      <c r="AQ273" s="14"/>
      <c r="AR273" s="15" t="str">
        <f t="shared" si="12"/>
        <v/>
      </c>
      <c r="AS273" s="15" t="str">
        <f t="shared" si="13"/>
        <v/>
      </c>
      <c r="AT273" s="15" t="str">
        <f t="shared" si="14"/>
        <v/>
      </c>
      <c r="AU273" s="14"/>
    </row>
    <row r="274" spans="1:47" ht="15" customHeight="1" x14ac:dyDescent="0.25">
      <c r="A274" s="19">
        <v>271</v>
      </c>
      <c r="B274" s="12"/>
      <c r="C274" s="14"/>
      <c r="D274" s="14"/>
      <c r="E274" s="16"/>
      <c r="F274" s="14"/>
      <c r="G274" s="14"/>
      <c r="H274" s="14"/>
      <c r="I274" s="16"/>
      <c r="J274" s="14"/>
      <c r="K274" s="14"/>
      <c r="L274" s="14"/>
      <c r="M274" s="16"/>
      <c r="N274" s="14"/>
      <c r="O274" s="14"/>
      <c r="P274" s="14"/>
      <c r="Q274" s="16"/>
      <c r="R274" s="14"/>
      <c r="S274" s="14"/>
      <c r="T274" s="14"/>
      <c r="U274" s="16"/>
      <c r="V274" s="14"/>
      <c r="W274" s="14"/>
      <c r="X274" s="14"/>
      <c r="Y274" s="16"/>
      <c r="Z274" s="14"/>
      <c r="AA274" s="14"/>
      <c r="AB274" s="14"/>
      <c r="AC274" s="16"/>
      <c r="AD274" s="14"/>
      <c r="AE274" s="14"/>
      <c r="AF274" s="14"/>
      <c r="AG274" s="16"/>
      <c r="AH274" s="14"/>
      <c r="AI274" s="14"/>
      <c r="AJ274" s="14"/>
      <c r="AK274" s="16"/>
      <c r="AL274" s="14"/>
      <c r="AM274" s="14"/>
      <c r="AN274" s="14"/>
      <c r="AO274" s="16"/>
      <c r="AP274" s="14"/>
      <c r="AQ274" s="14"/>
      <c r="AR274" s="15" t="str">
        <f t="shared" si="12"/>
        <v/>
      </c>
      <c r="AS274" s="15" t="str">
        <f t="shared" si="13"/>
        <v/>
      </c>
      <c r="AT274" s="15" t="str">
        <f t="shared" si="14"/>
        <v/>
      </c>
      <c r="AU274" s="14"/>
    </row>
    <row r="275" spans="1:47" ht="15" customHeight="1" x14ac:dyDescent="0.25">
      <c r="A275" s="19">
        <v>272</v>
      </c>
      <c r="B275" s="12"/>
      <c r="C275" s="14"/>
      <c r="D275" s="14"/>
      <c r="E275" s="16"/>
      <c r="F275" s="14"/>
      <c r="G275" s="14"/>
      <c r="H275" s="14"/>
      <c r="I275" s="16"/>
      <c r="J275" s="14"/>
      <c r="K275" s="14"/>
      <c r="L275" s="14"/>
      <c r="M275" s="16"/>
      <c r="N275" s="14"/>
      <c r="O275" s="14"/>
      <c r="P275" s="14"/>
      <c r="Q275" s="16"/>
      <c r="R275" s="14"/>
      <c r="S275" s="14"/>
      <c r="T275" s="14"/>
      <c r="U275" s="16"/>
      <c r="V275" s="14"/>
      <c r="W275" s="14"/>
      <c r="X275" s="14"/>
      <c r="Y275" s="16"/>
      <c r="Z275" s="14"/>
      <c r="AA275" s="14"/>
      <c r="AB275" s="14"/>
      <c r="AC275" s="16"/>
      <c r="AD275" s="14"/>
      <c r="AE275" s="14"/>
      <c r="AF275" s="14"/>
      <c r="AG275" s="16"/>
      <c r="AH275" s="14"/>
      <c r="AI275" s="14"/>
      <c r="AJ275" s="14"/>
      <c r="AK275" s="16"/>
      <c r="AL275" s="14"/>
      <c r="AM275" s="14"/>
      <c r="AN275" s="14"/>
      <c r="AO275" s="16"/>
      <c r="AP275" s="14"/>
      <c r="AQ275" s="14"/>
      <c r="AR275" s="15" t="str">
        <f t="shared" si="12"/>
        <v/>
      </c>
      <c r="AS275" s="15" t="str">
        <f t="shared" si="13"/>
        <v/>
      </c>
      <c r="AT275" s="15" t="str">
        <f t="shared" si="14"/>
        <v/>
      </c>
      <c r="AU275" s="14"/>
    </row>
    <row r="276" spans="1:47" ht="15" customHeight="1" x14ac:dyDescent="0.25">
      <c r="A276" s="19">
        <v>273</v>
      </c>
      <c r="B276" s="12"/>
      <c r="C276" s="14"/>
      <c r="D276" s="14"/>
      <c r="E276" s="16"/>
      <c r="F276" s="14"/>
      <c r="G276" s="14"/>
      <c r="H276" s="14"/>
      <c r="I276" s="16"/>
      <c r="J276" s="14"/>
      <c r="K276" s="14"/>
      <c r="L276" s="14"/>
      <c r="M276" s="16"/>
      <c r="N276" s="14"/>
      <c r="O276" s="14"/>
      <c r="P276" s="14"/>
      <c r="Q276" s="16"/>
      <c r="R276" s="14"/>
      <c r="S276" s="14"/>
      <c r="T276" s="14"/>
      <c r="U276" s="16"/>
      <c r="V276" s="14"/>
      <c r="W276" s="14"/>
      <c r="X276" s="14"/>
      <c r="Y276" s="16"/>
      <c r="Z276" s="14"/>
      <c r="AA276" s="14"/>
      <c r="AB276" s="14"/>
      <c r="AC276" s="16"/>
      <c r="AD276" s="14"/>
      <c r="AE276" s="14"/>
      <c r="AF276" s="14"/>
      <c r="AG276" s="16"/>
      <c r="AH276" s="14"/>
      <c r="AI276" s="14"/>
      <c r="AJ276" s="14"/>
      <c r="AK276" s="16"/>
      <c r="AL276" s="14"/>
      <c r="AM276" s="14"/>
      <c r="AN276" s="14"/>
      <c r="AO276" s="16"/>
      <c r="AP276" s="14"/>
      <c r="AQ276" s="14"/>
      <c r="AR276" s="15" t="str">
        <f t="shared" si="12"/>
        <v/>
      </c>
      <c r="AS276" s="15" t="str">
        <f t="shared" si="13"/>
        <v/>
      </c>
      <c r="AT276" s="15" t="str">
        <f t="shared" si="14"/>
        <v/>
      </c>
      <c r="AU276" s="14"/>
    </row>
    <row r="277" spans="1:47" ht="15" customHeight="1" x14ac:dyDescent="0.25">
      <c r="A277" s="19">
        <v>274</v>
      </c>
      <c r="B277" s="12"/>
      <c r="C277" s="14"/>
      <c r="D277" s="14"/>
      <c r="E277" s="16"/>
      <c r="F277" s="14"/>
      <c r="G277" s="14"/>
      <c r="H277" s="14"/>
      <c r="I277" s="16"/>
      <c r="J277" s="14"/>
      <c r="K277" s="14"/>
      <c r="L277" s="14"/>
      <c r="M277" s="16"/>
      <c r="N277" s="14"/>
      <c r="O277" s="14"/>
      <c r="P277" s="14"/>
      <c r="Q277" s="16"/>
      <c r="R277" s="14"/>
      <c r="S277" s="14"/>
      <c r="T277" s="14"/>
      <c r="U277" s="16"/>
      <c r="V277" s="14"/>
      <c r="W277" s="14"/>
      <c r="X277" s="14"/>
      <c r="Y277" s="16"/>
      <c r="Z277" s="14"/>
      <c r="AA277" s="14"/>
      <c r="AB277" s="14"/>
      <c r="AC277" s="16"/>
      <c r="AD277" s="14"/>
      <c r="AE277" s="14"/>
      <c r="AF277" s="14"/>
      <c r="AG277" s="16"/>
      <c r="AH277" s="14"/>
      <c r="AI277" s="14"/>
      <c r="AJ277" s="14"/>
      <c r="AK277" s="16"/>
      <c r="AL277" s="14"/>
      <c r="AM277" s="14"/>
      <c r="AN277" s="14"/>
      <c r="AO277" s="16"/>
      <c r="AP277" s="14"/>
      <c r="AQ277" s="14"/>
      <c r="AR277" s="15" t="str">
        <f t="shared" si="12"/>
        <v/>
      </c>
      <c r="AS277" s="15" t="str">
        <f t="shared" si="13"/>
        <v/>
      </c>
      <c r="AT277" s="15" t="str">
        <f t="shared" si="14"/>
        <v/>
      </c>
      <c r="AU277" s="14"/>
    </row>
    <row r="278" spans="1:47" ht="15" customHeight="1" x14ac:dyDescent="0.25">
      <c r="A278" s="19">
        <v>275</v>
      </c>
      <c r="B278" s="12"/>
      <c r="C278" s="14"/>
      <c r="D278" s="14"/>
      <c r="E278" s="16"/>
      <c r="F278" s="14"/>
      <c r="G278" s="14"/>
      <c r="H278" s="14"/>
      <c r="I278" s="16"/>
      <c r="J278" s="14"/>
      <c r="K278" s="14"/>
      <c r="L278" s="14"/>
      <c r="M278" s="16"/>
      <c r="N278" s="14"/>
      <c r="O278" s="14"/>
      <c r="P278" s="14"/>
      <c r="Q278" s="16"/>
      <c r="R278" s="14"/>
      <c r="S278" s="14"/>
      <c r="T278" s="14"/>
      <c r="U278" s="16"/>
      <c r="V278" s="14"/>
      <c r="W278" s="14"/>
      <c r="X278" s="14"/>
      <c r="Y278" s="16"/>
      <c r="Z278" s="14"/>
      <c r="AA278" s="14"/>
      <c r="AB278" s="14"/>
      <c r="AC278" s="16"/>
      <c r="AD278" s="14"/>
      <c r="AE278" s="14"/>
      <c r="AF278" s="14"/>
      <c r="AG278" s="16"/>
      <c r="AH278" s="14"/>
      <c r="AI278" s="14"/>
      <c r="AJ278" s="14"/>
      <c r="AK278" s="16"/>
      <c r="AL278" s="14"/>
      <c r="AM278" s="14"/>
      <c r="AN278" s="14"/>
      <c r="AO278" s="16"/>
      <c r="AP278" s="14"/>
      <c r="AQ278" s="14"/>
      <c r="AR278" s="15" t="str">
        <f t="shared" si="12"/>
        <v/>
      </c>
      <c r="AS278" s="15" t="str">
        <f t="shared" si="13"/>
        <v/>
      </c>
      <c r="AT278" s="15" t="str">
        <f t="shared" si="14"/>
        <v/>
      </c>
      <c r="AU278" s="14"/>
    </row>
    <row r="279" spans="1:47" ht="15" customHeight="1" x14ac:dyDescent="0.25">
      <c r="A279" s="19">
        <v>276</v>
      </c>
      <c r="B279" s="12"/>
      <c r="C279" s="14"/>
      <c r="D279" s="14"/>
      <c r="E279" s="16"/>
      <c r="F279" s="14"/>
      <c r="G279" s="14"/>
      <c r="H279" s="14"/>
      <c r="I279" s="16"/>
      <c r="J279" s="14"/>
      <c r="K279" s="14"/>
      <c r="L279" s="14"/>
      <c r="M279" s="16"/>
      <c r="N279" s="14"/>
      <c r="O279" s="14"/>
      <c r="P279" s="14"/>
      <c r="Q279" s="16"/>
      <c r="R279" s="14"/>
      <c r="S279" s="14"/>
      <c r="T279" s="14"/>
      <c r="U279" s="16"/>
      <c r="V279" s="14"/>
      <c r="W279" s="14"/>
      <c r="X279" s="14"/>
      <c r="Y279" s="16"/>
      <c r="Z279" s="14"/>
      <c r="AA279" s="14"/>
      <c r="AB279" s="14"/>
      <c r="AC279" s="16"/>
      <c r="AD279" s="14"/>
      <c r="AE279" s="14"/>
      <c r="AF279" s="14"/>
      <c r="AG279" s="16"/>
      <c r="AH279" s="14"/>
      <c r="AI279" s="14"/>
      <c r="AJ279" s="14"/>
      <c r="AK279" s="16"/>
      <c r="AL279" s="14"/>
      <c r="AM279" s="14"/>
      <c r="AN279" s="14"/>
      <c r="AO279" s="16"/>
      <c r="AP279" s="14"/>
      <c r="AQ279" s="14"/>
      <c r="AR279" s="15" t="str">
        <f t="shared" si="12"/>
        <v/>
      </c>
      <c r="AS279" s="15" t="str">
        <f t="shared" si="13"/>
        <v/>
      </c>
      <c r="AT279" s="15" t="str">
        <f t="shared" si="14"/>
        <v/>
      </c>
      <c r="AU279" s="14"/>
    </row>
    <row r="280" spans="1:47" ht="15" customHeight="1" x14ac:dyDescent="0.25">
      <c r="A280" s="19">
        <v>277</v>
      </c>
      <c r="B280" s="12"/>
      <c r="C280" s="14"/>
      <c r="D280" s="14"/>
      <c r="E280" s="16"/>
      <c r="F280" s="14"/>
      <c r="G280" s="14"/>
      <c r="H280" s="14"/>
      <c r="I280" s="16"/>
      <c r="J280" s="14"/>
      <c r="K280" s="14"/>
      <c r="L280" s="14"/>
      <c r="M280" s="16"/>
      <c r="N280" s="14"/>
      <c r="O280" s="14"/>
      <c r="P280" s="14"/>
      <c r="Q280" s="16"/>
      <c r="R280" s="14"/>
      <c r="S280" s="14"/>
      <c r="T280" s="14"/>
      <c r="U280" s="16"/>
      <c r="V280" s="14"/>
      <c r="W280" s="14"/>
      <c r="X280" s="14"/>
      <c r="Y280" s="16"/>
      <c r="Z280" s="14"/>
      <c r="AA280" s="14"/>
      <c r="AB280" s="14"/>
      <c r="AC280" s="16"/>
      <c r="AD280" s="14"/>
      <c r="AE280" s="14"/>
      <c r="AF280" s="14"/>
      <c r="AG280" s="16"/>
      <c r="AH280" s="14"/>
      <c r="AI280" s="14"/>
      <c r="AJ280" s="14"/>
      <c r="AK280" s="16"/>
      <c r="AL280" s="14"/>
      <c r="AM280" s="14"/>
      <c r="AN280" s="14"/>
      <c r="AO280" s="16"/>
      <c r="AP280" s="14"/>
      <c r="AQ280" s="14"/>
      <c r="AR280" s="15" t="str">
        <f t="shared" si="12"/>
        <v/>
      </c>
      <c r="AS280" s="15" t="str">
        <f t="shared" si="13"/>
        <v/>
      </c>
      <c r="AT280" s="15" t="str">
        <f t="shared" si="14"/>
        <v/>
      </c>
      <c r="AU280" s="14"/>
    </row>
    <row r="281" spans="1:47" ht="15" customHeight="1" x14ac:dyDescent="0.25">
      <c r="A281" s="19">
        <v>278</v>
      </c>
      <c r="B281" s="12"/>
      <c r="C281" s="14"/>
      <c r="D281" s="14"/>
      <c r="E281" s="16"/>
      <c r="F281" s="14"/>
      <c r="G281" s="14"/>
      <c r="H281" s="14"/>
      <c r="I281" s="16"/>
      <c r="J281" s="14"/>
      <c r="K281" s="14"/>
      <c r="L281" s="14"/>
      <c r="M281" s="16"/>
      <c r="N281" s="14"/>
      <c r="O281" s="14"/>
      <c r="P281" s="14"/>
      <c r="Q281" s="16"/>
      <c r="R281" s="14"/>
      <c r="S281" s="14"/>
      <c r="T281" s="14"/>
      <c r="U281" s="16"/>
      <c r="V281" s="14"/>
      <c r="W281" s="14"/>
      <c r="X281" s="14"/>
      <c r="Y281" s="16"/>
      <c r="Z281" s="14"/>
      <c r="AA281" s="14"/>
      <c r="AB281" s="14"/>
      <c r="AC281" s="16"/>
      <c r="AD281" s="14"/>
      <c r="AE281" s="14"/>
      <c r="AF281" s="14"/>
      <c r="AG281" s="16"/>
      <c r="AH281" s="14"/>
      <c r="AI281" s="14"/>
      <c r="AJ281" s="14"/>
      <c r="AK281" s="16"/>
      <c r="AL281" s="14"/>
      <c r="AM281" s="14"/>
      <c r="AN281" s="14"/>
      <c r="AO281" s="16"/>
      <c r="AP281" s="14"/>
      <c r="AQ281" s="14"/>
      <c r="AR281" s="15" t="str">
        <f t="shared" si="12"/>
        <v/>
      </c>
      <c r="AS281" s="15" t="str">
        <f t="shared" si="13"/>
        <v/>
      </c>
      <c r="AT281" s="15" t="str">
        <f t="shared" si="14"/>
        <v/>
      </c>
      <c r="AU281" s="14"/>
    </row>
    <row r="282" spans="1:47" ht="15" customHeight="1" x14ac:dyDescent="0.25">
      <c r="A282" s="19">
        <v>279</v>
      </c>
      <c r="B282" s="12"/>
      <c r="C282" s="14"/>
      <c r="D282" s="14"/>
      <c r="E282" s="16"/>
      <c r="F282" s="14"/>
      <c r="G282" s="14"/>
      <c r="H282" s="14"/>
      <c r="I282" s="16"/>
      <c r="J282" s="14"/>
      <c r="K282" s="14"/>
      <c r="L282" s="14"/>
      <c r="M282" s="16"/>
      <c r="N282" s="14"/>
      <c r="O282" s="14"/>
      <c r="P282" s="14"/>
      <c r="Q282" s="16"/>
      <c r="R282" s="14"/>
      <c r="S282" s="14"/>
      <c r="T282" s="14"/>
      <c r="U282" s="16"/>
      <c r="V282" s="14"/>
      <c r="W282" s="14"/>
      <c r="X282" s="14"/>
      <c r="Y282" s="16"/>
      <c r="Z282" s="14"/>
      <c r="AA282" s="14"/>
      <c r="AB282" s="14"/>
      <c r="AC282" s="16"/>
      <c r="AD282" s="14"/>
      <c r="AE282" s="14"/>
      <c r="AF282" s="14"/>
      <c r="AG282" s="16"/>
      <c r="AH282" s="14"/>
      <c r="AI282" s="14"/>
      <c r="AJ282" s="14"/>
      <c r="AK282" s="16"/>
      <c r="AL282" s="14"/>
      <c r="AM282" s="14"/>
      <c r="AN282" s="14"/>
      <c r="AO282" s="16"/>
      <c r="AP282" s="14"/>
      <c r="AQ282" s="14"/>
      <c r="AR282" s="15" t="str">
        <f t="shared" si="12"/>
        <v/>
      </c>
      <c r="AS282" s="15" t="str">
        <f t="shared" si="13"/>
        <v/>
      </c>
      <c r="AT282" s="15" t="str">
        <f t="shared" si="14"/>
        <v/>
      </c>
      <c r="AU282" s="14"/>
    </row>
    <row r="283" spans="1:47" ht="15" customHeight="1" x14ac:dyDescent="0.25">
      <c r="A283" s="19">
        <v>280</v>
      </c>
      <c r="B283" s="12"/>
      <c r="C283" s="14"/>
      <c r="D283" s="14"/>
      <c r="E283" s="16"/>
      <c r="F283" s="14"/>
      <c r="G283" s="14"/>
      <c r="H283" s="14"/>
      <c r="I283" s="16"/>
      <c r="J283" s="14"/>
      <c r="K283" s="14"/>
      <c r="L283" s="14"/>
      <c r="M283" s="16"/>
      <c r="N283" s="14"/>
      <c r="O283" s="14"/>
      <c r="P283" s="14"/>
      <c r="Q283" s="16"/>
      <c r="R283" s="14"/>
      <c r="S283" s="14"/>
      <c r="T283" s="14"/>
      <c r="U283" s="16"/>
      <c r="V283" s="14"/>
      <c r="W283" s="14"/>
      <c r="X283" s="14"/>
      <c r="Y283" s="16"/>
      <c r="Z283" s="14"/>
      <c r="AA283" s="14"/>
      <c r="AB283" s="14"/>
      <c r="AC283" s="16"/>
      <c r="AD283" s="14"/>
      <c r="AE283" s="14"/>
      <c r="AF283" s="14"/>
      <c r="AG283" s="16"/>
      <c r="AH283" s="14"/>
      <c r="AI283" s="14"/>
      <c r="AJ283" s="14"/>
      <c r="AK283" s="16"/>
      <c r="AL283" s="14"/>
      <c r="AM283" s="14"/>
      <c r="AN283" s="14"/>
      <c r="AO283" s="16"/>
      <c r="AP283" s="14"/>
      <c r="AQ283" s="14"/>
      <c r="AR283" s="15" t="str">
        <f t="shared" si="12"/>
        <v/>
      </c>
      <c r="AS283" s="15" t="str">
        <f t="shared" si="13"/>
        <v/>
      </c>
      <c r="AT283" s="15" t="str">
        <f t="shared" si="14"/>
        <v/>
      </c>
      <c r="AU283" s="14"/>
    </row>
    <row r="284" spans="1:47" ht="15" customHeight="1" x14ac:dyDescent="0.25">
      <c r="A284" s="19">
        <v>281</v>
      </c>
      <c r="B284" s="12"/>
      <c r="C284" s="14"/>
      <c r="D284" s="14"/>
      <c r="E284" s="16"/>
      <c r="F284" s="14"/>
      <c r="G284" s="14"/>
      <c r="H284" s="14"/>
      <c r="I284" s="16"/>
      <c r="J284" s="14"/>
      <c r="K284" s="14"/>
      <c r="L284" s="14"/>
      <c r="M284" s="16"/>
      <c r="N284" s="14"/>
      <c r="O284" s="14"/>
      <c r="P284" s="14"/>
      <c r="Q284" s="16"/>
      <c r="R284" s="14"/>
      <c r="S284" s="14"/>
      <c r="T284" s="14"/>
      <c r="U284" s="16"/>
      <c r="V284" s="14"/>
      <c r="W284" s="14"/>
      <c r="X284" s="14"/>
      <c r="Y284" s="16"/>
      <c r="Z284" s="14"/>
      <c r="AA284" s="14"/>
      <c r="AB284" s="14"/>
      <c r="AC284" s="16"/>
      <c r="AD284" s="14"/>
      <c r="AE284" s="14"/>
      <c r="AF284" s="14"/>
      <c r="AG284" s="16"/>
      <c r="AH284" s="14"/>
      <c r="AI284" s="14"/>
      <c r="AJ284" s="14"/>
      <c r="AK284" s="16"/>
      <c r="AL284" s="14"/>
      <c r="AM284" s="14"/>
      <c r="AN284" s="14"/>
      <c r="AO284" s="16"/>
      <c r="AP284" s="14"/>
      <c r="AQ284" s="14"/>
      <c r="AR284" s="15" t="str">
        <f t="shared" si="12"/>
        <v/>
      </c>
      <c r="AS284" s="15" t="str">
        <f t="shared" si="13"/>
        <v/>
      </c>
      <c r="AT284" s="15" t="str">
        <f t="shared" si="14"/>
        <v/>
      </c>
      <c r="AU284" s="14"/>
    </row>
    <row r="285" spans="1:47" ht="15" customHeight="1" x14ac:dyDescent="0.25">
      <c r="A285" s="19">
        <v>282</v>
      </c>
      <c r="B285" s="12"/>
      <c r="C285" s="14"/>
      <c r="D285" s="14"/>
      <c r="E285" s="16"/>
      <c r="F285" s="14"/>
      <c r="G285" s="14"/>
      <c r="H285" s="14"/>
      <c r="I285" s="16"/>
      <c r="J285" s="14"/>
      <c r="K285" s="14"/>
      <c r="L285" s="14"/>
      <c r="M285" s="16"/>
      <c r="N285" s="14"/>
      <c r="O285" s="14"/>
      <c r="P285" s="14"/>
      <c r="Q285" s="16"/>
      <c r="R285" s="14"/>
      <c r="S285" s="14"/>
      <c r="T285" s="14"/>
      <c r="U285" s="16"/>
      <c r="V285" s="14"/>
      <c r="W285" s="14"/>
      <c r="X285" s="14"/>
      <c r="Y285" s="16"/>
      <c r="Z285" s="14"/>
      <c r="AA285" s="14"/>
      <c r="AB285" s="14"/>
      <c r="AC285" s="16"/>
      <c r="AD285" s="14"/>
      <c r="AE285" s="14"/>
      <c r="AF285" s="14"/>
      <c r="AG285" s="16"/>
      <c r="AH285" s="14"/>
      <c r="AI285" s="14"/>
      <c r="AJ285" s="14"/>
      <c r="AK285" s="16"/>
      <c r="AL285" s="14"/>
      <c r="AM285" s="14"/>
      <c r="AN285" s="14"/>
      <c r="AO285" s="16"/>
      <c r="AP285" s="14"/>
      <c r="AQ285" s="14"/>
      <c r="AR285" s="15" t="str">
        <f t="shared" si="12"/>
        <v/>
      </c>
      <c r="AS285" s="15" t="str">
        <f t="shared" si="13"/>
        <v/>
      </c>
      <c r="AT285" s="15" t="str">
        <f t="shared" si="14"/>
        <v/>
      </c>
      <c r="AU285" s="14"/>
    </row>
    <row r="286" spans="1:47" ht="15" customHeight="1" x14ac:dyDescent="0.25">
      <c r="A286" s="19">
        <v>283</v>
      </c>
      <c r="B286" s="12"/>
      <c r="C286" s="14"/>
      <c r="D286" s="14"/>
      <c r="E286" s="16"/>
      <c r="F286" s="14"/>
      <c r="G286" s="14"/>
      <c r="H286" s="14"/>
      <c r="I286" s="16"/>
      <c r="J286" s="14"/>
      <c r="K286" s="14"/>
      <c r="L286" s="14"/>
      <c r="M286" s="16"/>
      <c r="N286" s="14"/>
      <c r="O286" s="14"/>
      <c r="P286" s="14"/>
      <c r="Q286" s="16"/>
      <c r="R286" s="14"/>
      <c r="S286" s="14"/>
      <c r="T286" s="14"/>
      <c r="U286" s="16"/>
      <c r="V286" s="14"/>
      <c r="W286" s="14"/>
      <c r="X286" s="14"/>
      <c r="Y286" s="16"/>
      <c r="Z286" s="14"/>
      <c r="AA286" s="14"/>
      <c r="AB286" s="14"/>
      <c r="AC286" s="16"/>
      <c r="AD286" s="14"/>
      <c r="AE286" s="14"/>
      <c r="AF286" s="14"/>
      <c r="AG286" s="16"/>
      <c r="AH286" s="14"/>
      <c r="AI286" s="14"/>
      <c r="AJ286" s="14"/>
      <c r="AK286" s="16"/>
      <c r="AL286" s="14"/>
      <c r="AM286" s="14"/>
      <c r="AN286" s="14"/>
      <c r="AO286" s="16"/>
      <c r="AP286" s="14"/>
      <c r="AQ286" s="14"/>
      <c r="AR286" s="15" t="str">
        <f t="shared" si="12"/>
        <v/>
      </c>
      <c r="AS286" s="15" t="str">
        <f t="shared" si="13"/>
        <v/>
      </c>
      <c r="AT286" s="15" t="str">
        <f t="shared" si="14"/>
        <v/>
      </c>
      <c r="AU286" s="14"/>
    </row>
    <row r="287" spans="1:47" ht="15" customHeight="1" x14ac:dyDescent="0.25">
      <c r="A287" s="19">
        <v>284</v>
      </c>
      <c r="B287" s="12"/>
      <c r="C287" s="14"/>
      <c r="D287" s="14"/>
      <c r="E287" s="16"/>
      <c r="F287" s="14"/>
      <c r="G287" s="14"/>
      <c r="H287" s="14"/>
      <c r="I287" s="16"/>
      <c r="J287" s="14"/>
      <c r="K287" s="14"/>
      <c r="L287" s="14"/>
      <c r="M287" s="16"/>
      <c r="N287" s="14"/>
      <c r="O287" s="14"/>
      <c r="P287" s="14"/>
      <c r="Q287" s="16"/>
      <c r="R287" s="14"/>
      <c r="S287" s="14"/>
      <c r="T287" s="14"/>
      <c r="U287" s="16"/>
      <c r="V287" s="14"/>
      <c r="W287" s="14"/>
      <c r="X287" s="14"/>
      <c r="Y287" s="16"/>
      <c r="Z287" s="14"/>
      <c r="AA287" s="14"/>
      <c r="AB287" s="14"/>
      <c r="AC287" s="16"/>
      <c r="AD287" s="14"/>
      <c r="AE287" s="14"/>
      <c r="AF287" s="14"/>
      <c r="AG287" s="16"/>
      <c r="AH287" s="14"/>
      <c r="AI287" s="14"/>
      <c r="AJ287" s="14"/>
      <c r="AK287" s="16"/>
      <c r="AL287" s="14"/>
      <c r="AM287" s="14"/>
      <c r="AN287" s="14"/>
      <c r="AO287" s="16"/>
      <c r="AP287" s="14"/>
      <c r="AQ287" s="14"/>
      <c r="AR287" s="15" t="str">
        <f t="shared" si="12"/>
        <v/>
      </c>
      <c r="AS287" s="15" t="str">
        <f t="shared" si="13"/>
        <v/>
      </c>
      <c r="AT287" s="15" t="str">
        <f t="shared" si="14"/>
        <v/>
      </c>
      <c r="AU287" s="14"/>
    </row>
    <row r="288" spans="1:47" ht="15" customHeight="1" x14ac:dyDescent="0.25">
      <c r="A288" s="19">
        <v>285</v>
      </c>
      <c r="B288" s="12"/>
      <c r="C288" s="14"/>
      <c r="D288" s="14"/>
      <c r="E288" s="16"/>
      <c r="F288" s="14"/>
      <c r="G288" s="14"/>
      <c r="H288" s="14"/>
      <c r="I288" s="16"/>
      <c r="J288" s="14"/>
      <c r="K288" s="14"/>
      <c r="L288" s="14"/>
      <c r="M288" s="16"/>
      <c r="N288" s="14"/>
      <c r="O288" s="14"/>
      <c r="P288" s="14"/>
      <c r="Q288" s="16"/>
      <c r="R288" s="14"/>
      <c r="S288" s="14"/>
      <c r="T288" s="14"/>
      <c r="U288" s="16"/>
      <c r="V288" s="14"/>
      <c r="W288" s="14"/>
      <c r="X288" s="14"/>
      <c r="Y288" s="16"/>
      <c r="Z288" s="14"/>
      <c r="AA288" s="14"/>
      <c r="AB288" s="14"/>
      <c r="AC288" s="16"/>
      <c r="AD288" s="14"/>
      <c r="AE288" s="14"/>
      <c r="AF288" s="14"/>
      <c r="AG288" s="16"/>
      <c r="AH288" s="14"/>
      <c r="AI288" s="14"/>
      <c r="AJ288" s="14"/>
      <c r="AK288" s="16"/>
      <c r="AL288" s="14"/>
      <c r="AM288" s="14"/>
      <c r="AN288" s="14"/>
      <c r="AO288" s="16"/>
      <c r="AP288" s="14"/>
      <c r="AQ288" s="14"/>
      <c r="AR288" s="15" t="str">
        <f t="shared" si="12"/>
        <v/>
      </c>
      <c r="AS288" s="15" t="str">
        <f t="shared" si="13"/>
        <v/>
      </c>
      <c r="AT288" s="15" t="str">
        <f t="shared" si="14"/>
        <v/>
      </c>
      <c r="AU288" s="14"/>
    </row>
    <row r="289" spans="1:47" ht="15" customHeight="1" x14ac:dyDescent="0.25">
      <c r="A289" s="19">
        <v>286</v>
      </c>
      <c r="B289" s="12"/>
      <c r="C289" s="14"/>
      <c r="D289" s="14"/>
      <c r="E289" s="16"/>
      <c r="F289" s="14"/>
      <c r="G289" s="14"/>
      <c r="H289" s="14"/>
      <c r="I289" s="16"/>
      <c r="J289" s="14"/>
      <c r="K289" s="14"/>
      <c r="L289" s="14"/>
      <c r="M289" s="16"/>
      <c r="N289" s="14"/>
      <c r="O289" s="14"/>
      <c r="P289" s="14"/>
      <c r="Q289" s="16"/>
      <c r="R289" s="14"/>
      <c r="S289" s="14"/>
      <c r="T289" s="14"/>
      <c r="U289" s="16"/>
      <c r="V289" s="14"/>
      <c r="W289" s="14"/>
      <c r="X289" s="14"/>
      <c r="Y289" s="16"/>
      <c r="Z289" s="14"/>
      <c r="AA289" s="14"/>
      <c r="AB289" s="14"/>
      <c r="AC289" s="16"/>
      <c r="AD289" s="14"/>
      <c r="AE289" s="14"/>
      <c r="AF289" s="14"/>
      <c r="AG289" s="16"/>
      <c r="AH289" s="14"/>
      <c r="AI289" s="14"/>
      <c r="AJ289" s="14"/>
      <c r="AK289" s="16"/>
      <c r="AL289" s="14"/>
      <c r="AM289" s="14"/>
      <c r="AN289" s="14"/>
      <c r="AO289" s="16"/>
      <c r="AP289" s="14"/>
      <c r="AQ289" s="14"/>
      <c r="AR289" s="15" t="str">
        <f t="shared" si="12"/>
        <v/>
      </c>
      <c r="AS289" s="15" t="str">
        <f t="shared" si="13"/>
        <v/>
      </c>
      <c r="AT289" s="15" t="str">
        <f t="shared" si="14"/>
        <v/>
      </c>
      <c r="AU289" s="14"/>
    </row>
    <row r="290" spans="1:47" ht="15" customHeight="1" x14ac:dyDescent="0.25">
      <c r="A290" s="19">
        <v>287</v>
      </c>
      <c r="B290" s="12"/>
      <c r="C290" s="14"/>
      <c r="D290" s="14"/>
      <c r="E290" s="16"/>
      <c r="F290" s="14"/>
      <c r="G290" s="14"/>
      <c r="H290" s="14"/>
      <c r="I290" s="16"/>
      <c r="J290" s="14"/>
      <c r="K290" s="14"/>
      <c r="L290" s="14"/>
      <c r="M290" s="16"/>
      <c r="N290" s="14"/>
      <c r="O290" s="14"/>
      <c r="P290" s="14"/>
      <c r="Q290" s="16"/>
      <c r="R290" s="14"/>
      <c r="S290" s="14"/>
      <c r="T290" s="14"/>
      <c r="U290" s="16"/>
      <c r="V290" s="14"/>
      <c r="W290" s="14"/>
      <c r="X290" s="14"/>
      <c r="Y290" s="16"/>
      <c r="Z290" s="14"/>
      <c r="AA290" s="14"/>
      <c r="AB290" s="14"/>
      <c r="AC290" s="16"/>
      <c r="AD290" s="14"/>
      <c r="AE290" s="14"/>
      <c r="AF290" s="14"/>
      <c r="AG290" s="16"/>
      <c r="AH290" s="14"/>
      <c r="AI290" s="14"/>
      <c r="AJ290" s="14"/>
      <c r="AK290" s="16"/>
      <c r="AL290" s="14"/>
      <c r="AM290" s="14"/>
      <c r="AN290" s="14"/>
      <c r="AO290" s="16"/>
      <c r="AP290" s="14"/>
      <c r="AQ290" s="14"/>
      <c r="AR290" s="15" t="str">
        <f t="shared" si="12"/>
        <v/>
      </c>
      <c r="AS290" s="15" t="str">
        <f t="shared" si="13"/>
        <v/>
      </c>
      <c r="AT290" s="15" t="str">
        <f t="shared" si="14"/>
        <v/>
      </c>
      <c r="AU290" s="14"/>
    </row>
    <row r="291" spans="1:47" ht="15" customHeight="1" x14ac:dyDescent="0.25">
      <c r="A291" s="19">
        <v>288</v>
      </c>
      <c r="B291" s="12"/>
      <c r="C291" s="14"/>
      <c r="D291" s="14"/>
      <c r="E291" s="16"/>
      <c r="F291" s="14"/>
      <c r="G291" s="14"/>
      <c r="H291" s="14"/>
      <c r="I291" s="16"/>
      <c r="J291" s="14"/>
      <c r="K291" s="14"/>
      <c r="L291" s="14"/>
      <c r="M291" s="16"/>
      <c r="N291" s="14"/>
      <c r="O291" s="14"/>
      <c r="P291" s="14"/>
      <c r="Q291" s="16"/>
      <c r="R291" s="14"/>
      <c r="S291" s="14"/>
      <c r="T291" s="14"/>
      <c r="U291" s="16"/>
      <c r="V291" s="14"/>
      <c r="W291" s="14"/>
      <c r="X291" s="14"/>
      <c r="Y291" s="16"/>
      <c r="Z291" s="14"/>
      <c r="AA291" s="14"/>
      <c r="AB291" s="14"/>
      <c r="AC291" s="16"/>
      <c r="AD291" s="14"/>
      <c r="AE291" s="14"/>
      <c r="AF291" s="14"/>
      <c r="AG291" s="16"/>
      <c r="AH291" s="14"/>
      <c r="AI291" s="14"/>
      <c r="AJ291" s="14"/>
      <c r="AK291" s="16"/>
      <c r="AL291" s="14"/>
      <c r="AM291" s="14"/>
      <c r="AN291" s="14"/>
      <c r="AO291" s="16"/>
      <c r="AP291" s="14"/>
      <c r="AQ291" s="14"/>
      <c r="AR291" s="15" t="str">
        <f t="shared" si="12"/>
        <v/>
      </c>
      <c r="AS291" s="15" t="str">
        <f t="shared" si="13"/>
        <v/>
      </c>
      <c r="AT291" s="15" t="str">
        <f t="shared" si="14"/>
        <v/>
      </c>
      <c r="AU291" s="14"/>
    </row>
    <row r="292" spans="1:47" ht="15" customHeight="1" x14ac:dyDescent="0.25">
      <c r="A292" s="19">
        <v>289</v>
      </c>
      <c r="B292" s="12"/>
      <c r="C292" s="14"/>
      <c r="D292" s="14"/>
      <c r="E292" s="16"/>
      <c r="F292" s="14"/>
      <c r="G292" s="14"/>
      <c r="H292" s="14"/>
      <c r="I292" s="16"/>
      <c r="J292" s="14"/>
      <c r="K292" s="14"/>
      <c r="L292" s="14"/>
      <c r="M292" s="16"/>
      <c r="N292" s="14"/>
      <c r="O292" s="14"/>
      <c r="P292" s="14"/>
      <c r="Q292" s="16"/>
      <c r="R292" s="14"/>
      <c r="S292" s="14"/>
      <c r="T292" s="14"/>
      <c r="U292" s="16"/>
      <c r="V292" s="14"/>
      <c r="W292" s="14"/>
      <c r="X292" s="14"/>
      <c r="Y292" s="16"/>
      <c r="Z292" s="14"/>
      <c r="AA292" s="14"/>
      <c r="AB292" s="14"/>
      <c r="AC292" s="16"/>
      <c r="AD292" s="14"/>
      <c r="AE292" s="14"/>
      <c r="AF292" s="14"/>
      <c r="AG292" s="16"/>
      <c r="AH292" s="14"/>
      <c r="AI292" s="14"/>
      <c r="AJ292" s="14"/>
      <c r="AK292" s="16"/>
      <c r="AL292" s="14"/>
      <c r="AM292" s="14"/>
      <c r="AN292" s="14"/>
      <c r="AO292" s="16"/>
      <c r="AP292" s="14"/>
      <c r="AQ292" s="14"/>
      <c r="AR292" s="15" t="str">
        <f t="shared" si="12"/>
        <v/>
      </c>
      <c r="AS292" s="15" t="str">
        <f t="shared" si="13"/>
        <v/>
      </c>
      <c r="AT292" s="15" t="str">
        <f t="shared" si="14"/>
        <v/>
      </c>
      <c r="AU292" s="14"/>
    </row>
    <row r="293" spans="1:47" ht="15" customHeight="1" x14ac:dyDescent="0.25">
      <c r="A293" s="19">
        <v>290</v>
      </c>
      <c r="B293" s="12"/>
      <c r="C293" s="14"/>
      <c r="D293" s="14"/>
      <c r="E293" s="16"/>
      <c r="F293" s="14"/>
      <c r="G293" s="14"/>
      <c r="H293" s="14"/>
      <c r="I293" s="16"/>
      <c r="J293" s="14"/>
      <c r="K293" s="14"/>
      <c r="L293" s="14"/>
      <c r="M293" s="16"/>
      <c r="N293" s="14"/>
      <c r="O293" s="14"/>
      <c r="P293" s="14"/>
      <c r="Q293" s="16"/>
      <c r="R293" s="14"/>
      <c r="S293" s="14"/>
      <c r="T293" s="14"/>
      <c r="U293" s="16"/>
      <c r="V293" s="14"/>
      <c r="W293" s="14"/>
      <c r="X293" s="14"/>
      <c r="Y293" s="16"/>
      <c r="Z293" s="14"/>
      <c r="AA293" s="14"/>
      <c r="AB293" s="14"/>
      <c r="AC293" s="16"/>
      <c r="AD293" s="14"/>
      <c r="AE293" s="14"/>
      <c r="AF293" s="14"/>
      <c r="AG293" s="16"/>
      <c r="AH293" s="14"/>
      <c r="AI293" s="14"/>
      <c r="AJ293" s="14"/>
      <c r="AK293" s="16"/>
      <c r="AL293" s="14"/>
      <c r="AM293" s="14"/>
      <c r="AN293" s="14"/>
      <c r="AO293" s="16"/>
      <c r="AP293" s="14"/>
      <c r="AQ293" s="14"/>
      <c r="AR293" s="15" t="str">
        <f t="shared" si="12"/>
        <v/>
      </c>
      <c r="AS293" s="15" t="str">
        <f t="shared" si="13"/>
        <v/>
      </c>
      <c r="AT293" s="15" t="str">
        <f t="shared" si="14"/>
        <v/>
      </c>
      <c r="AU293" s="14"/>
    </row>
    <row r="294" spans="1:47" ht="15" customHeight="1" x14ac:dyDescent="0.25">
      <c r="A294" s="19">
        <v>291</v>
      </c>
      <c r="B294" s="12"/>
      <c r="C294" s="14"/>
      <c r="D294" s="14"/>
      <c r="E294" s="16"/>
      <c r="F294" s="14"/>
      <c r="G294" s="14"/>
      <c r="H294" s="14"/>
      <c r="I294" s="16"/>
      <c r="J294" s="14"/>
      <c r="K294" s="14"/>
      <c r="L294" s="14"/>
      <c r="M294" s="16"/>
      <c r="N294" s="14"/>
      <c r="O294" s="14"/>
      <c r="P294" s="14"/>
      <c r="Q294" s="16"/>
      <c r="R294" s="14"/>
      <c r="S294" s="14"/>
      <c r="T294" s="14"/>
      <c r="U294" s="16"/>
      <c r="V294" s="14"/>
      <c r="W294" s="14"/>
      <c r="X294" s="14"/>
      <c r="Y294" s="16"/>
      <c r="Z294" s="14"/>
      <c r="AA294" s="14"/>
      <c r="AB294" s="14"/>
      <c r="AC294" s="16"/>
      <c r="AD294" s="14"/>
      <c r="AE294" s="14"/>
      <c r="AF294" s="14"/>
      <c r="AG294" s="16"/>
      <c r="AH294" s="14"/>
      <c r="AI294" s="14"/>
      <c r="AJ294" s="14"/>
      <c r="AK294" s="16"/>
      <c r="AL294" s="14"/>
      <c r="AM294" s="14"/>
      <c r="AN294" s="14"/>
      <c r="AO294" s="16"/>
      <c r="AP294" s="14"/>
      <c r="AQ294" s="14"/>
      <c r="AR294" s="15" t="str">
        <f t="shared" si="12"/>
        <v/>
      </c>
      <c r="AS294" s="15" t="str">
        <f t="shared" si="13"/>
        <v/>
      </c>
      <c r="AT294" s="15" t="str">
        <f t="shared" si="14"/>
        <v/>
      </c>
      <c r="AU294" s="14"/>
    </row>
    <row r="295" spans="1:47" ht="15" customHeight="1" x14ac:dyDescent="0.25">
      <c r="A295" s="19">
        <v>292</v>
      </c>
      <c r="B295" s="12"/>
      <c r="C295" s="14"/>
      <c r="D295" s="14"/>
      <c r="E295" s="16"/>
      <c r="F295" s="14"/>
      <c r="G295" s="14"/>
      <c r="H295" s="14"/>
      <c r="I295" s="16"/>
      <c r="J295" s="14"/>
      <c r="K295" s="14"/>
      <c r="L295" s="14"/>
      <c r="M295" s="16"/>
      <c r="N295" s="14"/>
      <c r="O295" s="14"/>
      <c r="P295" s="14"/>
      <c r="Q295" s="16"/>
      <c r="R295" s="14"/>
      <c r="S295" s="14"/>
      <c r="T295" s="14"/>
      <c r="U295" s="16"/>
      <c r="V295" s="14"/>
      <c r="W295" s="14"/>
      <c r="X295" s="14"/>
      <c r="Y295" s="16"/>
      <c r="Z295" s="14"/>
      <c r="AA295" s="14"/>
      <c r="AB295" s="14"/>
      <c r="AC295" s="16"/>
      <c r="AD295" s="14"/>
      <c r="AE295" s="14"/>
      <c r="AF295" s="14"/>
      <c r="AG295" s="16"/>
      <c r="AH295" s="14"/>
      <c r="AI295" s="14"/>
      <c r="AJ295" s="14"/>
      <c r="AK295" s="16"/>
      <c r="AL295" s="14"/>
      <c r="AM295" s="14"/>
      <c r="AN295" s="14"/>
      <c r="AO295" s="16"/>
      <c r="AP295" s="14"/>
      <c r="AQ295" s="14"/>
      <c r="AR295" s="15" t="str">
        <f t="shared" si="12"/>
        <v/>
      </c>
      <c r="AS295" s="15" t="str">
        <f t="shared" si="13"/>
        <v/>
      </c>
      <c r="AT295" s="15" t="str">
        <f t="shared" si="14"/>
        <v/>
      </c>
      <c r="AU295" s="14"/>
    </row>
    <row r="296" spans="1:47" ht="15" customHeight="1" x14ac:dyDescent="0.25">
      <c r="A296" s="19">
        <v>293</v>
      </c>
      <c r="B296" s="12"/>
      <c r="C296" s="14"/>
      <c r="D296" s="14"/>
      <c r="E296" s="16"/>
      <c r="F296" s="14"/>
      <c r="G296" s="14"/>
      <c r="H296" s="14"/>
      <c r="I296" s="16"/>
      <c r="J296" s="14"/>
      <c r="K296" s="14"/>
      <c r="L296" s="14"/>
      <c r="M296" s="16"/>
      <c r="N296" s="14"/>
      <c r="O296" s="14"/>
      <c r="P296" s="14"/>
      <c r="Q296" s="16"/>
      <c r="R296" s="14"/>
      <c r="S296" s="14"/>
      <c r="T296" s="14"/>
      <c r="U296" s="16"/>
      <c r="V296" s="14"/>
      <c r="W296" s="14"/>
      <c r="X296" s="14"/>
      <c r="Y296" s="16"/>
      <c r="Z296" s="14"/>
      <c r="AA296" s="14"/>
      <c r="AB296" s="14"/>
      <c r="AC296" s="16"/>
      <c r="AD296" s="14"/>
      <c r="AE296" s="14"/>
      <c r="AF296" s="14"/>
      <c r="AG296" s="16"/>
      <c r="AH296" s="14"/>
      <c r="AI296" s="14"/>
      <c r="AJ296" s="14"/>
      <c r="AK296" s="16"/>
      <c r="AL296" s="14"/>
      <c r="AM296" s="14"/>
      <c r="AN296" s="14"/>
      <c r="AO296" s="16"/>
      <c r="AP296" s="14"/>
      <c r="AQ296" s="14"/>
      <c r="AR296" s="15" t="str">
        <f t="shared" si="12"/>
        <v/>
      </c>
      <c r="AS296" s="15" t="str">
        <f t="shared" si="13"/>
        <v/>
      </c>
      <c r="AT296" s="15" t="str">
        <f t="shared" si="14"/>
        <v/>
      </c>
      <c r="AU296" s="14"/>
    </row>
    <row r="297" spans="1:47" ht="15" customHeight="1" x14ac:dyDescent="0.25">
      <c r="A297" s="19">
        <v>294</v>
      </c>
      <c r="B297" s="12"/>
      <c r="C297" s="14"/>
      <c r="D297" s="14"/>
      <c r="E297" s="16"/>
      <c r="F297" s="14"/>
      <c r="G297" s="14"/>
      <c r="H297" s="14"/>
      <c r="I297" s="16"/>
      <c r="J297" s="14"/>
      <c r="K297" s="14"/>
      <c r="L297" s="14"/>
      <c r="M297" s="16"/>
      <c r="N297" s="14"/>
      <c r="O297" s="14"/>
      <c r="P297" s="14"/>
      <c r="Q297" s="16"/>
      <c r="R297" s="14"/>
      <c r="S297" s="14"/>
      <c r="T297" s="14"/>
      <c r="U297" s="16"/>
      <c r="V297" s="14"/>
      <c r="W297" s="14"/>
      <c r="X297" s="14"/>
      <c r="Y297" s="16"/>
      <c r="Z297" s="14"/>
      <c r="AA297" s="14"/>
      <c r="AB297" s="14"/>
      <c r="AC297" s="16"/>
      <c r="AD297" s="14"/>
      <c r="AE297" s="14"/>
      <c r="AF297" s="14"/>
      <c r="AG297" s="16"/>
      <c r="AH297" s="14"/>
      <c r="AI297" s="14"/>
      <c r="AJ297" s="14"/>
      <c r="AK297" s="16"/>
      <c r="AL297" s="14"/>
      <c r="AM297" s="14"/>
      <c r="AN297" s="14"/>
      <c r="AO297" s="16"/>
      <c r="AP297" s="14"/>
      <c r="AQ297" s="14"/>
      <c r="AR297" s="15" t="str">
        <f t="shared" si="12"/>
        <v/>
      </c>
      <c r="AS297" s="15" t="str">
        <f t="shared" si="13"/>
        <v/>
      </c>
      <c r="AT297" s="15" t="str">
        <f t="shared" si="14"/>
        <v/>
      </c>
      <c r="AU297" s="14"/>
    </row>
    <row r="298" spans="1:47" ht="15" customHeight="1" x14ac:dyDescent="0.25">
      <c r="A298" s="19">
        <v>295</v>
      </c>
      <c r="B298" s="12"/>
      <c r="C298" s="14"/>
      <c r="D298" s="14"/>
      <c r="E298" s="16"/>
      <c r="F298" s="14"/>
      <c r="G298" s="14"/>
      <c r="H298" s="14"/>
      <c r="I298" s="16"/>
      <c r="J298" s="14"/>
      <c r="K298" s="14"/>
      <c r="L298" s="14"/>
      <c r="M298" s="16"/>
      <c r="N298" s="14"/>
      <c r="O298" s="14"/>
      <c r="P298" s="14"/>
      <c r="Q298" s="16"/>
      <c r="R298" s="14"/>
      <c r="S298" s="14"/>
      <c r="T298" s="14"/>
      <c r="U298" s="16"/>
      <c r="V298" s="14"/>
      <c r="W298" s="14"/>
      <c r="X298" s="14"/>
      <c r="Y298" s="16"/>
      <c r="Z298" s="14"/>
      <c r="AA298" s="14"/>
      <c r="AB298" s="14"/>
      <c r="AC298" s="16"/>
      <c r="AD298" s="14"/>
      <c r="AE298" s="14"/>
      <c r="AF298" s="14"/>
      <c r="AG298" s="16"/>
      <c r="AH298" s="14"/>
      <c r="AI298" s="14"/>
      <c r="AJ298" s="14"/>
      <c r="AK298" s="16"/>
      <c r="AL298" s="14"/>
      <c r="AM298" s="14"/>
      <c r="AN298" s="14"/>
      <c r="AO298" s="16"/>
      <c r="AP298" s="14"/>
      <c r="AQ298" s="14"/>
      <c r="AR298" s="15" t="str">
        <f t="shared" si="12"/>
        <v/>
      </c>
      <c r="AS298" s="15" t="str">
        <f t="shared" si="13"/>
        <v/>
      </c>
      <c r="AT298" s="15" t="str">
        <f t="shared" si="14"/>
        <v/>
      </c>
      <c r="AU298" s="14"/>
    </row>
    <row r="299" spans="1:47" ht="15" customHeight="1" x14ac:dyDescent="0.25">
      <c r="A299" s="19">
        <v>296</v>
      </c>
      <c r="B299" s="12"/>
      <c r="C299" s="14"/>
      <c r="D299" s="14"/>
      <c r="E299" s="16"/>
      <c r="F299" s="14"/>
      <c r="G299" s="14"/>
      <c r="H299" s="14"/>
      <c r="I299" s="16"/>
      <c r="J299" s="14"/>
      <c r="K299" s="14"/>
      <c r="L299" s="14"/>
      <c r="M299" s="16"/>
      <c r="N299" s="14"/>
      <c r="O299" s="14"/>
      <c r="P299" s="14"/>
      <c r="Q299" s="16"/>
      <c r="R299" s="14"/>
      <c r="S299" s="14"/>
      <c r="T299" s="14"/>
      <c r="U299" s="16"/>
      <c r="V299" s="14"/>
      <c r="W299" s="14"/>
      <c r="X299" s="14"/>
      <c r="Y299" s="16"/>
      <c r="Z299" s="14"/>
      <c r="AA299" s="14"/>
      <c r="AB299" s="14"/>
      <c r="AC299" s="16"/>
      <c r="AD299" s="14"/>
      <c r="AE299" s="14"/>
      <c r="AF299" s="14"/>
      <c r="AG299" s="16"/>
      <c r="AH299" s="14"/>
      <c r="AI299" s="14"/>
      <c r="AJ299" s="14"/>
      <c r="AK299" s="16"/>
      <c r="AL299" s="14"/>
      <c r="AM299" s="14"/>
      <c r="AN299" s="14"/>
      <c r="AO299" s="16"/>
      <c r="AP299" s="14"/>
      <c r="AQ299" s="14"/>
      <c r="AR299" s="15" t="str">
        <f t="shared" si="12"/>
        <v/>
      </c>
      <c r="AS299" s="15" t="str">
        <f t="shared" si="13"/>
        <v/>
      </c>
      <c r="AT299" s="15" t="str">
        <f t="shared" si="14"/>
        <v/>
      </c>
      <c r="AU299" s="14"/>
    </row>
    <row r="300" spans="1:47" ht="15" customHeight="1" x14ac:dyDescent="0.25">
      <c r="A300" s="19">
        <v>297</v>
      </c>
      <c r="B300" s="12"/>
      <c r="C300" s="14"/>
      <c r="D300" s="14"/>
      <c r="E300" s="16"/>
      <c r="F300" s="14"/>
      <c r="G300" s="14"/>
      <c r="H300" s="14"/>
      <c r="I300" s="16"/>
      <c r="J300" s="14"/>
      <c r="K300" s="14"/>
      <c r="L300" s="14"/>
      <c r="M300" s="16"/>
      <c r="N300" s="14"/>
      <c r="O300" s="14"/>
      <c r="P300" s="14"/>
      <c r="Q300" s="16"/>
      <c r="R300" s="14"/>
      <c r="S300" s="14"/>
      <c r="T300" s="14"/>
      <c r="U300" s="16"/>
      <c r="V300" s="14"/>
      <c r="W300" s="14"/>
      <c r="X300" s="14"/>
      <c r="Y300" s="16"/>
      <c r="Z300" s="14"/>
      <c r="AA300" s="14"/>
      <c r="AB300" s="14"/>
      <c r="AC300" s="16"/>
      <c r="AD300" s="14"/>
      <c r="AE300" s="14"/>
      <c r="AF300" s="14"/>
      <c r="AG300" s="16"/>
      <c r="AH300" s="14"/>
      <c r="AI300" s="14"/>
      <c r="AJ300" s="14"/>
      <c r="AK300" s="16"/>
      <c r="AL300" s="14"/>
      <c r="AM300" s="14"/>
      <c r="AN300" s="14"/>
      <c r="AO300" s="16"/>
      <c r="AP300" s="14"/>
      <c r="AQ300" s="14"/>
      <c r="AR300" s="15" t="str">
        <f t="shared" si="12"/>
        <v/>
      </c>
      <c r="AS300" s="15" t="str">
        <f t="shared" si="13"/>
        <v/>
      </c>
      <c r="AT300" s="15" t="str">
        <f t="shared" si="14"/>
        <v/>
      </c>
      <c r="AU300" s="14"/>
    </row>
    <row r="301" spans="1:47" ht="15" customHeight="1" x14ac:dyDescent="0.25">
      <c r="A301" s="19">
        <v>298</v>
      </c>
      <c r="B301" s="12"/>
      <c r="C301" s="14"/>
      <c r="D301" s="14"/>
      <c r="E301" s="16"/>
      <c r="F301" s="14"/>
      <c r="G301" s="14"/>
      <c r="H301" s="14"/>
      <c r="I301" s="16"/>
      <c r="J301" s="14"/>
      <c r="K301" s="14"/>
      <c r="L301" s="14"/>
      <c r="M301" s="16"/>
      <c r="N301" s="14"/>
      <c r="O301" s="14"/>
      <c r="P301" s="14"/>
      <c r="Q301" s="16"/>
      <c r="R301" s="14"/>
      <c r="S301" s="14"/>
      <c r="T301" s="14"/>
      <c r="U301" s="16"/>
      <c r="V301" s="14"/>
      <c r="W301" s="14"/>
      <c r="X301" s="14"/>
      <c r="Y301" s="16"/>
      <c r="Z301" s="14"/>
      <c r="AA301" s="14"/>
      <c r="AB301" s="14"/>
      <c r="AC301" s="16"/>
      <c r="AD301" s="14"/>
      <c r="AE301" s="14"/>
      <c r="AF301" s="14"/>
      <c r="AG301" s="16"/>
      <c r="AH301" s="14"/>
      <c r="AI301" s="14"/>
      <c r="AJ301" s="14"/>
      <c r="AK301" s="16"/>
      <c r="AL301" s="14"/>
      <c r="AM301" s="14"/>
      <c r="AN301" s="14"/>
      <c r="AO301" s="16"/>
      <c r="AP301" s="14"/>
      <c r="AQ301" s="14"/>
      <c r="AR301" s="15" t="str">
        <f t="shared" si="12"/>
        <v/>
      </c>
      <c r="AS301" s="15" t="str">
        <f t="shared" si="13"/>
        <v/>
      </c>
      <c r="AT301" s="15" t="str">
        <f t="shared" si="14"/>
        <v/>
      </c>
      <c r="AU301" s="14"/>
    </row>
    <row r="302" spans="1:47" ht="15" customHeight="1" x14ac:dyDescent="0.25">
      <c r="A302" s="19">
        <v>299</v>
      </c>
      <c r="B302" s="12"/>
      <c r="C302" s="14"/>
      <c r="D302" s="14"/>
      <c r="E302" s="16"/>
      <c r="F302" s="14"/>
      <c r="G302" s="14"/>
      <c r="H302" s="14"/>
      <c r="I302" s="16"/>
      <c r="J302" s="14"/>
      <c r="K302" s="14"/>
      <c r="L302" s="14"/>
      <c r="M302" s="16"/>
      <c r="N302" s="14"/>
      <c r="O302" s="14"/>
      <c r="P302" s="14"/>
      <c r="Q302" s="16"/>
      <c r="R302" s="14"/>
      <c r="S302" s="14"/>
      <c r="T302" s="14"/>
      <c r="U302" s="16"/>
      <c r="V302" s="14"/>
      <c r="W302" s="14"/>
      <c r="X302" s="14"/>
      <c r="Y302" s="16"/>
      <c r="Z302" s="14"/>
      <c r="AA302" s="14"/>
      <c r="AB302" s="14"/>
      <c r="AC302" s="16"/>
      <c r="AD302" s="14"/>
      <c r="AE302" s="14"/>
      <c r="AF302" s="14"/>
      <c r="AG302" s="16"/>
      <c r="AH302" s="14"/>
      <c r="AI302" s="14"/>
      <c r="AJ302" s="14"/>
      <c r="AK302" s="16"/>
      <c r="AL302" s="14"/>
      <c r="AM302" s="14"/>
      <c r="AN302" s="14"/>
      <c r="AO302" s="16"/>
      <c r="AP302" s="14"/>
      <c r="AQ302" s="14"/>
      <c r="AR302" s="15" t="str">
        <f t="shared" si="12"/>
        <v/>
      </c>
      <c r="AS302" s="15" t="str">
        <f t="shared" si="13"/>
        <v/>
      </c>
      <c r="AT302" s="15" t="str">
        <f t="shared" si="14"/>
        <v/>
      </c>
      <c r="AU302" s="14"/>
    </row>
    <row r="303" spans="1:47" ht="15" customHeight="1" x14ac:dyDescent="0.25">
      <c r="A303" s="19">
        <v>300</v>
      </c>
      <c r="B303" s="12"/>
      <c r="C303" s="14"/>
      <c r="D303" s="14"/>
      <c r="E303" s="16"/>
      <c r="F303" s="14"/>
      <c r="G303" s="14"/>
      <c r="H303" s="14"/>
      <c r="I303" s="16"/>
      <c r="J303" s="14"/>
      <c r="K303" s="14"/>
      <c r="L303" s="14"/>
      <c r="M303" s="16"/>
      <c r="N303" s="14"/>
      <c r="O303" s="14"/>
      <c r="P303" s="14"/>
      <c r="Q303" s="16"/>
      <c r="R303" s="14"/>
      <c r="S303" s="14"/>
      <c r="T303" s="14"/>
      <c r="U303" s="16"/>
      <c r="V303" s="14"/>
      <c r="W303" s="14"/>
      <c r="X303" s="14"/>
      <c r="Y303" s="16"/>
      <c r="Z303" s="14"/>
      <c r="AA303" s="14"/>
      <c r="AB303" s="14"/>
      <c r="AC303" s="16"/>
      <c r="AD303" s="14"/>
      <c r="AE303" s="14"/>
      <c r="AF303" s="14"/>
      <c r="AG303" s="16"/>
      <c r="AH303" s="14"/>
      <c r="AI303" s="14"/>
      <c r="AJ303" s="14"/>
      <c r="AK303" s="16"/>
      <c r="AL303" s="14"/>
      <c r="AM303" s="14"/>
      <c r="AN303" s="14"/>
      <c r="AO303" s="16"/>
      <c r="AP303" s="14"/>
      <c r="AQ303" s="14"/>
      <c r="AR303" s="15" t="str">
        <f t="shared" si="12"/>
        <v/>
      </c>
      <c r="AS303" s="15" t="str">
        <f t="shared" si="13"/>
        <v/>
      </c>
      <c r="AT303" s="15" t="str">
        <f t="shared" si="14"/>
        <v/>
      </c>
      <c r="AU303" s="14"/>
    </row>
    <row r="304" spans="1:47" ht="15" customHeight="1" x14ac:dyDescent="0.25">
      <c r="A304" s="19">
        <v>301</v>
      </c>
      <c r="B304" s="12"/>
      <c r="C304" s="14"/>
      <c r="D304" s="14"/>
      <c r="E304" s="16"/>
      <c r="F304" s="14"/>
      <c r="G304" s="14"/>
      <c r="H304" s="14"/>
      <c r="I304" s="16"/>
      <c r="J304" s="14"/>
      <c r="K304" s="14"/>
      <c r="L304" s="14"/>
      <c r="M304" s="16"/>
      <c r="N304" s="14"/>
      <c r="O304" s="14"/>
      <c r="P304" s="14"/>
      <c r="Q304" s="16"/>
      <c r="R304" s="14"/>
      <c r="S304" s="14"/>
      <c r="T304" s="14"/>
      <c r="U304" s="16"/>
      <c r="V304" s="14"/>
      <c r="W304" s="14"/>
      <c r="X304" s="14"/>
      <c r="Y304" s="16"/>
      <c r="Z304" s="14"/>
      <c r="AA304" s="14"/>
      <c r="AB304" s="14"/>
      <c r="AC304" s="16"/>
      <c r="AD304" s="14"/>
      <c r="AE304" s="14"/>
      <c r="AF304" s="14"/>
      <c r="AG304" s="16"/>
      <c r="AH304" s="14"/>
      <c r="AI304" s="14"/>
      <c r="AJ304" s="14"/>
      <c r="AK304" s="16"/>
      <c r="AL304" s="14"/>
      <c r="AM304" s="14"/>
      <c r="AN304" s="14"/>
      <c r="AO304" s="16"/>
      <c r="AP304" s="14"/>
      <c r="AQ304" s="14"/>
      <c r="AR304" s="15" t="str">
        <f t="shared" si="12"/>
        <v/>
      </c>
      <c r="AS304" s="15" t="str">
        <f t="shared" si="13"/>
        <v/>
      </c>
      <c r="AT304" s="15" t="str">
        <f t="shared" si="14"/>
        <v/>
      </c>
      <c r="AU304" s="14"/>
    </row>
    <row r="305" spans="1:47" ht="15" customHeight="1" x14ac:dyDescent="0.25">
      <c r="A305" s="19">
        <v>302</v>
      </c>
      <c r="B305" s="12"/>
      <c r="C305" s="14"/>
      <c r="D305" s="14"/>
      <c r="E305" s="16"/>
      <c r="F305" s="14"/>
      <c r="G305" s="14"/>
      <c r="H305" s="14"/>
      <c r="I305" s="16"/>
      <c r="J305" s="14"/>
      <c r="K305" s="14"/>
      <c r="L305" s="14"/>
      <c r="M305" s="16"/>
      <c r="N305" s="14"/>
      <c r="O305" s="14"/>
      <c r="P305" s="14"/>
      <c r="Q305" s="16"/>
      <c r="R305" s="14"/>
      <c r="S305" s="14"/>
      <c r="T305" s="14"/>
      <c r="U305" s="16"/>
      <c r="V305" s="14"/>
      <c r="W305" s="14"/>
      <c r="X305" s="14"/>
      <c r="Y305" s="16"/>
      <c r="Z305" s="14"/>
      <c r="AA305" s="14"/>
      <c r="AB305" s="14"/>
      <c r="AC305" s="16"/>
      <c r="AD305" s="14"/>
      <c r="AE305" s="14"/>
      <c r="AF305" s="14"/>
      <c r="AG305" s="16"/>
      <c r="AH305" s="14"/>
      <c r="AI305" s="14"/>
      <c r="AJ305" s="14"/>
      <c r="AK305" s="16"/>
      <c r="AL305" s="14"/>
      <c r="AM305" s="14"/>
      <c r="AN305" s="14"/>
      <c r="AO305" s="16"/>
      <c r="AP305" s="14"/>
      <c r="AQ305" s="14"/>
      <c r="AR305" s="15" t="str">
        <f t="shared" si="12"/>
        <v/>
      </c>
      <c r="AS305" s="15" t="str">
        <f t="shared" si="13"/>
        <v/>
      </c>
      <c r="AT305" s="15" t="str">
        <f t="shared" si="14"/>
        <v/>
      </c>
      <c r="AU305" s="14"/>
    </row>
    <row r="306" spans="1:47" ht="15" customHeight="1" x14ac:dyDescent="0.25">
      <c r="A306" s="19">
        <v>303</v>
      </c>
      <c r="B306" s="12"/>
      <c r="C306" s="14"/>
      <c r="D306" s="14"/>
      <c r="E306" s="16"/>
      <c r="F306" s="14"/>
      <c r="G306" s="14"/>
      <c r="H306" s="14"/>
      <c r="I306" s="16"/>
      <c r="J306" s="14"/>
      <c r="K306" s="14"/>
      <c r="L306" s="14"/>
      <c r="M306" s="16"/>
      <c r="N306" s="14"/>
      <c r="O306" s="14"/>
      <c r="P306" s="14"/>
      <c r="Q306" s="16"/>
      <c r="R306" s="14"/>
      <c r="S306" s="14"/>
      <c r="T306" s="14"/>
      <c r="U306" s="16"/>
      <c r="V306" s="14"/>
      <c r="W306" s="14"/>
      <c r="X306" s="14"/>
      <c r="Y306" s="16"/>
      <c r="Z306" s="14"/>
      <c r="AA306" s="14"/>
      <c r="AB306" s="14"/>
      <c r="AC306" s="16"/>
      <c r="AD306" s="14"/>
      <c r="AE306" s="14"/>
      <c r="AF306" s="14"/>
      <c r="AG306" s="16"/>
      <c r="AH306" s="14"/>
      <c r="AI306" s="14"/>
      <c r="AJ306" s="14"/>
      <c r="AK306" s="16"/>
      <c r="AL306" s="14"/>
      <c r="AM306" s="14"/>
      <c r="AN306" s="14"/>
      <c r="AO306" s="16"/>
      <c r="AP306" s="14"/>
      <c r="AQ306" s="14"/>
      <c r="AR306" s="15" t="str">
        <f t="shared" si="12"/>
        <v/>
      </c>
      <c r="AS306" s="15" t="str">
        <f t="shared" si="13"/>
        <v/>
      </c>
      <c r="AT306" s="15" t="str">
        <f t="shared" si="14"/>
        <v/>
      </c>
      <c r="AU306" s="14"/>
    </row>
    <row r="307" spans="1:47" ht="15" customHeight="1" x14ac:dyDescent="0.25">
      <c r="A307" s="19">
        <v>304</v>
      </c>
      <c r="B307" s="12"/>
      <c r="C307" s="14"/>
      <c r="D307" s="14"/>
      <c r="E307" s="16"/>
      <c r="F307" s="14"/>
      <c r="G307" s="14"/>
      <c r="H307" s="14"/>
      <c r="I307" s="16"/>
      <c r="J307" s="14"/>
      <c r="K307" s="14"/>
      <c r="L307" s="14"/>
      <c r="M307" s="16"/>
      <c r="N307" s="14"/>
      <c r="O307" s="14"/>
      <c r="P307" s="14"/>
      <c r="Q307" s="16"/>
      <c r="R307" s="14"/>
      <c r="S307" s="14"/>
      <c r="T307" s="14"/>
      <c r="U307" s="16"/>
      <c r="V307" s="14"/>
      <c r="W307" s="14"/>
      <c r="X307" s="14"/>
      <c r="Y307" s="16"/>
      <c r="Z307" s="14"/>
      <c r="AA307" s="14"/>
      <c r="AB307" s="14"/>
      <c r="AC307" s="16"/>
      <c r="AD307" s="14"/>
      <c r="AE307" s="14"/>
      <c r="AF307" s="14"/>
      <c r="AG307" s="16"/>
      <c r="AH307" s="14"/>
      <c r="AI307" s="14"/>
      <c r="AJ307" s="14"/>
      <c r="AK307" s="16"/>
      <c r="AL307" s="14"/>
      <c r="AM307" s="14"/>
      <c r="AN307" s="14"/>
      <c r="AO307" s="16"/>
      <c r="AP307" s="14"/>
      <c r="AQ307" s="14"/>
      <c r="AR307" s="15" t="str">
        <f t="shared" si="12"/>
        <v/>
      </c>
      <c r="AS307" s="15" t="str">
        <f t="shared" si="13"/>
        <v/>
      </c>
      <c r="AT307" s="15" t="str">
        <f t="shared" si="14"/>
        <v/>
      </c>
      <c r="AU307" s="14"/>
    </row>
    <row r="308" spans="1:47" ht="15" customHeight="1" x14ac:dyDescent="0.25">
      <c r="A308" s="19">
        <v>305</v>
      </c>
      <c r="B308" s="12"/>
      <c r="C308" s="14"/>
      <c r="D308" s="14"/>
      <c r="E308" s="16"/>
      <c r="F308" s="14"/>
      <c r="G308" s="14"/>
      <c r="H308" s="14"/>
      <c r="I308" s="16"/>
      <c r="J308" s="14"/>
      <c r="K308" s="14"/>
      <c r="L308" s="14"/>
      <c r="M308" s="16"/>
      <c r="N308" s="14"/>
      <c r="O308" s="14"/>
      <c r="P308" s="14"/>
      <c r="Q308" s="16"/>
      <c r="R308" s="14"/>
      <c r="S308" s="14"/>
      <c r="T308" s="14"/>
      <c r="U308" s="16"/>
      <c r="V308" s="14"/>
      <c r="W308" s="14"/>
      <c r="X308" s="14"/>
      <c r="Y308" s="16"/>
      <c r="Z308" s="14"/>
      <c r="AA308" s="14"/>
      <c r="AB308" s="14"/>
      <c r="AC308" s="16"/>
      <c r="AD308" s="14"/>
      <c r="AE308" s="14"/>
      <c r="AF308" s="14"/>
      <c r="AG308" s="16"/>
      <c r="AH308" s="14"/>
      <c r="AI308" s="14"/>
      <c r="AJ308" s="14"/>
      <c r="AK308" s="16"/>
      <c r="AL308" s="14"/>
      <c r="AM308" s="14"/>
      <c r="AN308" s="14"/>
      <c r="AO308" s="16"/>
      <c r="AP308" s="14"/>
      <c r="AQ308" s="14"/>
      <c r="AR308" s="15" t="str">
        <f t="shared" si="12"/>
        <v/>
      </c>
      <c r="AS308" s="15" t="str">
        <f t="shared" si="13"/>
        <v/>
      </c>
      <c r="AT308" s="15" t="str">
        <f t="shared" si="14"/>
        <v/>
      </c>
      <c r="AU308" s="14"/>
    </row>
    <row r="309" spans="1:47" ht="15" customHeight="1" x14ac:dyDescent="0.25">
      <c r="A309" s="19">
        <v>306</v>
      </c>
      <c r="B309" s="12"/>
      <c r="C309" s="14"/>
      <c r="D309" s="14"/>
      <c r="E309" s="16"/>
      <c r="F309" s="14"/>
      <c r="G309" s="14"/>
      <c r="H309" s="14"/>
      <c r="I309" s="16"/>
      <c r="J309" s="14"/>
      <c r="K309" s="14"/>
      <c r="L309" s="14"/>
      <c r="M309" s="16"/>
      <c r="N309" s="14"/>
      <c r="O309" s="14"/>
      <c r="P309" s="14"/>
      <c r="Q309" s="16"/>
      <c r="R309" s="14"/>
      <c r="S309" s="14"/>
      <c r="T309" s="14"/>
      <c r="U309" s="16"/>
      <c r="V309" s="14"/>
      <c r="W309" s="14"/>
      <c r="X309" s="14"/>
      <c r="Y309" s="16"/>
      <c r="Z309" s="14"/>
      <c r="AA309" s="14"/>
      <c r="AB309" s="14"/>
      <c r="AC309" s="16"/>
      <c r="AD309" s="14"/>
      <c r="AE309" s="14"/>
      <c r="AF309" s="14"/>
      <c r="AG309" s="16"/>
      <c r="AH309" s="14"/>
      <c r="AI309" s="14"/>
      <c r="AJ309" s="14"/>
      <c r="AK309" s="16"/>
      <c r="AL309" s="14"/>
      <c r="AM309" s="14"/>
      <c r="AN309" s="14"/>
      <c r="AO309" s="16"/>
      <c r="AP309" s="14"/>
      <c r="AQ309" s="14"/>
      <c r="AR309" s="15" t="str">
        <f t="shared" si="12"/>
        <v/>
      </c>
      <c r="AS309" s="15" t="str">
        <f t="shared" si="13"/>
        <v/>
      </c>
      <c r="AT309" s="15" t="str">
        <f t="shared" si="14"/>
        <v/>
      </c>
      <c r="AU309" s="14"/>
    </row>
    <row r="310" spans="1:47" ht="15" customHeight="1" x14ac:dyDescent="0.25">
      <c r="A310" s="19">
        <v>307</v>
      </c>
      <c r="B310" s="12"/>
      <c r="C310" s="14"/>
      <c r="D310" s="14"/>
      <c r="E310" s="16"/>
      <c r="F310" s="14"/>
      <c r="G310" s="14"/>
      <c r="H310" s="14"/>
      <c r="I310" s="16"/>
      <c r="J310" s="14"/>
      <c r="K310" s="14"/>
      <c r="L310" s="14"/>
      <c r="M310" s="16"/>
      <c r="N310" s="14"/>
      <c r="O310" s="14"/>
      <c r="P310" s="14"/>
      <c r="Q310" s="16"/>
      <c r="R310" s="14"/>
      <c r="S310" s="14"/>
      <c r="T310" s="14"/>
      <c r="U310" s="16"/>
      <c r="V310" s="14"/>
      <c r="W310" s="14"/>
      <c r="X310" s="14"/>
      <c r="Y310" s="16"/>
      <c r="Z310" s="14"/>
      <c r="AA310" s="14"/>
      <c r="AB310" s="14"/>
      <c r="AC310" s="16"/>
      <c r="AD310" s="14"/>
      <c r="AE310" s="14"/>
      <c r="AF310" s="14"/>
      <c r="AG310" s="16"/>
      <c r="AH310" s="14"/>
      <c r="AI310" s="14"/>
      <c r="AJ310" s="14"/>
      <c r="AK310" s="16"/>
      <c r="AL310" s="14"/>
      <c r="AM310" s="14"/>
      <c r="AN310" s="14"/>
      <c r="AO310" s="16"/>
      <c r="AP310" s="14"/>
      <c r="AQ310" s="14"/>
      <c r="AR310" s="15" t="str">
        <f t="shared" si="12"/>
        <v/>
      </c>
      <c r="AS310" s="15" t="str">
        <f t="shared" si="13"/>
        <v/>
      </c>
      <c r="AT310" s="15" t="str">
        <f t="shared" si="14"/>
        <v/>
      </c>
      <c r="AU310" s="14"/>
    </row>
    <row r="311" spans="1:47" ht="15" customHeight="1" x14ac:dyDescent="0.25">
      <c r="A311" s="19">
        <v>308</v>
      </c>
      <c r="B311" s="12"/>
      <c r="C311" s="14"/>
      <c r="D311" s="14"/>
      <c r="E311" s="16"/>
      <c r="F311" s="14"/>
      <c r="G311" s="14"/>
      <c r="H311" s="14"/>
      <c r="I311" s="16"/>
      <c r="J311" s="14"/>
      <c r="K311" s="14"/>
      <c r="L311" s="14"/>
      <c r="M311" s="16"/>
      <c r="N311" s="14"/>
      <c r="O311" s="14"/>
      <c r="P311" s="14"/>
      <c r="Q311" s="16"/>
      <c r="R311" s="14"/>
      <c r="S311" s="14"/>
      <c r="T311" s="14"/>
      <c r="U311" s="16"/>
      <c r="V311" s="14"/>
      <c r="W311" s="14"/>
      <c r="X311" s="14"/>
      <c r="Y311" s="16"/>
      <c r="Z311" s="14"/>
      <c r="AA311" s="14"/>
      <c r="AB311" s="14"/>
      <c r="AC311" s="16"/>
      <c r="AD311" s="14"/>
      <c r="AE311" s="14"/>
      <c r="AF311" s="14"/>
      <c r="AG311" s="16"/>
      <c r="AH311" s="14"/>
      <c r="AI311" s="14"/>
      <c r="AJ311" s="14"/>
      <c r="AK311" s="16"/>
      <c r="AL311" s="14"/>
      <c r="AM311" s="14"/>
      <c r="AN311" s="14"/>
      <c r="AO311" s="16"/>
      <c r="AP311" s="14"/>
      <c r="AQ311" s="14"/>
      <c r="AR311" s="15" t="str">
        <f t="shared" si="12"/>
        <v/>
      </c>
      <c r="AS311" s="15" t="str">
        <f t="shared" si="13"/>
        <v/>
      </c>
      <c r="AT311" s="15" t="str">
        <f t="shared" si="14"/>
        <v/>
      </c>
      <c r="AU311" s="14"/>
    </row>
    <row r="312" spans="1:47" ht="15" customHeight="1" x14ac:dyDescent="0.25">
      <c r="A312" s="19">
        <v>309</v>
      </c>
      <c r="B312" s="12"/>
      <c r="C312" s="14"/>
      <c r="D312" s="14"/>
      <c r="E312" s="16"/>
      <c r="F312" s="14"/>
      <c r="G312" s="14"/>
      <c r="H312" s="14"/>
      <c r="I312" s="16"/>
      <c r="J312" s="14"/>
      <c r="K312" s="14"/>
      <c r="L312" s="14"/>
      <c r="M312" s="16"/>
      <c r="N312" s="14"/>
      <c r="O312" s="14"/>
      <c r="P312" s="14"/>
      <c r="Q312" s="16"/>
      <c r="R312" s="14"/>
      <c r="S312" s="14"/>
      <c r="T312" s="14"/>
      <c r="U312" s="16"/>
      <c r="V312" s="14"/>
      <c r="W312" s="14"/>
      <c r="X312" s="14"/>
      <c r="Y312" s="16"/>
      <c r="Z312" s="14"/>
      <c r="AA312" s="14"/>
      <c r="AB312" s="14"/>
      <c r="AC312" s="16"/>
      <c r="AD312" s="14"/>
      <c r="AE312" s="14"/>
      <c r="AF312" s="14"/>
      <c r="AG312" s="16"/>
      <c r="AH312" s="14"/>
      <c r="AI312" s="14"/>
      <c r="AJ312" s="14"/>
      <c r="AK312" s="16"/>
      <c r="AL312" s="14"/>
      <c r="AM312" s="14"/>
      <c r="AN312" s="14"/>
      <c r="AO312" s="16"/>
      <c r="AP312" s="14"/>
      <c r="AQ312" s="14"/>
      <c r="AR312" s="15" t="str">
        <f t="shared" si="12"/>
        <v/>
      </c>
      <c r="AS312" s="15" t="str">
        <f t="shared" si="13"/>
        <v/>
      </c>
      <c r="AT312" s="15" t="str">
        <f t="shared" si="14"/>
        <v/>
      </c>
      <c r="AU312" s="14"/>
    </row>
    <row r="313" spans="1:47" ht="15" customHeight="1" x14ac:dyDescent="0.25">
      <c r="A313" s="19">
        <v>310</v>
      </c>
      <c r="B313" s="12"/>
      <c r="C313" s="14"/>
      <c r="D313" s="14"/>
      <c r="E313" s="16"/>
      <c r="F313" s="14"/>
      <c r="G313" s="14"/>
      <c r="H313" s="14"/>
      <c r="I313" s="16"/>
      <c r="J313" s="14"/>
      <c r="K313" s="14"/>
      <c r="L313" s="14"/>
      <c r="M313" s="16"/>
      <c r="N313" s="14"/>
      <c r="O313" s="14"/>
      <c r="P313" s="14"/>
      <c r="Q313" s="16"/>
      <c r="R313" s="14"/>
      <c r="S313" s="14"/>
      <c r="T313" s="14"/>
      <c r="U313" s="16"/>
      <c r="V313" s="14"/>
      <c r="W313" s="14"/>
      <c r="X313" s="14"/>
      <c r="Y313" s="16"/>
      <c r="Z313" s="14"/>
      <c r="AA313" s="14"/>
      <c r="AB313" s="14"/>
      <c r="AC313" s="16"/>
      <c r="AD313" s="14"/>
      <c r="AE313" s="14"/>
      <c r="AF313" s="14"/>
      <c r="AG313" s="16"/>
      <c r="AH313" s="14"/>
      <c r="AI313" s="14"/>
      <c r="AJ313" s="14"/>
      <c r="AK313" s="16"/>
      <c r="AL313" s="14"/>
      <c r="AM313" s="14"/>
      <c r="AN313" s="14"/>
      <c r="AO313" s="16"/>
      <c r="AP313" s="14"/>
      <c r="AQ313" s="14"/>
      <c r="AR313" s="15" t="str">
        <f t="shared" si="12"/>
        <v/>
      </c>
      <c r="AS313" s="15" t="str">
        <f t="shared" si="13"/>
        <v/>
      </c>
      <c r="AT313" s="15" t="str">
        <f t="shared" si="14"/>
        <v/>
      </c>
      <c r="AU313" s="14"/>
    </row>
    <row r="314" spans="1:47" ht="15" customHeight="1" x14ac:dyDescent="0.25">
      <c r="A314" s="19">
        <v>311</v>
      </c>
      <c r="B314" s="12"/>
      <c r="C314" s="14"/>
      <c r="D314" s="14"/>
      <c r="E314" s="16"/>
      <c r="F314" s="14"/>
      <c r="G314" s="14"/>
      <c r="H314" s="14"/>
      <c r="I314" s="16"/>
      <c r="J314" s="14"/>
      <c r="K314" s="14"/>
      <c r="L314" s="14"/>
      <c r="M314" s="16"/>
      <c r="N314" s="14"/>
      <c r="O314" s="14"/>
      <c r="P314" s="14"/>
      <c r="Q314" s="16"/>
      <c r="R314" s="14"/>
      <c r="S314" s="14"/>
      <c r="T314" s="14"/>
      <c r="U314" s="16"/>
      <c r="V314" s="14"/>
      <c r="W314" s="14"/>
      <c r="X314" s="14"/>
      <c r="Y314" s="16"/>
      <c r="Z314" s="14"/>
      <c r="AA314" s="14"/>
      <c r="AB314" s="14"/>
      <c r="AC314" s="16"/>
      <c r="AD314" s="14"/>
      <c r="AE314" s="14"/>
      <c r="AF314" s="14"/>
      <c r="AG314" s="16"/>
      <c r="AH314" s="14"/>
      <c r="AI314" s="14"/>
      <c r="AJ314" s="14"/>
      <c r="AK314" s="16"/>
      <c r="AL314" s="14"/>
      <c r="AM314" s="14"/>
      <c r="AN314" s="14"/>
      <c r="AO314" s="16"/>
      <c r="AP314" s="14"/>
      <c r="AQ314" s="14"/>
      <c r="AR314" s="15" t="str">
        <f t="shared" si="12"/>
        <v/>
      </c>
      <c r="AS314" s="15" t="str">
        <f t="shared" si="13"/>
        <v/>
      </c>
      <c r="AT314" s="15" t="str">
        <f t="shared" si="14"/>
        <v/>
      </c>
      <c r="AU314" s="14"/>
    </row>
    <row r="315" spans="1:47" ht="15" customHeight="1" x14ac:dyDescent="0.25">
      <c r="A315" s="19">
        <v>312</v>
      </c>
      <c r="B315" s="12"/>
      <c r="C315" s="14"/>
      <c r="D315" s="14"/>
      <c r="E315" s="16"/>
      <c r="F315" s="14"/>
      <c r="G315" s="14"/>
      <c r="H315" s="14"/>
      <c r="I315" s="16"/>
      <c r="J315" s="14"/>
      <c r="K315" s="14"/>
      <c r="L315" s="14"/>
      <c r="M315" s="16"/>
      <c r="N315" s="14"/>
      <c r="O315" s="14"/>
      <c r="P315" s="14"/>
      <c r="Q315" s="16"/>
      <c r="R315" s="14"/>
      <c r="S315" s="14"/>
      <c r="T315" s="14"/>
      <c r="U315" s="16"/>
      <c r="V315" s="14"/>
      <c r="W315" s="14"/>
      <c r="X315" s="14"/>
      <c r="Y315" s="16"/>
      <c r="Z315" s="14"/>
      <c r="AA315" s="14"/>
      <c r="AB315" s="14"/>
      <c r="AC315" s="16"/>
      <c r="AD315" s="14"/>
      <c r="AE315" s="14"/>
      <c r="AF315" s="14"/>
      <c r="AG315" s="16"/>
      <c r="AH315" s="14"/>
      <c r="AI315" s="14"/>
      <c r="AJ315" s="14"/>
      <c r="AK315" s="16"/>
      <c r="AL315" s="14"/>
      <c r="AM315" s="14"/>
      <c r="AN315" s="14"/>
      <c r="AO315" s="16"/>
      <c r="AP315" s="14"/>
      <c r="AQ315" s="14"/>
      <c r="AR315" s="15" t="str">
        <f t="shared" si="12"/>
        <v/>
      </c>
      <c r="AS315" s="15" t="str">
        <f t="shared" si="13"/>
        <v/>
      </c>
      <c r="AT315" s="15" t="str">
        <f t="shared" si="14"/>
        <v/>
      </c>
      <c r="AU315" s="14"/>
    </row>
    <row r="316" spans="1:47" ht="15" customHeight="1" x14ac:dyDescent="0.25">
      <c r="A316" s="19">
        <v>313</v>
      </c>
      <c r="B316" s="12"/>
      <c r="C316" s="14"/>
      <c r="D316" s="14"/>
      <c r="E316" s="16"/>
      <c r="F316" s="14"/>
      <c r="G316" s="14"/>
      <c r="H316" s="14"/>
      <c r="I316" s="16"/>
      <c r="J316" s="14"/>
      <c r="K316" s="14"/>
      <c r="L316" s="14"/>
      <c r="M316" s="16"/>
      <c r="N316" s="14"/>
      <c r="O316" s="14"/>
      <c r="P316" s="14"/>
      <c r="Q316" s="16"/>
      <c r="R316" s="14"/>
      <c r="S316" s="14"/>
      <c r="T316" s="14"/>
      <c r="U316" s="16"/>
      <c r="V316" s="14"/>
      <c r="W316" s="14"/>
      <c r="X316" s="14"/>
      <c r="Y316" s="16"/>
      <c r="Z316" s="14"/>
      <c r="AA316" s="14"/>
      <c r="AB316" s="14"/>
      <c r="AC316" s="16"/>
      <c r="AD316" s="14"/>
      <c r="AE316" s="14"/>
      <c r="AF316" s="14"/>
      <c r="AG316" s="16"/>
      <c r="AH316" s="14"/>
      <c r="AI316" s="14"/>
      <c r="AJ316" s="14"/>
      <c r="AK316" s="16"/>
      <c r="AL316" s="14"/>
      <c r="AM316" s="14"/>
      <c r="AN316" s="14"/>
      <c r="AO316" s="16"/>
      <c r="AP316" s="14"/>
      <c r="AQ316" s="14"/>
      <c r="AR316" s="15" t="str">
        <f t="shared" si="12"/>
        <v/>
      </c>
      <c r="AS316" s="15" t="str">
        <f t="shared" si="13"/>
        <v/>
      </c>
      <c r="AT316" s="15" t="str">
        <f t="shared" si="14"/>
        <v/>
      </c>
      <c r="AU316" s="14"/>
    </row>
    <row r="317" spans="1:47" ht="15" customHeight="1" x14ac:dyDescent="0.25">
      <c r="A317" s="19">
        <v>314</v>
      </c>
      <c r="B317" s="12"/>
      <c r="C317" s="14"/>
      <c r="D317" s="14"/>
      <c r="E317" s="16"/>
      <c r="F317" s="14"/>
      <c r="G317" s="14"/>
      <c r="H317" s="14"/>
      <c r="I317" s="16"/>
      <c r="J317" s="14"/>
      <c r="K317" s="14"/>
      <c r="L317" s="14"/>
      <c r="M317" s="16"/>
      <c r="N317" s="14"/>
      <c r="O317" s="14"/>
      <c r="P317" s="14"/>
      <c r="Q317" s="16"/>
      <c r="R317" s="14"/>
      <c r="S317" s="14"/>
      <c r="T317" s="14"/>
      <c r="U317" s="16"/>
      <c r="V317" s="14"/>
      <c r="W317" s="14"/>
      <c r="X317" s="14"/>
      <c r="Y317" s="16"/>
      <c r="Z317" s="14"/>
      <c r="AA317" s="14"/>
      <c r="AB317" s="14"/>
      <c r="AC317" s="16"/>
      <c r="AD317" s="14"/>
      <c r="AE317" s="14"/>
      <c r="AF317" s="14"/>
      <c r="AG317" s="16"/>
      <c r="AH317" s="14"/>
      <c r="AI317" s="14"/>
      <c r="AJ317" s="14"/>
      <c r="AK317" s="16"/>
      <c r="AL317" s="14"/>
      <c r="AM317" s="14"/>
      <c r="AN317" s="14"/>
      <c r="AO317" s="16"/>
      <c r="AP317" s="14"/>
      <c r="AQ317" s="14"/>
      <c r="AR317" s="15" t="str">
        <f t="shared" si="12"/>
        <v/>
      </c>
      <c r="AS317" s="15" t="str">
        <f t="shared" si="13"/>
        <v/>
      </c>
      <c r="AT317" s="15" t="str">
        <f t="shared" si="14"/>
        <v/>
      </c>
      <c r="AU317" s="14"/>
    </row>
    <row r="318" spans="1:47" ht="15" customHeight="1" x14ac:dyDescent="0.25">
      <c r="A318" s="19">
        <v>315</v>
      </c>
      <c r="B318" s="12"/>
      <c r="C318" s="14"/>
      <c r="D318" s="14"/>
      <c r="E318" s="16"/>
      <c r="F318" s="14"/>
      <c r="G318" s="14"/>
      <c r="H318" s="14"/>
      <c r="I318" s="16"/>
      <c r="J318" s="14"/>
      <c r="K318" s="14"/>
      <c r="L318" s="14"/>
      <c r="M318" s="16"/>
      <c r="N318" s="14"/>
      <c r="O318" s="14"/>
      <c r="P318" s="14"/>
      <c r="Q318" s="16"/>
      <c r="R318" s="14"/>
      <c r="S318" s="14"/>
      <c r="T318" s="14"/>
      <c r="U318" s="16"/>
      <c r="V318" s="14"/>
      <c r="W318" s="14"/>
      <c r="X318" s="14"/>
      <c r="Y318" s="16"/>
      <c r="Z318" s="14"/>
      <c r="AA318" s="14"/>
      <c r="AB318" s="14"/>
      <c r="AC318" s="16"/>
      <c r="AD318" s="14"/>
      <c r="AE318" s="14"/>
      <c r="AF318" s="14"/>
      <c r="AG318" s="16"/>
      <c r="AH318" s="14"/>
      <c r="AI318" s="14"/>
      <c r="AJ318" s="14"/>
      <c r="AK318" s="16"/>
      <c r="AL318" s="14"/>
      <c r="AM318" s="14"/>
      <c r="AN318" s="14"/>
      <c r="AO318" s="16"/>
      <c r="AP318" s="14"/>
      <c r="AQ318" s="14"/>
      <c r="AR318" s="15" t="str">
        <f t="shared" si="12"/>
        <v/>
      </c>
      <c r="AS318" s="15" t="str">
        <f t="shared" si="13"/>
        <v/>
      </c>
      <c r="AT318" s="15" t="str">
        <f t="shared" si="14"/>
        <v/>
      </c>
      <c r="AU318" s="14"/>
    </row>
    <row r="319" spans="1:47" ht="15" customHeight="1" x14ac:dyDescent="0.25">
      <c r="A319" s="19">
        <v>316</v>
      </c>
      <c r="B319" s="12"/>
      <c r="C319" s="14"/>
      <c r="D319" s="14"/>
      <c r="E319" s="16"/>
      <c r="F319" s="14"/>
      <c r="G319" s="14"/>
      <c r="H319" s="14"/>
      <c r="I319" s="16"/>
      <c r="J319" s="14"/>
      <c r="K319" s="14"/>
      <c r="L319" s="14"/>
      <c r="M319" s="16"/>
      <c r="N319" s="14"/>
      <c r="O319" s="14"/>
      <c r="P319" s="14"/>
      <c r="Q319" s="16"/>
      <c r="R319" s="14"/>
      <c r="S319" s="14"/>
      <c r="T319" s="14"/>
      <c r="U319" s="16"/>
      <c r="V319" s="14"/>
      <c r="W319" s="14"/>
      <c r="X319" s="14"/>
      <c r="Y319" s="16"/>
      <c r="Z319" s="14"/>
      <c r="AA319" s="14"/>
      <c r="AB319" s="14"/>
      <c r="AC319" s="16"/>
      <c r="AD319" s="14"/>
      <c r="AE319" s="14"/>
      <c r="AF319" s="14"/>
      <c r="AG319" s="16"/>
      <c r="AH319" s="14"/>
      <c r="AI319" s="14"/>
      <c r="AJ319" s="14"/>
      <c r="AK319" s="16"/>
      <c r="AL319" s="14"/>
      <c r="AM319" s="14"/>
      <c r="AN319" s="14"/>
      <c r="AO319" s="16"/>
      <c r="AP319" s="14"/>
      <c r="AQ319" s="14"/>
      <c r="AR319" s="15" t="str">
        <f t="shared" si="12"/>
        <v/>
      </c>
      <c r="AS319" s="15" t="str">
        <f t="shared" si="13"/>
        <v/>
      </c>
      <c r="AT319" s="15" t="str">
        <f t="shared" si="14"/>
        <v/>
      </c>
      <c r="AU319" s="14"/>
    </row>
    <row r="320" spans="1:47" ht="15" customHeight="1" x14ac:dyDescent="0.25">
      <c r="A320" s="19">
        <v>317</v>
      </c>
      <c r="B320" s="12"/>
      <c r="C320" s="14"/>
      <c r="D320" s="14"/>
      <c r="E320" s="16"/>
      <c r="F320" s="14"/>
      <c r="G320" s="14"/>
      <c r="H320" s="14"/>
      <c r="I320" s="16"/>
      <c r="J320" s="14"/>
      <c r="K320" s="14"/>
      <c r="L320" s="14"/>
      <c r="M320" s="16"/>
      <c r="N320" s="14"/>
      <c r="O320" s="14"/>
      <c r="P320" s="14"/>
      <c r="Q320" s="16"/>
      <c r="R320" s="14"/>
      <c r="S320" s="14"/>
      <c r="T320" s="14"/>
      <c r="U320" s="16"/>
      <c r="V320" s="14"/>
      <c r="W320" s="14"/>
      <c r="X320" s="14"/>
      <c r="Y320" s="16"/>
      <c r="Z320" s="14"/>
      <c r="AA320" s="14"/>
      <c r="AB320" s="14"/>
      <c r="AC320" s="16"/>
      <c r="AD320" s="14"/>
      <c r="AE320" s="14"/>
      <c r="AF320" s="14"/>
      <c r="AG320" s="16"/>
      <c r="AH320" s="14"/>
      <c r="AI320" s="14"/>
      <c r="AJ320" s="14"/>
      <c r="AK320" s="16"/>
      <c r="AL320" s="14"/>
      <c r="AM320" s="14"/>
      <c r="AN320" s="14"/>
      <c r="AO320" s="16"/>
      <c r="AP320" s="14"/>
      <c r="AQ320" s="14"/>
      <c r="AR320" s="15" t="str">
        <f t="shared" si="12"/>
        <v/>
      </c>
      <c r="AS320" s="15" t="str">
        <f t="shared" si="13"/>
        <v/>
      </c>
      <c r="AT320" s="15" t="str">
        <f t="shared" si="14"/>
        <v/>
      </c>
      <c r="AU320" s="14"/>
    </row>
    <row r="321" spans="1:47" ht="15" customHeight="1" x14ac:dyDescent="0.25">
      <c r="A321" s="19">
        <v>318</v>
      </c>
      <c r="B321" s="12"/>
      <c r="C321" s="14"/>
      <c r="D321" s="14"/>
      <c r="E321" s="16"/>
      <c r="F321" s="14"/>
      <c r="G321" s="14"/>
      <c r="H321" s="14"/>
      <c r="I321" s="16"/>
      <c r="J321" s="14"/>
      <c r="K321" s="14"/>
      <c r="L321" s="14"/>
      <c r="M321" s="16"/>
      <c r="N321" s="14"/>
      <c r="O321" s="14"/>
      <c r="P321" s="14"/>
      <c r="Q321" s="16"/>
      <c r="R321" s="14"/>
      <c r="S321" s="14"/>
      <c r="T321" s="14"/>
      <c r="U321" s="16"/>
      <c r="V321" s="14"/>
      <c r="W321" s="14"/>
      <c r="X321" s="14"/>
      <c r="Y321" s="16"/>
      <c r="Z321" s="14"/>
      <c r="AA321" s="14"/>
      <c r="AB321" s="14"/>
      <c r="AC321" s="16"/>
      <c r="AD321" s="14"/>
      <c r="AE321" s="14"/>
      <c r="AF321" s="14"/>
      <c r="AG321" s="16"/>
      <c r="AH321" s="14"/>
      <c r="AI321" s="14"/>
      <c r="AJ321" s="14"/>
      <c r="AK321" s="16"/>
      <c r="AL321" s="14"/>
      <c r="AM321" s="14"/>
      <c r="AN321" s="14"/>
      <c r="AO321" s="16"/>
      <c r="AP321" s="14"/>
      <c r="AQ321" s="14"/>
      <c r="AR321" s="15" t="str">
        <f t="shared" si="12"/>
        <v/>
      </c>
      <c r="AS321" s="15" t="str">
        <f t="shared" si="13"/>
        <v/>
      </c>
      <c r="AT321" s="15" t="str">
        <f t="shared" si="14"/>
        <v/>
      </c>
      <c r="AU321" s="14"/>
    </row>
    <row r="322" spans="1:47" ht="15" customHeight="1" x14ac:dyDescent="0.25">
      <c r="A322" s="19">
        <v>319</v>
      </c>
      <c r="B322" s="12"/>
      <c r="C322" s="14"/>
      <c r="D322" s="14"/>
      <c r="E322" s="16"/>
      <c r="F322" s="14"/>
      <c r="G322" s="14"/>
      <c r="H322" s="14"/>
      <c r="I322" s="16"/>
      <c r="J322" s="14"/>
      <c r="K322" s="14"/>
      <c r="L322" s="14"/>
      <c r="M322" s="16"/>
      <c r="N322" s="14"/>
      <c r="O322" s="14"/>
      <c r="P322" s="14"/>
      <c r="Q322" s="16"/>
      <c r="R322" s="14"/>
      <c r="S322" s="14"/>
      <c r="T322" s="14"/>
      <c r="U322" s="16"/>
      <c r="V322" s="14"/>
      <c r="W322" s="14"/>
      <c r="X322" s="14"/>
      <c r="Y322" s="16"/>
      <c r="Z322" s="14"/>
      <c r="AA322" s="14"/>
      <c r="AB322" s="14"/>
      <c r="AC322" s="16"/>
      <c r="AD322" s="14"/>
      <c r="AE322" s="14"/>
      <c r="AF322" s="14"/>
      <c r="AG322" s="16"/>
      <c r="AH322" s="14"/>
      <c r="AI322" s="14"/>
      <c r="AJ322" s="14"/>
      <c r="AK322" s="16"/>
      <c r="AL322" s="14"/>
      <c r="AM322" s="14"/>
      <c r="AN322" s="14"/>
      <c r="AO322" s="16"/>
      <c r="AP322" s="14"/>
      <c r="AQ322" s="14"/>
      <c r="AR322" s="15" t="str">
        <f t="shared" si="12"/>
        <v/>
      </c>
      <c r="AS322" s="15" t="str">
        <f t="shared" si="13"/>
        <v/>
      </c>
      <c r="AT322" s="15" t="str">
        <f t="shared" si="14"/>
        <v/>
      </c>
      <c r="AU322" s="14"/>
    </row>
    <row r="323" spans="1:47" ht="15" customHeight="1" x14ac:dyDescent="0.25">
      <c r="A323" s="19">
        <v>320</v>
      </c>
      <c r="B323" s="12"/>
      <c r="C323" s="14"/>
      <c r="D323" s="14"/>
      <c r="E323" s="16"/>
      <c r="F323" s="14"/>
      <c r="G323" s="14"/>
      <c r="H323" s="14"/>
      <c r="I323" s="16"/>
      <c r="J323" s="14"/>
      <c r="K323" s="14"/>
      <c r="L323" s="14"/>
      <c r="M323" s="16"/>
      <c r="N323" s="14"/>
      <c r="O323" s="14"/>
      <c r="P323" s="14"/>
      <c r="Q323" s="16"/>
      <c r="R323" s="14"/>
      <c r="S323" s="14"/>
      <c r="T323" s="14"/>
      <c r="U323" s="16"/>
      <c r="V323" s="14"/>
      <c r="W323" s="14"/>
      <c r="X323" s="14"/>
      <c r="Y323" s="16"/>
      <c r="Z323" s="14"/>
      <c r="AA323" s="14"/>
      <c r="AB323" s="14"/>
      <c r="AC323" s="16"/>
      <c r="AD323" s="14"/>
      <c r="AE323" s="14"/>
      <c r="AF323" s="14"/>
      <c r="AG323" s="16"/>
      <c r="AH323" s="14"/>
      <c r="AI323" s="14"/>
      <c r="AJ323" s="14"/>
      <c r="AK323" s="16"/>
      <c r="AL323" s="14"/>
      <c r="AM323" s="14"/>
      <c r="AN323" s="14"/>
      <c r="AO323" s="16"/>
      <c r="AP323" s="14"/>
      <c r="AQ323" s="14"/>
      <c r="AR323" s="15" t="str">
        <f t="shared" si="12"/>
        <v/>
      </c>
      <c r="AS323" s="15" t="str">
        <f t="shared" si="13"/>
        <v/>
      </c>
      <c r="AT323" s="15" t="str">
        <f t="shared" si="14"/>
        <v/>
      </c>
      <c r="AU323" s="14"/>
    </row>
    <row r="324" spans="1:47" ht="15" customHeight="1" x14ac:dyDescent="0.25">
      <c r="A324" s="19">
        <v>321</v>
      </c>
      <c r="B324" s="12"/>
      <c r="C324" s="14"/>
      <c r="D324" s="14"/>
      <c r="E324" s="16"/>
      <c r="F324" s="14"/>
      <c r="G324" s="14"/>
      <c r="H324" s="14"/>
      <c r="I324" s="16"/>
      <c r="J324" s="14"/>
      <c r="K324" s="14"/>
      <c r="L324" s="14"/>
      <c r="M324" s="16"/>
      <c r="N324" s="14"/>
      <c r="O324" s="14"/>
      <c r="P324" s="14"/>
      <c r="Q324" s="16"/>
      <c r="R324" s="14"/>
      <c r="S324" s="14"/>
      <c r="T324" s="14"/>
      <c r="U324" s="16"/>
      <c r="V324" s="14"/>
      <c r="W324" s="14"/>
      <c r="X324" s="14"/>
      <c r="Y324" s="16"/>
      <c r="Z324" s="14"/>
      <c r="AA324" s="14"/>
      <c r="AB324" s="14"/>
      <c r="AC324" s="16"/>
      <c r="AD324" s="14"/>
      <c r="AE324" s="14"/>
      <c r="AF324" s="14"/>
      <c r="AG324" s="16"/>
      <c r="AH324" s="14"/>
      <c r="AI324" s="14"/>
      <c r="AJ324" s="14"/>
      <c r="AK324" s="16"/>
      <c r="AL324" s="14"/>
      <c r="AM324" s="14"/>
      <c r="AN324" s="14"/>
      <c r="AO324" s="16"/>
      <c r="AP324" s="14"/>
      <c r="AQ324" s="14"/>
      <c r="AR324" s="15" t="str">
        <f t="shared" ref="AR324:AR387" si="15">IF(COUNT(E324,I324,M324,Q324,U324,Y324,AC324,AG324,AK324,AO324)=0,"",AVERAGE(E324,I324,M324,Q324,U324,Y324,AC324,AG324,AK324,AO324))</f>
        <v/>
      </c>
      <c r="AS324" s="15" t="str">
        <f t="shared" ref="AS324:AS387" si="16">IF(COUNT(E324,I324,M324,Q324,U324,Y324,AC324,AG324,AK324,AO324)=0,"",MIN(E324,I324,M324,Q324,U324,Y324,AC324,AG324,AK324,AO324))</f>
        <v/>
      </c>
      <c r="AT324" s="15" t="str">
        <f t="shared" ref="AT324:AT387" si="17">IF(COUNT(E324,I324,M324,Q324,U324,Y324,AC324,AG324,AK324,AO324)=0,"",MAX(E324,I324,M324,Q324,U324,Y324,AC324,AG324,AK324,AO324))</f>
        <v/>
      </c>
      <c r="AU324" s="14"/>
    </row>
    <row r="325" spans="1:47" ht="15" customHeight="1" x14ac:dyDescent="0.25">
      <c r="A325" s="19">
        <v>322</v>
      </c>
      <c r="B325" s="12"/>
      <c r="C325" s="14"/>
      <c r="D325" s="14"/>
      <c r="E325" s="16"/>
      <c r="F325" s="14"/>
      <c r="G325" s="14"/>
      <c r="H325" s="14"/>
      <c r="I325" s="16"/>
      <c r="J325" s="14"/>
      <c r="K325" s="14"/>
      <c r="L325" s="14"/>
      <c r="M325" s="16"/>
      <c r="N325" s="14"/>
      <c r="O325" s="14"/>
      <c r="P325" s="14"/>
      <c r="Q325" s="16"/>
      <c r="R325" s="14"/>
      <c r="S325" s="14"/>
      <c r="T325" s="14"/>
      <c r="U325" s="16"/>
      <c r="V325" s="14"/>
      <c r="W325" s="14"/>
      <c r="X325" s="14"/>
      <c r="Y325" s="16"/>
      <c r="Z325" s="14"/>
      <c r="AA325" s="14"/>
      <c r="AB325" s="14"/>
      <c r="AC325" s="16"/>
      <c r="AD325" s="14"/>
      <c r="AE325" s="14"/>
      <c r="AF325" s="14"/>
      <c r="AG325" s="16"/>
      <c r="AH325" s="14"/>
      <c r="AI325" s="14"/>
      <c r="AJ325" s="14"/>
      <c r="AK325" s="16"/>
      <c r="AL325" s="14"/>
      <c r="AM325" s="14"/>
      <c r="AN325" s="14"/>
      <c r="AO325" s="16"/>
      <c r="AP325" s="14"/>
      <c r="AQ325" s="14"/>
      <c r="AR325" s="15" t="str">
        <f t="shared" si="15"/>
        <v/>
      </c>
      <c r="AS325" s="15" t="str">
        <f t="shared" si="16"/>
        <v/>
      </c>
      <c r="AT325" s="15" t="str">
        <f t="shared" si="17"/>
        <v/>
      </c>
      <c r="AU325" s="14"/>
    </row>
    <row r="326" spans="1:47" ht="15" customHeight="1" x14ac:dyDescent="0.25">
      <c r="A326" s="19">
        <v>323</v>
      </c>
      <c r="B326" s="12"/>
      <c r="C326" s="14"/>
      <c r="D326" s="14"/>
      <c r="E326" s="16"/>
      <c r="F326" s="14"/>
      <c r="G326" s="14"/>
      <c r="H326" s="14"/>
      <c r="I326" s="16"/>
      <c r="J326" s="14"/>
      <c r="K326" s="14"/>
      <c r="L326" s="14"/>
      <c r="M326" s="16"/>
      <c r="N326" s="14"/>
      <c r="O326" s="14"/>
      <c r="P326" s="14"/>
      <c r="Q326" s="16"/>
      <c r="R326" s="14"/>
      <c r="S326" s="14"/>
      <c r="T326" s="14"/>
      <c r="U326" s="16"/>
      <c r="V326" s="14"/>
      <c r="W326" s="14"/>
      <c r="X326" s="14"/>
      <c r="Y326" s="16"/>
      <c r="Z326" s="14"/>
      <c r="AA326" s="14"/>
      <c r="AB326" s="14"/>
      <c r="AC326" s="16"/>
      <c r="AD326" s="14"/>
      <c r="AE326" s="14"/>
      <c r="AF326" s="14"/>
      <c r="AG326" s="16"/>
      <c r="AH326" s="14"/>
      <c r="AI326" s="14"/>
      <c r="AJ326" s="14"/>
      <c r="AK326" s="16"/>
      <c r="AL326" s="14"/>
      <c r="AM326" s="14"/>
      <c r="AN326" s="14"/>
      <c r="AO326" s="16"/>
      <c r="AP326" s="14"/>
      <c r="AQ326" s="14"/>
      <c r="AR326" s="15" t="str">
        <f t="shared" si="15"/>
        <v/>
      </c>
      <c r="AS326" s="15" t="str">
        <f t="shared" si="16"/>
        <v/>
      </c>
      <c r="AT326" s="15" t="str">
        <f t="shared" si="17"/>
        <v/>
      </c>
      <c r="AU326" s="14"/>
    </row>
    <row r="327" spans="1:47" ht="15" customHeight="1" x14ac:dyDescent="0.25">
      <c r="A327" s="19">
        <v>324</v>
      </c>
      <c r="B327" s="12"/>
      <c r="C327" s="14"/>
      <c r="D327" s="14"/>
      <c r="E327" s="16"/>
      <c r="F327" s="14"/>
      <c r="G327" s="14"/>
      <c r="H327" s="14"/>
      <c r="I327" s="16"/>
      <c r="J327" s="14"/>
      <c r="K327" s="14"/>
      <c r="L327" s="14"/>
      <c r="M327" s="16"/>
      <c r="N327" s="14"/>
      <c r="O327" s="14"/>
      <c r="P327" s="14"/>
      <c r="Q327" s="16"/>
      <c r="R327" s="14"/>
      <c r="S327" s="14"/>
      <c r="T327" s="14"/>
      <c r="U327" s="16"/>
      <c r="V327" s="14"/>
      <c r="W327" s="14"/>
      <c r="X327" s="14"/>
      <c r="Y327" s="16"/>
      <c r="Z327" s="14"/>
      <c r="AA327" s="14"/>
      <c r="AB327" s="14"/>
      <c r="AC327" s="16"/>
      <c r="AD327" s="14"/>
      <c r="AE327" s="14"/>
      <c r="AF327" s="14"/>
      <c r="AG327" s="16"/>
      <c r="AH327" s="14"/>
      <c r="AI327" s="14"/>
      <c r="AJ327" s="14"/>
      <c r="AK327" s="16"/>
      <c r="AL327" s="14"/>
      <c r="AM327" s="14"/>
      <c r="AN327" s="14"/>
      <c r="AO327" s="16"/>
      <c r="AP327" s="14"/>
      <c r="AQ327" s="14"/>
      <c r="AR327" s="15" t="str">
        <f t="shared" si="15"/>
        <v/>
      </c>
      <c r="AS327" s="15" t="str">
        <f t="shared" si="16"/>
        <v/>
      </c>
      <c r="AT327" s="15" t="str">
        <f t="shared" si="17"/>
        <v/>
      </c>
      <c r="AU327" s="14"/>
    </row>
    <row r="328" spans="1:47" ht="15" customHeight="1" x14ac:dyDescent="0.25">
      <c r="A328" s="19">
        <v>325</v>
      </c>
      <c r="B328" s="12"/>
      <c r="C328" s="14"/>
      <c r="D328" s="14"/>
      <c r="E328" s="16"/>
      <c r="F328" s="14"/>
      <c r="G328" s="14"/>
      <c r="H328" s="14"/>
      <c r="I328" s="16"/>
      <c r="J328" s="14"/>
      <c r="K328" s="14"/>
      <c r="L328" s="14"/>
      <c r="M328" s="16"/>
      <c r="N328" s="14"/>
      <c r="O328" s="14"/>
      <c r="P328" s="14"/>
      <c r="Q328" s="16"/>
      <c r="R328" s="14"/>
      <c r="S328" s="14"/>
      <c r="T328" s="14"/>
      <c r="U328" s="16"/>
      <c r="V328" s="14"/>
      <c r="W328" s="14"/>
      <c r="X328" s="14"/>
      <c r="Y328" s="16"/>
      <c r="Z328" s="14"/>
      <c r="AA328" s="14"/>
      <c r="AB328" s="14"/>
      <c r="AC328" s="16"/>
      <c r="AD328" s="14"/>
      <c r="AE328" s="14"/>
      <c r="AF328" s="14"/>
      <c r="AG328" s="16"/>
      <c r="AH328" s="14"/>
      <c r="AI328" s="14"/>
      <c r="AJ328" s="14"/>
      <c r="AK328" s="16"/>
      <c r="AL328" s="14"/>
      <c r="AM328" s="14"/>
      <c r="AN328" s="14"/>
      <c r="AO328" s="16"/>
      <c r="AP328" s="14"/>
      <c r="AQ328" s="14"/>
      <c r="AR328" s="15" t="str">
        <f t="shared" si="15"/>
        <v/>
      </c>
      <c r="AS328" s="15" t="str">
        <f t="shared" si="16"/>
        <v/>
      </c>
      <c r="AT328" s="15" t="str">
        <f t="shared" si="17"/>
        <v/>
      </c>
      <c r="AU328" s="14"/>
    </row>
    <row r="329" spans="1:47" ht="15" customHeight="1" x14ac:dyDescent="0.25">
      <c r="A329" s="19">
        <v>326</v>
      </c>
      <c r="B329" s="12"/>
      <c r="C329" s="14"/>
      <c r="D329" s="14"/>
      <c r="E329" s="16"/>
      <c r="F329" s="14"/>
      <c r="G329" s="14"/>
      <c r="H329" s="14"/>
      <c r="I329" s="16"/>
      <c r="J329" s="14"/>
      <c r="K329" s="14"/>
      <c r="L329" s="14"/>
      <c r="M329" s="16"/>
      <c r="N329" s="14"/>
      <c r="O329" s="14"/>
      <c r="P329" s="14"/>
      <c r="Q329" s="16"/>
      <c r="R329" s="14"/>
      <c r="S329" s="14"/>
      <c r="T329" s="14"/>
      <c r="U329" s="16"/>
      <c r="V329" s="14"/>
      <c r="W329" s="14"/>
      <c r="X329" s="14"/>
      <c r="Y329" s="16"/>
      <c r="Z329" s="14"/>
      <c r="AA329" s="14"/>
      <c r="AB329" s="14"/>
      <c r="AC329" s="16"/>
      <c r="AD329" s="14"/>
      <c r="AE329" s="14"/>
      <c r="AF329" s="14"/>
      <c r="AG329" s="16"/>
      <c r="AH329" s="14"/>
      <c r="AI329" s="14"/>
      <c r="AJ329" s="14"/>
      <c r="AK329" s="16"/>
      <c r="AL329" s="14"/>
      <c r="AM329" s="14"/>
      <c r="AN329" s="14"/>
      <c r="AO329" s="16"/>
      <c r="AP329" s="14"/>
      <c r="AQ329" s="14"/>
      <c r="AR329" s="15" t="str">
        <f t="shared" si="15"/>
        <v/>
      </c>
      <c r="AS329" s="15" t="str">
        <f t="shared" si="16"/>
        <v/>
      </c>
      <c r="AT329" s="15" t="str">
        <f t="shared" si="17"/>
        <v/>
      </c>
      <c r="AU329" s="14"/>
    </row>
    <row r="330" spans="1:47" ht="15" customHeight="1" x14ac:dyDescent="0.25">
      <c r="A330" s="19">
        <v>327</v>
      </c>
      <c r="B330" s="12"/>
      <c r="C330" s="14"/>
      <c r="D330" s="14"/>
      <c r="E330" s="16"/>
      <c r="F330" s="14"/>
      <c r="G330" s="14"/>
      <c r="H330" s="14"/>
      <c r="I330" s="16"/>
      <c r="J330" s="14"/>
      <c r="K330" s="14"/>
      <c r="L330" s="14"/>
      <c r="M330" s="16"/>
      <c r="N330" s="14"/>
      <c r="O330" s="14"/>
      <c r="P330" s="14"/>
      <c r="Q330" s="16"/>
      <c r="R330" s="14"/>
      <c r="S330" s="14"/>
      <c r="T330" s="14"/>
      <c r="U330" s="16"/>
      <c r="V330" s="14"/>
      <c r="W330" s="14"/>
      <c r="X330" s="14"/>
      <c r="Y330" s="16"/>
      <c r="Z330" s="14"/>
      <c r="AA330" s="14"/>
      <c r="AB330" s="14"/>
      <c r="AC330" s="16"/>
      <c r="AD330" s="14"/>
      <c r="AE330" s="14"/>
      <c r="AF330" s="14"/>
      <c r="AG330" s="16"/>
      <c r="AH330" s="14"/>
      <c r="AI330" s="14"/>
      <c r="AJ330" s="14"/>
      <c r="AK330" s="16"/>
      <c r="AL330" s="14"/>
      <c r="AM330" s="14"/>
      <c r="AN330" s="14"/>
      <c r="AO330" s="16"/>
      <c r="AP330" s="14"/>
      <c r="AQ330" s="14"/>
      <c r="AR330" s="15" t="str">
        <f t="shared" si="15"/>
        <v/>
      </c>
      <c r="AS330" s="15" t="str">
        <f t="shared" si="16"/>
        <v/>
      </c>
      <c r="AT330" s="15" t="str">
        <f t="shared" si="17"/>
        <v/>
      </c>
      <c r="AU330" s="14"/>
    </row>
    <row r="331" spans="1:47" ht="15" customHeight="1" x14ac:dyDescent="0.25">
      <c r="A331" s="19">
        <v>328</v>
      </c>
      <c r="B331" s="12"/>
      <c r="C331" s="14"/>
      <c r="D331" s="14"/>
      <c r="E331" s="16"/>
      <c r="F331" s="14"/>
      <c r="G331" s="14"/>
      <c r="H331" s="14"/>
      <c r="I331" s="16"/>
      <c r="J331" s="14"/>
      <c r="K331" s="14"/>
      <c r="L331" s="14"/>
      <c r="M331" s="16"/>
      <c r="N331" s="14"/>
      <c r="O331" s="14"/>
      <c r="P331" s="14"/>
      <c r="Q331" s="16"/>
      <c r="R331" s="14"/>
      <c r="S331" s="14"/>
      <c r="T331" s="14"/>
      <c r="U331" s="16"/>
      <c r="V331" s="14"/>
      <c r="W331" s="14"/>
      <c r="X331" s="14"/>
      <c r="Y331" s="16"/>
      <c r="Z331" s="14"/>
      <c r="AA331" s="14"/>
      <c r="AB331" s="14"/>
      <c r="AC331" s="16"/>
      <c r="AD331" s="14"/>
      <c r="AE331" s="14"/>
      <c r="AF331" s="14"/>
      <c r="AG331" s="16"/>
      <c r="AH331" s="14"/>
      <c r="AI331" s="14"/>
      <c r="AJ331" s="14"/>
      <c r="AK331" s="16"/>
      <c r="AL331" s="14"/>
      <c r="AM331" s="14"/>
      <c r="AN331" s="14"/>
      <c r="AO331" s="16"/>
      <c r="AP331" s="14"/>
      <c r="AQ331" s="14"/>
      <c r="AR331" s="15" t="str">
        <f t="shared" si="15"/>
        <v/>
      </c>
      <c r="AS331" s="15" t="str">
        <f t="shared" si="16"/>
        <v/>
      </c>
      <c r="AT331" s="15" t="str">
        <f t="shared" si="17"/>
        <v/>
      </c>
      <c r="AU331" s="14"/>
    </row>
    <row r="332" spans="1:47" ht="15" customHeight="1" x14ac:dyDescent="0.25">
      <c r="A332" s="19">
        <v>329</v>
      </c>
      <c r="B332" s="12"/>
      <c r="C332" s="14"/>
      <c r="D332" s="14"/>
      <c r="E332" s="16"/>
      <c r="F332" s="14"/>
      <c r="G332" s="14"/>
      <c r="H332" s="14"/>
      <c r="I332" s="16"/>
      <c r="J332" s="14"/>
      <c r="K332" s="14"/>
      <c r="L332" s="14"/>
      <c r="M332" s="16"/>
      <c r="N332" s="14"/>
      <c r="O332" s="14"/>
      <c r="P332" s="14"/>
      <c r="Q332" s="16"/>
      <c r="R332" s="14"/>
      <c r="S332" s="14"/>
      <c r="T332" s="14"/>
      <c r="U332" s="16"/>
      <c r="V332" s="14"/>
      <c r="W332" s="14"/>
      <c r="X332" s="14"/>
      <c r="Y332" s="16"/>
      <c r="Z332" s="14"/>
      <c r="AA332" s="14"/>
      <c r="AB332" s="14"/>
      <c r="AC332" s="16"/>
      <c r="AD332" s="14"/>
      <c r="AE332" s="14"/>
      <c r="AF332" s="14"/>
      <c r="AG332" s="16"/>
      <c r="AH332" s="14"/>
      <c r="AI332" s="14"/>
      <c r="AJ332" s="14"/>
      <c r="AK332" s="16"/>
      <c r="AL332" s="14"/>
      <c r="AM332" s="14"/>
      <c r="AN332" s="14"/>
      <c r="AO332" s="16"/>
      <c r="AP332" s="14"/>
      <c r="AQ332" s="14"/>
      <c r="AR332" s="15" t="str">
        <f t="shared" si="15"/>
        <v/>
      </c>
      <c r="AS332" s="15" t="str">
        <f t="shared" si="16"/>
        <v/>
      </c>
      <c r="AT332" s="15" t="str">
        <f t="shared" si="17"/>
        <v/>
      </c>
      <c r="AU332" s="14"/>
    </row>
    <row r="333" spans="1:47" ht="15" customHeight="1" x14ac:dyDescent="0.25">
      <c r="A333" s="19">
        <v>330</v>
      </c>
      <c r="B333" s="12"/>
      <c r="C333" s="14"/>
      <c r="D333" s="14"/>
      <c r="E333" s="16"/>
      <c r="F333" s="14"/>
      <c r="G333" s="14"/>
      <c r="H333" s="14"/>
      <c r="I333" s="16"/>
      <c r="J333" s="14"/>
      <c r="K333" s="14"/>
      <c r="L333" s="14"/>
      <c r="M333" s="16"/>
      <c r="N333" s="14"/>
      <c r="O333" s="14"/>
      <c r="P333" s="14"/>
      <c r="Q333" s="16"/>
      <c r="R333" s="14"/>
      <c r="S333" s="14"/>
      <c r="T333" s="14"/>
      <c r="U333" s="16"/>
      <c r="V333" s="14"/>
      <c r="W333" s="14"/>
      <c r="X333" s="14"/>
      <c r="Y333" s="16"/>
      <c r="Z333" s="14"/>
      <c r="AA333" s="14"/>
      <c r="AB333" s="14"/>
      <c r="AC333" s="16"/>
      <c r="AD333" s="14"/>
      <c r="AE333" s="14"/>
      <c r="AF333" s="14"/>
      <c r="AG333" s="16"/>
      <c r="AH333" s="14"/>
      <c r="AI333" s="14"/>
      <c r="AJ333" s="14"/>
      <c r="AK333" s="16"/>
      <c r="AL333" s="14"/>
      <c r="AM333" s="14"/>
      <c r="AN333" s="14"/>
      <c r="AO333" s="16"/>
      <c r="AP333" s="14"/>
      <c r="AQ333" s="14"/>
      <c r="AR333" s="15" t="str">
        <f t="shared" si="15"/>
        <v/>
      </c>
      <c r="AS333" s="15" t="str">
        <f t="shared" si="16"/>
        <v/>
      </c>
      <c r="AT333" s="15" t="str">
        <f t="shared" si="17"/>
        <v/>
      </c>
      <c r="AU333" s="14"/>
    </row>
    <row r="334" spans="1:47" ht="15" customHeight="1" x14ac:dyDescent="0.25">
      <c r="A334" s="19">
        <v>331</v>
      </c>
      <c r="B334" s="12"/>
      <c r="C334" s="14"/>
      <c r="D334" s="14"/>
      <c r="E334" s="16"/>
      <c r="F334" s="14"/>
      <c r="G334" s="14"/>
      <c r="H334" s="14"/>
      <c r="I334" s="16"/>
      <c r="J334" s="14"/>
      <c r="K334" s="14"/>
      <c r="L334" s="14"/>
      <c r="M334" s="16"/>
      <c r="N334" s="14"/>
      <c r="O334" s="14"/>
      <c r="P334" s="14"/>
      <c r="Q334" s="16"/>
      <c r="R334" s="14"/>
      <c r="S334" s="14"/>
      <c r="T334" s="14"/>
      <c r="U334" s="16"/>
      <c r="V334" s="14"/>
      <c r="W334" s="14"/>
      <c r="X334" s="14"/>
      <c r="Y334" s="16"/>
      <c r="Z334" s="14"/>
      <c r="AA334" s="14"/>
      <c r="AB334" s="14"/>
      <c r="AC334" s="16"/>
      <c r="AD334" s="14"/>
      <c r="AE334" s="14"/>
      <c r="AF334" s="14"/>
      <c r="AG334" s="16"/>
      <c r="AH334" s="14"/>
      <c r="AI334" s="14"/>
      <c r="AJ334" s="14"/>
      <c r="AK334" s="16"/>
      <c r="AL334" s="14"/>
      <c r="AM334" s="14"/>
      <c r="AN334" s="14"/>
      <c r="AO334" s="16"/>
      <c r="AP334" s="14"/>
      <c r="AQ334" s="14"/>
      <c r="AR334" s="15" t="str">
        <f t="shared" si="15"/>
        <v/>
      </c>
      <c r="AS334" s="15" t="str">
        <f t="shared" si="16"/>
        <v/>
      </c>
      <c r="AT334" s="15" t="str">
        <f t="shared" si="17"/>
        <v/>
      </c>
      <c r="AU334" s="14"/>
    </row>
    <row r="335" spans="1:47" ht="15" customHeight="1" x14ac:dyDescent="0.25">
      <c r="A335" s="19">
        <v>332</v>
      </c>
      <c r="B335" s="12"/>
      <c r="C335" s="14"/>
      <c r="D335" s="14"/>
      <c r="E335" s="16"/>
      <c r="F335" s="14"/>
      <c r="G335" s="14"/>
      <c r="H335" s="14"/>
      <c r="I335" s="16"/>
      <c r="J335" s="14"/>
      <c r="K335" s="14"/>
      <c r="L335" s="14"/>
      <c r="M335" s="16"/>
      <c r="N335" s="14"/>
      <c r="O335" s="14"/>
      <c r="P335" s="14"/>
      <c r="Q335" s="16"/>
      <c r="R335" s="14"/>
      <c r="S335" s="14"/>
      <c r="T335" s="14"/>
      <c r="U335" s="16"/>
      <c r="V335" s="14"/>
      <c r="W335" s="14"/>
      <c r="X335" s="14"/>
      <c r="Y335" s="16"/>
      <c r="Z335" s="14"/>
      <c r="AA335" s="14"/>
      <c r="AB335" s="14"/>
      <c r="AC335" s="16"/>
      <c r="AD335" s="14"/>
      <c r="AE335" s="14"/>
      <c r="AF335" s="14"/>
      <c r="AG335" s="16"/>
      <c r="AH335" s="14"/>
      <c r="AI335" s="14"/>
      <c r="AJ335" s="14"/>
      <c r="AK335" s="16"/>
      <c r="AL335" s="14"/>
      <c r="AM335" s="14"/>
      <c r="AN335" s="14"/>
      <c r="AO335" s="16"/>
      <c r="AP335" s="14"/>
      <c r="AQ335" s="14"/>
      <c r="AR335" s="15" t="str">
        <f t="shared" si="15"/>
        <v/>
      </c>
      <c r="AS335" s="15" t="str">
        <f t="shared" si="16"/>
        <v/>
      </c>
      <c r="AT335" s="15" t="str">
        <f t="shared" si="17"/>
        <v/>
      </c>
      <c r="AU335" s="14"/>
    </row>
    <row r="336" spans="1:47" ht="15" customHeight="1" x14ac:dyDescent="0.25">
      <c r="A336" s="19">
        <v>333</v>
      </c>
      <c r="B336" s="12"/>
      <c r="C336" s="14"/>
      <c r="D336" s="14"/>
      <c r="E336" s="16"/>
      <c r="F336" s="14"/>
      <c r="G336" s="14"/>
      <c r="H336" s="14"/>
      <c r="I336" s="16"/>
      <c r="J336" s="14"/>
      <c r="K336" s="14"/>
      <c r="L336" s="14"/>
      <c r="M336" s="16"/>
      <c r="N336" s="14"/>
      <c r="O336" s="14"/>
      <c r="P336" s="14"/>
      <c r="Q336" s="16"/>
      <c r="R336" s="14"/>
      <c r="S336" s="14"/>
      <c r="T336" s="14"/>
      <c r="U336" s="16"/>
      <c r="V336" s="14"/>
      <c r="W336" s="14"/>
      <c r="X336" s="14"/>
      <c r="Y336" s="16"/>
      <c r="Z336" s="14"/>
      <c r="AA336" s="14"/>
      <c r="AB336" s="14"/>
      <c r="AC336" s="16"/>
      <c r="AD336" s="14"/>
      <c r="AE336" s="14"/>
      <c r="AF336" s="14"/>
      <c r="AG336" s="16"/>
      <c r="AH336" s="14"/>
      <c r="AI336" s="14"/>
      <c r="AJ336" s="14"/>
      <c r="AK336" s="16"/>
      <c r="AL336" s="14"/>
      <c r="AM336" s="14"/>
      <c r="AN336" s="14"/>
      <c r="AO336" s="16"/>
      <c r="AP336" s="14"/>
      <c r="AQ336" s="14"/>
      <c r="AR336" s="15" t="str">
        <f t="shared" si="15"/>
        <v/>
      </c>
      <c r="AS336" s="15" t="str">
        <f t="shared" si="16"/>
        <v/>
      </c>
      <c r="AT336" s="15" t="str">
        <f t="shared" si="17"/>
        <v/>
      </c>
      <c r="AU336" s="14"/>
    </row>
    <row r="337" spans="1:47" ht="15" customHeight="1" x14ac:dyDescent="0.25">
      <c r="A337" s="19">
        <v>334</v>
      </c>
      <c r="B337" s="12"/>
      <c r="C337" s="14"/>
      <c r="D337" s="14"/>
      <c r="E337" s="16"/>
      <c r="F337" s="14"/>
      <c r="G337" s="14"/>
      <c r="H337" s="14"/>
      <c r="I337" s="16"/>
      <c r="J337" s="14"/>
      <c r="K337" s="14"/>
      <c r="L337" s="14"/>
      <c r="M337" s="16"/>
      <c r="N337" s="14"/>
      <c r="O337" s="14"/>
      <c r="P337" s="14"/>
      <c r="Q337" s="16"/>
      <c r="R337" s="14"/>
      <c r="S337" s="14"/>
      <c r="T337" s="14"/>
      <c r="U337" s="16"/>
      <c r="V337" s="14"/>
      <c r="W337" s="14"/>
      <c r="X337" s="14"/>
      <c r="Y337" s="16"/>
      <c r="Z337" s="14"/>
      <c r="AA337" s="14"/>
      <c r="AB337" s="14"/>
      <c r="AC337" s="16"/>
      <c r="AD337" s="14"/>
      <c r="AE337" s="14"/>
      <c r="AF337" s="14"/>
      <c r="AG337" s="16"/>
      <c r="AH337" s="14"/>
      <c r="AI337" s="14"/>
      <c r="AJ337" s="14"/>
      <c r="AK337" s="16"/>
      <c r="AL337" s="14"/>
      <c r="AM337" s="14"/>
      <c r="AN337" s="14"/>
      <c r="AO337" s="16"/>
      <c r="AP337" s="14"/>
      <c r="AQ337" s="14"/>
      <c r="AR337" s="15" t="str">
        <f t="shared" si="15"/>
        <v/>
      </c>
      <c r="AS337" s="15" t="str">
        <f t="shared" si="16"/>
        <v/>
      </c>
      <c r="AT337" s="15" t="str">
        <f t="shared" si="17"/>
        <v/>
      </c>
      <c r="AU337" s="14"/>
    </row>
    <row r="338" spans="1:47" ht="15" customHeight="1" x14ac:dyDescent="0.25">
      <c r="A338" s="19">
        <v>335</v>
      </c>
      <c r="B338" s="12"/>
      <c r="C338" s="14"/>
      <c r="D338" s="14"/>
      <c r="E338" s="16"/>
      <c r="F338" s="14"/>
      <c r="G338" s="14"/>
      <c r="H338" s="14"/>
      <c r="I338" s="16"/>
      <c r="J338" s="14"/>
      <c r="K338" s="14"/>
      <c r="L338" s="14"/>
      <c r="M338" s="16"/>
      <c r="N338" s="14"/>
      <c r="O338" s="14"/>
      <c r="P338" s="14"/>
      <c r="Q338" s="16"/>
      <c r="R338" s="14"/>
      <c r="S338" s="14"/>
      <c r="T338" s="14"/>
      <c r="U338" s="16"/>
      <c r="V338" s="14"/>
      <c r="W338" s="14"/>
      <c r="X338" s="14"/>
      <c r="Y338" s="16"/>
      <c r="Z338" s="14"/>
      <c r="AA338" s="14"/>
      <c r="AB338" s="14"/>
      <c r="AC338" s="16"/>
      <c r="AD338" s="14"/>
      <c r="AE338" s="14"/>
      <c r="AF338" s="14"/>
      <c r="AG338" s="16"/>
      <c r="AH338" s="14"/>
      <c r="AI338" s="14"/>
      <c r="AJ338" s="14"/>
      <c r="AK338" s="16"/>
      <c r="AL338" s="14"/>
      <c r="AM338" s="14"/>
      <c r="AN338" s="14"/>
      <c r="AO338" s="16"/>
      <c r="AP338" s="14"/>
      <c r="AQ338" s="14"/>
      <c r="AR338" s="15" t="str">
        <f t="shared" si="15"/>
        <v/>
      </c>
      <c r="AS338" s="15" t="str">
        <f t="shared" si="16"/>
        <v/>
      </c>
      <c r="AT338" s="15" t="str">
        <f t="shared" si="17"/>
        <v/>
      </c>
      <c r="AU338" s="14"/>
    </row>
    <row r="339" spans="1:47" ht="15" customHeight="1" x14ac:dyDescent="0.25">
      <c r="A339" s="19">
        <v>336</v>
      </c>
      <c r="B339" s="12"/>
      <c r="C339" s="14"/>
      <c r="D339" s="14"/>
      <c r="E339" s="16"/>
      <c r="F339" s="14"/>
      <c r="G339" s="14"/>
      <c r="H339" s="14"/>
      <c r="I339" s="16"/>
      <c r="J339" s="14"/>
      <c r="K339" s="14"/>
      <c r="L339" s="14"/>
      <c r="M339" s="16"/>
      <c r="N339" s="14"/>
      <c r="O339" s="14"/>
      <c r="P339" s="14"/>
      <c r="Q339" s="16"/>
      <c r="R339" s="14"/>
      <c r="S339" s="14"/>
      <c r="T339" s="14"/>
      <c r="U339" s="16"/>
      <c r="V339" s="14"/>
      <c r="W339" s="14"/>
      <c r="X339" s="14"/>
      <c r="Y339" s="16"/>
      <c r="Z339" s="14"/>
      <c r="AA339" s="14"/>
      <c r="AB339" s="14"/>
      <c r="AC339" s="16"/>
      <c r="AD339" s="14"/>
      <c r="AE339" s="14"/>
      <c r="AF339" s="14"/>
      <c r="AG339" s="16"/>
      <c r="AH339" s="14"/>
      <c r="AI339" s="14"/>
      <c r="AJ339" s="14"/>
      <c r="AK339" s="16"/>
      <c r="AL339" s="14"/>
      <c r="AM339" s="14"/>
      <c r="AN339" s="14"/>
      <c r="AO339" s="16"/>
      <c r="AP339" s="14"/>
      <c r="AQ339" s="14"/>
      <c r="AR339" s="15" t="str">
        <f t="shared" si="15"/>
        <v/>
      </c>
      <c r="AS339" s="15" t="str">
        <f t="shared" si="16"/>
        <v/>
      </c>
      <c r="AT339" s="15" t="str">
        <f t="shared" si="17"/>
        <v/>
      </c>
      <c r="AU339" s="14"/>
    </row>
    <row r="340" spans="1:47" ht="15" customHeight="1" x14ac:dyDescent="0.25">
      <c r="A340" s="19">
        <v>337</v>
      </c>
      <c r="B340" s="12"/>
      <c r="C340" s="14"/>
      <c r="D340" s="14"/>
      <c r="E340" s="16"/>
      <c r="F340" s="14"/>
      <c r="G340" s="14"/>
      <c r="H340" s="14"/>
      <c r="I340" s="16"/>
      <c r="J340" s="14"/>
      <c r="K340" s="14"/>
      <c r="L340" s="14"/>
      <c r="M340" s="16"/>
      <c r="N340" s="14"/>
      <c r="O340" s="14"/>
      <c r="P340" s="14"/>
      <c r="Q340" s="16"/>
      <c r="R340" s="14"/>
      <c r="S340" s="14"/>
      <c r="T340" s="14"/>
      <c r="U340" s="16"/>
      <c r="V340" s="14"/>
      <c r="W340" s="14"/>
      <c r="X340" s="14"/>
      <c r="Y340" s="16"/>
      <c r="Z340" s="14"/>
      <c r="AA340" s="14"/>
      <c r="AB340" s="14"/>
      <c r="AC340" s="16"/>
      <c r="AD340" s="14"/>
      <c r="AE340" s="14"/>
      <c r="AF340" s="14"/>
      <c r="AG340" s="16"/>
      <c r="AH340" s="14"/>
      <c r="AI340" s="14"/>
      <c r="AJ340" s="14"/>
      <c r="AK340" s="16"/>
      <c r="AL340" s="14"/>
      <c r="AM340" s="14"/>
      <c r="AN340" s="14"/>
      <c r="AO340" s="16"/>
      <c r="AP340" s="14"/>
      <c r="AQ340" s="14"/>
      <c r="AR340" s="15" t="str">
        <f t="shared" si="15"/>
        <v/>
      </c>
      <c r="AS340" s="15" t="str">
        <f t="shared" si="16"/>
        <v/>
      </c>
      <c r="AT340" s="15" t="str">
        <f t="shared" si="17"/>
        <v/>
      </c>
      <c r="AU340" s="14"/>
    </row>
    <row r="341" spans="1:47" ht="15" customHeight="1" x14ac:dyDescent="0.25">
      <c r="A341" s="19">
        <v>338</v>
      </c>
      <c r="B341" s="12"/>
      <c r="C341" s="14"/>
      <c r="D341" s="14"/>
      <c r="E341" s="16"/>
      <c r="F341" s="14"/>
      <c r="G341" s="14"/>
      <c r="H341" s="14"/>
      <c r="I341" s="16"/>
      <c r="J341" s="14"/>
      <c r="K341" s="14"/>
      <c r="L341" s="14"/>
      <c r="M341" s="16"/>
      <c r="N341" s="14"/>
      <c r="O341" s="14"/>
      <c r="P341" s="14"/>
      <c r="Q341" s="16"/>
      <c r="R341" s="14"/>
      <c r="S341" s="14"/>
      <c r="T341" s="14"/>
      <c r="U341" s="16"/>
      <c r="V341" s="14"/>
      <c r="W341" s="14"/>
      <c r="X341" s="14"/>
      <c r="Y341" s="16"/>
      <c r="Z341" s="14"/>
      <c r="AA341" s="14"/>
      <c r="AB341" s="14"/>
      <c r="AC341" s="16"/>
      <c r="AD341" s="14"/>
      <c r="AE341" s="14"/>
      <c r="AF341" s="14"/>
      <c r="AG341" s="16"/>
      <c r="AH341" s="14"/>
      <c r="AI341" s="14"/>
      <c r="AJ341" s="14"/>
      <c r="AK341" s="16"/>
      <c r="AL341" s="14"/>
      <c r="AM341" s="14"/>
      <c r="AN341" s="14"/>
      <c r="AO341" s="16"/>
      <c r="AP341" s="14"/>
      <c r="AQ341" s="14"/>
      <c r="AR341" s="15" t="str">
        <f t="shared" si="15"/>
        <v/>
      </c>
      <c r="AS341" s="15" t="str">
        <f t="shared" si="16"/>
        <v/>
      </c>
      <c r="AT341" s="15" t="str">
        <f t="shared" si="17"/>
        <v/>
      </c>
      <c r="AU341" s="14"/>
    </row>
    <row r="342" spans="1:47" ht="15" customHeight="1" x14ac:dyDescent="0.25">
      <c r="A342" s="19">
        <v>339</v>
      </c>
      <c r="B342" s="12"/>
      <c r="C342" s="14"/>
      <c r="D342" s="14"/>
      <c r="E342" s="16"/>
      <c r="F342" s="14"/>
      <c r="G342" s="14"/>
      <c r="H342" s="14"/>
      <c r="I342" s="16"/>
      <c r="J342" s="14"/>
      <c r="K342" s="14"/>
      <c r="L342" s="14"/>
      <c r="M342" s="16"/>
      <c r="N342" s="14"/>
      <c r="O342" s="14"/>
      <c r="P342" s="14"/>
      <c r="Q342" s="16"/>
      <c r="R342" s="14"/>
      <c r="S342" s="14"/>
      <c r="T342" s="14"/>
      <c r="U342" s="16"/>
      <c r="V342" s="14"/>
      <c r="W342" s="14"/>
      <c r="X342" s="14"/>
      <c r="Y342" s="16"/>
      <c r="Z342" s="14"/>
      <c r="AA342" s="14"/>
      <c r="AB342" s="14"/>
      <c r="AC342" s="16"/>
      <c r="AD342" s="14"/>
      <c r="AE342" s="14"/>
      <c r="AF342" s="14"/>
      <c r="AG342" s="16"/>
      <c r="AH342" s="14"/>
      <c r="AI342" s="14"/>
      <c r="AJ342" s="14"/>
      <c r="AK342" s="16"/>
      <c r="AL342" s="14"/>
      <c r="AM342" s="14"/>
      <c r="AN342" s="14"/>
      <c r="AO342" s="16"/>
      <c r="AP342" s="14"/>
      <c r="AQ342" s="14"/>
      <c r="AR342" s="15" t="str">
        <f t="shared" si="15"/>
        <v/>
      </c>
      <c r="AS342" s="15" t="str">
        <f t="shared" si="16"/>
        <v/>
      </c>
      <c r="AT342" s="15" t="str">
        <f t="shared" si="17"/>
        <v/>
      </c>
      <c r="AU342" s="14"/>
    </row>
    <row r="343" spans="1:47" ht="15" customHeight="1" x14ac:dyDescent="0.25">
      <c r="A343" s="19">
        <v>340</v>
      </c>
      <c r="B343" s="12"/>
      <c r="C343" s="14"/>
      <c r="D343" s="14"/>
      <c r="E343" s="16"/>
      <c r="F343" s="14"/>
      <c r="G343" s="14"/>
      <c r="H343" s="14"/>
      <c r="I343" s="16"/>
      <c r="J343" s="14"/>
      <c r="K343" s="14"/>
      <c r="L343" s="14"/>
      <c r="M343" s="16"/>
      <c r="N343" s="14"/>
      <c r="O343" s="14"/>
      <c r="P343" s="14"/>
      <c r="Q343" s="16"/>
      <c r="R343" s="14"/>
      <c r="S343" s="14"/>
      <c r="T343" s="14"/>
      <c r="U343" s="16"/>
      <c r="V343" s="14"/>
      <c r="W343" s="14"/>
      <c r="X343" s="14"/>
      <c r="Y343" s="16"/>
      <c r="Z343" s="14"/>
      <c r="AA343" s="14"/>
      <c r="AB343" s="14"/>
      <c r="AC343" s="16"/>
      <c r="AD343" s="14"/>
      <c r="AE343" s="14"/>
      <c r="AF343" s="14"/>
      <c r="AG343" s="16"/>
      <c r="AH343" s="14"/>
      <c r="AI343" s="14"/>
      <c r="AJ343" s="14"/>
      <c r="AK343" s="16"/>
      <c r="AL343" s="14"/>
      <c r="AM343" s="14"/>
      <c r="AN343" s="14"/>
      <c r="AO343" s="16"/>
      <c r="AP343" s="14"/>
      <c r="AQ343" s="14"/>
      <c r="AR343" s="15" t="str">
        <f t="shared" si="15"/>
        <v/>
      </c>
      <c r="AS343" s="15" t="str">
        <f t="shared" si="16"/>
        <v/>
      </c>
      <c r="AT343" s="15" t="str">
        <f t="shared" si="17"/>
        <v/>
      </c>
      <c r="AU343" s="14"/>
    </row>
    <row r="344" spans="1:47" ht="15" customHeight="1" x14ac:dyDescent="0.25">
      <c r="A344" s="19">
        <v>341</v>
      </c>
      <c r="B344" s="12"/>
      <c r="C344" s="14"/>
      <c r="D344" s="14"/>
      <c r="E344" s="16"/>
      <c r="F344" s="14"/>
      <c r="G344" s="14"/>
      <c r="H344" s="14"/>
      <c r="I344" s="16"/>
      <c r="J344" s="14"/>
      <c r="K344" s="14"/>
      <c r="L344" s="14"/>
      <c r="M344" s="16"/>
      <c r="N344" s="14"/>
      <c r="O344" s="14"/>
      <c r="P344" s="14"/>
      <c r="Q344" s="16"/>
      <c r="R344" s="14"/>
      <c r="S344" s="14"/>
      <c r="T344" s="14"/>
      <c r="U344" s="16"/>
      <c r="V344" s="14"/>
      <c r="W344" s="14"/>
      <c r="X344" s="14"/>
      <c r="Y344" s="16"/>
      <c r="Z344" s="14"/>
      <c r="AA344" s="14"/>
      <c r="AB344" s="14"/>
      <c r="AC344" s="16"/>
      <c r="AD344" s="14"/>
      <c r="AE344" s="14"/>
      <c r="AF344" s="14"/>
      <c r="AG344" s="16"/>
      <c r="AH344" s="14"/>
      <c r="AI344" s="14"/>
      <c r="AJ344" s="14"/>
      <c r="AK344" s="16"/>
      <c r="AL344" s="14"/>
      <c r="AM344" s="14"/>
      <c r="AN344" s="14"/>
      <c r="AO344" s="16"/>
      <c r="AP344" s="14"/>
      <c r="AQ344" s="14"/>
      <c r="AR344" s="15" t="str">
        <f t="shared" si="15"/>
        <v/>
      </c>
      <c r="AS344" s="15" t="str">
        <f t="shared" si="16"/>
        <v/>
      </c>
      <c r="AT344" s="15" t="str">
        <f t="shared" si="17"/>
        <v/>
      </c>
      <c r="AU344" s="14"/>
    </row>
    <row r="345" spans="1:47" ht="15" customHeight="1" x14ac:dyDescent="0.25">
      <c r="A345" s="19">
        <v>342</v>
      </c>
      <c r="B345" s="12"/>
      <c r="C345" s="14"/>
      <c r="D345" s="14"/>
      <c r="E345" s="16"/>
      <c r="F345" s="14"/>
      <c r="G345" s="14"/>
      <c r="H345" s="14"/>
      <c r="I345" s="16"/>
      <c r="J345" s="14"/>
      <c r="K345" s="14"/>
      <c r="L345" s="14"/>
      <c r="M345" s="16"/>
      <c r="N345" s="14"/>
      <c r="O345" s="14"/>
      <c r="P345" s="14"/>
      <c r="Q345" s="16"/>
      <c r="R345" s="14"/>
      <c r="S345" s="14"/>
      <c r="T345" s="14"/>
      <c r="U345" s="16"/>
      <c r="V345" s="14"/>
      <c r="W345" s="14"/>
      <c r="X345" s="14"/>
      <c r="Y345" s="16"/>
      <c r="Z345" s="14"/>
      <c r="AA345" s="14"/>
      <c r="AB345" s="14"/>
      <c r="AC345" s="16"/>
      <c r="AD345" s="14"/>
      <c r="AE345" s="14"/>
      <c r="AF345" s="14"/>
      <c r="AG345" s="16"/>
      <c r="AH345" s="14"/>
      <c r="AI345" s="14"/>
      <c r="AJ345" s="14"/>
      <c r="AK345" s="16"/>
      <c r="AL345" s="14"/>
      <c r="AM345" s="14"/>
      <c r="AN345" s="14"/>
      <c r="AO345" s="16"/>
      <c r="AP345" s="14"/>
      <c r="AQ345" s="14"/>
      <c r="AR345" s="15" t="str">
        <f t="shared" si="15"/>
        <v/>
      </c>
      <c r="AS345" s="15" t="str">
        <f t="shared" si="16"/>
        <v/>
      </c>
      <c r="AT345" s="15" t="str">
        <f t="shared" si="17"/>
        <v/>
      </c>
      <c r="AU345" s="14"/>
    </row>
    <row r="346" spans="1:47" ht="15" customHeight="1" x14ac:dyDescent="0.25">
      <c r="A346" s="19">
        <v>343</v>
      </c>
      <c r="B346" s="12"/>
      <c r="C346" s="14"/>
      <c r="D346" s="14"/>
      <c r="E346" s="16"/>
      <c r="F346" s="14"/>
      <c r="G346" s="14"/>
      <c r="H346" s="14"/>
      <c r="I346" s="16"/>
      <c r="J346" s="14"/>
      <c r="K346" s="14"/>
      <c r="L346" s="14"/>
      <c r="M346" s="16"/>
      <c r="N346" s="14"/>
      <c r="O346" s="14"/>
      <c r="P346" s="14"/>
      <c r="Q346" s="16"/>
      <c r="R346" s="14"/>
      <c r="S346" s="14"/>
      <c r="T346" s="14"/>
      <c r="U346" s="16"/>
      <c r="V346" s="14"/>
      <c r="W346" s="14"/>
      <c r="X346" s="14"/>
      <c r="Y346" s="16"/>
      <c r="Z346" s="14"/>
      <c r="AA346" s="14"/>
      <c r="AB346" s="14"/>
      <c r="AC346" s="16"/>
      <c r="AD346" s="14"/>
      <c r="AE346" s="14"/>
      <c r="AF346" s="14"/>
      <c r="AG346" s="16"/>
      <c r="AH346" s="14"/>
      <c r="AI346" s="14"/>
      <c r="AJ346" s="14"/>
      <c r="AK346" s="16"/>
      <c r="AL346" s="14"/>
      <c r="AM346" s="14"/>
      <c r="AN346" s="14"/>
      <c r="AO346" s="16"/>
      <c r="AP346" s="14"/>
      <c r="AQ346" s="14"/>
      <c r="AR346" s="15" t="str">
        <f t="shared" si="15"/>
        <v/>
      </c>
      <c r="AS346" s="15" t="str">
        <f t="shared" si="16"/>
        <v/>
      </c>
      <c r="AT346" s="15" t="str">
        <f t="shared" si="17"/>
        <v/>
      </c>
      <c r="AU346" s="14"/>
    </row>
    <row r="347" spans="1:47" ht="15" customHeight="1" x14ac:dyDescent="0.25">
      <c r="A347" s="19">
        <v>344</v>
      </c>
      <c r="B347" s="12"/>
      <c r="C347" s="14"/>
      <c r="D347" s="14"/>
      <c r="E347" s="16"/>
      <c r="F347" s="14"/>
      <c r="G347" s="14"/>
      <c r="H347" s="14"/>
      <c r="I347" s="16"/>
      <c r="J347" s="14"/>
      <c r="K347" s="14"/>
      <c r="L347" s="14"/>
      <c r="M347" s="16"/>
      <c r="N347" s="14"/>
      <c r="O347" s="14"/>
      <c r="P347" s="14"/>
      <c r="Q347" s="16"/>
      <c r="R347" s="14"/>
      <c r="S347" s="14"/>
      <c r="T347" s="14"/>
      <c r="U347" s="16"/>
      <c r="V347" s="14"/>
      <c r="W347" s="14"/>
      <c r="X347" s="14"/>
      <c r="Y347" s="16"/>
      <c r="Z347" s="14"/>
      <c r="AA347" s="14"/>
      <c r="AB347" s="14"/>
      <c r="AC347" s="16"/>
      <c r="AD347" s="14"/>
      <c r="AE347" s="14"/>
      <c r="AF347" s="14"/>
      <c r="AG347" s="16"/>
      <c r="AH347" s="14"/>
      <c r="AI347" s="14"/>
      <c r="AJ347" s="14"/>
      <c r="AK347" s="16"/>
      <c r="AL347" s="14"/>
      <c r="AM347" s="14"/>
      <c r="AN347" s="14"/>
      <c r="AO347" s="16"/>
      <c r="AP347" s="14"/>
      <c r="AQ347" s="14"/>
      <c r="AR347" s="15" t="str">
        <f t="shared" si="15"/>
        <v/>
      </c>
      <c r="AS347" s="15" t="str">
        <f t="shared" si="16"/>
        <v/>
      </c>
      <c r="AT347" s="15" t="str">
        <f t="shared" si="17"/>
        <v/>
      </c>
      <c r="AU347" s="14"/>
    </row>
    <row r="348" spans="1:47" ht="15" customHeight="1" x14ac:dyDescent="0.25">
      <c r="A348" s="19">
        <v>345</v>
      </c>
      <c r="B348" s="12"/>
      <c r="C348" s="14"/>
      <c r="D348" s="14"/>
      <c r="E348" s="16"/>
      <c r="F348" s="14"/>
      <c r="G348" s="14"/>
      <c r="H348" s="14"/>
      <c r="I348" s="16"/>
      <c r="J348" s="14"/>
      <c r="K348" s="14"/>
      <c r="L348" s="14"/>
      <c r="M348" s="16"/>
      <c r="N348" s="14"/>
      <c r="O348" s="14"/>
      <c r="P348" s="14"/>
      <c r="Q348" s="16"/>
      <c r="R348" s="14"/>
      <c r="S348" s="14"/>
      <c r="T348" s="14"/>
      <c r="U348" s="16"/>
      <c r="V348" s="14"/>
      <c r="W348" s="14"/>
      <c r="X348" s="14"/>
      <c r="Y348" s="16"/>
      <c r="Z348" s="14"/>
      <c r="AA348" s="14"/>
      <c r="AB348" s="14"/>
      <c r="AC348" s="16"/>
      <c r="AD348" s="14"/>
      <c r="AE348" s="14"/>
      <c r="AF348" s="14"/>
      <c r="AG348" s="16"/>
      <c r="AH348" s="14"/>
      <c r="AI348" s="14"/>
      <c r="AJ348" s="14"/>
      <c r="AK348" s="16"/>
      <c r="AL348" s="14"/>
      <c r="AM348" s="14"/>
      <c r="AN348" s="14"/>
      <c r="AO348" s="16"/>
      <c r="AP348" s="14"/>
      <c r="AQ348" s="14"/>
      <c r="AR348" s="15" t="str">
        <f t="shared" si="15"/>
        <v/>
      </c>
      <c r="AS348" s="15" t="str">
        <f t="shared" si="16"/>
        <v/>
      </c>
      <c r="AT348" s="15" t="str">
        <f t="shared" si="17"/>
        <v/>
      </c>
      <c r="AU348" s="14"/>
    </row>
    <row r="349" spans="1:47" ht="15" customHeight="1" x14ac:dyDescent="0.25">
      <c r="A349" s="19">
        <v>346</v>
      </c>
      <c r="B349" s="12"/>
      <c r="C349" s="14"/>
      <c r="D349" s="14"/>
      <c r="E349" s="16"/>
      <c r="F349" s="14"/>
      <c r="G349" s="14"/>
      <c r="H349" s="14"/>
      <c r="I349" s="16"/>
      <c r="J349" s="14"/>
      <c r="K349" s="14"/>
      <c r="L349" s="14"/>
      <c r="M349" s="16"/>
      <c r="N349" s="14"/>
      <c r="O349" s="14"/>
      <c r="P349" s="14"/>
      <c r="Q349" s="16"/>
      <c r="R349" s="14"/>
      <c r="S349" s="14"/>
      <c r="T349" s="14"/>
      <c r="U349" s="16"/>
      <c r="V349" s="14"/>
      <c r="W349" s="14"/>
      <c r="X349" s="14"/>
      <c r="Y349" s="16"/>
      <c r="Z349" s="14"/>
      <c r="AA349" s="14"/>
      <c r="AB349" s="14"/>
      <c r="AC349" s="16"/>
      <c r="AD349" s="14"/>
      <c r="AE349" s="14"/>
      <c r="AF349" s="14"/>
      <c r="AG349" s="16"/>
      <c r="AH349" s="14"/>
      <c r="AI349" s="14"/>
      <c r="AJ349" s="14"/>
      <c r="AK349" s="16"/>
      <c r="AL349" s="14"/>
      <c r="AM349" s="14"/>
      <c r="AN349" s="14"/>
      <c r="AO349" s="16"/>
      <c r="AP349" s="14"/>
      <c r="AQ349" s="14"/>
      <c r="AR349" s="15" t="str">
        <f t="shared" si="15"/>
        <v/>
      </c>
      <c r="AS349" s="15" t="str">
        <f t="shared" si="16"/>
        <v/>
      </c>
      <c r="AT349" s="15" t="str">
        <f t="shared" si="17"/>
        <v/>
      </c>
      <c r="AU349" s="14"/>
    </row>
    <row r="350" spans="1:47" ht="15" customHeight="1" x14ac:dyDescent="0.25">
      <c r="A350" s="19">
        <v>347</v>
      </c>
      <c r="B350" s="12"/>
      <c r="C350" s="14"/>
      <c r="D350" s="14"/>
      <c r="E350" s="16"/>
      <c r="F350" s="14"/>
      <c r="G350" s="14"/>
      <c r="H350" s="14"/>
      <c r="I350" s="16"/>
      <c r="J350" s="14"/>
      <c r="K350" s="14"/>
      <c r="L350" s="14"/>
      <c r="M350" s="16"/>
      <c r="N350" s="14"/>
      <c r="O350" s="14"/>
      <c r="P350" s="14"/>
      <c r="Q350" s="16"/>
      <c r="R350" s="14"/>
      <c r="S350" s="14"/>
      <c r="T350" s="14"/>
      <c r="U350" s="16"/>
      <c r="V350" s="14"/>
      <c r="W350" s="14"/>
      <c r="X350" s="14"/>
      <c r="Y350" s="16"/>
      <c r="Z350" s="14"/>
      <c r="AA350" s="14"/>
      <c r="AB350" s="14"/>
      <c r="AC350" s="16"/>
      <c r="AD350" s="14"/>
      <c r="AE350" s="14"/>
      <c r="AF350" s="14"/>
      <c r="AG350" s="16"/>
      <c r="AH350" s="14"/>
      <c r="AI350" s="14"/>
      <c r="AJ350" s="14"/>
      <c r="AK350" s="16"/>
      <c r="AL350" s="14"/>
      <c r="AM350" s="14"/>
      <c r="AN350" s="14"/>
      <c r="AO350" s="16"/>
      <c r="AP350" s="14"/>
      <c r="AQ350" s="14"/>
      <c r="AR350" s="15" t="str">
        <f t="shared" si="15"/>
        <v/>
      </c>
      <c r="AS350" s="15" t="str">
        <f t="shared" si="16"/>
        <v/>
      </c>
      <c r="AT350" s="15" t="str">
        <f t="shared" si="17"/>
        <v/>
      </c>
      <c r="AU350" s="14"/>
    </row>
    <row r="351" spans="1:47" ht="15" customHeight="1" x14ac:dyDescent="0.25">
      <c r="A351" s="19">
        <v>348</v>
      </c>
      <c r="B351" s="12"/>
      <c r="C351" s="14"/>
      <c r="D351" s="14"/>
      <c r="E351" s="16"/>
      <c r="F351" s="14"/>
      <c r="G351" s="14"/>
      <c r="H351" s="14"/>
      <c r="I351" s="16"/>
      <c r="J351" s="14"/>
      <c r="K351" s="14"/>
      <c r="L351" s="14"/>
      <c r="M351" s="16"/>
      <c r="N351" s="14"/>
      <c r="O351" s="14"/>
      <c r="P351" s="14"/>
      <c r="Q351" s="16"/>
      <c r="R351" s="14"/>
      <c r="S351" s="14"/>
      <c r="T351" s="14"/>
      <c r="U351" s="16"/>
      <c r="V351" s="14"/>
      <c r="W351" s="14"/>
      <c r="X351" s="14"/>
      <c r="Y351" s="16"/>
      <c r="Z351" s="14"/>
      <c r="AA351" s="14"/>
      <c r="AB351" s="14"/>
      <c r="AC351" s="16"/>
      <c r="AD351" s="14"/>
      <c r="AE351" s="14"/>
      <c r="AF351" s="14"/>
      <c r="AG351" s="16"/>
      <c r="AH351" s="14"/>
      <c r="AI351" s="14"/>
      <c r="AJ351" s="14"/>
      <c r="AK351" s="16"/>
      <c r="AL351" s="14"/>
      <c r="AM351" s="14"/>
      <c r="AN351" s="14"/>
      <c r="AO351" s="16"/>
      <c r="AP351" s="14"/>
      <c r="AQ351" s="14"/>
      <c r="AR351" s="15" t="str">
        <f t="shared" si="15"/>
        <v/>
      </c>
      <c r="AS351" s="15" t="str">
        <f t="shared" si="16"/>
        <v/>
      </c>
      <c r="AT351" s="15" t="str">
        <f t="shared" si="17"/>
        <v/>
      </c>
      <c r="AU351" s="14"/>
    </row>
    <row r="352" spans="1:47" ht="15" customHeight="1" x14ac:dyDescent="0.25">
      <c r="A352" s="19">
        <v>349</v>
      </c>
      <c r="B352" s="12"/>
      <c r="C352" s="14"/>
      <c r="D352" s="14"/>
      <c r="E352" s="16"/>
      <c r="F352" s="14"/>
      <c r="G352" s="14"/>
      <c r="H352" s="14"/>
      <c r="I352" s="16"/>
      <c r="J352" s="14"/>
      <c r="K352" s="14"/>
      <c r="L352" s="14"/>
      <c r="M352" s="16"/>
      <c r="N352" s="14"/>
      <c r="O352" s="14"/>
      <c r="P352" s="14"/>
      <c r="Q352" s="16"/>
      <c r="R352" s="14"/>
      <c r="S352" s="14"/>
      <c r="T352" s="14"/>
      <c r="U352" s="16"/>
      <c r="V352" s="14"/>
      <c r="W352" s="14"/>
      <c r="X352" s="14"/>
      <c r="Y352" s="16"/>
      <c r="Z352" s="14"/>
      <c r="AA352" s="14"/>
      <c r="AB352" s="14"/>
      <c r="AC352" s="16"/>
      <c r="AD352" s="14"/>
      <c r="AE352" s="14"/>
      <c r="AF352" s="14"/>
      <c r="AG352" s="16"/>
      <c r="AH352" s="14"/>
      <c r="AI352" s="14"/>
      <c r="AJ352" s="14"/>
      <c r="AK352" s="16"/>
      <c r="AL352" s="14"/>
      <c r="AM352" s="14"/>
      <c r="AN352" s="14"/>
      <c r="AO352" s="16"/>
      <c r="AP352" s="14"/>
      <c r="AQ352" s="14"/>
      <c r="AR352" s="15" t="str">
        <f t="shared" si="15"/>
        <v/>
      </c>
      <c r="AS352" s="15" t="str">
        <f t="shared" si="16"/>
        <v/>
      </c>
      <c r="AT352" s="15" t="str">
        <f t="shared" si="17"/>
        <v/>
      </c>
      <c r="AU352" s="14"/>
    </row>
    <row r="353" spans="1:47" ht="15" customHeight="1" x14ac:dyDescent="0.25">
      <c r="A353" s="19">
        <v>350</v>
      </c>
      <c r="B353" s="12"/>
      <c r="C353" s="14"/>
      <c r="D353" s="14"/>
      <c r="E353" s="16"/>
      <c r="F353" s="14"/>
      <c r="G353" s="14"/>
      <c r="H353" s="14"/>
      <c r="I353" s="16"/>
      <c r="J353" s="14"/>
      <c r="K353" s="14"/>
      <c r="L353" s="14"/>
      <c r="M353" s="16"/>
      <c r="N353" s="14"/>
      <c r="O353" s="14"/>
      <c r="P353" s="14"/>
      <c r="Q353" s="16"/>
      <c r="R353" s="14"/>
      <c r="S353" s="14"/>
      <c r="T353" s="14"/>
      <c r="U353" s="16"/>
      <c r="V353" s="14"/>
      <c r="W353" s="14"/>
      <c r="X353" s="14"/>
      <c r="Y353" s="16"/>
      <c r="Z353" s="14"/>
      <c r="AA353" s="14"/>
      <c r="AB353" s="14"/>
      <c r="AC353" s="16"/>
      <c r="AD353" s="14"/>
      <c r="AE353" s="14"/>
      <c r="AF353" s="14"/>
      <c r="AG353" s="16"/>
      <c r="AH353" s="14"/>
      <c r="AI353" s="14"/>
      <c r="AJ353" s="14"/>
      <c r="AK353" s="16"/>
      <c r="AL353" s="14"/>
      <c r="AM353" s="14"/>
      <c r="AN353" s="14"/>
      <c r="AO353" s="16"/>
      <c r="AP353" s="14"/>
      <c r="AQ353" s="14"/>
      <c r="AR353" s="15" t="str">
        <f t="shared" si="15"/>
        <v/>
      </c>
      <c r="AS353" s="15" t="str">
        <f t="shared" si="16"/>
        <v/>
      </c>
      <c r="AT353" s="15" t="str">
        <f t="shared" si="17"/>
        <v/>
      </c>
      <c r="AU353" s="14"/>
    </row>
    <row r="354" spans="1:47" ht="15" customHeight="1" x14ac:dyDescent="0.25">
      <c r="A354" s="19">
        <v>351</v>
      </c>
      <c r="B354" s="12"/>
      <c r="C354" s="14"/>
      <c r="D354" s="14"/>
      <c r="E354" s="16"/>
      <c r="F354" s="14"/>
      <c r="G354" s="14"/>
      <c r="H354" s="14"/>
      <c r="I354" s="16"/>
      <c r="J354" s="14"/>
      <c r="K354" s="14"/>
      <c r="L354" s="14"/>
      <c r="M354" s="16"/>
      <c r="N354" s="14"/>
      <c r="O354" s="14"/>
      <c r="P354" s="14"/>
      <c r="Q354" s="16"/>
      <c r="R354" s="14"/>
      <c r="S354" s="14"/>
      <c r="T354" s="14"/>
      <c r="U354" s="16"/>
      <c r="V354" s="14"/>
      <c r="W354" s="14"/>
      <c r="X354" s="14"/>
      <c r="Y354" s="16"/>
      <c r="Z354" s="14"/>
      <c r="AA354" s="14"/>
      <c r="AB354" s="14"/>
      <c r="AC354" s="16"/>
      <c r="AD354" s="14"/>
      <c r="AE354" s="14"/>
      <c r="AF354" s="14"/>
      <c r="AG354" s="16"/>
      <c r="AH354" s="14"/>
      <c r="AI354" s="14"/>
      <c r="AJ354" s="14"/>
      <c r="AK354" s="16"/>
      <c r="AL354" s="14"/>
      <c r="AM354" s="14"/>
      <c r="AN354" s="14"/>
      <c r="AO354" s="16"/>
      <c r="AP354" s="14"/>
      <c r="AQ354" s="14"/>
      <c r="AR354" s="15" t="str">
        <f t="shared" si="15"/>
        <v/>
      </c>
      <c r="AS354" s="15" t="str">
        <f t="shared" si="16"/>
        <v/>
      </c>
      <c r="AT354" s="15" t="str">
        <f t="shared" si="17"/>
        <v/>
      </c>
      <c r="AU354" s="14"/>
    </row>
    <row r="355" spans="1:47" ht="15" customHeight="1" x14ac:dyDescent="0.25">
      <c r="A355" s="19">
        <v>352</v>
      </c>
      <c r="B355" s="12"/>
      <c r="C355" s="14"/>
      <c r="D355" s="14"/>
      <c r="E355" s="16"/>
      <c r="F355" s="14"/>
      <c r="G355" s="14"/>
      <c r="H355" s="14"/>
      <c r="I355" s="16"/>
      <c r="J355" s="14"/>
      <c r="K355" s="14"/>
      <c r="L355" s="14"/>
      <c r="M355" s="16"/>
      <c r="N355" s="14"/>
      <c r="O355" s="14"/>
      <c r="P355" s="14"/>
      <c r="Q355" s="16"/>
      <c r="R355" s="14"/>
      <c r="S355" s="14"/>
      <c r="T355" s="14"/>
      <c r="U355" s="16"/>
      <c r="V355" s="14"/>
      <c r="W355" s="14"/>
      <c r="X355" s="14"/>
      <c r="Y355" s="16"/>
      <c r="Z355" s="14"/>
      <c r="AA355" s="14"/>
      <c r="AB355" s="14"/>
      <c r="AC355" s="16"/>
      <c r="AD355" s="14"/>
      <c r="AE355" s="14"/>
      <c r="AF355" s="14"/>
      <c r="AG355" s="16"/>
      <c r="AH355" s="14"/>
      <c r="AI355" s="14"/>
      <c r="AJ355" s="14"/>
      <c r="AK355" s="16"/>
      <c r="AL355" s="14"/>
      <c r="AM355" s="14"/>
      <c r="AN355" s="14"/>
      <c r="AO355" s="16"/>
      <c r="AP355" s="14"/>
      <c r="AQ355" s="14"/>
      <c r="AR355" s="15" t="str">
        <f t="shared" si="15"/>
        <v/>
      </c>
      <c r="AS355" s="15" t="str">
        <f t="shared" si="16"/>
        <v/>
      </c>
      <c r="AT355" s="15" t="str">
        <f t="shared" si="17"/>
        <v/>
      </c>
      <c r="AU355" s="14"/>
    </row>
    <row r="356" spans="1:47" ht="15" customHeight="1" x14ac:dyDescent="0.25">
      <c r="A356" s="19">
        <v>353</v>
      </c>
      <c r="B356" s="12"/>
      <c r="C356" s="14"/>
      <c r="D356" s="14"/>
      <c r="E356" s="16"/>
      <c r="F356" s="14"/>
      <c r="G356" s="14"/>
      <c r="H356" s="14"/>
      <c r="I356" s="16"/>
      <c r="J356" s="14"/>
      <c r="K356" s="14"/>
      <c r="L356" s="14"/>
      <c r="M356" s="16"/>
      <c r="N356" s="14"/>
      <c r="O356" s="14"/>
      <c r="P356" s="14"/>
      <c r="Q356" s="16"/>
      <c r="R356" s="14"/>
      <c r="S356" s="14"/>
      <c r="T356" s="14"/>
      <c r="U356" s="16"/>
      <c r="V356" s="14"/>
      <c r="W356" s="14"/>
      <c r="X356" s="14"/>
      <c r="Y356" s="16"/>
      <c r="Z356" s="14"/>
      <c r="AA356" s="14"/>
      <c r="AB356" s="14"/>
      <c r="AC356" s="16"/>
      <c r="AD356" s="14"/>
      <c r="AE356" s="14"/>
      <c r="AF356" s="14"/>
      <c r="AG356" s="16"/>
      <c r="AH356" s="14"/>
      <c r="AI356" s="14"/>
      <c r="AJ356" s="14"/>
      <c r="AK356" s="16"/>
      <c r="AL356" s="14"/>
      <c r="AM356" s="14"/>
      <c r="AN356" s="14"/>
      <c r="AO356" s="16"/>
      <c r="AP356" s="14"/>
      <c r="AQ356" s="14"/>
      <c r="AR356" s="15" t="str">
        <f t="shared" si="15"/>
        <v/>
      </c>
      <c r="AS356" s="15" t="str">
        <f t="shared" si="16"/>
        <v/>
      </c>
      <c r="AT356" s="15" t="str">
        <f t="shared" si="17"/>
        <v/>
      </c>
      <c r="AU356" s="14"/>
    </row>
    <row r="357" spans="1:47" ht="15" customHeight="1" x14ac:dyDescent="0.25">
      <c r="A357" s="19">
        <v>354</v>
      </c>
      <c r="B357" s="12"/>
      <c r="C357" s="14"/>
      <c r="D357" s="14"/>
      <c r="E357" s="16"/>
      <c r="F357" s="14"/>
      <c r="G357" s="14"/>
      <c r="H357" s="14"/>
      <c r="I357" s="16"/>
      <c r="J357" s="14"/>
      <c r="K357" s="14"/>
      <c r="L357" s="14"/>
      <c r="M357" s="16"/>
      <c r="N357" s="14"/>
      <c r="O357" s="14"/>
      <c r="P357" s="14"/>
      <c r="Q357" s="16"/>
      <c r="R357" s="14"/>
      <c r="S357" s="14"/>
      <c r="T357" s="14"/>
      <c r="U357" s="16"/>
      <c r="V357" s="14"/>
      <c r="W357" s="14"/>
      <c r="X357" s="14"/>
      <c r="Y357" s="16"/>
      <c r="Z357" s="14"/>
      <c r="AA357" s="14"/>
      <c r="AB357" s="14"/>
      <c r="AC357" s="16"/>
      <c r="AD357" s="14"/>
      <c r="AE357" s="14"/>
      <c r="AF357" s="14"/>
      <c r="AG357" s="16"/>
      <c r="AH357" s="14"/>
      <c r="AI357" s="14"/>
      <c r="AJ357" s="14"/>
      <c r="AK357" s="16"/>
      <c r="AL357" s="14"/>
      <c r="AM357" s="14"/>
      <c r="AN357" s="14"/>
      <c r="AO357" s="16"/>
      <c r="AP357" s="14"/>
      <c r="AQ357" s="14"/>
      <c r="AR357" s="15" t="str">
        <f t="shared" si="15"/>
        <v/>
      </c>
      <c r="AS357" s="15" t="str">
        <f t="shared" si="16"/>
        <v/>
      </c>
      <c r="AT357" s="15" t="str">
        <f t="shared" si="17"/>
        <v/>
      </c>
      <c r="AU357" s="14"/>
    </row>
    <row r="358" spans="1:47" ht="15" customHeight="1" x14ac:dyDescent="0.25">
      <c r="A358" s="19">
        <v>355</v>
      </c>
      <c r="B358" s="12"/>
      <c r="C358" s="14"/>
      <c r="D358" s="14"/>
      <c r="E358" s="16"/>
      <c r="F358" s="14"/>
      <c r="G358" s="14"/>
      <c r="H358" s="14"/>
      <c r="I358" s="16"/>
      <c r="J358" s="14"/>
      <c r="K358" s="14"/>
      <c r="L358" s="14"/>
      <c r="M358" s="16"/>
      <c r="N358" s="14"/>
      <c r="O358" s="14"/>
      <c r="P358" s="14"/>
      <c r="Q358" s="16"/>
      <c r="R358" s="14"/>
      <c r="S358" s="14"/>
      <c r="T358" s="14"/>
      <c r="U358" s="16"/>
      <c r="V358" s="14"/>
      <c r="W358" s="14"/>
      <c r="X358" s="14"/>
      <c r="Y358" s="16"/>
      <c r="Z358" s="14"/>
      <c r="AA358" s="14"/>
      <c r="AB358" s="14"/>
      <c r="AC358" s="16"/>
      <c r="AD358" s="14"/>
      <c r="AE358" s="14"/>
      <c r="AF358" s="14"/>
      <c r="AG358" s="16"/>
      <c r="AH358" s="14"/>
      <c r="AI358" s="14"/>
      <c r="AJ358" s="14"/>
      <c r="AK358" s="16"/>
      <c r="AL358" s="14"/>
      <c r="AM358" s="14"/>
      <c r="AN358" s="14"/>
      <c r="AO358" s="16"/>
      <c r="AP358" s="14"/>
      <c r="AQ358" s="14"/>
      <c r="AR358" s="15" t="str">
        <f t="shared" si="15"/>
        <v/>
      </c>
      <c r="AS358" s="15" t="str">
        <f t="shared" si="16"/>
        <v/>
      </c>
      <c r="AT358" s="15" t="str">
        <f t="shared" si="17"/>
        <v/>
      </c>
      <c r="AU358" s="14"/>
    </row>
    <row r="359" spans="1:47" ht="15" customHeight="1" x14ac:dyDescent="0.25">
      <c r="A359" s="19">
        <v>356</v>
      </c>
      <c r="B359" s="12"/>
      <c r="C359" s="14"/>
      <c r="D359" s="14"/>
      <c r="E359" s="16"/>
      <c r="F359" s="14"/>
      <c r="G359" s="14"/>
      <c r="H359" s="14"/>
      <c r="I359" s="16"/>
      <c r="J359" s="14"/>
      <c r="K359" s="14"/>
      <c r="L359" s="14"/>
      <c r="M359" s="16"/>
      <c r="N359" s="14"/>
      <c r="O359" s="14"/>
      <c r="P359" s="14"/>
      <c r="Q359" s="16"/>
      <c r="R359" s="14"/>
      <c r="S359" s="14"/>
      <c r="T359" s="14"/>
      <c r="U359" s="16"/>
      <c r="V359" s="14"/>
      <c r="W359" s="14"/>
      <c r="X359" s="14"/>
      <c r="Y359" s="16"/>
      <c r="Z359" s="14"/>
      <c r="AA359" s="14"/>
      <c r="AB359" s="14"/>
      <c r="AC359" s="16"/>
      <c r="AD359" s="14"/>
      <c r="AE359" s="14"/>
      <c r="AF359" s="14"/>
      <c r="AG359" s="16"/>
      <c r="AH359" s="14"/>
      <c r="AI359" s="14"/>
      <c r="AJ359" s="14"/>
      <c r="AK359" s="16"/>
      <c r="AL359" s="14"/>
      <c r="AM359" s="14"/>
      <c r="AN359" s="14"/>
      <c r="AO359" s="16"/>
      <c r="AP359" s="14"/>
      <c r="AQ359" s="14"/>
      <c r="AR359" s="15" t="str">
        <f t="shared" si="15"/>
        <v/>
      </c>
      <c r="AS359" s="15" t="str">
        <f t="shared" si="16"/>
        <v/>
      </c>
      <c r="AT359" s="15" t="str">
        <f t="shared" si="17"/>
        <v/>
      </c>
      <c r="AU359" s="14"/>
    </row>
    <row r="360" spans="1:47" ht="15" customHeight="1" x14ac:dyDescent="0.25">
      <c r="A360" s="19">
        <v>357</v>
      </c>
      <c r="B360" s="12"/>
      <c r="C360" s="14"/>
      <c r="D360" s="14"/>
      <c r="E360" s="16"/>
      <c r="F360" s="14"/>
      <c r="G360" s="14"/>
      <c r="H360" s="14"/>
      <c r="I360" s="16"/>
      <c r="J360" s="14"/>
      <c r="K360" s="14"/>
      <c r="L360" s="14"/>
      <c r="M360" s="16"/>
      <c r="N360" s="14"/>
      <c r="O360" s="14"/>
      <c r="P360" s="14"/>
      <c r="Q360" s="16"/>
      <c r="R360" s="14"/>
      <c r="S360" s="14"/>
      <c r="T360" s="14"/>
      <c r="U360" s="16"/>
      <c r="V360" s="14"/>
      <c r="W360" s="14"/>
      <c r="X360" s="14"/>
      <c r="Y360" s="16"/>
      <c r="Z360" s="14"/>
      <c r="AA360" s="14"/>
      <c r="AB360" s="14"/>
      <c r="AC360" s="16"/>
      <c r="AD360" s="14"/>
      <c r="AE360" s="14"/>
      <c r="AF360" s="14"/>
      <c r="AG360" s="16"/>
      <c r="AH360" s="14"/>
      <c r="AI360" s="14"/>
      <c r="AJ360" s="14"/>
      <c r="AK360" s="16"/>
      <c r="AL360" s="14"/>
      <c r="AM360" s="14"/>
      <c r="AN360" s="14"/>
      <c r="AO360" s="16"/>
      <c r="AP360" s="14"/>
      <c r="AQ360" s="14"/>
      <c r="AR360" s="15" t="str">
        <f t="shared" si="15"/>
        <v/>
      </c>
      <c r="AS360" s="15" t="str">
        <f t="shared" si="16"/>
        <v/>
      </c>
      <c r="AT360" s="15" t="str">
        <f t="shared" si="17"/>
        <v/>
      </c>
      <c r="AU360" s="14"/>
    </row>
    <row r="361" spans="1:47" ht="15" customHeight="1" x14ac:dyDescent="0.25">
      <c r="A361" s="19">
        <v>358</v>
      </c>
      <c r="B361" s="12"/>
      <c r="C361" s="14"/>
      <c r="D361" s="14"/>
      <c r="E361" s="16"/>
      <c r="F361" s="14"/>
      <c r="G361" s="14"/>
      <c r="H361" s="14"/>
      <c r="I361" s="16"/>
      <c r="J361" s="14"/>
      <c r="K361" s="14"/>
      <c r="L361" s="14"/>
      <c r="M361" s="16"/>
      <c r="N361" s="14"/>
      <c r="O361" s="14"/>
      <c r="P361" s="14"/>
      <c r="Q361" s="16"/>
      <c r="R361" s="14"/>
      <c r="S361" s="14"/>
      <c r="T361" s="14"/>
      <c r="U361" s="16"/>
      <c r="V361" s="14"/>
      <c r="W361" s="14"/>
      <c r="X361" s="14"/>
      <c r="Y361" s="16"/>
      <c r="Z361" s="14"/>
      <c r="AA361" s="14"/>
      <c r="AB361" s="14"/>
      <c r="AC361" s="16"/>
      <c r="AD361" s="14"/>
      <c r="AE361" s="14"/>
      <c r="AF361" s="14"/>
      <c r="AG361" s="16"/>
      <c r="AH361" s="14"/>
      <c r="AI361" s="14"/>
      <c r="AJ361" s="14"/>
      <c r="AK361" s="16"/>
      <c r="AL361" s="14"/>
      <c r="AM361" s="14"/>
      <c r="AN361" s="14"/>
      <c r="AO361" s="16"/>
      <c r="AP361" s="14"/>
      <c r="AQ361" s="14"/>
      <c r="AR361" s="15" t="str">
        <f t="shared" si="15"/>
        <v/>
      </c>
      <c r="AS361" s="15" t="str">
        <f t="shared" si="16"/>
        <v/>
      </c>
      <c r="AT361" s="15" t="str">
        <f t="shared" si="17"/>
        <v/>
      </c>
      <c r="AU361" s="14"/>
    </row>
    <row r="362" spans="1:47" ht="15" customHeight="1" x14ac:dyDescent="0.25">
      <c r="A362" s="19">
        <v>359</v>
      </c>
      <c r="B362" s="12"/>
      <c r="C362" s="14"/>
      <c r="D362" s="14"/>
      <c r="E362" s="16"/>
      <c r="F362" s="14"/>
      <c r="G362" s="14"/>
      <c r="H362" s="14"/>
      <c r="I362" s="16"/>
      <c r="J362" s="14"/>
      <c r="K362" s="14"/>
      <c r="L362" s="14"/>
      <c r="M362" s="16"/>
      <c r="N362" s="14"/>
      <c r="O362" s="14"/>
      <c r="P362" s="14"/>
      <c r="Q362" s="16"/>
      <c r="R362" s="14"/>
      <c r="S362" s="14"/>
      <c r="T362" s="14"/>
      <c r="U362" s="16"/>
      <c r="V362" s="14"/>
      <c r="W362" s="14"/>
      <c r="X362" s="14"/>
      <c r="Y362" s="16"/>
      <c r="Z362" s="14"/>
      <c r="AA362" s="14"/>
      <c r="AB362" s="14"/>
      <c r="AC362" s="16"/>
      <c r="AD362" s="14"/>
      <c r="AE362" s="14"/>
      <c r="AF362" s="14"/>
      <c r="AG362" s="16"/>
      <c r="AH362" s="14"/>
      <c r="AI362" s="14"/>
      <c r="AJ362" s="14"/>
      <c r="AK362" s="16"/>
      <c r="AL362" s="14"/>
      <c r="AM362" s="14"/>
      <c r="AN362" s="14"/>
      <c r="AO362" s="16"/>
      <c r="AP362" s="14"/>
      <c r="AQ362" s="14"/>
      <c r="AR362" s="15" t="str">
        <f t="shared" si="15"/>
        <v/>
      </c>
      <c r="AS362" s="15" t="str">
        <f t="shared" si="16"/>
        <v/>
      </c>
      <c r="AT362" s="15" t="str">
        <f t="shared" si="17"/>
        <v/>
      </c>
      <c r="AU362" s="14"/>
    </row>
    <row r="363" spans="1:47" ht="15" customHeight="1" x14ac:dyDescent="0.25">
      <c r="A363" s="19">
        <v>360</v>
      </c>
      <c r="B363" s="12"/>
      <c r="C363" s="14"/>
      <c r="D363" s="14"/>
      <c r="E363" s="16"/>
      <c r="F363" s="14"/>
      <c r="G363" s="14"/>
      <c r="H363" s="14"/>
      <c r="I363" s="16"/>
      <c r="J363" s="14"/>
      <c r="K363" s="14"/>
      <c r="L363" s="14"/>
      <c r="M363" s="16"/>
      <c r="N363" s="14"/>
      <c r="O363" s="14"/>
      <c r="P363" s="14"/>
      <c r="Q363" s="16"/>
      <c r="R363" s="14"/>
      <c r="S363" s="14"/>
      <c r="T363" s="14"/>
      <c r="U363" s="16"/>
      <c r="V363" s="14"/>
      <c r="W363" s="14"/>
      <c r="X363" s="14"/>
      <c r="Y363" s="16"/>
      <c r="Z363" s="14"/>
      <c r="AA363" s="14"/>
      <c r="AB363" s="14"/>
      <c r="AC363" s="16"/>
      <c r="AD363" s="14"/>
      <c r="AE363" s="14"/>
      <c r="AF363" s="14"/>
      <c r="AG363" s="16"/>
      <c r="AH363" s="14"/>
      <c r="AI363" s="14"/>
      <c r="AJ363" s="14"/>
      <c r="AK363" s="16"/>
      <c r="AL363" s="14"/>
      <c r="AM363" s="14"/>
      <c r="AN363" s="14"/>
      <c r="AO363" s="16"/>
      <c r="AP363" s="14"/>
      <c r="AQ363" s="14"/>
      <c r="AR363" s="15" t="str">
        <f t="shared" si="15"/>
        <v/>
      </c>
      <c r="AS363" s="15" t="str">
        <f t="shared" si="16"/>
        <v/>
      </c>
      <c r="AT363" s="15" t="str">
        <f t="shared" si="17"/>
        <v/>
      </c>
      <c r="AU363" s="14"/>
    </row>
    <row r="364" spans="1:47" ht="15" customHeight="1" x14ac:dyDescent="0.25">
      <c r="A364" s="19">
        <v>361</v>
      </c>
      <c r="B364" s="12"/>
      <c r="C364" s="14"/>
      <c r="D364" s="14"/>
      <c r="E364" s="16"/>
      <c r="F364" s="14"/>
      <c r="G364" s="14"/>
      <c r="H364" s="14"/>
      <c r="I364" s="16"/>
      <c r="J364" s="14"/>
      <c r="K364" s="14"/>
      <c r="L364" s="14"/>
      <c r="M364" s="16"/>
      <c r="N364" s="14"/>
      <c r="O364" s="14"/>
      <c r="P364" s="14"/>
      <c r="Q364" s="16"/>
      <c r="R364" s="14"/>
      <c r="S364" s="14"/>
      <c r="T364" s="14"/>
      <c r="U364" s="16"/>
      <c r="V364" s="14"/>
      <c r="W364" s="14"/>
      <c r="X364" s="14"/>
      <c r="Y364" s="16"/>
      <c r="Z364" s="14"/>
      <c r="AA364" s="14"/>
      <c r="AB364" s="14"/>
      <c r="AC364" s="16"/>
      <c r="AD364" s="14"/>
      <c r="AE364" s="14"/>
      <c r="AF364" s="14"/>
      <c r="AG364" s="16"/>
      <c r="AH364" s="14"/>
      <c r="AI364" s="14"/>
      <c r="AJ364" s="14"/>
      <c r="AK364" s="16"/>
      <c r="AL364" s="14"/>
      <c r="AM364" s="14"/>
      <c r="AN364" s="14"/>
      <c r="AO364" s="16"/>
      <c r="AP364" s="14"/>
      <c r="AQ364" s="14"/>
      <c r="AR364" s="15" t="str">
        <f t="shared" si="15"/>
        <v/>
      </c>
      <c r="AS364" s="15" t="str">
        <f t="shared" si="16"/>
        <v/>
      </c>
      <c r="AT364" s="15" t="str">
        <f t="shared" si="17"/>
        <v/>
      </c>
      <c r="AU364" s="14"/>
    </row>
    <row r="365" spans="1:47" ht="15" customHeight="1" x14ac:dyDescent="0.25">
      <c r="A365" s="19">
        <v>362</v>
      </c>
      <c r="B365" s="12"/>
      <c r="C365" s="14"/>
      <c r="D365" s="14"/>
      <c r="E365" s="16"/>
      <c r="F365" s="14"/>
      <c r="G365" s="14"/>
      <c r="H365" s="14"/>
      <c r="I365" s="16"/>
      <c r="J365" s="14"/>
      <c r="K365" s="14"/>
      <c r="L365" s="14"/>
      <c r="M365" s="16"/>
      <c r="N365" s="14"/>
      <c r="O365" s="14"/>
      <c r="P365" s="14"/>
      <c r="Q365" s="16"/>
      <c r="R365" s="14"/>
      <c r="S365" s="14"/>
      <c r="T365" s="14"/>
      <c r="U365" s="16"/>
      <c r="V365" s="14"/>
      <c r="W365" s="14"/>
      <c r="X365" s="14"/>
      <c r="Y365" s="16"/>
      <c r="Z365" s="14"/>
      <c r="AA365" s="14"/>
      <c r="AB365" s="14"/>
      <c r="AC365" s="16"/>
      <c r="AD365" s="14"/>
      <c r="AE365" s="14"/>
      <c r="AF365" s="14"/>
      <c r="AG365" s="16"/>
      <c r="AH365" s="14"/>
      <c r="AI365" s="14"/>
      <c r="AJ365" s="14"/>
      <c r="AK365" s="16"/>
      <c r="AL365" s="14"/>
      <c r="AM365" s="14"/>
      <c r="AN365" s="14"/>
      <c r="AO365" s="16"/>
      <c r="AP365" s="14"/>
      <c r="AQ365" s="14"/>
      <c r="AR365" s="15" t="str">
        <f t="shared" si="15"/>
        <v/>
      </c>
      <c r="AS365" s="15" t="str">
        <f t="shared" si="16"/>
        <v/>
      </c>
      <c r="AT365" s="15" t="str">
        <f t="shared" si="17"/>
        <v/>
      </c>
      <c r="AU365" s="14"/>
    </row>
    <row r="366" spans="1:47" ht="15" customHeight="1" x14ac:dyDescent="0.25">
      <c r="A366" s="19">
        <v>363</v>
      </c>
      <c r="B366" s="12"/>
      <c r="C366" s="14"/>
      <c r="D366" s="14"/>
      <c r="E366" s="16"/>
      <c r="F366" s="14"/>
      <c r="G366" s="14"/>
      <c r="H366" s="14"/>
      <c r="I366" s="16"/>
      <c r="J366" s="14"/>
      <c r="K366" s="14"/>
      <c r="L366" s="14"/>
      <c r="M366" s="16"/>
      <c r="N366" s="14"/>
      <c r="O366" s="14"/>
      <c r="P366" s="14"/>
      <c r="Q366" s="16"/>
      <c r="R366" s="14"/>
      <c r="S366" s="14"/>
      <c r="T366" s="14"/>
      <c r="U366" s="16"/>
      <c r="V366" s="14"/>
      <c r="W366" s="14"/>
      <c r="X366" s="14"/>
      <c r="Y366" s="16"/>
      <c r="Z366" s="14"/>
      <c r="AA366" s="14"/>
      <c r="AB366" s="14"/>
      <c r="AC366" s="16"/>
      <c r="AD366" s="14"/>
      <c r="AE366" s="14"/>
      <c r="AF366" s="14"/>
      <c r="AG366" s="16"/>
      <c r="AH366" s="14"/>
      <c r="AI366" s="14"/>
      <c r="AJ366" s="14"/>
      <c r="AK366" s="16"/>
      <c r="AL366" s="14"/>
      <c r="AM366" s="14"/>
      <c r="AN366" s="14"/>
      <c r="AO366" s="16"/>
      <c r="AP366" s="14"/>
      <c r="AQ366" s="14"/>
      <c r="AR366" s="15" t="str">
        <f t="shared" si="15"/>
        <v/>
      </c>
      <c r="AS366" s="15" t="str">
        <f t="shared" si="16"/>
        <v/>
      </c>
      <c r="AT366" s="15" t="str">
        <f t="shared" si="17"/>
        <v/>
      </c>
      <c r="AU366" s="14"/>
    </row>
    <row r="367" spans="1:47" ht="15" customHeight="1" x14ac:dyDescent="0.25">
      <c r="A367" s="19">
        <v>364</v>
      </c>
      <c r="B367" s="12"/>
      <c r="C367" s="14"/>
      <c r="D367" s="14"/>
      <c r="E367" s="16"/>
      <c r="F367" s="14"/>
      <c r="G367" s="14"/>
      <c r="H367" s="14"/>
      <c r="I367" s="16"/>
      <c r="J367" s="14"/>
      <c r="K367" s="14"/>
      <c r="L367" s="14"/>
      <c r="M367" s="16"/>
      <c r="N367" s="14"/>
      <c r="O367" s="14"/>
      <c r="P367" s="14"/>
      <c r="Q367" s="16"/>
      <c r="R367" s="14"/>
      <c r="S367" s="14"/>
      <c r="T367" s="14"/>
      <c r="U367" s="16"/>
      <c r="V367" s="14"/>
      <c r="W367" s="14"/>
      <c r="X367" s="14"/>
      <c r="Y367" s="16"/>
      <c r="Z367" s="14"/>
      <c r="AA367" s="14"/>
      <c r="AB367" s="14"/>
      <c r="AC367" s="16"/>
      <c r="AD367" s="14"/>
      <c r="AE367" s="14"/>
      <c r="AF367" s="14"/>
      <c r="AG367" s="16"/>
      <c r="AH367" s="14"/>
      <c r="AI367" s="14"/>
      <c r="AJ367" s="14"/>
      <c r="AK367" s="16"/>
      <c r="AL367" s="14"/>
      <c r="AM367" s="14"/>
      <c r="AN367" s="14"/>
      <c r="AO367" s="16"/>
      <c r="AP367" s="14"/>
      <c r="AQ367" s="14"/>
      <c r="AR367" s="15" t="str">
        <f t="shared" si="15"/>
        <v/>
      </c>
      <c r="AS367" s="15" t="str">
        <f t="shared" si="16"/>
        <v/>
      </c>
      <c r="AT367" s="15" t="str">
        <f t="shared" si="17"/>
        <v/>
      </c>
      <c r="AU367" s="14"/>
    </row>
    <row r="368" spans="1:47" ht="15" customHeight="1" x14ac:dyDescent="0.25">
      <c r="A368" s="19">
        <v>365</v>
      </c>
      <c r="B368" s="12"/>
      <c r="C368" s="14"/>
      <c r="D368" s="14"/>
      <c r="E368" s="16"/>
      <c r="F368" s="14"/>
      <c r="G368" s="14"/>
      <c r="H368" s="14"/>
      <c r="I368" s="16"/>
      <c r="J368" s="14"/>
      <c r="K368" s="14"/>
      <c r="L368" s="14"/>
      <c r="M368" s="16"/>
      <c r="N368" s="14"/>
      <c r="O368" s="14"/>
      <c r="P368" s="14"/>
      <c r="Q368" s="16"/>
      <c r="R368" s="14"/>
      <c r="S368" s="14"/>
      <c r="T368" s="14"/>
      <c r="U368" s="16"/>
      <c r="V368" s="14"/>
      <c r="W368" s="14"/>
      <c r="X368" s="14"/>
      <c r="Y368" s="16"/>
      <c r="Z368" s="14"/>
      <c r="AA368" s="14"/>
      <c r="AB368" s="14"/>
      <c r="AC368" s="16"/>
      <c r="AD368" s="14"/>
      <c r="AE368" s="14"/>
      <c r="AF368" s="14"/>
      <c r="AG368" s="16"/>
      <c r="AH368" s="14"/>
      <c r="AI368" s="14"/>
      <c r="AJ368" s="14"/>
      <c r="AK368" s="16"/>
      <c r="AL368" s="14"/>
      <c r="AM368" s="14"/>
      <c r="AN368" s="14"/>
      <c r="AO368" s="16"/>
      <c r="AP368" s="14"/>
      <c r="AQ368" s="14"/>
      <c r="AR368" s="15" t="str">
        <f t="shared" si="15"/>
        <v/>
      </c>
      <c r="AS368" s="15" t="str">
        <f t="shared" si="16"/>
        <v/>
      </c>
      <c r="AT368" s="15" t="str">
        <f t="shared" si="17"/>
        <v/>
      </c>
      <c r="AU368" s="14"/>
    </row>
    <row r="369" spans="1:47" ht="15" customHeight="1" x14ac:dyDescent="0.25">
      <c r="A369" s="19">
        <v>366</v>
      </c>
      <c r="B369" s="12"/>
      <c r="C369" s="14"/>
      <c r="D369" s="14"/>
      <c r="E369" s="16"/>
      <c r="F369" s="14"/>
      <c r="G369" s="14"/>
      <c r="H369" s="14"/>
      <c r="I369" s="16"/>
      <c r="J369" s="14"/>
      <c r="K369" s="14"/>
      <c r="L369" s="14"/>
      <c r="M369" s="16"/>
      <c r="N369" s="14"/>
      <c r="O369" s="14"/>
      <c r="P369" s="14"/>
      <c r="Q369" s="16"/>
      <c r="R369" s="14"/>
      <c r="S369" s="14"/>
      <c r="T369" s="14"/>
      <c r="U369" s="16"/>
      <c r="V369" s="14"/>
      <c r="W369" s="14"/>
      <c r="X369" s="14"/>
      <c r="Y369" s="16"/>
      <c r="Z369" s="14"/>
      <c r="AA369" s="14"/>
      <c r="AB369" s="14"/>
      <c r="AC369" s="16"/>
      <c r="AD369" s="14"/>
      <c r="AE369" s="14"/>
      <c r="AF369" s="14"/>
      <c r="AG369" s="16"/>
      <c r="AH369" s="14"/>
      <c r="AI369" s="14"/>
      <c r="AJ369" s="14"/>
      <c r="AK369" s="16"/>
      <c r="AL369" s="14"/>
      <c r="AM369" s="14"/>
      <c r="AN369" s="14"/>
      <c r="AO369" s="16"/>
      <c r="AP369" s="14"/>
      <c r="AQ369" s="14"/>
      <c r="AR369" s="15" t="str">
        <f t="shared" si="15"/>
        <v/>
      </c>
      <c r="AS369" s="15" t="str">
        <f t="shared" si="16"/>
        <v/>
      </c>
      <c r="AT369" s="15" t="str">
        <f t="shared" si="17"/>
        <v/>
      </c>
      <c r="AU369" s="14"/>
    </row>
    <row r="370" spans="1:47" ht="15" customHeight="1" x14ac:dyDescent="0.25">
      <c r="A370" s="19">
        <v>367</v>
      </c>
      <c r="B370" s="12"/>
      <c r="C370" s="14"/>
      <c r="D370" s="14"/>
      <c r="E370" s="16"/>
      <c r="F370" s="14"/>
      <c r="G370" s="14"/>
      <c r="H370" s="14"/>
      <c r="I370" s="16"/>
      <c r="J370" s="14"/>
      <c r="K370" s="14"/>
      <c r="L370" s="14"/>
      <c r="M370" s="16"/>
      <c r="N370" s="14"/>
      <c r="O370" s="14"/>
      <c r="P370" s="14"/>
      <c r="Q370" s="16"/>
      <c r="R370" s="14"/>
      <c r="S370" s="14"/>
      <c r="T370" s="14"/>
      <c r="U370" s="16"/>
      <c r="V370" s="14"/>
      <c r="W370" s="14"/>
      <c r="X370" s="14"/>
      <c r="Y370" s="16"/>
      <c r="Z370" s="14"/>
      <c r="AA370" s="14"/>
      <c r="AB370" s="14"/>
      <c r="AC370" s="16"/>
      <c r="AD370" s="14"/>
      <c r="AE370" s="14"/>
      <c r="AF370" s="14"/>
      <c r="AG370" s="16"/>
      <c r="AH370" s="14"/>
      <c r="AI370" s="14"/>
      <c r="AJ370" s="14"/>
      <c r="AK370" s="16"/>
      <c r="AL370" s="14"/>
      <c r="AM370" s="14"/>
      <c r="AN370" s="14"/>
      <c r="AO370" s="16"/>
      <c r="AP370" s="14"/>
      <c r="AQ370" s="14"/>
      <c r="AR370" s="15" t="str">
        <f t="shared" si="15"/>
        <v/>
      </c>
      <c r="AS370" s="15" t="str">
        <f t="shared" si="16"/>
        <v/>
      </c>
      <c r="AT370" s="15" t="str">
        <f t="shared" si="17"/>
        <v/>
      </c>
      <c r="AU370" s="14"/>
    </row>
    <row r="371" spans="1:47" ht="15" customHeight="1" x14ac:dyDescent="0.25">
      <c r="A371" s="19">
        <v>368</v>
      </c>
      <c r="B371" s="12"/>
      <c r="C371" s="14"/>
      <c r="D371" s="14"/>
      <c r="E371" s="16"/>
      <c r="F371" s="14"/>
      <c r="G371" s="14"/>
      <c r="H371" s="14"/>
      <c r="I371" s="16"/>
      <c r="J371" s="14"/>
      <c r="K371" s="14"/>
      <c r="L371" s="14"/>
      <c r="M371" s="16"/>
      <c r="N371" s="14"/>
      <c r="O371" s="14"/>
      <c r="P371" s="14"/>
      <c r="Q371" s="16"/>
      <c r="R371" s="14"/>
      <c r="S371" s="14"/>
      <c r="T371" s="14"/>
      <c r="U371" s="16"/>
      <c r="V371" s="14"/>
      <c r="W371" s="14"/>
      <c r="X371" s="14"/>
      <c r="Y371" s="16"/>
      <c r="Z371" s="14"/>
      <c r="AA371" s="14"/>
      <c r="AB371" s="14"/>
      <c r="AC371" s="16"/>
      <c r="AD371" s="14"/>
      <c r="AE371" s="14"/>
      <c r="AF371" s="14"/>
      <c r="AG371" s="16"/>
      <c r="AH371" s="14"/>
      <c r="AI371" s="14"/>
      <c r="AJ371" s="14"/>
      <c r="AK371" s="16"/>
      <c r="AL371" s="14"/>
      <c r="AM371" s="14"/>
      <c r="AN371" s="14"/>
      <c r="AO371" s="16"/>
      <c r="AP371" s="14"/>
      <c r="AQ371" s="14"/>
      <c r="AR371" s="15" t="str">
        <f t="shared" si="15"/>
        <v/>
      </c>
      <c r="AS371" s="15" t="str">
        <f t="shared" si="16"/>
        <v/>
      </c>
      <c r="AT371" s="15" t="str">
        <f t="shared" si="17"/>
        <v/>
      </c>
      <c r="AU371" s="14"/>
    </row>
    <row r="372" spans="1:47" ht="15" customHeight="1" x14ac:dyDescent="0.25">
      <c r="A372" s="19">
        <v>369</v>
      </c>
      <c r="B372" s="12"/>
      <c r="C372" s="14"/>
      <c r="D372" s="14"/>
      <c r="E372" s="16"/>
      <c r="F372" s="14"/>
      <c r="G372" s="14"/>
      <c r="H372" s="14"/>
      <c r="I372" s="16"/>
      <c r="J372" s="14"/>
      <c r="K372" s="14"/>
      <c r="L372" s="14"/>
      <c r="M372" s="16"/>
      <c r="N372" s="14"/>
      <c r="O372" s="14"/>
      <c r="P372" s="14"/>
      <c r="Q372" s="16"/>
      <c r="R372" s="14"/>
      <c r="S372" s="14"/>
      <c r="T372" s="14"/>
      <c r="U372" s="16"/>
      <c r="V372" s="14"/>
      <c r="W372" s="14"/>
      <c r="X372" s="14"/>
      <c r="Y372" s="16"/>
      <c r="Z372" s="14"/>
      <c r="AA372" s="14"/>
      <c r="AB372" s="14"/>
      <c r="AC372" s="16"/>
      <c r="AD372" s="14"/>
      <c r="AE372" s="14"/>
      <c r="AF372" s="14"/>
      <c r="AG372" s="16"/>
      <c r="AH372" s="14"/>
      <c r="AI372" s="14"/>
      <c r="AJ372" s="14"/>
      <c r="AK372" s="16"/>
      <c r="AL372" s="14"/>
      <c r="AM372" s="14"/>
      <c r="AN372" s="14"/>
      <c r="AO372" s="16"/>
      <c r="AP372" s="14"/>
      <c r="AQ372" s="14"/>
      <c r="AR372" s="15" t="str">
        <f t="shared" si="15"/>
        <v/>
      </c>
      <c r="AS372" s="15" t="str">
        <f t="shared" si="16"/>
        <v/>
      </c>
      <c r="AT372" s="15" t="str">
        <f t="shared" si="17"/>
        <v/>
      </c>
      <c r="AU372" s="14"/>
    </row>
    <row r="373" spans="1:47" ht="15" customHeight="1" x14ac:dyDescent="0.25">
      <c r="A373" s="19">
        <v>370</v>
      </c>
      <c r="B373" s="12"/>
      <c r="C373" s="14"/>
      <c r="D373" s="14"/>
      <c r="E373" s="16"/>
      <c r="F373" s="14"/>
      <c r="G373" s="14"/>
      <c r="H373" s="14"/>
      <c r="I373" s="16"/>
      <c r="J373" s="14"/>
      <c r="K373" s="14"/>
      <c r="L373" s="14"/>
      <c r="M373" s="16"/>
      <c r="N373" s="14"/>
      <c r="O373" s="14"/>
      <c r="P373" s="14"/>
      <c r="Q373" s="16"/>
      <c r="R373" s="14"/>
      <c r="S373" s="14"/>
      <c r="T373" s="14"/>
      <c r="U373" s="16"/>
      <c r="V373" s="14"/>
      <c r="W373" s="14"/>
      <c r="X373" s="14"/>
      <c r="Y373" s="16"/>
      <c r="Z373" s="14"/>
      <c r="AA373" s="14"/>
      <c r="AB373" s="14"/>
      <c r="AC373" s="16"/>
      <c r="AD373" s="14"/>
      <c r="AE373" s="14"/>
      <c r="AF373" s="14"/>
      <c r="AG373" s="16"/>
      <c r="AH373" s="14"/>
      <c r="AI373" s="14"/>
      <c r="AJ373" s="14"/>
      <c r="AK373" s="16"/>
      <c r="AL373" s="14"/>
      <c r="AM373" s="14"/>
      <c r="AN373" s="14"/>
      <c r="AO373" s="16"/>
      <c r="AP373" s="14"/>
      <c r="AQ373" s="14"/>
      <c r="AR373" s="15" t="str">
        <f t="shared" si="15"/>
        <v/>
      </c>
      <c r="AS373" s="15" t="str">
        <f t="shared" si="16"/>
        <v/>
      </c>
      <c r="AT373" s="15" t="str">
        <f t="shared" si="17"/>
        <v/>
      </c>
      <c r="AU373" s="14"/>
    </row>
    <row r="374" spans="1:47" ht="15" customHeight="1" x14ac:dyDescent="0.25">
      <c r="A374" s="19">
        <v>371</v>
      </c>
      <c r="B374" s="12"/>
      <c r="C374" s="14"/>
      <c r="D374" s="14"/>
      <c r="E374" s="16"/>
      <c r="F374" s="14"/>
      <c r="G374" s="14"/>
      <c r="H374" s="14"/>
      <c r="I374" s="16"/>
      <c r="J374" s="14"/>
      <c r="K374" s="14"/>
      <c r="L374" s="14"/>
      <c r="M374" s="16"/>
      <c r="N374" s="14"/>
      <c r="O374" s="14"/>
      <c r="P374" s="14"/>
      <c r="Q374" s="16"/>
      <c r="R374" s="14"/>
      <c r="S374" s="14"/>
      <c r="T374" s="14"/>
      <c r="U374" s="16"/>
      <c r="V374" s="14"/>
      <c r="W374" s="14"/>
      <c r="X374" s="14"/>
      <c r="Y374" s="16"/>
      <c r="Z374" s="14"/>
      <c r="AA374" s="14"/>
      <c r="AB374" s="14"/>
      <c r="AC374" s="16"/>
      <c r="AD374" s="14"/>
      <c r="AE374" s="14"/>
      <c r="AF374" s="14"/>
      <c r="AG374" s="16"/>
      <c r="AH374" s="14"/>
      <c r="AI374" s="14"/>
      <c r="AJ374" s="14"/>
      <c r="AK374" s="16"/>
      <c r="AL374" s="14"/>
      <c r="AM374" s="14"/>
      <c r="AN374" s="14"/>
      <c r="AO374" s="16"/>
      <c r="AP374" s="14"/>
      <c r="AQ374" s="14"/>
      <c r="AR374" s="15" t="str">
        <f t="shared" si="15"/>
        <v/>
      </c>
      <c r="AS374" s="15" t="str">
        <f t="shared" si="16"/>
        <v/>
      </c>
      <c r="AT374" s="15" t="str">
        <f t="shared" si="17"/>
        <v/>
      </c>
      <c r="AU374" s="14"/>
    </row>
    <row r="375" spans="1:47" ht="15" customHeight="1" x14ac:dyDescent="0.25">
      <c r="A375" s="19">
        <v>372</v>
      </c>
      <c r="B375" s="12"/>
      <c r="C375" s="14"/>
      <c r="D375" s="14"/>
      <c r="E375" s="16"/>
      <c r="F375" s="14"/>
      <c r="G375" s="14"/>
      <c r="H375" s="14"/>
      <c r="I375" s="16"/>
      <c r="J375" s="14"/>
      <c r="K375" s="14"/>
      <c r="L375" s="14"/>
      <c r="M375" s="16"/>
      <c r="N375" s="14"/>
      <c r="O375" s="14"/>
      <c r="P375" s="14"/>
      <c r="Q375" s="16"/>
      <c r="R375" s="14"/>
      <c r="S375" s="14"/>
      <c r="T375" s="14"/>
      <c r="U375" s="16"/>
      <c r="V375" s="14"/>
      <c r="W375" s="14"/>
      <c r="X375" s="14"/>
      <c r="Y375" s="16"/>
      <c r="Z375" s="14"/>
      <c r="AA375" s="14"/>
      <c r="AB375" s="14"/>
      <c r="AC375" s="16"/>
      <c r="AD375" s="14"/>
      <c r="AE375" s="14"/>
      <c r="AF375" s="14"/>
      <c r="AG375" s="16"/>
      <c r="AH375" s="14"/>
      <c r="AI375" s="14"/>
      <c r="AJ375" s="14"/>
      <c r="AK375" s="16"/>
      <c r="AL375" s="14"/>
      <c r="AM375" s="14"/>
      <c r="AN375" s="14"/>
      <c r="AO375" s="16"/>
      <c r="AP375" s="14"/>
      <c r="AQ375" s="14"/>
      <c r="AR375" s="15" t="str">
        <f t="shared" si="15"/>
        <v/>
      </c>
      <c r="AS375" s="15" t="str">
        <f t="shared" si="16"/>
        <v/>
      </c>
      <c r="AT375" s="15" t="str">
        <f t="shared" si="17"/>
        <v/>
      </c>
      <c r="AU375" s="14"/>
    </row>
    <row r="376" spans="1:47" ht="15" customHeight="1" x14ac:dyDescent="0.25">
      <c r="A376" s="19">
        <v>373</v>
      </c>
      <c r="B376" s="12"/>
      <c r="C376" s="14"/>
      <c r="D376" s="14"/>
      <c r="E376" s="16"/>
      <c r="F376" s="14"/>
      <c r="G376" s="14"/>
      <c r="H376" s="14"/>
      <c r="I376" s="16"/>
      <c r="J376" s="14"/>
      <c r="K376" s="14"/>
      <c r="L376" s="14"/>
      <c r="M376" s="16"/>
      <c r="N376" s="14"/>
      <c r="O376" s="14"/>
      <c r="P376" s="14"/>
      <c r="Q376" s="16"/>
      <c r="R376" s="14"/>
      <c r="S376" s="14"/>
      <c r="T376" s="14"/>
      <c r="U376" s="16"/>
      <c r="V376" s="14"/>
      <c r="W376" s="14"/>
      <c r="X376" s="14"/>
      <c r="Y376" s="16"/>
      <c r="Z376" s="14"/>
      <c r="AA376" s="14"/>
      <c r="AB376" s="14"/>
      <c r="AC376" s="16"/>
      <c r="AD376" s="14"/>
      <c r="AE376" s="14"/>
      <c r="AF376" s="14"/>
      <c r="AG376" s="16"/>
      <c r="AH376" s="14"/>
      <c r="AI376" s="14"/>
      <c r="AJ376" s="14"/>
      <c r="AK376" s="16"/>
      <c r="AL376" s="14"/>
      <c r="AM376" s="14"/>
      <c r="AN376" s="14"/>
      <c r="AO376" s="16"/>
      <c r="AP376" s="14"/>
      <c r="AQ376" s="14"/>
      <c r="AR376" s="15" t="str">
        <f t="shared" si="15"/>
        <v/>
      </c>
      <c r="AS376" s="15" t="str">
        <f t="shared" si="16"/>
        <v/>
      </c>
      <c r="AT376" s="15" t="str">
        <f t="shared" si="17"/>
        <v/>
      </c>
      <c r="AU376" s="14"/>
    </row>
    <row r="377" spans="1:47" ht="15" customHeight="1" x14ac:dyDescent="0.25">
      <c r="A377" s="19">
        <v>374</v>
      </c>
      <c r="B377" s="12"/>
      <c r="C377" s="14"/>
      <c r="D377" s="14"/>
      <c r="E377" s="16"/>
      <c r="F377" s="14"/>
      <c r="G377" s="14"/>
      <c r="H377" s="14"/>
      <c r="I377" s="16"/>
      <c r="J377" s="14"/>
      <c r="K377" s="14"/>
      <c r="L377" s="14"/>
      <c r="M377" s="16"/>
      <c r="N377" s="14"/>
      <c r="O377" s="14"/>
      <c r="P377" s="14"/>
      <c r="Q377" s="16"/>
      <c r="R377" s="14"/>
      <c r="S377" s="14"/>
      <c r="T377" s="14"/>
      <c r="U377" s="16"/>
      <c r="V377" s="14"/>
      <c r="W377" s="14"/>
      <c r="X377" s="14"/>
      <c r="Y377" s="16"/>
      <c r="Z377" s="14"/>
      <c r="AA377" s="14"/>
      <c r="AB377" s="14"/>
      <c r="AC377" s="16"/>
      <c r="AD377" s="14"/>
      <c r="AE377" s="14"/>
      <c r="AF377" s="14"/>
      <c r="AG377" s="16"/>
      <c r="AH377" s="14"/>
      <c r="AI377" s="14"/>
      <c r="AJ377" s="14"/>
      <c r="AK377" s="16"/>
      <c r="AL377" s="14"/>
      <c r="AM377" s="14"/>
      <c r="AN377" s="14"/>
      <c r="AO377" s="16"/>
      <c r="AP377" s="14"/>
      <c r="AQ377" s="14"/>
      <c r="AR377" s="15" t="str">
        <f t="shared" si="15"/>
        <v/>
      </c>
      <c r="AS377" s="15" t="str">
        <f t="shared" si="16"/>
        <v/>
      </c>
      <c r="AT377" s="15" t="str">
        <f t="shared" si="17"/>
        <v/>
      </c>
      <c r="AU377" s="14"/>
    </row>
    <row r="378" spans="1:47" ht="15" customHeight="1" x14ac:dyDescent="0.25">
      <c r="A378" s="19">
        <v>375</v>
      </c>
      <c r="B378" s="12"/>
      <c r="C378" s="14"/>
      <c r="D378" s="14"/>
      <c r="E378" s="16"/>
      <c r="F378" s="14"/>
      <c r="G378" s="14"/>
      <c r="H378" s="14"/>
      <c r="I378" s="16"/>
      <c r="J378" s="14"/>
      <c r="K378" s="14"/>
      <c r="L378" s="14"/>
      <c r="M378" s="16"/>
      <c r="N378" s="14"/>
      <c r="O378" s="14"/>
      <c r="P378" s="14"/>
      <c r="Q378" s="16"/>
      <c r="R378" s="14"/>
      <c r="S378" s="14"/>
      <c r="T378" s="14"/>
      <c r="U378" s="16"/>
      <c r="V378" s="14"/>
      <c r="W378" s="14"/>
      <c r="X378" s="14"/>
      <c r="Y378" s="16"/>
      <c r="Z378" s="14"/>
      <c r="AA378" s="14"/>
      <c r="AB378" s="14"/>
      <c r="AC378" s="16"/>
      <c r="AD378" s="14"/>
      <c r="AE378" s="14"/>
      <c r="AF378" s="14"/>
      <c r="AG378" s="16"/>
      <c r="AH378" s="14"/>
      <c r="AI378" s="14"/>
      <c r="AJ378" s="14"/>
      <c r="AK378" s="16"/>
      <c r="AL378" s="14"/>
      <c r="AM378" s="14"/>
      <c r="AN378" s="14"/>
      <c r="AO378" s="16"/>
      <c r="AP378" s="14"/>
      <c r="AQ378" s="14"/>
      <c r="AR378" s="15" t="str">
        <f t="shared" si="15"/>
        <v/>
      </c>
      <c r="AS378" s="15" t="str">
        <f t="shared" si="16"/>
        <v/>
      </c>
      <c r="AT378" s="15" t="str">
        <f t="shared" si="17"/>
        <v/>
      </c>
      <c r="AU378" s="14"/>
    </row>
    <row r="379" spans="1:47" ht="15" customHeight="1" x14ac:dyDescent="0.25">
      <c r="A379" s="19">
        <v>376</v>
      </c>
      <c r="B379" s="12"/>
      <c r="C379" s="14"/>
      <c r="D379" s="14"/>
      <c r="E379" s="16"/>
      <c r="F379" s="14"/>
      <c r="G379" s="14"/>
      <c r="H379" s="14"/>
      <c r="I379" s="16"/>
      <c r="J379" s="14"/>
      <c r="K379" s="14"/>
      <c r="L379" s="14"/>
      <c r="M379" s="16"/>
      <c r="N379" s="14"/>
      <c r="O379" s="14"/>
      <c r="P379" s="14"/>
      <c r="Q379" s="16"/>
      <c r="R379" s="14"/>
      <c r="S379" s="14"/>
      <c r="T379" s="14"/>
      <c r="U379" s="16"/>
      <c r="V379" s="14"/>
      <c r="W379" s="14"/>
      <c r="X379" s="14"/>
      <c r="Y379" s="16"/>
      <c r="Z379" s="14"/>
      <c r="AA379" s="14"/>
      <c r="AB379" s="14"/>
      <c r="AC379" s="16"/>
      <c r="AD379" s="14"/>
      <c r="AE379" s="14"/>
      <c r="AF379" s="14"/>
      <c r="AG379" s="16"/>
      <c r="AH379" s="14"/>
      <c r="AI379" s="14"/>
      <c r="AJ379" s="14"/>
      <c r="AK379" s="16"/>
      <c r="AL379" s="14"/>
      <c r="AM379" s="14"/>
      <c r="AN379" s="14"/>
      <c r="AO379" s="16"/>
      <c r="AP379" s="14"/>
      <c r="AQ379" s="14"/>
      <c r="AR379" s="15" t="str">
        <f t="shared" si="15"/>
        <v/>
      </c>
      <c r="AS379" s="15" t="str">
        <f t="shared" si="16"/>
        <v/>
      </c>
      <c r="AT379" s="15" t="str">
        <f t="shared" si="17"/>
        <v/>
      </c>
      <c r="AU379" s="14"/>
    </row>
    <row r="380" spans="1:47" ht="15" customHeight="1" x14ac:dyDescent="0.25">
      <c r="A380" s="19">
        <v>377</v>
      </c>
      <c r="B380" s="12"/>
      <c r="C380" s="14"/>
      <c r="D380" s="14"/>
      <c r="E380" s="16"/>
      <c r="F380" s="14"/>
      <c r="G380" s="14"/>
      <c r="H380" s="14"/>
      <c r="I380" s="16"/>
      <c r="J380" s="14"/>
      <c r="K380" s="14"/>
      <c r="L380" s="14"/>
      <c r="M380" s="16"/>
      <c r="N380" s="14"/>
      <c r="O380" s="14"/>
      <c r="P380" s="14"/>
      <c r="Q380" s="16"/>
      <c r="R380" s="14"/>
      <c r="S380" s="14"/>
      <c r="T380" s="14"/>
      <c r="U380" s="16"/>
      <c r="V380" s="14"/>
      <c r="W380" s="14"/>
      <c r="X380" s="14"/>
      <c r="Y380" s="16"/>
      <c r="Z380" s="14"/>
      <c r="AA380" s="14"/>
      <c r="AB380" s="14"/>
      <c r="AC380" s="16"/>
      <c r="AD380" s="14"/>
      <c r="AE380" s="14"/>
      <c r="AF380" s="14"/>
      <c r="AG380" s="16"/>
      <c r="AH380" s="14"/>
      <c r="AI380" s="14"/>
      <c r="AJ380" s="14"/>
      <c r="AK380" s="16"/>
      <c r="AL380" s="14"/>
      <c r="AM380" s="14"/>
      <c r="AN380" s="14"/>
      <c r="AO380" s="16"/>
      <c r="AP380" s="14"/>
      <c r="AQ380" s="14"/>
      <c r="AR380" s="15" t="str">
        <f t="shared" si="15"/>
        <v/>
      </c>
      <c r="AS380" s="15" t="str">
        <f t="shared" si="16"/>
        <v/>
      </c>
      <c r="AT380" s="15" t="str">
        <f t="shared" si="17"/>
        <v/>
      </c>
      <c r="AU380" s="14"/>
    </row>
    <row r="381" spans="1:47" ht="15" customHeight="1" x14ac:dyDescent="0.25">
      <c r="A381" s="19">
        <v>378</v>
      </c>
      <c r="B381" s="12"/>
      <c r="C381" s="14"/>
      <c r="D381" s="14"/>
      <c r="E381" s="16"/>
      <c r="F381" s="14"/>
      <c r="G381" s="14"/>
      <c r="H381" s="14"/>
      <c r="I381" s="16"/>
      <c r="J381" s="14"/>
      <c r="K381" s="14"/>
      <c r="L381" s="14"/>
      <c r="M381" s="16"/>
      <c r="N381" s="14"/>
      <c r="O381" s="14"/>
      <c r="P381" s="14"/>
      <c r="Q381" s="16"/>
      <c r="R381" s="14"/>
      <c r="S381" s="14"/>
      <c r="T381" s="14"/>
      <c r="U381" s="16"/>
      <c r="V381" s="14"/>
      <c r="W381" s="14"/>
      <c r="X381" s="14"/>
      <c r="Y381" s="16"/>
      <c r="Z381" s="14"/>
      <c r="AA381" s="14"/>
      <c r="AB381" s="14"/>
      <c r="AC381" s="16"/>
      <c r="AD381" s="14"/>
      <c r="AE381" s="14"/>
      <c r="AF381" s="14"/>
      <c r="AG381" s="16"/>
      <c r="AH381" s="14"/>
      <c r="AI381" s="14"/>
      <c r="AJ381" s="14"/>
      <c r="AK381" s="16"/>
      <c r="AL381" s="14"/>
      <c r="AM381" s="14"/>
      <c r="AN381" s="14"/>
      <c r="AO381" s="16"/>
      <c r="AP381" s="14"/>
      <c r="AQ381" s="14"/>
      <c r="AR381" s="15" t="str">
        <f t="shared" si="15"/>
        <v/>
      </c>
      <c r="AS381" s="15" t="str">
        <f t="shared" si="16"/>
        <v/>
      </c>
      <c r="AT381" s="15" t="str">
        <f t="shared" si="17"/>
        <v/>
      </c>
      <c r="AU381" s="14"/>
    </row>
    <row r="382" spans="1:47" ht="15" customHeight="1" x14ac:dyDescent="0.25">
      <c r="A382" s="19">
        <v>379</v>
      </c>
      <c r="B382" s="12"/>
      <c r="C382" s="14"/>
      <c r="D382" s="14"/>
      <c r="E382" s="16"/>
      <c r="F382" s="14"/>
      <c r="G382" s="14"/>
      <c r="H382" s="14"/>
      <c r="I382" s="16"/>
      <c r="J382" s="14"/>
      <c r="K382" s="14"/>
      <c r="L382" s="14"/>
      <c r="M382" s="16"/>
      <c r="N382" s="14"/>
      <c r="O382" s="14"/>
      <c r="P382" s="14"/>
      <c r="Q382" s="16"/>
      <c r="R382" s="14"/>
      <c r="S382" s="14"/>
      <c r="T382" s="14"/>
      <c r="U382" s="16"/>
      <c r="V382" s="14"/>
      <c r="W382" s="14"/>
      <c r="X382" s="14"/>
      <c r="Y382" s="16"/>
      <c r="Z382" s="14"/>
      <c r="AA382" s="14"/>
      <c r="AB382" s="14"/>
      <c r="AC382" s="16"/>
      <c r="AD382" s="14"/>
      <c r="AE382" s="14"/>
      <c r="AF382" s="14"/>
      <c r="AG382" s="16"/>
      <c r="AH382" s="14"/>
      <c r="AI382" s="14"/>
      <c r="AJ382" s="14"/>
      <c r="AK382" s="16"/>
      <c r="AL382" s="14"/>
      <c r="AM382" s="14"/>
      <c r="AN382" s="14"/>
      <c r="AO382" s="16"/>
      <c r="AP382" s="14"/>
      <c r="AQ382" s="14"/>
      <c r="AR382" s="15" t="str">
        <f t="shared" si="15"/>
        <v/>
      </c>
      <c r="AS382" s="15" t="str">
        <f t="shared" si="16"/>
        <v/>
      </c>
      <c r="AT382" s="15" t="str">
        <f t="shared" si="17"/>
        <v/>
      </c>
      <c r="AU382" s="14"/>
    </row>
    <row r="383" spans="1:47" ht="15" customHeight="1" x14ac:dyDescent="0.25">
      <c r="A383" s="19">
        <v>380</v>
      </c>
      <c r="B383" s="12"/>
      <c r="C383" s="14"/>
      <c r="D383" s="14"/>
      <c r="E383" s="16"/>
      <c r="F383" s="14"/>
      <c r="G383" s="14"/>
      <c r="H383" s="14"/>
      <c r="I383" s="16"/>
      <c r="J383" s="14"/>
      <c r="K383" s="14"/>
      <c r="L383" s="14"/>
      <c r="M383" s="16"/>
      <c r="N383" s="14"/>
      <c r="O383" s="14"/>
      <c r="P383" s="14"/>
      <c r="Q383" s="16"/>
      <c r="R383" s="14"/>
      <c r="S383" s="14"/>
      <c r="T383" s="14"/>
      <c r="U383" s="16"/>
      <c r="V383" s="14"/>
      <c r="W383" s="14"/>
      <c r="X383" s="14"/>
      <c r="Y383" s="16"/>
      <c r="Z383" s="14"/>
      <c r="AA383" s="14"/>
      <c r="AB383" s="14"/>
      <c r="AC383" s="16"/>
      <c r="AD383" s="14"/>
      <c r="AE383" s="14"/>
      <c r="AF383" s="14"/>
      <c r="AG383" s="16"/>
      <c r="AH383" s="14"/>
      <c r="AI383" s="14"/>
      <c r="AJ383" s="14"/>
      <c r="AK383" s="16"/>
      <c r="AL383" s="14"/>
      <c r="AM383" s="14"/>
      <c r="AN383" s="14"/>
      <c r="AO383" s="16"/>
      <c r="AP383" s="14"/>
      <c r="AQ383" s="14"/>
      <c r="AR383" s="15" t="str">
        <f t="shared" si="15"/>
        <v/>
      </c>
      <c r="AS383" s="15" t="str">
        <f t="shared" si="16"/>
        <v/>
      </c>
      <c r="AT383" s="15" t="str">
        <f t="shared" si="17"/>
        <v/>
      </c>
      <c r="AU383" s="14"/>
    </row>
    <row r="384" spans="1:47" ht="15" customHeight="1" x14ac:dyDescent="0.25">
      <c r="A384" s="19">
        <v>381</v>
      </c>
      <c r="B384" s="12"/>
      <c r="C384" s="14"/>
      <c r="D384" s="14"/>
      <c r="E384" s="16"/>
      <c r="F384" s="14"/>
      <c r="G384" s="14"/>
      <c r="H384" s="14"/>
      <c r="I384" s="16"/>
      <c r="J384" s="14"/>
      <c r="K384" s="14"/>
      <c r="L384" s="14"/>
      <c r="M384" s="16"/>
      <c r="N384" s="14"/>
      <c r="O384" s="14"/>
      <c r="P384" s="14"/>
      <c r="Q384" s="16"/>
      <c r="R384" s="14"/>
      <c r="S384" s="14"/>
      <c r="T384" s="14"/>
      <c r="U384" s="16"/>
      <c r="V384" s="14"/>
      <c r="W384" s="14"/>
      <c r="X384" s="14"/>
      <c r="Y384" s="16"/>
      <c r="Z384" s="14"/>
      <c r="AA384" s="14"/>
      <c r="AB384" s="14"/>
      <c r="AC384" s="16"/>
      <c r="AD384" s="14"/>
      <c r="AE384" s="14"/>
      <c r="AF384" s="14"/>
      <c r="AG384" s="16"/>
      <c r="AH384" s="14"/>
      <c r="AI384" s="14"/>
      <c r="AJ384" s="14"/>
      <c r="AK384" s="16"/>
      <c r="AL384" s="14"/>
      <c r="AM384" s="14"/>
      <c r="AN384" s="14"/>
      <c r="AO384" s="16"/>
      <c r="AP384" s="14"/>
      <c r="AQ384" s="14"/>
      <c r="AR384" s="15" t="str">
        <f t="shared" si="15"/>
        <v/>
      </c>
      <c r="AS384" s="15" t="str">
        <f t="shared" si="16"/>
        <v/>
      </c>
      <c r="AT384" s="15" t="str">
        <f t="shared" si="17"/>
        <v/>
      </c>
      <c r="AU384" s="14"/>
    </row>
    <row r="385" spans="1:47" ht="15" customHeight="1" x14ac:dyDescent="0.25">
      <c r="A385" s="19">
        <v>382</v>
      </c>
      <c r="B385" s="12"/>
      <c r="C385" s="14"/>
      <c r="D385" s="14"/>
      <c r="E385" s="16"/>
      <c r="F385" s="14"/>
      <c r="G385" s="14"/>
      <c r="H385" s="14"/>
      <c r="I385" s="16"/>
      <c r="J385" s="14"/>
      <c r="K385" s="14"/>
      <c r="L385" s="14"/>
      <c r="M385" s="16"/>
      <c r="N385" s="14"/>
      <c r="O385" s="14"/>
      <c r="P385" s="14"/>
      <c r="Q385" s="16"/>
      <c r="R385" s="14"/>
      <c r="S385" s="14"/>
      <c r="T385" s="14"/>
      <c r="U385" s="16"/>
      <c r="V385" s="14"/>
      <c r="W385" s="14"/>
      <c r="X385" s="14"/>
      <c r="Y385" s="16"/>
      <c r="Z385" s="14"/>
      <c r="AA385" s="14"/>
      <c r="AB385" s="14"/>
      <c r="AC385" s="16"/>
      <c r="AD385" s="14"/>
      <c r="AE385" s="14"/>
      <c r="AF385" s="14"/>
      <c r="AG385" s="16"/>
      <c r="AH385" s="14"/>
      <c r="AI385" s="14"/>
      <c r="AJ385" s="14"/>
      <c r="AK385" s="16"/>
      <c r="AL385" s="14"/>
      <c r="AM385" s="14"/>
      <c r="AN385" s="14"/>
      <c r="AO385" s="16"/>
      <c r="AP385" s="14"/>
      <c r="AQ385" s="14"/>
      <c r="AR385" s="15" t="str">
        <f t="shared" si="15"/>
        <v/>
      </c>
      <c r="AS385" s="15" t="str">
        <f t="shared" si="16"/>
        <v/>
      </c>
      <c r="AT385" s="15" t="str">
        <f t="shared" si="17"/>
        <v/>
      </c>
      <c r="AU385" s="14"/>
    </row>
    <row r="386" spans="1:47" ht="15" customHeight="1" x14ac:dyDescent="0.25">
      <c r="A386" s="19">
        <v>383</v>
      </c>
      <c r="B386" s="12"/>
      <c r="C386" s="14"/>
      <c r="D386" s="14"/>
      <c r="E386" s="16"/>
      <c r="F386" s="14"/>
      <c r="G386" s="14"/>
      <c r="H386" s="14"/>
      <c r="I386" s="16"/>
      <c r="J386" s="14"/>
      <c r="K386" s="14"/>
      <c r="L386" s="14"/>
      <c r="M386" s="16"/>
      <c r="N386" s="14"/>
      <c r="O386" s="14"/>
      <c r="P386" s="14"/>
      <c r="Q386" s="16"/>
      <c r="R386" s="14"/>
      <c r="S386" s="14"/>
      <c r="T386" s="14"/>
      <c r="U386" s="16"/>
      <c r="V386" s="14"/>
      <c r="W386" s="14"/>
      <c r="X386" s="14"/>
      <c r="Y386" s="16"/>
      <c r="Z386" s="14"/>
      <c r="AA386" s="14"/>
      <c r="AB386" s="14"/>
      <c r="AC386" s="16"/>
      <c r="AD386" s="14"/>
      <c r="AE386" s="14"/>
      <c r="AF386" s="14"/>
      <c r="AG386" s="16"/>
      <c r="AH386" s="14"/>
      <c r="AI386" s="14"/>
      <c r="AJ386" s="14"/>
      <c r="AK386" s="16"/>
      <c r="AL386" s="14"/>
      <c r="AM386" s="14"/>
      <c r="AN386" s="14"/>
      <c r="AO386" s="16"/>
      <c r="AP386" s="14"/>
      <c r="AQ386" s="14"/>
      <c r="AR386" s="15" t="str">
        <f t="shared" si="15"/>
        <v/>
      </c>
      <c r="AS386" s="15" t="str">
        <f t="shared" si="16"/>
        <v/>
      </c>
      <c r="AT386" s="15" t="str">
        <f t="shared" si="17"/>
        <v/>
      </c>
      <c r="AU386" s="14"/>
    </row>
    <row r="387" spans="1:47" ht="15" customHeight="1" x14ac:dyDescent="0.25">
      <c r="A387" s="19">
        <v>384</v>
      </c>
      <c r="B387" s="12"/>
      <c r="C387" s="14"/>
      <c r="D387" s="14"/>
      <c r="E387" s="16"/>
      <c r="F387" s="14"/>
      <c r="G387" s="14"/>
      <c r="H387" s="14"/>
      <c r="I387" s="16"/>
      <c r="J387" s="14"/>
      <c r="K387" s="14"/>
      <c r="L387" s="14"/>
      <c r="M387" s="16"/>
      <c r="N387" s="14"/>
      <c r="O387" s="14"/>
      <c r="P387" s="14"/>
      <c r="Q387" s="16"/>
      <c r="R387" s="14"/>
      <c r="S387" s="14"/>
      <c r="T387" s="14"/>
      <c r="U387" s="16"/>
      <c r="V387" s="14"/>
      <c r="W387" s="14"/>
      <c r="X387" s="14"/>
      <c r="Y387" s="16"/>
      <c r="Z387" s="14"/>
      <c r="AA387" s="14"/>
      <c r="AB387" s="14"/>
      <c r="AC387" s="16"/>
      <c r="AD387" s="14"/>
      <c r="AE387" s="14"/>
      <c r="AF387" s="14"/>
      <c r="AG387" s="16"/>
      <c r="AH387" s="14"/>
      <c r="AI387" s="14"/>
      <c r="AJ387" s="14"/>
      <c r="AK387" s="16"/>
      <c r="AL387" s="14"/>
      <c r="AM387" s="14"/>
      <c r="AN387" s="14"/>
      <c r="AO387" s="16"/>
      <c r="AP387" s="14"/>
      <c r="AQ387" s="14"/>
      <c r="AR387" s="15" t="str">
        <f t="shared" si="15"/>
        <v/>
      </c>
      <c r="AS387" s="15" t="str">
        <f t="shared" si="16"/>
        <v/>
      </c>
      <c r="AT387" s="15" t="str">
        <f t="shared" si="17"/>
        <v/>
      </c>
      <c r="AU387" s="14"/>
    </row>
    <row r="388" spans="1:47" ht="15" customHeight="1" x14ac:dyDescent="0.25">
      <c r="A388" s="19">
        <v>385</v>
      </c>
      <c r="B388" s="12"/>
      <c r="C388" s="14"/>
      <c r="D388" s="14"/>
      <c r="E388" s="16"/>
      <c r="F388" s="14"/>
      <c r="G388" s="14"/>
      <c r="H388" s="14"/>
      <c r="I388" s="16"/>
      <c r="J388" s="14"/>
      <c r="K388" s="14"/>
      <c r="L388" s="14"/>
      <c r="M388" s="16"/>
      <c r="N388" s="14"/>
      <c r="O388" s="14"/>
      <c r="P388" s="14"/>
      <c r="Q388" s="16"/>
      <c r="R388" s="14"/>
      <c r="S388" s="14"/>
      <c r="T388" s="14"/>
      <c r="U388" s="16"/>
      <c r="V388" s="14"/>
      <c r="W388" s="14"/>
      <c r="X388" s="14"/>
      <c r="Y388" s="16"/>
      <c r="Z388" s="14"/>
      <c r="AA388" s="14"/>
      <c r="AB388" s="14"/>
      <c r="AC388" s="16"/>
      <c r="AD388" s="14"/>
      <c r="AE388" s="14"/>
      <c r="AF388" s="14"/>
      <c r="AG388" s="16"/>
      <c r="AH388" s="14"/>
      <c r="AI388" s="14"/>
      <c r="AJ388" s="14"/>
      <c r="AK388" s="16"/>
      <c r="AL388" s="14"/>
      <c r="AM388" s="14"/>
      <c r="AN388" s="14"/>
      <c r="AO388" s="16"/>
      <c r="AP388" s="14"/>
      <c r="AQ388" s="14"/>
      <c r="AR388" s="15" t="str">
        <f t="shared" ref="AR388:AR451" si="18">IF(COUNT(E388,I388,M388,Q388,U388,Y388,AC388,AG388,AK388,AO388)=0,"",AVERAGE(E388,I388,M388,Q388,U388,Y388,AC388,AG388,AK388,AO388))</f>
        <v/>
      </c>
      <c r="AS388" s="15" t="str">
        <f t="shared" ref="AS388:AS451" si="19">IF(COUNT(E388,I388,M388,Q388,U388,Y388,AC388,AG388,AK388,AO388)=0,"",MIN(E388,I388,M388,Q388,U388,Y388,AC388,AG388,AK388,AO388))</f>
        <v/>
      </c>
      <c r="AT388" s="15" t="str">
        <f t="shared" ref="AT388:AT451" si="20">IF(COUNT(E388,I388,M388,Q388,U388,Y388,AC388,AG388,AK388,AO388)=0,"",MAX(E388,I388,M388,Q388,U388,Y388,AC388,AG388,AK388,AO388))</f>
        <v/>
      </c>
      <c r="AU388" s="14"/>
    </row>
    <row r="389" spans="1:47" ht="15" customHeight="1" x14ac:dyDescent="0.25">
      <c r="A389" s="19">
        <v>386</v>
      </c>
      <c r="B389" s="12"/>
      <c r="C389" s="14"/>
      <c r="D389" s="14"/>
      <c r="E389" s="16"/>
      <c r="F389" s="14"/>
      <c r="G389" s="14"/>
      <c r="H389" s="14"/>
      <c r="I389" s="16"/>
      <c r="J389" s="14"/>
      <c r="K389" s="14"/>
      <c r="L389" s="14"/>
      <c r="M389" s="16"/>
      <c r="N389" s="14"/>
      <c r="O389" s="14"/>
      <c r="P389" s="14"/>
      <c r="Q389" s="16"/>
      <c r="R389" s="14"/>
      <c r="S389" s="14"/>
      <c r="T389" s="14"/>
      <c r="U389" s="16"/>
      <c r="V389" s="14"/>
      <c r="W389" s="14"/>
      <c r="X389" s="14"/>
      <c r="Y389" s="16"/>
      <c r="Z389" s="14"/>
      <c r="AA389" s="14"/>
      <c r="AB389" s="14"/>
      <c r="AC389" s="16"/>
      <c r="AD389" s="14"/>
      <c r="AE389" s="14"/>
      <c r="AF389" s="14"/>
      <c r="AG389" s="16"/>
      <c r="AH389" s="14"/>
      <c r="AI389" s="14"/>
      <c r="AJ389" s="14"/>
      <c r="AK389" s="16"/>
      <c r="AL389" s="14"/>
      <c r="AM389" s="14"/>
      <c r="AN389" s="14"/>
      <c r="AO389" s="16"/>
      <c r="AP389" s="14"/>
      <c r="AQ389" s="14"/>
      <c r="AR389" s="15" t="str">
        <f t="shared" si="18"/>
        <v/>
      </c>
      <c r="AS389" s="15" t="str">
        <f t="shared" si="19"/>
        <v/>
      </c>
      <c r="AT389" s="15" t="str">
        <f t="shared" si="20"/>
        <v/>
      </c>
      <c r="AU389" s="14"/>
    </row>
    <row r="390" spans="1:47" ht="15" customHeight="1" x14ac:dyDescent="0.25">
      <c r="A390" s="19">
        <v>387</v>
      </c>
      <c r="B390" s="12"/>
      <c r="C390" s="14"/>
      <c r="D390" s="14"/>
      <c r="E390" s="16"/>
      <c r="F390" s="14"/>
      <c r="G390" s="14"/>
      <c r="H390" s="14"/>
      <c r="I390" s="16"/>
      <c r="J390" s="14"/>
      <c r="K390" s="14"/>
      <c r="L390" s="14"/>
      <c r="M390" s="16"/>
      <c r="N390" s="14"/>
      <c r="O390" s="14"/>
      <c r="P390" s="14"/>
      <c r="Q390" s="16"/>
      <c r="R390" s="14"/>
      <c r="S390" s="14"/>
      <c r="T390" s="14"/>
      <c r="U390" s="16"/>
      <c r="V390" s="14"/>
      <c r="W390" s="14"/>
      <c r="X390" s="14"/>
      <c r="Y390" s="16"/>
      <c r="Z390" s="14"/>
      <c r="AA390" s="14"/>
      <c r="AB390" s="14"/>
      <c r="AC390" s="16"/>
      <c r="AD390" s="14"/>
      <c r="AE390" s="14"/>
      <c r="AF390" s="14"/>
      <c r="AG390" s="16"/>
      <c r="AH390" s="14"/>
      <c r="AI390" s="14"/>
      <c r="AJ390" s="14"/>
      <c r="AK390" s="16"/>
      <c r="AL390" s="14"/>
      <c r="AM390" s="14"/>
      <c r="AN390" s="14"/>
      <c r="AO390" s="16"/>
      <c r="AP390" s="14"/>
      <c r="AQ390" s="14"/>
      <c r="AR390" s="15" t="str">
        <f t="shared" si="18"/>
        <v/>
      </c>
      <c r="AS390" s="15" t="str">
        <f t="shared" si="19"/>
        <v/>
      </c>
      <c r="AT390" s="15" t="str">
        <f t="shared" si="20"/>
        <v/>
      </c>
      <c r="AU390" s="14"/>
    </row>
    <row r="391" spans="1:47" ht="15" customHeight="1" x14ac:dyDescent="0.25">
      <c r="A391" s="19">
        <v>388</v>
      </c>
      <c r="B391" s="12"/>
      <c r="C391" s="14"/>
      <c r="D391" s="14"/>
      <c r="E391" s="16"/>
      <c r="F391" s="14"/>
      <c r="G391" s="14"/>
      <c r="H391" s="14"/>
      <c r="I391" s="16"/>
      <c r="J391" s="14"/>
      <c r="K391" s="14"/>
      <c r="L391" s="14"/>
      <c r="M391" s="16"/>
      <c r="N391" s="14"/>
      <c r="O391" s="14"/>
      <c r="P391" s="14"/>
      <c r="Q391" s="16"/>
      <c r="R391" s="14"/>
      <c r="S391" s="14"/>
      <c r="T391" s="14"/>
      <c r="U391" s="16"/>
      <c r="V391" s="14"/>
      <c r="W391" s="14"/>
      <c r="X391" s="14"/>
      <c r="Y391" s="16"/>
      <c r="Z391" s="14"/>
      <c r="AA391" s="14"/>
      <c r="AB391" s="14"/>
      <c r="AC391" s="16"/>
      <c r="AD391" s="14"/>
      <c r="AE391" s="14"/>
      <c r="AF391" s="14"/>
      <c r="AG391" s="16"/>
      <c r="AH391" s="14"/>
      <c r="AI391" s="14"/>
      <c r="AJ391" s="14"/>
      <c r="AK391" s="16"/>
      <c r="AL391" s="14"/>
      <c r="AM391" s="14"/>
      <c r="AN391" s="14"/>
      <c r="AO391" s="16"/>
      <c r="AP391" s="14"/>
      <c r="AQ391" s="14"/>
      <c r="AR391" s="15" t="str">
        <f t="shared" si="18"/>
        <v/>
      </c>
      <c r="AS391" s="15" t="str">
        <f t="shared" si="19"/>
        <v/>
      </c>
      <c r="AT391" s="15" t="str">
        <f t="shared" si="20"/>
        <v/>
      </c>
      <c r="AU391" s="14"/>
    </row>
    <row r="392" spans="1:47" ht="15" customHeight="1" x14ac:dyDescent="0.25">
      <c r="A392" s="19">
        <v>389</v>
      </c>
      <c r="B392" s="12"/>
      <c r="C392" s="14"/>
      <c r="D392" s="14"/>
      <c r="E392" s="16"/>
      <c r="F392" s="14"/>
      <c r="G392" s="14"/>
      <c r="H392" s="14"/>
      <c r="I392" s="16"/>
      <c r="J392" s="14"/>
      <c r="K392" s="14"/>
      <c r="L392" s="14"/>
      <c r="M392" s="16"/>
      <c r="N392" s="14"/>
      <c r="O392" s="14"/>
      <c r="P392" s="14"/>
      <c r="Q392" s="16"/>
      <c r="R392" s="14"/>
      <c r="S392" s="14"/>
      <c r="T392" s="14"/>
      <c r="U392" s="16"/>
      <c r="V392" s="14"/>
      <c r="W392" s="14"/>
      <c r="X392" s="14"/>
      <c r="Y392" s="16"/>
      <c r="Z392" s="14"/>
      <c r="AA392" s="14"/>
      <c r="AB392" s="14"/>
      <c r="AC392" s="16"/>
      <c r="AD392" s="14"/>
      <c r="AE392" s="14"/>
      <c r="AF392" s="14"/>
      <c r="AG392" s="16"/>
      <c r="AH392" s="14"/>
      <c r="AI392" s="14"/>
      <c r="AJ392" s="14"/>
      <c r="AK392" s="16"/>
      <c r="AL392" s="14"/>
      <c r="AM392" s="14"/>
      <c r="AN392" s="14"/>
      <c r="AO392" s="16"/>
      <c r="AP392" s="14"/>
      <c r="AQ392" s="14"/>
      <c r="AR392" s="15" t="str">
        <f t="shared" si="18"/>
        <v/>
      </c>
      <c r="AS392" s="15" t="str">
        <f t="shared" si="19"/>
        <v/>
      </c>
      <c r="AT392" s="15" t="str">
        <f t="shared" si="20"/>
        <v/>
      </c>
      <c r="AU392" s="14"/>
    </row>
    <row r="393" spans="1:47" ht="15" customHeight="1" x14ac:dyDescent="0.25">
      <c r="A393" s="19">
        <v>390</v>
      </c>
      <c r="B393" s="12"/>
      <c r="C393" s="14"/>
      <c r="D393" s="14"/>
      <c r="E393" s="16"/>
      <c r="F393" s="14"/>
      <c r="G393" s="14"/>
      <c r="H393" s="14"/>
      <c r="I393" s="16"/>
      <c r="J393" s="14"/>
      <c r="K393" s="14"/>
      <c r="L393" s="14"/>
      <c r="M393" s="16"/>
      <c r="N393" s="14"/>
      <c r="O393" s="14"/>
      <c r="P393" s="14"/>
      <c r="Q393" s="16"/>
      <c r="R393" s="14"/>
      <c r="S393" s="14"/>
      <c r="T393" s="14"/>
      <c r="U393" s="16"/>
      <c r="V393" s="14"/>
      <c r="W393" s="14"/>
      <c r="X393" s="14"/>
      <c r="Y393" s="16"/>
      <c r="Z393" s="14"/>
      <c r="AA393" s="14"/>
      <c r="AB393" s="14"/>
      <c r="AC393" s="16"/>
      <c r="AD393" s="14"/>
      <c r="AE393" s="14"/>
      <c r="AF393" s="14"/>
      <c r="AG393" s="16"/>
      <c r="AH393" s="14"/>
      <c r="AI393" s="14"/>
      <c r="AJ393" s="14"/>
      <c r="AK393" s="16"/>
      <c r="AL393" s="14"/>
      <c r="AM393" s="14"/>
      <c r="AN393" s="14"/>
      <c r="AO393" s="16"/>
      <c r="AP393" s="14"/>
      <c r="AQ393" s="14"/>
      <c r="AR393" s="15" t="str">
        <f t="shared" si="18"/>
        <v/>
      </c>
      <c r="AS393" s="15" t="str">
        <f t="shared" si="19"/>
        <v/>
      </c>
      <c r="AT393" s="15" t="str">
        <f t="shared" si="20"/>
        <v/>
      </c>
      <c r="AU393" s="14"/>
    </row>
    <row r="394" spans="1:47" ht="15" customHeight="1" x14ac:dyDescent="0.25">
      <c r="A394" s="19">
        <v>391</v>
      </c>
      <c r="B394" s="12"/>
      <c r="C394" s="14"/>
      <c r="D394" s="14"/>
      <c r="E394" s="16"/>
      <c r="F394" s="14"/>
      <c r="G394" s="14"/>
      <c r="H394" s="14"/>
      <c r="I394" s="16"/>
      <c r="J394" s="14"/>
      <c r="K394" s="14"/>
      <c r="L394" s="14"/>
      <c r="M394" s="16"/>
      <c r="N394" s="14"/>
      <c r="O394" s="14"/>
      <c r="P394" s="14"/>
      <c r="Q394" s="16"/>
      <c r="R394" s="14"/>
      <c r="S394" s="14"/>
      <c r="T394" s="14"/>
      <c r="U394" s="16"/>
      <c r="V394" s="14"/>
      <c r="W394" s="14"/>
      <c r="X394" s="14"/>
      <c r="Y394" s="16"/>
      <c r="Z394" s="14"/>
      <c r="AA394" s="14"/>
      <c r="AB394" s="14"/>
      <c r="AC394" s="16"/>
      <c r="AD394" s="14"/>
      <c r="AE394" s="14"/>
      <c r="AF394" s="14"/>
      <c r="AG394" s="16"/>
      <c r="AH394" s="14"/>
      <c r="AI394" s="14"/>
      <c r="AJ394" s="14"/>
      <c r="AK394" s="16"/>
      <c r="AL394" s="14"/>
      <c r="AM394" s="14"/>
      <c r="AN394" s="14"/>
      <c r="AO394" s="16"/>
      <c r="AP394" s="14"/>
      <c r="AQ394" s="14"/>
      <c r="AR394" s="15" t="str">
        <f t="shared" si="18"/>
        <v/>
      </c>
      <c r="AS394" s="15" t="str">
        <f t="shared" si="19"/>
        <v/>
      </c>
      <c r="AT394" s="15" t="str">
        <f t="shared" si="20"/>
        <v/>
      </c>
      <c r="AU394" s="14"/>
    </row>
    <row r="395" spans="1:47" ht="15" customHeight="1" x14ac:dyDescent="0.25">
      <c r="A395" s="19">
        <v>392</v>
      </c>
      <c r="B395" s="12"/>
      <c r="C395" s="14"/>
      <c r="D395" s="14"/>
      <c r="E395" s="16"/>
      <c r="F395" s="14"/>
      <c r="G395" s="14"/>
      <c r="H395" s="14"/>
      <c r="I395" s="16"/>
      <c r="J395" s="14"/>
      <c r="K395" s="14"/>
      <c r="L395" s="14"/>
      <c r="M395" s="16"/>
      <c r="N395" s="14"/>
      <c r="O395" s="14"/>
      <c r="P395" s="14"/>
      <c r="Q395" s="16"/>
      <c r="R395" s="14"/>
      <c r="S395" s="14"/>
      <c r="T395" s="14"/>
      <c r="U395" s="16"/>
      <c r="V395" s="14"/>
      <c r="W395" s="14"/>
      <c r="X395" s="14"/>
      <c r="Y395" s="16"/>
      <c r="Z395" s="14"/>
      <c r="AA395" s="14"/>
      <c r="AB395" s="14"/>
      <c r="AC395" s="16"/>
      <c r="AD395" s="14"/>
      <c r="AE395" s="14"/>
      <c r="AF395" s="14"/>
      <c r="AG395" s="16"/>
      <c r="AH395" s="14"/>
      <c r="AI395" s="14"/>
      <c r="AJ395" s="14"/>
      <c r="AK395" s="16"/>
      <c r="AL395" s="14"/>
      <c r="AM395" s="14"/>
      <c r="AN395" s="14"/>
      <c r="AO395" s="16"/>
      <c r="AP395" s="14"/>
      <c r="AQ395" s="14"/>
      <c r="AR395" s="15" t="str">
        <f t="shared" si="18"/>
        <v/>
      </c>
      <c r="AS395" s="15" t="str">
        <f t="shared" si="19"/>
        <v/>
      </c>
      <c r="AT395" s="15" t="str">
        <f t="shared" si="20"/>
        <v/>
      </c>
      <c r="AU395" s="14"/>
    </row>
    <row r="396" spans="1:47" ht="15" customHeight="1" x14ac:dyDescent="0.25">
      <c r="A396" s="19">
        <v>393</v>
      </c>
      <c r="B396" s="12"/>
      <c r="C396" s="14"/>
      <c r="D396" s="14"/>
      <c r="E396" s="16"/>
      <c r="F396" s="14"/>
      <c r="G396" s="14"/>
      <c r="H396" s="14"/>
      <c r="I396" s="16"/>
      <c r="J396" s="14"/>
      <c r="K396" s="14"/>
      <c r="L396" s="14"/>
      <c r="M396" s="16"/>
      <c r="N396" s="14"/>
      <c r="O396" s="14"/>
      <c r="P396" s="14"/>
      <c r="Q396" s="16"/>
      <c r="R396" s="14"/>
      <c r="S396" s="14"/>
      <c r="T396" s="14"/>
      <c r="U396" s="16"/>
      <c r="V396" s="14"/>
      <c r="W396" s="14"/>
      <c r="X396" s="14"/>
      <c r="Y396" s="16"/>
      <c r="Z396" s="14"/>
      <c r="AA396" s="14"/>
      <c r="AB396" s="14"/>
      <c r="AC396" s="16"/>
      <c r="AD396" s="14"/>
      <c r="AE396" s="14"/>
      <c r="AF396" s="14"/>
      <c r="AG396" s="16"/>
      <c r="AH396" s="14"/>
      <c r="AI396" s="14"/>
      <c r="AJ396" s="14"/>
      <c r="AK396" s="16"/>
      <c r="AL396" s="14"/>
      <c r="AM396" s="14"/>
      <c r="AN396" s="14"/>
      <c r="AO396" s="16"/>
      <c r="AP396" s="14"/>
      <c r="AQ396" s="14"/>
      <c r="AR396" s="15" t="str">
        <f t="shared" si="18"/>
        <v/>
      </c>
      <c r="AS396" s="15" t="str">
        <f t="shared" si="19"/>
        <v/>
      </c>
      <c r="AT396" s="15" t="str">
        <f t="shared" si="20"/>
        <v/>
      </c>
      <c r="AU396" s="14"/>
    </row>
    <row r="397" spans="1:47" ht="15" customHeight="1" x14ac:dyDescent="0.25">
      <c r="A397" s="19">
        <v>394</v>
      </c>
      <c r="B397" s="12"/>
      <c r="C397" s="14"/>
      <c r="D397" s="14"/>
      <c r="E397" s="16"/>
      <c r="F397" s="14"/>
      <c r="G397" s="14"/>
      <c r="H397" s="14"/>
      <c r="I397" s="16"/>
      <c r="J397" s="14"/>
      <c r="K397" s="14"/>
      <c r="L397" s="14"/>
      <c r="M397" s="16"/>
      <c r="N397" s="14"/>
      <c r="O397" s="14"/>
      <c r="P397" s="14"/>
      <c r="Q397" s="16"/>
      <c r="R397" s="14"/>
      <c r="S397" s="14"/>
      <c r="T397" s="14"/>
      <c r="U397" s="16"/>
      <c r="V397" s="14"/>
      <c r="W397" s="14"/>
      <c r="X397" s="14"/>
      <c r="Y397" s="16"/>
      <c r="Z397" s="14"/>
      <c r="AA397" s="14"/>
      <c r="AB397" s="14"/>
      <c r="AC397" s="16"/>
      <c r="AD397" s="14"/>
      <c r="AE397" s="14"/>
      <c r="AF397" s="14"/>
      <c r="AG397" s="16"/>
      <c r="AH397" s="14"/>
      <c r="AI397" s="14"/>
      <c r="AJ397" s="14"/>
      <c r="AK397" s="16"/>
      <c r="AL397" s="14"/>
      <c r="AM397" s="14"/>
      <c r="AN397" s="14"/>
      <c r="AO397" s="16"/>
      <c r="AP397" s="14"/>
      <c r="AQ397" s="14"/>
      <c r="AR397" s="15" t="str">
        <f t="shared" si="18"/>
        <v/>
      </c>
      <c r="AS397" s="15" t="str">
        <f t="shared" si="19"/>
        <v/>
      </c>
      <c r="AT397" s="15" t="str">
        <f t="shared" si="20"/>
        <v/>
      </c>
      <c r="AU397" s="14"/>
    </row>
    <row r="398" spans="1:47" ht="15" customHeight="1" x14ac:dyDescent="0.25">
      <c r="A398" s="19">
        <v>395</v>
      </c>
      <c r="B398" s="12"/>
      <c r="C398" s="14"/>
      <c r="D398" s="14"/>
      <c r="E398" s="16"/>
      <c r="F398" s="14"/>
      <c r="G398" s="14"/>
      <c r="H398" s="14"/>
      <c r="I398" s="16"/>
      <c r="J398" s="14"/>
      <c r="K398" s="14"/>
      <c r="L398" s="14"/>
      <c r="M398" s="16"/>
      <c r="N398" s="14"/>
      <c r="O398" s="14"/>
      <c r="P398" s="14"/>
      <c r="Q398" s="16"/>
      <c r="R398" s="14"/>
      <c r="S398" s="14"/>
      <c r="T398" s="14"/>
      <c r="U398" s="16"/>
      <c r="V398" s="14"/>
      <c r="W398" s="14"/>
      <c r="X398" s="14"/>
      <c r="Y398" s="16"/>
      <c r="Z398" s="14"/>
      <c r="AA398" s="14"/>
      <c r="AB398" s="14"/>
      <c r="AC398" s="16"/>
      <c r="AD398" s="14"/>
      <c r="AE398" s="14"/>
      <c r="AF398" s="14"/>
      <c r="AG398" s="16"/>
      <c r="AH398" s="14"/>
      <c r="AI398" s="14"/>
      <c r="AJ398" s="14"/>
      <c r="AK398" s="16"/>
      <c r="AL398" s="14"/>
      <c r="AM398" s="14"/>
      <c r="AN398" s="14"/>
      <c r="AO398" s="16"/>
      <c r="AP398" s="14"/>
      <c r="AQ398" s="14"/>
      <c r="AR398" s="15" t="str">
        <f t="shared" si="18"/>
        <v/>
      </c>
      <c r="AS398" s="15" t="str">
        <f t="shared" si="19"/>
        <v/>
      </c>
      <c r="AT398" s="15" t="str">
        <f t="shared" si="20"/>
        <v/>
      </c>
      <c r="AU398" s="14"/>
    </row>
    <row r="399" spans="1:47" ht="15" customHeight="1" x14ac:dyDescent="0.25">
      <c r="A399" s="19">
        <v>396</v>
      </c>
      <c r="B399" s="12"/>
      <c r="C399" s="14"/>
      <c r="D399" s="14"/>
      <c r="E399" s="16"/>
      <c r="F399" s="14"/>
      <c r="G399" s="14"/>
      <c r="H399" s="14"/>
      <c r="I399" s="16"/>
      <c r="J399" s="14"/>
      <c r="K399" s="14"/>
      <c r="L399" s="14"/>
      <c r="M399" s="16"/>
      <c r="N399" s="14"/>
      <c r="O399" s="14"/>
      <c r="P399" s="14"/>
      <c r="Q399" s="16"/>
      <c r="R399" s="14"/>
      <c r="S399" s="14"/>
      <c r="T399" s="14"/>
      <c r="U399" s="16"/>
      <c r="V399" s="14"/>
      <c r="W399" s="14"/>
      <c r="X399" s="14"/>
      <c r="Y399" s="16"/>
      <c r="Z399" s="14"/>
      <c r="AA399" s="14"/>
      <c r="AB399" s="14"/>
      <c r="AC399" s="16"/>
      <c r="AD399" s="14"/>
      <c r="AE399" s="14"/>
      <c r="AF399" s="14"/>
      <c r="AG399" s="16"/>
      <c r="AH399" s="14"/>
      <c r="AI399" s="14"/>
      <c r="AJ399" s="14"/>
      <c r="AK399" s="16"/>
      <c r="AL399" s="14"/>
      <c r="AM399" s="14"/>
      <c r="AN399" s="14"/>
      <c r="AO399" s="16"/>
      <c r="AP399" s="14"/>
      <c r="AQ399" s="14"/>
      <c r="AR399" s="15" t="str">
        <f t="shared" si="18"/>
        <v/>
      </c>
      <c r="AS399" s="15" t="str">
        <f t="shared" si="19"/>
        <v/>
      </c>
      <c r="AT399" s="15" t="str">
        <f t="shared" si="20"/>
        <v/>
      </c>
      <c r="AU399" s="14"/>
    </row>
    <row r="400" spans="1:47" ht="15" customHeight="1" x14ac:dyDescent="0.25">
      <c r="A400" s="19">
        <v>397</v>
      </c>
      <c r="B400" s="12"/>
      <c r="C400" s="14"/>
      <c r="D400" s="14"/>
      <c r="E400" s="16"/>
      <c r="F400" s="14"/>
      <c r="G400" s="14"/>
      <c r="H400" s="14"/>
      <c r="I400" s="16"/>
      <c r="J400" s="14"/>
      <c r="K400" s="14"/>
      <c r="L400" s="14"/>
      <c r="M400" s="16"/>
      <c r="N400" s="14"/>
      <c r="O400" s="14"/>
      <c r="P400" s="14"/>
      <c r="Q400" s="16"/>
      <c r="R400" s="14"/>
      <c r="S400" s="14"/>
      <c r="T400" s="14"/>
      <c r="U400" s="16"/>
      <c r="V400" s="14"/>
      <c r="W400" s="14"/>
      <c r="X400" s="14"/>
      <c r="Y400" s="16"/>
      <c r="Z400" s="14"/>
      <c r="AA400" s="14"/>
      <c r="AB400" s="14"/>
      <c r="AC400" s="16"/>
      <c r="AD400" s="14"/>
      <c r="AE400" s="14"/>
      <c r="AF400" s="14"/>
      <c r="AG400" s="16"/>
      <c r="AH400" s="14"/>
      <c r="AI400" s="14"/>
      <c r="AJ400" s="14"/>
      <c r="AK400" s="16"/>
      <c r="AL400" s="14"/>
      <c r="AM400" s="14"/>
      <c r="AN400" s="14"/>
      <c r="AO400" s="16"/>
      <c r="AP400" s="14"/>
      <c r="AQ400" s="14"/>
      <c r="AR400" s="15" t="str">
        <f t="shared" si="18"/>
        <v/>
      </c>
      <c r="AS400" s="15" t="str">
        <f t="shared" si="19"/>
        <v/>
      </c>
      <c r="AT400" s="15" t="str">
        <f t="shared" si="20"/>
        <v/>
      </c>
      <c r="AU400" s="14"/>
    </row>
    <row r="401" spans="1:47" ht="15" customHeight="1" x14ac:dyDescent="0.25">
      <c r="A401" s="19">
        <v>398</v>
      </c>
      <c r="B401" s="12"/>
      <c r="C401" s="14"/>
      <c r="D401" s="14"/>
      <c r="E401" s="16"/>
      <c r="F401" s="14"/>
      <c r="G401" s="14"/>
      <c r="H401" s="14"/>
      <c r="I401" s="16"/>
      <c r="J401" s="14"/>
      <c r="K401" s="14"/>
      <c r="L401" s="14"/>
      <c r="M401" s="16"/>
      <c r="N401" s="14"/>
      <c r="O401" s="14"/>
      <c r="P401" s="14"/>
      <c r="Q401" s="16"/>
      <c r="R401" s="14"/>
      <c r="S401" s="14"/>
      <c r="T401" s="14"/>
      <c r="U401" s="16"/>
      <c r="V401" s="14"/>
      <c r="W401" s="14"/>
      <c r="X401" s="14"/>
      <c r="Y401" s="16"/>
      <c r="Z401" s="14"/>
      <c r="AA401" s="14"/>
      <c r="AB401" s="14"/>
      <c r="AC401" s="16"/>
      <c r="AD401" s="14"/>
      <c r="AE401" s="14"/>
      <c r="AF401" s="14"/>
      <c r="AG401" s="16"/>
      <c r="AH401" s="14"/>
      <c r="AI401" s="14"/>
      <c r="AJ401" s="14"/>
      <c r="AK401" s="16"/>
      <c r="AL401" s="14"/>
      <c r="AM401" s="14"/>
      <c r="AN401" s="14"/>
      <c r="AO401" s="16"/>
      <c r="AP401" s="14"/>
      <c r="AQ401" s="14"/>
      <c r="AR401" s="15" t="str">
        <f t="shared" si="18"/>
        <v/>
      </c>
      <c r="AS401" s="15" t="str">
        <f t="shared" si="19"/>
        <v/>
      </c>
      <c r="AT401" s="15" t="str">
        <f t="shared" si="20"/>
        <v/>
      </c>
      <c r="AU401" s="14"/>
    </row>
    <row r="402" spans="1:47" ht="15" customHeight="1" x14ac:dyDescent="0.25">
      <c r="A402" s="19">
        <v>399</v>
      </c>
      <c r="B402" s="12"/>
      <c r="C402" s="14"/>
      <c r="D402" s="14"/>
      <c r="E402" s="16"/>
      <c r="F402" s="14"/>
      <c r="G402" s="14"/>
      <c r="H402" s="14"/>
      <c r="I402" s="16"/>
      <c r="J402" s="14"/>
      <c r="K402" s="14"/>
      <c r="L402" s="14"/>
      <c r="M402" s="16"/>
      <c r="N402" s="14"/>
      <c r="O402" s="14"/>
      <c r="P402" s="14"/>
      <c r="Q402" s="16"/>
      <c r="R402" s="14"/>
      <c r="S402" s="14"/>
      <c r="T402" s="14"/>
      <c r="U402" s="16"/>
      <c r="V402" s="14"/>
      <c r="W402" s="14"/>
      <c r="X402" s="14"/>
      <c r="Y402" s="16"/>
      <c r="Z402" s="14"/>
      <c r="AA402" s="14"/>
      <c r="AB402" s="14"/>
      <c r="AC402" s="16"/>
      <c r="AD402" s="14"/>
      <c r="AE402" s="14"/>
      <c r="AF402" s="14"/>
      <c r="AG402" s="16"/>
      <c r="AH402" s="14"/>
      <c r="AI402" s="14"/>
      <c r="AJ402" s="14"/>
      <c r="AK402" s="16"/>
      <c r="AL402" s="14"/>
      <c r="AM402" s="14"/>
      <c r="AN402" s="14"/>
      <c r="AO402" s="16"/>
      <c r="AP402" s="14"/>
      <c r="AQ402" s="14"/>
      <c r="AR402" s="15" t="str">
        <f t="shared" si="18"/>
        <v/>
      </c>
      <c r="AS402" s="15" t="str">
        <f t="shared" si="19"/>
        <v/>
      </c>
      <c r="AT402" s="15" t="str">
        <f t="shared" si="20"/>
        <v/>
      </c>
      <c r="AU402" s="14"/>
    </row>
    <row r="403" spans="1:47" ht="15" customHeight="1" x14ac:dyDescent="0.25">
      <c r="A403" s="19">
        <v>400</v>
      </c>
      <c r="B403" s="12"/>
      <c r="C403" s="14"/>
      <c r="D403" s="14"/>
      <c r="E403" s="16"/>
      <c r="F403" s="14"/>
      <c r="G403" s="14"/>
      <c r="H403" s="14"/>
      <c r="I403" s="16"/>
      <c r="J403" s="14"/>
      <c r="K403" s="14"/>
      <c r="L403" s="14"/>
      <c r="M403" s="16"/>
      <c r="N403" s="14"/>
      <c r="O403" s="14"/>
      <c r="P403" s="14"/>
      <c r="Q403" s="16"/>
      <c r="R403" s="14"/>
      <c r="S403" s="14"/>
      <c r="T403" s="14"/>
      <c r="U403" s="16"/>
      <c r="V403" s="14"/>
      <c r="W403" s="14"/>
      <c r="X403" s="14"/>
      <c r="Y403" s="16"/>
      <c r="Z403" s="14"/>
      <c r="AA403" s="14"/>
      <c r="AB403" s="14"/>
      <c r="AC403" s="16"/>
      <c r="AD403" s="14"/>
      <c r="AE403" s="14"/>
      <c r="AF403" s="14"/>
      <c r="AG403" s="16"/>
      <c r="AH403" s="14"/>
      <c r="AI403" s="14"/>
      <c r="AJ403" s="14"/>
      <c r="AK403" s="16"/>
      <c r="AL403" s="14"/>
      <c r="AM403" s="14"/>
      <c r="AN403" s="14"/>
      <c r="AO403" s="16"/>
      <c r="AP403" s="14"/>
      <c r="AQ403" s="14"/>
      <c r="AR403" s="15" t="str">
        <f t="shared" si="18"/>
        <v/>
      </c>
      <c r="AS403" s="15" t="str">
        <f t="shared" si="19"/>
        <v/>
      </c>
      <c r="AT403" s="15" t="str">
        <f t="shared" si="20"/>
        <v/>
      </c>
      <c r="AU403" s="14"/>
    </row>
    <row r="404" spans="1:47" ht="15" customHeight="1" x14ac:dyDescent="0.25">
      <c r="A404" s="19">
        <v>401</v>
      </c>
      <c r="B404" s="12"/>
      <c r="C404" s="14"/>
      <c r="D404" s="14"/>
      <c r="E404" s="16"/>
      <c r="F404" s="14"/>
      <c r="G404" s="14"/>
      <c r="H404" s="14"/>
      <c r="I404" s="16"/>
      <c r="J404" s="14"/>
      <c r="K404" s="14"/>
      <c r="L404" s="14"/>
      <c r="M404" s="16"/>
      <c r="N404" s="14"/>
      <c r="O404" s="14"/>
      <c r="P404" s="14"/>
      <c r="Q404" s="16"/>
      <c r="R404" s="14"/>
      <c r="S404" s="14"/>
      <c r="T404" s="14"/>
      <c r="U404" s="16"/>
      <c r="V404" s="14"/>
      <c r="W404" s="14"/>
      <c r="X404" s="14"/>
      <c r="Y404" s="16"/>
      <c r="Z404" s="14"/>
      <c r="AA404" s="14"/>
      <c r="AB404" s="14"/>
      <c r="AC404" s="16"/>
      <c r="AD404" s="14"/>
      <c r="AE404" s="14"/>
      <c r="AF404" s="14"/>
      <c r="AG404" s="16"/>
      <c r="AH404" s="14"/>
      <c r="AI404" s="14"/>
      <c r="AJ404" s="14"/>
      <c r="AK404" s="16"/>
      <c r="AL404" s="14"/>
      <c r="AM404" s="14"/>
      <c r="AN404" s="14"/>
      <c r="AO404" s="16"/>
      <c r="AP404" s="14"/>
      <c r="AQ404" s="14"/>
      <c r="AR404" s="15" t="str">
        <f t="shared" si="18"/>
        <v/>
      </c>
      <c r="AS404" s="15" t="str">
        <f t="shared" si="19"/>
        <v/>
      </c>
      <c r="AT404" s="15" t="str">
        <f t="shared" si="20"/>
        <v/>
      </c>
      <c r="AU404" s="14"/>
    </row>
    <row r="405" spans="1:47" ht="15" customHeight="1" x14ac:dyDescent="0.25">
      <c r="A405" s="19">
        <v>402</v>
      </c>
      <c r="B405" s="12"/>
      <c r="C405" s="14"/>
      <c r="D405" s="14"/>
      <c r="E405" s="16"/>
      <c r="F405" s="14"/>
      <c r="G405" s="14"/>
      <c r="H405" s="14"/>
      <c r="I405" s="16"/>
      <c r="J405" s="14"/>
      <c r="K405" s="14"/>
      <c r="L405" s="14"/>
      <c r="M405" s="16"/>
      <c r="N405" s="14"/>
      <c r="O405" s="14"/>
      <c r="P405" s="14"/>
      <c r="Q405" s="16"/>
      <c r="R405" s="14"/>
      <c r="S405" s="14"/>
      <c r="T405" s="14"/>
      <c r="U405" s="16"/>
      <c r="V405" s="14"/>
      <c r="W405" s="14"/>
      <c r="X405" s="14"/>
      <c r="Y405" s="16"/>
      <c r="Z405" s="14"/>
      <c r="AA405" s="14"/>
      <c r="AB405" s="14"/>
      <c r="AC405" s="16"/>
      <c r="AD405" s="14"/>
      <c r="AE405" s="14"/>
      <c r="AF405" s="14"/>
      <c r="AG405" s="16"/>
      <c r="AH405" s="14"/>
      <c r="AI405" s="14"/>
      <c r="AJ405" s="14"/>
      <c r="AK405" s="16"/>
      <c r="AL405" s="14"/>
      <c r="AM405" s="14"/>
      <c r="AN405" s="14"/>
      <c r="AO405" s="16"/>
      <c r="AP405" s="14"/>
      <c r="AQ405" s="14"/>
      <c r="AR405" s="15" t="str">
        <f t="shared" si="18"/>
        <v/>
      </c>
      <c r="AS405" s="15" t="str">
        <f t="shared" si="19"/>
        <v/>
      </c>
      <c r="AT405" s="15" t="str">
        <f t="shared" si="20"/>
        <v/>
      </c>
      <c r="AU405" s="14"/>
    </row>
    <row r="406" spans="1:47" ht="15" customHeight="1" x14ac:dyDescent="0.25">
      <c r="A406" s="19">
        <v>403</v>
      </c>
      <c r="B406" s="12"/>
      <c r="C406" s="14"/>
      <c r="D406" s="14"/>
      <c r="E406" s="16"/>
      <c r="F406" s="14"/>
      <c r="G406" s="14"/>
      <c r="H406" s="14"/>
      <c r="I406" s="16"/>
      <c r="J406" s="14"/>
      <c r="K406" s="14"/>
      <c r="L406" s="14"/>
      <c r="M406" s="16"/>
      <c r="N406" s="14"/>
      <c r="O406" s="14"/>
      <c r="P406" s="14"/>
      <c r="Q406" s="16"/>
      <c r="R406" s="14"/>
      <c r="S406" s="14"/>
      <c r="T406" s="14"/>
      <c r="U406" s="16"/>
      <c r="V406" s="14"/>
      <c r="W406" s="14"/>
      <c r="X406" s="14"/>
      <c r="Y406" s="16"/>
      <c r="Z406" s="14"/>
      <c r="AA406" s="14"/>
      <c r="AB406" s="14"/>
      <c r="AC406" s="16"/>
      <c r="AD406" s="14"/>
      <c r="AE406" s="14"/>
      <c r="AF406" s="14"/>
      <c r="AG406" s="16"/>
      <c r="AH406" s="14"/>
      <c r="AI406" s="14"/>
      <c r="AJ406" s="14"/>
      <c r="AK406" s="16"/>
      <c r="AL406" s="14"/>
      <c r="AM406" s="14"/>
      <c r="AN406" s="14"/>
      <c r="AO406" s="16"/>
      <c r="AP406" s="14"/>
      <c r="AQ406" s="14"/>
      <c r="AR406" s="15" t="str">
        <f t="shared" si="18"/>
        <v/>
      </c>
      <c r="AS406" s="15" t="str">
        <f t="shared" si="19"/>
        <v/>
      </c>
      <c r="AT406" s="15" t="str">
        <f t="shared" si="20"/>
        <v/>
      </c>
      <c r="AU406" s="14"/>
    </row>
    <row r="407" spans="1:47" ht="15" customHeight="1" x14ac:dyDescent="0.25">
      <c r="A407" s="19">
        <v>404</v>
      </c>
      <c r="B407" s="12"/>
      <c r="C407" s="14"/>
      <c r="D407" s="14"/>
      <c r="E407" s="16"/>
      <c r="F407" s="14"/>
      <c r="G407" s="14"/>
      <c r="H407" s="14"/>
      <c r="I407" s="16"/>
      <c r="J407" s="14"/>
      <c r="K407" s="14"/>
      <c r="L407" s="14"/>
      <c r="M407" s="16"/>
      <c r="N407" s="14"/>
      <c r="O407" s="14"/>
      <c r="P407" s="14"/>
      <c r="Q407" s="16"/>
      <c r="R407" s="14"/>
      <c r="S407" s="14"/>
      <c r="T407" s="14"/>
      <c r="U407" s="16"/>
      <c r="V407" s="14"/>
      <c r="W407" s="14"/>
      <c r="X407" s="14"/>
      <c r="Y407" s="16"/>
      <c r="Z407" s="14"/>
      <c r="AA407" s="14"/>
      <c r="AB407" s="14"/>
      <c r="AC407" s="16"/>
      <c r="AD407" s="14"/>
      <c r="AE407" s="14"/>
      <c r="AF407" s="14"/>
      <c r="AG407" s="16"/>
      <c r="AH407" s="14"/>
      <c r="AI407" s="14"/>
      <c r="AJ407" s="14"/>
      <c r="AK407" s="16"/>
      <c r="AL407" s="14"/>
      <c r="AM407" s="14"/>
      <c r="AN407" s="14"/>
      <c r="AO407" s="16"/>
      <c r="AP407" s="14"/>
      <c r="AQ407" s="14"/>
      <c r="AR407" s="15" t="str">
        <f t="shared" si="18"/>
        <v/>
      </c>
      <c r="AS407" s="15" t="str">
        <f t="shared" si="19"/>
        <v/>
      </c>
      <c r="AT407" s="15" t="str">
        <f t="shared" si="20"/>
        <v/>
      </c>
      <c r="AU407" s="14"/>
    </row>
    <row r="408" spans="1:47" ht="15" customHeight="1" x14ac:dyDescent="0.25">
      <c r="A408" s="19">
        <v>405</v>
      </c>
      <c r="B408" s="12"/>
      <c r="C408" s="14"/>
      <c r="D408" s="14"/>
      <c r="E408" s="16"/>
      <c r="F408" s="14"/>
      <c r="G408" s="14"/>
      <c r="H408" s="14"/>
      <c r="I408" s="16"/>
      <c r="J408" s="14"/>
      <c r="K408" s="14"/>
      <c r="L408" s="14"/>
      <c r="M408" s="16"/>
      <c r="N408" s="14"/>
      <c r="O408" s="14"/>
      <c r="P408" s="14"/>
      <c r="Q408" s="16"/>
      <c r="R408" s="14"/>
      <c r="S408" s="14"/>
      <c r="T408" s="14"/>
      <c r="U408" s="16"/>
      <c r="V408" s="14"/>
      <c r="W408" s="14"/>
      <c r="X408" s="14"/>
      <c r="Y408" s="16"/>
      <c r="Z408" s="14"/>
      <c r="AA408" s="14"/>
      <c r="AB408" s="14"/>
      <c r="AC408" s="16"/>
      <c r="AD408" s="14"/>
      <c r="AE408" s="14"/>
      <c r="AF408" s="14"/>
      <c r="AG408" s="16"/>
      <c r="AH408" s="14"/>
      <c r="AI408" s="14"/>
      <c r="AJ408" s="14"/>
      <c r="AK408" s="16"/>
      <c r="AL408" s="14"/>
      <c r="AM408" s="14"/>
      <c r="AN408" s="14"/>
      <c r="AO408" s="16"/>
      <c r="AP408" s="14"/>
      <c r="AQ408" s="14"/>
      <c r="AR408" s="15" t="str">
        <f t="shared" si="18"/>
        <v/>
      </c>
      <c r="AS408" s="15" t="str">
        <f t="shared" si="19"/>
        <v/>
      </c>
      <c r="AT408" s="15" t="str">
        <f t="shared" si="20"/>
        <v/>
      </c>
      <c r="AU408" s="14"/>
    </row>
    <row r="409" spans="1:47" ht="15" customHeight="1" x14ac:dyDescent="0.25">
      <c r="A409" s="19">
        <v>406</v>
      </c>
      <c r="B409" s="12"/>
      <c r="C409" s="14"/>
      <c r="D409" s="14"/>
      <c r="E409" s="16"/>
      <c r="F409" s="14"/>
      <c r="G409" s="14"/>
      <c r="H409" s="14"/>
      <c r="I409" s="16"/>
      <c r="J409" s="14"/>
      <c r="K409" s="14"/>
      <c r="L409" s="14"/>
      <c r="M409" s="16"/>
      <c r="N409" s="14"/>
      <c r="O409" s="14"/>
      <c r="P409" s="14"/>
      <c r="Q409" s="16"/>
      <c r="R409" s="14"/>
      <c r="S409" s="14"/>
      <c r="T409" s="14"/>
      <c r="U409" s="16"/>
      <c r="V409" s="14"/>
      <c r="W409" s="14"/>
      <c r="X409" s="14"/>
      <c r="Y409" s="16"/>
      <c r="Z409" s="14"/>
      <c r="AA409" s="14"/>
      <c r="AB409" s="14"/>
      <c r="AC409" s="16"/>
      <c r="AD409" s="14"/>
      <c r="AE409" s="14"/>
      <c r="AF409" s="14"/>
      <c r="AG409" s="16"/>
      <c r="AH409" s="14"/>
      <c r="AI409" s="14"/>
      <c r="AJ409" s="14"/>
      <c r="AK409" s="16"/>
      <c r="AL409" s="14"/>
      <c r="AM409" s="14"/>
      <c r="AN409" s="14"/>
      <c r="AO409" s="16"/>
      <c r="AP409" s="14"/>
      <c r="AQ409" s="14"/>
      <c r="AR409" s="15" t="str">
        <f t="shared" si="18"/>
        <v/>
      </c>
      <c r="AS409" s="15" t="str">
        <f t="shared" si="19"/>
        <v/>
      </c>
      <c r="AT409" s="15" t="str">
        <f t="shared" si="20"/>
        <v/>
      </c>
      <c r="AU409" s="14"/>
    </row>
    <row r="410" spans="1:47" ht="15" customHeight="1" x14ac:dyDescent="0.25">
      <c r="A410" s="19">
        <v>407</v>
      </c>
      <c r="B410" s="12"/>
      <c r="C410" s="14"/>
      <c r="D410" s="14"/>
      <c r="E410" s="16"/>
      <c r="F410" s="14"/>
      <c r="G410" s="14"/>
      <c r="H410" s="14"/>
      <c r="I410" s="16"/>
      <c r="J410" s="14"/>
      <c r="K410" s="14"/>
      <c r="L410" s="14"/>
      <c r="M410" s="16"/>
      <c r="N410" s="14"/>
      <c r="O410" s="14"/>
      <c r="P410" s="14"/>
      <c r="Q410" s="16"/>
      <c r="R410" s="14"/>
      <c r="S410" s="14"/>
      <c r="T410" s="14"/>
      <c r="U410" s="16"/>
      <c r="V410" s="14"/>
      <c r="W410" s="14"/>
      <c r="X410" s="14"/>
      <c r="Y410" s="16"/>
      <c r="Z410" s="14"/>
      <c r="AA410" s="14"/>
      <c r="AB410" s="14"/>
      <c r="AC410" s="16"/>
      <c r="AD410" s="14"/>
      <c r="AE410" s="14"/>
      <c r="AF410" s="14"/>
      <c r="AG410" s="16"/>
      <c r="AH410" s="14"/>
      <c r="AI410" s="14"/>
      <c r="AJ410" s="14"/>
      <c r="AK410" s="16"/>
      <c r="AL410" s="14"/>
      <c r="AM410" s="14"/>
      <c r="AN410" s="14"/>
      <c r="AO410" s="16"/>
      <c r="AP410" s="14"/>
      <c r="AQ410" s="14"/>
      <c r="AR410" s="15" t="str">
        <f t="shared" si="18"/>
        <v/>
      </c>
      <c r="AS410" s="15" t="str">
        <f t="shared" si="19"/>
        <v/>
      </c>
      <c r="AT410" s="15" t="str">
        <f t="shared" si="20"/>
        <v/>
      </c>
      <c r="AU410" s="14"/>
    </row>
    <row r="411" spans="1:47" ht="15" customHeight="1" x14ac:dyDescent="0.25">
      <c r="A411" s="19">
        <v>408</v>
      </c>
      <c r="B411" s="12"/>
      <c r="C411" s="14"/>
      <c r="D411" s="14"/>
      <c r="E411" s="16"/>
      <c r="F411" s="14"/>
      <c r="G411" s="14"/>
      <c r="H411" s="14"/>
      <c r="I411" s="16"/>
      <c r="J411" s="14"/>
      <c r="K411" s="14"/>
      <c r="L411" s="14"/>
      <c r="M411" s="16"/>
      <c r="N411" s="14"/>
      <c r="O411" s="14"/>
      <c r="P411" s="14"/>
      <c r="Q411" s="16"/>
      <c r="R411" s="14"/>
      <c r="S411" s="14"/>
      <c r="T411" s="14"/>
      <c r="U411" s="16"/>
      <c r="V411" s="14"/>
      <c r="W411" s="14"/>
      <c r="X411" s="14"/>
      <c r="Y411" s="16"/>
      <c r="Z411" s="14"/>
      <c r="AA411" s="14"/>
      <c r="AB411" s="14"/>
      <c r="AC411" s="16"/>
      <c r="AD411" s="14"/>
      <c r="AE411" s="14"/>
      <c r="AF411" s="14"/>
      <c r="AG411" s="16"/>
      <c r="AH411" s="14"/>
      <c r="AI411" s="14"/>
      <c r="AJ411" s="14"/>
      <c r="AK411" s="16"/>
      <c r="AL411" s="14"/>
      <c r="AM411" s="14"/>
      <c r="AN411" s="14"/>
      <c r="AO411" s="16"/>
      <c r="AP411" s="14"/>
      <c r="AQ411" s="14"/>
      <c r="AR411" s="15" t="str">
        <f t="shared" si="18"/>
        <v/>
      </c>
      <c r="AS411" s="15" t="str">
        <f t="shared" si="19"/>
        <v/>
      </c>
      <c r="AT411" s="15" t="str">
        <f t="shared" si="20"/>
        <v/>
      </c>
      <c r="AU411" s="14"/>
    </row>
    <row r="412" spans="1:47" ht="15" customHeight="1" x14ac:dyDescent="0.25">
      <c r="A412" s="19">
        <v>409</v>
      </c>
      <c r="B412" s="12"/>
      <c r="C412" s="14"/>
      <c r="D412" s="14"/>
      <c r="E412" s="16"/>
      <c r="F412" s="14"/>
      <c r="G412" s="14"/>
      <c r="H412" s="14"/>
      <c r="I412" s="16"/>
      <c r="J412" s="14"/>
      <c r="K412" s="14"/>
      <c r="L412" s="14"/>
      <c r="M412" s="16"/>
      <c r="N412" s="14"/>
      <c r="O412" s="14"/>
      <c r="P412" s="14"/>
      <c r="Q412" s="16"/>
      <c r="R412" s="14"/>
      <c r="S412" s="14"/>
      <c r="T412" s="14"/>
      <c r="U412" s="16"/>
      <c r="V412" s="14"/>
      <c r="W412" s="14"/>
      <c r="X412" s="14"/>
      <c r="Y412" s="16"/>
      <c r="Z412" s="14"/>
      <c r="AA412" s="14"/>
      <c r="AB412" s="14"/>
      <c r="AC412" s="16"/>
      <c r="AD412" s="14"/>
      <c r="AE412" s="14"/>
      <c r="AF412" s="14"/>
      <c r="AG412" s="16"/>
      <c r="AH412" s="14"/>
      <c r="AI412" s="14"/>
      <c r="AJ412" s="14"/>
      <c r="AK412" s="16"/>
      <c r="AL412" s="14"/>
      <c r="AM412" s="14"/>
      <c r="AN412" s="14"/>
      <c r="AO412" s="16"/>
      <c r="AP412" s="14"/>
      <c r="AQ412" s="14"/>
      <c r="AR412" s="15" t="str">
        <f t="shared" si="18"/>
        <v/>
      </c>
      <c r="AS412" s="15" t="str">
        <f t="shared" si="19"/>
        <v/>
      </c>
      <c r="AT412" s="15" t="str">
        <f t="shared" si="20"/>
        <v/>
      </c>
      <c r="AU412" s="14"/>
    </row>
    <row r="413" spans="1:47" ht="15" customHeight="1" x14ac:dyDescent="0.25">
      <c r="A413" s="19">
        <v>410</v>
      </c>
      <c r="B413" s="12"/>
      <c r="C413" s="14"/>
      <c r="D413" s="14"/>
      <c r="E413" s="16"/>
      <c r="F413" s="14"/>
      <c r="G413" s="14"/>
      <c r="H413" s="14"/>
      <c r="I413" s="16"/>
      <c r="J413" s="14"/>
      <c r="K413" s="14"/>
      <c r="L413" s="14"/>
      <c r="M413" s="16"/>
      <c r="N413" s="14"/>
      <c r="O413" s="14"/>
      <c r="P413" s="14"/>
      <c r="Q413" s="16"/>
      <c r="R413" s="14"/>
      <c r="S413" s="14"/>
      <c r="T413" s="14"/>
      <c r="U413" s="16"/>
      <c r="V413" s="14"/>
      <c r="W413" s="14"/>
      <c r="X413" s="14"/>
      <c r="Y413" s="16"/>
      <c r="Z413" s="14"/>
      <c r="AA413" s="14"/>
      <c r="AB413" s="14"/>
      <c r="AC413" s="16"/>
      <c r="AD413" s="14"/>
      <c r="AE413" s="14"/>
      <c r="AF413" s="14"/>
      <c r="AG413" s="16"/>
      <c r="AH413" s="14"/>
      <c r="AI413" s="14"/>
      <c r="AJ413" s="14"/>
      <c r="AK413" s="16"/>
      <c r="AL413" s="14"/>
      <c r="AM413" s="14"/>
      <c r="AN413" s="14"/>
      <c r="AO413" s="16"/>
      <c r="AP413" s="14"/>
      <c r="AQ413" s="14"/>
      <c r="AR413" s="15" t="str">
        <f t="shared" si="18"/>
        <v/>
      </c>
      <c r="AS413" s="15" t="str">
        <f t="shared" si="19"/>
        <v/>
      </c>
      <c r="AT413" s="15" t="str">
        <f t="shared" si="20"/>
        <v/>
      </c>
      <c r="AU413" s="14"/>
    </row>
    <row r="414" spans="1:47" ht="15" customHeight="1" x14ac:dyDescent="0.25">
      <c r="A414" s="19">
        <v>411</v>
      </c>
      <c r="B414" s="12"/>
      <c r="C414" s="14"/>
      <c r="D414" s="14"/>
      <c r="E414" s="16"/>
      <c r="F414" s="14"/>
      <c r="G414" s="14"/>
      <c r="H414" s="14"/>
      <c r="I414" s="16"/>
      <c r="J414" s="14"/>
      <c r="K414" s="14"/>
      <c r="L414" s="14"/>
      <c r="M414" s="16"/>
      <c r="N414" s="14"/>
      <c r="O414" s="14"/>
      <c r="P414" s="14"/>
      <c r="Q414" s="16"/>
      <c r="R414" s="14"/>
      <c r="S414" s="14"/>
      <c r="T414" s="14"/>
      <c r="U414" s="16"/>
      <c r="V414" s="14"/>
      <c r="W414" s="14"/>
      <c r="X414" s="14"/>
      <c r="Y414" s="16"/>
      <c r="Z414" s="14"/>
      <c r="AA414" s="14"/>
      <c r="AB414" s="14"/>
      <c r="AC414" s="16"/>
      <c r="AD414" s="14"/>
      <c r="AE414" s="14"/>
      <c r="AF414" s="14"/>
      <c r="AG414" s="16"/>
      <c r="AH414" s="14"/>
      <c r="AI414" s="14"/>
      <c r="AJ414" s="14"/>
      <c r="AK414" s="16"/>
      <c r="AL414" s="14"/>
      <c r="AM414" s="14"/>
      <c r="AN414" s="14"/>
      <c r="AO414" s="16"/>
      <c r="AP414" s="14"/>
      <c r="AQ414" s="14"/>
      <c r="AR414" s="15" t="str">
        <f t="shared" si="18"/>
        <v/>
      </c>
      <c r="AS414" s="15" t="str">
        <f t="shared" si="19"/>
        <v/>
      </c>
      <c r="AT414" s="15" t="str">
        <f t="shared" si="20"/>
        <v/>
      </c>
      <c r="AU414" s="14"/>
    </row>
    <row r="415" spans="1:47" ht="15" customHeight="1" x14ac:dyDescent="0.25">
      <c r="A415" s="19">
        <v>412</v>
      </c>
      <c r="B415" s="12"/>
      <c r="C415" s="14"/>
      <c r="D415" s="14"/>
      <c r="E415" s="16"/>
      <c r="F415" s="14"/>
      <c r="G415" s="14"/>
      <c r="H415" s="14"/>
      <c r="I415" s="16"/>
      <c r="J415" s="14"/>
      <c r="K415" s="14"/>
      <c r="L415" s="14"/>
      <c r="M415" s="16"/>
      <c r="N415" s="14"/>
      <c r="O415" s="14"/>
      <c r="P415" s="14"/>
      <c r="Q415" s="16"/>
      <c r="R415" s="14"/>
      <c r="S415" s="14"/>
      <c r="T415" s="14"/>
      <c r="U415" s="16"/>
      <c r="V415" s="14"/>
      <c r="W415" s="14"/>
      <c r="X415" s="14"/>
      <c r="Y415" s="16"/>
      <c r="Z415" s="14"/>
      <c r="AA415" s="14"/>
      <c r="AB415" s="14"/>
      <c r="AC415" s="16"/>
      <c r="AD415" s="14"/>
      <c r="AE415" s="14"/>
      <c r="AF415" s="14"/>
      <c r="AG415" s="16"/>
      <c r="AH415" s="14"/>
      <c r="AI415" s="14"/>
      <c r="AJ415" s="14"/>
      <c r="AK415" s="16"/>
      <c r="AL415" s="14"/>
      <c r="AM415" s="14"/>
      <c r="AN415" s="14"/>
      <c r="AO415" s="16"/>
      <c r="AP415" s="14"/>
      <c r="AQ415" s="14"/>
      <c r="AR415" s="15" t="str">
        <f t="shared" si="18"/>
        <v/>
      </c>
      <c r="AS415" s="15" t="str">
        <f t="shared" si="19"/>
        <v/>
      </c>
      <c r="AT415" s="15" t="str">
        <f t="shared" si="20"/>
        <v/>
      </c>
      <c r="AU415" s="14"/>
    </row>
    <row r="416" spans="1:47" ht="15" customHeight="1" x14ac:dyDescent="0.25">
      <c r="A416" s="19">
        <v>413</v>
      </c>
      <c r="B416" s="12"/>
      <c r="C416" s="14"/>
      <c r="D416" s="14"/>
      <c r="E416" s="16"/>
      <c r="F416" s="14"/>
      <c r="G416" s="14"/>
      <c r="H416" s="14"/>
      <c r="I416" s="16"/>
      <c r="J416" s="14"/>
      <c r="K416" s="14"/>
      <c r="L416" s="14"/>
      <c r="M416" s="16"/>
      <c r="N416" s="14"/>
      <c r="O416" s="14"/>
      <c r="P416" s="14"/>
      <c r="Q416" s="16"/>
      <c r="R416" s="14"/>
      <c r="S416" s="14"/>
      <c r="T416" s="14"/>
      <c r="U416" s="16"/>
      <c r="V416" s="14"/>
      <c r="W416" s="14"/>
      <c r="X416" s="14"/>
      <c r="Y416" s="16"/>
      <c r="Z416" s="14"/>
      <c r="AA416" s="14"/>
      <c r="AB416" s="14"/>
      <c r="AC416" s="16"/>
      <c r="AD416" s="14"/>
      <c r="AE416" s="14"/>
      <c r="AF416" s="14"/>
      <c r="AG416" s="16"/>
      <c r="AH416" s="14"/>
      <c r="AI416" s="14"/>
      <c r="AJ416" s="14"/>
      <c r="AK416" s="16"/>
      <c r="AL416" s="14"/>
      <c r="AM416" s="14"/>
      <c r="AN416" s="14"/>
      <c r="AO416" s="16"/>
      <c r="AP416" s="14"/>
      <c r="AQ416" s="14"/>
      <c r="AR416" s="15" t="str">
        <f t="shared" si="18"/>
        <v/>
      </c>
      <c r="AS416" s="15" t="str">
        <f t="shared" si="19"/>
        <v/>
      </c>
      <c r="AT416" s="15" t="str">
        <f t="shared" si="20"/>
        <v/>
      </c>
      <c r="AU416" s="14"/>
    </row>
    <row r="417" spans="1:47" ht="15" customHeight="1" x14ac:dyDescent="0.25">
      <c r="A417" s="19">
        <v>414</v>
      </c>
      <c r="B417" s="12"/>
      <c r="C417" s="14"/>
      <c r="D417" s="14"/>
      <c r="E417" s="16"/>
      <c r="F417" s="14"/>
      <c r="G417" s="14"/>
      <c r="H417" s="14"/>
      <c r="I417" s="16"/>
      <c r="J417" s="14"/>
      <c r="K417" s="14"/>
      <c r="L417" s="14"/>
      <c r="M417" s="16"/>
      <c r="N417" s="14"/>
      <c r="O417" s="14"/>
      <c r="P417" s="14"/>
      <c r="Q417" s="16"/>
      <c r="R417" s="14"/>
      <c r="S417" s="14"/>
      <c r="T417" s="14"/>
      <c r="U417" s="16"/>
      <c r="V417" s="14"/>
      <c r="W417" s="14"/>
      <c r="X417" s="14"/>
      <c r="Y417" s="16"/>
      <c r="Z417" s="14"/>
      <c r="AA417" s="14"/>
      <c r="AB417" s="14"/>
      <c r="AC417" s="16"/>
      <c r="AD417" s="14"/>
      <c r="AE417" s="14"/>
      <c r="AF417" s="14"/>
      <c r="AG417" s="16"/>
      <c r="AH417" s="14"/>
      <c r="AI417" s="14"/>
      <c r="AJ417" s="14"/>
      <c r="AK417" s="16"/>
      <c r="AL417" s="14"/>
      <c r="AM417" s="14"/>
      <c r="AN417" s="14"/>
      <c r="AO417" s="16"/>
      <c r="AP417" s="14"/>
      <c r="AQ417" s="14"/>
      <c r="AR417" s="15" t="str">
        <f t="shared" si="18"/>
        <v/>
      </c>
      <c r="AS417" s="15" t="str">
        <f t="shared" si="19"/>
        <v/>
      </c>
      <c r="AT417" s="15" t="str">
        <f t="shared" si="20"/>
        <v/>
      </c>
      <c r="AU417" s="14"/>
    </row>
    <row r="418" spans="1:47" ht="15" customHeight="1" x14ac:dyDescent="0.25">
      <c r="A418" s="19">
        <v>415</v>
      </c>
      <c r="B418" s="12"/>
      <c r="C418" s="14"/>
      <c r="D418" s="14"/>
      <c r="E418" s="16"/>
      <c r="F418" s="14"/>
      <c r="G418" s="14"/>
      <c r="H418" s="14"/>
      <c r="I418" s="16"/>
      <c r="J418" s="14"/>
      <c r="K418" s="14"/>
      <c r="L418" s="14"/>
      <c r="M418" s="16"/>
      <c r="N418" s="14"/>
      <c r="O418" s="14"/>
      <c r="P418" s="14"/>
      <c r="Q418" s="16"/>
      <c r="R418" s="14"/>
      <c r="S418" s="14"/>
      <c r="T418" s="14"/>
      <c r="U418" s="16"/>
      <c r="V418" s="14"/>
      <c r="W418" s="14"/>
      <c r="X418" s="14"/>
      <c r="Y418" s="16"/>
      <c r="Z418" s="14"/>
      <c r="AA418" s="14"/>
      <c r="AB418" s="14"/>
      <c r="AC418" s="16"/>
      <c r="AD418" s="14"/>
      <c r="AE418" s="14"/>
      <c r="AF418" s="14"/>
      <c r="AG418" s="16"/>
      <c r="AH418" s="14"/>
      <c r="AI418" s="14"/>
      <c r="AJ418" s="14"/>
      <c r="AK418" s="16"/>
      <c r="AL418" s="14"/>
      <c r="AM418" s="14"/>
      <c r="AN418" s="14"/>
      <c r="AO418" s="16"/>
      <c r="AP418" s="14"/>
      <c r="AQ418" s="14"/>
      <c r="AR418" s="15" t="str">
        <f t="shared" si="18"/>
        <v/>
      </c>
      <c r="AS418" s="15" t="str">
        <f t="shared" si="19"/>
        <v/>
      </c>
      <c r="AT418" s="15" t="str">
        <f t="shared" si="20"/>
        <v/>
      </c>
      <c r="AU418" s="14"/>
    </row>
    <row r="419" spans="1:47" ht="15" customHeight="1" x14ac:dyDescent="0.25">
      <c r="A419" s="19">
        <v>416</v>
      </c>
      <c r="B419" s="12"/>
      <c r="C419" s="14"/>
      <c r="D419" s="14"/>
      <c r="E419" s="16"/>
      <c r="F419" s="14"/>
      <c r="G419" s="14"/>
      <c r="H419" s="14"/>
      <c r="I419" s="16"/>
      <c r="J419" s="14"/>
      <c r="K419" s="14"/>
      <c r="L419" s="14"/>
      <c r="M419" s="16"/>
      <c r="N419" s="14"/>
      <c r="O419" s="14"/>
      <c r="P419" s="14"/>
      <c r="Q419" s="16"/>
      <c r="R419" s="14"/>
      <c r="S419" s="14"/>
      <c r="T419" s="14"/>
      <c r="U419" s="16"/>
      <c r="V419" s="14"/>
      <c r="W419" s="14"/>
      <c r="X419" s="14"/>
      <c r="Y419" s="16"/>
      <c r="Z419" s="14"/>
      <c r="AA419" s="14"/>
      <c r="AB419" s="14"/>
      <c r="AC419" s="16"/>
      <c r="AD419" s="14"/>
      <c r="AE419" s="14"/>
      <c r="AF419" s="14"/>
      <c r="AG419" s="16"/>
      <c r="AH419" s="14"/>
      <c r="AI419" s="14"/>
      <c r="AJ419" s="14"/>
      <c r="AK419" s="16"/>
      <c r="AL419" s="14"/>
      <c r="AM419" s="14"/>
      <c r="AN419" s="14"/>
      <c r="AO419" s="16"/>
      <c r="AP419" s="14"/>
      <c r="AQ419" s="14"/>
      <c r="AR419" s="15" t="str">
        <f t="shared" si="18"/>
        <v/>
      </c>
      <c r="AS419" s="15" t="str">
        <f t="shared" si="19"/>
        <v/>
      </c>
      <c r="AT419" s="15" t="str">
        <f t="shared" si="20"/>
        <v/>
      </c>
      <c r="AU419" s="14"/>
    </row>
    <row r="420" spans="1:47" ht="15" customHeight="1" x14ac:dyDescent="0.25">
      <c r="A420" s="19">
        <v>417</v>
      </c>
      <c r="B420" s="12"/>
      <c r="C420" s="14"/>
      <c r="D420" s="14"/>
      <c r="E420" s="16"/>
      <c r="F420" s="14"/>
      <c r="G420" s="14"/>
      <c r="H420" s="14"/>
      <c r="I420" s="16"/>
      <c r="J420" s="14"/>
      <c r="K420" s="14"/>
      <c r="L420" s="14"/>
      <c r="M420" s="16"/>
      <c r="N420" s="14"/>
      <c r="O420" s="14"/>
      <c r="P420" s="14"/>
      <c r="Q420" s="16"/>
      <c r="R420" s="14"/>
      <c r="S420" s="14"/>
      <c r="T420" s="14"/>
      <c r="U420" s="16"/>
      <c r="V420" s="14"/>
      <c r="W420" s="14"/>
      <c r="X420" s="14"/>
      <c r="Y420" s="16"/>
      <c r="Z420" s="14"/>
      <c r="AA420" s="14"/>
      <c r="AB420" s="14"/>
      <c r="AC420" s="16"/>
      <c r="AD420" s="14"/>
      <c r="AE420" s="14"/>
      <c r="AF420" s="14"/>
      <c r="AG420" s="16"/>
      <c r="AH420" s="14"/>
      <c r="AI420" s="14"/>
      <c r="AJ420" s="14"/>
      <c r="AK420" s="16"/>
      <c r="AL420" s="14"/>
      <c r="AM420" s="14"/>
      <c r="AN420" s="14"/>
      <c r="AO420" s="16"/>
      <c r="AP420" s="14"/>
      <c r="AQ420" s="14"/>
      <c r="AR420" s="15" t="str">
        <f t="shared" si="18"/>
        <v/>
      </c>
      <c r="AS420" s="15" t="str">
        <f t="shared" si="19"/>
        <v/>
      </c>
      <c r="AT420" s="15" t="str">
        <f t="shared" si="20"/>
        <v/>
      </c>
      <c r="AU420" s="14"/>
    </row>
    <row r="421" spans="1:47" ht="15" customHeight="1" x14ac:dyDescent="0.25">
      <c r="A421" s="19">
        <v>418</v>
      </c>
      <c r="B421" s="12"/>
      <c r="C421" s="14"/>
      <c r="D421" s="14"/>
      <c r="E421" s="16"/>
      <c r="F421" s="14"/>
      <c r="G421" s="14"/>
      <c r="H421" s="14"/>
      <c r="I421" s="16"/>
      <c r="J421" s="14"/>
      <c r="K421" s="14"/>
      <c r="L421" s="14"/>
      <c r="M421" s="16"/>
      <c r="N421" s="14"/>
      <c r="O421" s="14"/>
      <c r="P421" s="14"/>
      <c r="Q421" s="16"/>
      <c r="R421" s="14"/>
      <c r="S421" s="14"/>
      <c r="T421" s="14"/>
      <c r="U421" s="16"/>
      <c r="V421" s="14"/>
      <c r="W421" s="14"/>
      <c r="X421" s="14"/>
      <c r="Y421" s="16"/>
      <c r="Z421" s="14"/>
      <c r="AA421" s="14"/>
      <c r="AB421" s="14"/>
      <c r="AC421" s="16"/>
      <c r="AD421" s="14"/>
      <c r="AE421" s="14"/>
      <c r="AF421" s="14"/>
      <c r="AG421" s="16"/>
      <c r="AH421" s="14"/>
      <c r="AI421" s="14"/>
      <c r="AJ421" s="14"/>
      <c r="AK421" s="16"/>
      <c r="AL421" s="14"/>
      <c r="AM421" s="14"/>
      <c r="AN421" s="14"/>
      <c r="AO421" s="16"/>
      <c r="AP421" s="14"/>
      <c r="AQ421" s="14"/>
      <c r="AR421" s="15" t="str">
        <f t="shared" si="18"/>
        <v/>
      </c>
      <c r="AS421" s="15" t="str">
        <f t="shared" si="19"/>
        <v/>
      </c>
      <c r="AT421" s="15" t="str">
        <f t="shared" si="20"/>
        <v/>
      </c>
      <c r="AU421" s="14"/>
    </row>
    <row r="422" spans="1:47" ht="15" customHeight="1" x14ac:dyDescent="0.25">
      <c r="A422" s="19">
        <v>419</v>
      </c>
      <c r="B422" s="12"/>
      <c r="C422" s="14"/>
      <c r="D422" s="14"/>
      <c r="E422" s="16"/>
      <c r="F422" s="14"/>
      <c r="G422" s="14"/>
      <c r="H422" s="14"/>
      <c r="I422" s="16"/>
      <c r="J422" s="14"/>
      <c r="K422" s="14"/>
      <c r="L422" s="14"/>
      <c r="M422" s="16"/>
      <c r="N422" s="14"/>
      <c r="O422" s="14"/>
      <c r="P422" s="14"/>
      <c r="Q422" s="16"/>
      <c r="R422" s="14"/>
      <c r="S422" s="14"/>
      <c r="T422" s="14"/>
      <c r="U422" s="16"/>
      <c r="V422" s="14"/>
      <c r="W422" s="14"/>
      <c r="X422" s="14"/>
      <c r="Y422" s="16"/>
      <c r="Z422" s="14"/>
      <c r="AA422" s="14"/>
      <c r="AB422" s="14"/>
      <c r="AC422" s="16"/>
      <c r="AD422" s="14"/>
      <c r="AE422" s="14"/>
      <c r="AF422" s="14"/>
      <c r="AG422" s="16"/>
      <c r="AH422" s="14"/>
      <c r="AI422" s="14"/>
      <c r="AJ422" s="14"/>
      <c r="AK422" s="16"/>
      <c r="AL422" s="14"/>
      <c r="AM422" s="14"/>
      <c r="AN422" s="14"/>
      <c r="AO422" s="16"/>
      <c r="AP422" s="14"/>
      <c r="AQ422" s="14"/>
      <c r="AR422" s="15" t="str">
        <f t="shared" si="18"/>
        <v/>
      </c>
      <c r="AS422" s="15" t="str">
        <f t="shared" si="19"/>
        <v/>
      </c>
      <c r="AT422" s="15" t="str">
        <f t="shared" si="20"/>
        <v/>
      </c>
      <c r="AU422" s="14"/>
    </row>
    <row r="423" spans="1:47" ht="15" customHeight="1" x14ac:dyDescent="0.25">
      <c r="A423" s="19">
        <v>420</v>
      </c>
      <c r="B423" s="12"/>
      <c r="C423" s="14"/>
      <c r="D423" s="14"/>
      <c r="E423" s="16"/>
      <c r="F423" s="14"/>
      <c r="G423" s="14"/>
      <c r="H423" s="14"/>
      <c r="I423" s="16"/>
      <c r="J423" s="14"/>
      <c r="K423" s="14"/>
      <c r="L423" s="14"/>
      <c r="M423" s="16"/>
      <c r="N423" s="14"/>
      <c r="O423" s="14"/>
      <c r="P423" s="14"/>
      <c r="Q423" s="16"/>
      <c r="R423" s="14"/>
      <c r="S423" s="14"/>
      <c r="T423" s="14"/>
      <c r="U423" s="16"/>
      <c r="V423" s="14"/>
      <c r="W423" s="14"/>
      <c r="X423" s="14"/>
      <c r="Y423" s="16"/>
      <c r="Z423" s="14"/>
      <c r="AA423" s="14"/>
      <c r="AB423" s="14"/>
      <c r="AC423" s="16"/>
      <c r="AD423" s="14"/>
      <c r="AE423" s="14"/>
      <c r="AF423" s="14"/>
      <c r="AG423" s="16"/>
      <c r="AH423" s="14"/>
      <c r="AI423" s="14"/>
      <c r="AJ423" s="14"/>
      <c r="AK423" s="16"/>
      <c r="AL423" s="14"/>
      <c r="AM423" s="14"/>
      <c r="AN423" s="14"/>
      <c r="AO423" s="16"/>
      <c r="AP423" s="14"/>
      <c r="AQ423" s="14"/>
      <c r="AR423" s="15" t="str">
        <f t="shared" si="18"/>
        <v/>
      </c>
      <c r="AS423" s="15" t="str">
        <f t="shared" si="19"/>
        <v/>
      </c>
      <c r="AT423" s="15" t="str">
        <f t="shared" si="20"/>
        <v/>
      </c>
      <c r="AU423" s="14"/>
    </row>
    <row r="424" spans="1:47" ht="15" customHeight="1" x14ac:dyDescent="0.25">
      <c r="A424" s="19">
        <v>421</v>
      </c>
      <c r="B424" s="12"/>
      <c r="C424" s="14"/>
      <c r="D424" s="14"/>
      <c r="E424" s="16"/>
      <c r="F424" s="14"/>
      <c r="G424" s="14"/>
      <c r="H424" s="14"/>
      <c r="I424" s="16"/>
      <c r="J424" s="14"/>
      <c r="K424" s="14"/>
      <c r="L424" s="14"/>
      <c r="M424" s="16"/>
      <c r="N424" s="14"/>
      <c r="O424" s="14"/>
      <c r="P424" s="14"/>
      <c r="Q424" s="16"/>
      <c r="R424" s="14"/>
      <c r="S424" s="14"/>
      <c r="T424" s="14"/>
      <c r="U424" s="16"/>
      <c r="V424" s="14"/>
      <c r="W424" s="14"/>
      <c r="X424" s="14"/>
      <c r="Y424" s="16"/>
      <c r="Z424" s="14"/>
      <c r="AA424" s="14"/>
      <c r="AB424" s="14"/>
      <c r="AC424" s="16"/>
      <c r="AD424" s="14"/>
      <c r="AE424" s="14"/>
      <c r="AF424" s="14"/>
      <c r="AG424" s="16"/>
      <c r="AH424" s="14"/>
      <c r="AI424" s="14"/>
      <c r="AJ424" s="14"/>
      <c r="AK424" s="16"/>
      <c r="AL424" s="14"/>
      <c r="AM424" s="14"/>
      <c r="AN424" s="14"/>
      <c r="AO424" s="16"/>
      <c r="AP424" s="14"/>
      <c r="AQ424" s="14"/>
      <c r="AR424" s="15" t="str">
        <f t="shared" si="18"/>
        <v/>
      </c>
      <c r="AS424" s="15" t="str">
        <f t="shared" si="19"/>
        <v/>
      </c>
      <c r="AT424" s="15" t="str">
        <f t="shared" si="20"/>
        <v/>
      </c>
      <c r="AU424" s="14"/>
    </row>
    <row r="425" spans="1:47" ht="15" customHeight="1" x14ac:dyDescent="0.25">
      <c r="A425" s="19">
        <v>422</v>
      </c>
      <c r="B425" s="12"/>
      <c r="C425" s="14"/>
      <c r="D425" s="14"/>
      <c r="E425" s="16"/>
      <c r="F425" s="14"/>
      <c r="G425" s="14"/>
      <c r="H425" s="14"/>
      <c r="I425" s="16"/>
      <c r="J425" s="14"/>
      <c r="K425" s="14"/>
      <c r="L425" s="14"/>
      <c r="M425" s="16"/>
      <c r="N425" s="14"/>
      <c r="O425" s="14"/>
      <c r="P425" s="14"/>
      <c r="Q425" s="16"/>
      <c r="R425" s="14"/>
      <c r="S425" s="14"/>
      <c r="T425" s="14"/>
      <c r="U425" s="16"/>
      <c r="V425" s="14"/>
      <c r="W425" s="14"/>
      <c r="X425" s="14"/>
      <c r="Y425" s="16"/>
      <c r="Z425" s="14"/>
      <c r="AA425" s="14"/>
      <c r="AB425" s="14"/>
      <c r="AC425" s="16"/>
      <c r="AD425" s="14"/>
      <c r="AE425" s="14"/>
      <c r="AF425" s="14"/>
      <c r="AG425" s="16"/>
      <c r="AH425" s="14"/>
      <c r="AI425" s="14"/>
      <c r="AJ425" s="14"/>
      <c r="AK425" s="16"/>
      <c r="AL425" s="14"/>
      <c r="AM425" s="14"/>
      <c r="AN425" s="14"/>
      <c r="AO425" s="16"/>
      <c r="AP425" s="14"/>
      <c r="AQ425" s="14"/>
      <c r="AR425" s="15" t="str">
        <f t="shared" si="18"/>
        <v/>
      </c>
      <c r="AS425" s="15" t="str">
        <f t="shared" si="19"/>
        <v/>
      </c>
      <c r="AT425" s="15" t="str">
        <f t="shared" si="20"/>
        <v/>
      </c>
      <c r="AU425" s="14"/>
    </row>
    <row r="426" spans="1:47" ht="15" customHeight="1" x14ac:dyDescent="0.25">
      <c r="A426" s="19">
        <v>423</v>
      </c>
      <c r="B426" s="12"/>
      <c r="C426" s="14"/>
      <c r="D426" s="14"/>
      <c r="E426" s="16"/>
      <c r="F426" s="14"/>
      <c r="G426" s="14"/>
      <c r="H426" s="14"/>
      <c r="I426" s="16"/>
      <c r="J426" s="14"/>
      <c r="K426" s="14"/>
      <c r="L426" s="14"/>
      <c r="M426" s="16"/>
      <c r="N426" s="14"/>
      <c r="O426" s="14"/>
      <c r="P426" s="14"/>
      <c r="Q426" s="16"/>
      <c r="R426" s="14"/>
      <c r="S426" s="14"/>
      <c r="T426" s="14"/>
      <c r="U426" s="16"/>
      <c r="V426" s="14"/>
      <c r="W426" s="14"/>
      <c r="X426" s="14"/>
      <c r="Y426" s="16"/>
      <c r="Z426" s="14"/>
      <c r="AA426" s="14"/>
      <c r="AB426" s="14"/>
      <c r="AC426" s="16"/>
      <c r="AD426" s="14"/>
      <c r="AE426" s="14"/>
      <c r="AF426" s="14"/>
      <c r="AG426" s="16"/>
      <c r="AH426" s="14"/>
      <c r="AI426" s="14"/>
      <c r="AJ426" s="14"/>
      <c r="AK426" s="16"/>
      <c r="AL426" s="14"/>
      <c r="AM426" s="14"/>
      <c r="AN426" s="14"/>
      <c r="AO426" s="16"/>
      <c r="AP426" s="14"/>
      <c r="AQ426" s="14"/>
      <c r="AR426" s="15" t="str">
        <f t="shared" si="18"/>
        <v/>
      </c>
      <c r="AS426" s="15" t="str">
        <f t="shared" si="19"/>
        <v/>
      </c>
      <c r="AT426" s="15" t="str">
        <f t="shared" si="20"/>
        <v/>
      </c>
      <c r="AU426" s="14"/>
    </row>
    <row r="427" spans="1:47" ht="15" customHeight="1" x14ac:dyDescent="0.25">
      <c r="A427" s="19">
        <v>424</v>
      </c>
      <c r="B427" s="12"/>
      <c r="C427" s="14"/>
      <c r="D427" s="14"/>
      <c r="E427" s="16"/>
      <c r="F427" s="14"/>
      <c r="G427" s="14"/>
      <c r="H427" s="14"/>
      <c r="I427" s="16"/>
      <c r="J427" s="14"/>
      <c r="K427" s="14"/>
      <c r="L427" s="14"/>
      <c r="M427" s="16"/>
      <c r="N427" s="14"/>
      <c r="O427" s="14"/>
      <c r="P427" s="14"/>
      <c r="Q427" s="16"/>
      <c r="R427" s="14"/>
      <c r="S427" s="14"/>
      <c r="T427" s="14"/>
      <c r="U427" s="16"/>
      <c r="V427" s="14"/>
      <c r="W427" s="14"/>
      <c r="X427" s="14"/>
      <c r="Y427" s="16"/>
      <c r="Z427" s="14"/>
      <c r="AA427" s="14"/>
      <c r="AB427" s="14"/>
      <c r="AC427" s="16"/>
      <c r="AD427" s="14"/>
      <c r="AE427" s="14"/>
      <c r="AF427" s="14"/>
      <c r="AG427" s="16"/>
      <c r="AH427" s="14"/>
      <c r="AI427" s="14"/>
      <c r="AJ427" s="14"/>
      <c r="AK427" s="16"/>
      <c r="AL427" s="14"/>
      <c r="AM427" s="14"/>
      <c r="AN427" s="14"/>
      <c r="AO427" s="16"/>
      <c r="AP427" s="14"/>
      <c r="AQ427" s="14"/>
      <c r="AR427" s="15" t="str">
        <f t="shared" si="18"/>
        <v/>
      </c>
      <c r="AS427" s="15" t="str">
        <f t="shared" si="19"/>
        <v/>
      </c>
      <c r="AT427" s="15" t="str">
        <f t="shared" si="20"/>
        <v/>
      </c>
      <c r="AU427" s="14"/>
    </row>
    <row r="428" spans="1:47" ht="15" customHeight="1" x14ac:dyDescent="0.25">
      <c r="A428" s="19">
        <v>425</v>
      </c>
      <c r="B428" s="12"/>
      <c r="C428" s="14"/>
      <c r="D428" s="14"/>
      <c r="E428" s="16"/>
      <c r="F428" s="14"/>
      <c r="G428" s="14"/>
      <c r="H428" s="14"/>
      <c r="I428" s="16"/>
      <c r="J428" s="14"/>
      <c r="K428" s="14"/>
      <c r="L428" s="14"/>
      <c r="M428" s="16"/>
      <c r="N428" s="14"/>
      <c r="O428" s="14"/>
      <c r="P428" s="14"/>
      <c r="Q428" s="16"/>
      <c r="R428" s="14"/>
      <c r="S428" s="14"/>
      <c r="T428" s="14"/>
      <c r="U428" s="16"/>
      <c r="V428" s="14"/>
      <c r="W428" s="14"/>
      <c r="X428" s="14"/>
      <c r="Y428" s="16"/>
      <c r="Z428" s="14"/>
      <c r="AA428" s="14"/>
      <c r="AB428" s="14"/>
      <c r="AC428" s="16"/>
      <c r="AD428" s="14"/>
      <c r="AE428" s="14"/>
      <c r="AF428" s="14"/>
      <c r="AG428" s="16"/>
      <c r="AH428" s="14"/>
      <c r="AI428" s="14"/>
      <c r="AJ428" s="14"/>
      <c r="AK428" s="16"/>
      <c r="AL428" s="14"/>
      <c r="AM428" s="14"/>
      <c r="AN428" s="14"/>
      <c r="AO428" s="16"/>
      <c r="AP428" s="14"/>
      <c r="AQ428" s="14"/>
      <c r="AR428" s="15" t="str">
        <f t="shared" si="18"/>
        <v/>
      </c>
      <c r="AS428" s="15" t="str">
        <f t="shared" si="19"/>
        <v/>
      </c>
      <c r="AT428" s="15" t="str">
        <f t="shared" si="20"/>
        <v/>
      </c>
      <c r="AU428" s="14"/>
    </row>
    <row r="429" spans="1:47" ht="15" customHeight="1" x14ac:dyDescent="0.25">
      <c r="A429" s="19">
        <v>426</v>
      </c>
      <c r="B429" s="12"/>
      <c r="C429" s="14"/>
      <c r="D429" s="14"/>
      <c r="E429" s="16"/>
      <c r="F429" s="14"/>
      <c r="G429" s="14"/>
      <c r="H429" s="14"/>
      <c r="I429" s="16"/>
      <c r="J429" s="14"/>
      <c r="K429" s="14"/>
      <c r="L429" s="14"/>
      <c r="M429" s="16"/>
      <c r="N429" s="14"/>
      <c r="O429" s="14"/>
      <c r="P429" s="14"/>
      <c r="Q429" s="16"/>
      <c r="R429" s="14"/>
      <c r="S429" s="14"/>
      <c r="T429" s="14"/>
      <c r="U429" s="16"/>
      <c r="V429" s="14"/>
      <c r="W429" s="14"/>
      <c r="X429" s="14"/>
      <c r="Y429" s="16"/>
      <c r="Z429" s="14"/>
      <c r="AA429" s="14"/>
      <c r="AB429" s="14"/>
      <c r="AC429" s="16"/>
      <c r="AD429" s="14"/>
      <c r="AE429" s="14"/>
      <c r="AF429" s="14"/>
      <c r="AG429" s="16"/>
      <c r="AH429" s="14"/>
      <c r="AI429" s="14"/>
      <c r="AJ429" s="14"/>
      <c r="AK429" s="16"/>
      <c r="AL429" s="14"/>
      <c r="AM429" s="14"/>
      <c r="AN429" s="14"/>
      <c r="AO429" s="16"/>
      <c r="AP429" s="14"/>
      <c r="AQ429" s="14"/>
      <c r="AR429" s="15" t="str">
        <f t="shared" si="18"/>
        <v/>
      </c>
      <c r="AS429" s="15" t="str">
        <f t="shared" si="19"/>
        <v/>
      </c>
      <c r="AT429" s="15" t="str">
        <f t="shared" si="20"/>
        <v/>
      </c>
      <c r="AU429" s="14"/>
    </row>
    <row r="430" spans="1:47" ht="15" customHeight="1" x14ac:dyDescent="0.25">
      <c r="A430" s="19">
        <v>427</v>
      </c>
      <c r="B430" s="12"/>
      <c r="C430" s="14"/>
      <c r="D430" s="14"/>
      <c r="E430" s="16"/>
      <c r="F430" s="14"/>
      <c r="G430" s="14"/>
      <c r="H430" s="14"/>
      <c r="I430" s="16"/>
      <c r="J430" s="14"/>
      <c r="K430" s="14"/>
      <c r="L430" s="14"/>
      <c r="M430" s="16"/>
      <c r="N430" s="14"/>
      <c r="O430" s="14"/>
      <c r="P430" s="14"/>
      <c r="Q430" s="16"/>
      <c r="R430" s="14"/>
      <c r="S430" s="14"/>
      <c r="T430" s="14"/>
      <c r="U430" s="16"/>
      <c r="V430" s="14"/>
      <c r="W430" s="14"/>
      <c r="X430" s="14"/>
      <c r="Y430" s="16"/>
      <c r="Z430" s="14"/>
      <c r="AA430" s="14"/>
      <c r="AB430" s="14"/>
      <c r="AC430" s="16"/>
      <c r="AD430" s="14"/>
      <c r="AE430" s="14"/>
      <c r="AF430" s="14"/>
      <c r="AG430" s="16"/>
      <c r="AH430" s="14"/>
      <c r="AI430" s="14"/>
      <c r="AJ430" s="14"/>
      <c r="AK430" s="16"/>
      <c r="AL430" s="14"/>
      <c r="AM430" s="14"/>
      <c r="AN430" s="14"/>
      <c r="AO430" s="16"/>
      <c r="AP430" s="14"/>
      <c r="AQ430" s="14"/>
      <c r="AR430" s="15" t="str">
        <f t="shared" si="18"/>
        <v/>
      </c>
      <c r="AS430" s="15" t="str">
        <f t="shared" si="19"/>
        <v/>
      </c>
      <c r="AT430" s="15" t="str">
        <f t="shared" si="20"/>
        <v/>
      </c>
      <c r="AU430" s="14"/>
    </row>
    <row r="431" spans="1:47" ht="15" customHeight="1" x14ac:dyDescent="0.25">
      <c r="A431" s="19">
        <v>428</v>
      </c>
      <c r="B431" s="12"/>
      <c r="C431" s="14"/>
      <c r="D431" s="14"/>
      <c r="E431" s="16"/>
      <c r="F431" s="14"/>
      <c r="G431" s="14"/>
      <c r="H431" s="14"/>
      <c r="I431" s="16"/>
      <c r="J431" s="14"/>
      <c r="K431" s="14"/>
      <c r="L431" s="14"/>
      <c r="M431" s="16"/>
      <c r="N431" s="14"/>
      <c r="O431" s="14"/>
      <c r="P431" s="14"/>
      <c r="Q431" s="16"/>
      <c r="R431" s="14"/>
      <c r="S431" s="14"/>
      <c r="T431" s="14"/>
      <c r="U431" s="16"/>
      <c r="V431" s="14"/>
      <c r="W431" s="14"/>
      <c r="X431" s="14"/>
      <c r="Y431" s="16"/>
      <c r="Z431" s="14"/>
      <c r="AA431" s="14"/>
      <c r="AB431" s="14"/>
      <c r="AC431" s="16"/>
      <c r="AD431" s="14"/>
      <c r="AE431" s="14"/>
      <c r="AF431" s="14"/>
      <c r="AG431" s="16"/>
      <c r="AH431" s="14"/>
      <c r="AI431" s="14"/>
      <c r="AJ431" s="14"/>
      <c r="AK431" s="16"/>
      <c r="AL431" s="14"/>
      <c r="AM431" s="14"/>
      <c r="AN431" s="14"/>
      <c r="AO431" s="16"/>
      <c r="AP431" s="14"/>
      <c r="AQ431" s="14"/>
      <c r="AR431" s="15" t="str">
        <f t="shared" si="18"/>
        <v/>
      </c>
      <c r="AS431" s="15" t="str">
        <f t="shared" si="19"/>
        <v/>
      </c>
      <c r="AT431" s="15" t="str">
        <f t="shared" si="20"/>
        <v/>
      </c>
      <c r="AU431" s="14"/>
    </row>
    <row r="432" spans="1:47" ht="15" customHeight="1" x14ac:dyDescent="0.25">
      <c r="A432" s="19">
        <v>429</v>
      </c>
      <c r="B432" s="12"/>
      <c r="C432" s="14"/>
      <c r="D432" s="14"/>
      <c r="E432" s="16"/>
      <c r="F432" s="14"/>
      <c r="G432" s="14"/>
      <c r="H432" s="14"/>
      <c r="I432" s="16"/>
      <c r="J432" s="14"/>
      <c r="K432" s="14"/>
      <c r="L432" s="14"/>
      <c r="M432" s="16"/>
      <c r="N432" s="14"/>
      <c r="O432" s="14"/>
      <c r="P432" s="14"/>
      <c r="Q432" s="16"/>
      <c r="R432" s="14"/>
      <c r="S432" s="14"/>
      <c r="T432" s="14"/>
      <c r="U432" s="16"/>
      <c r="V432" s="14"/>
      <c r="W432" s="14"/>
      <c r="X432" s="14"/>
      <c r="Y432" s="16"/>
      <c r="Z432" s="14"/>
      <c r="AA432" s="14"/>
      <c r="AB432" s="14"/>
      <c r="AC432" s="16"/>
      <c r="AD432" s="14"/>
      <c r="AE432" s="14"/>
      <c r="AF432" s="14"/>
      <c r="AG432" s="16"/>
      <c r="AH432" s="14"/>
      <c r="AI432" s="14"/>
      <c r="AJ432" s="14"/>
      <c r="AK432" s="16"/>
      <c r="AL432" s="14"/>
      <c r="AM432" s="14"/>
      <c r="AN432" s="14"/>
      <c r="AO432" s="16"/>
      <c r="AP432" s="14"/>
      <c r="AQ432" s="14"/>
      <c r="AR432" s="15" t="str">
        <f t="shared" si="18"/>
        <v/>
      </c>
      <c r="AS432" s="15" t="str">
        <f t="shared" si="19"/>
        <v/>
      </c>
      <c r="AT432" s="15" t="str">
        <f t="shared" si="20"/>
        <v/>
      </c>
      <c r="AU432" s="14"/>
    </row>
    <row r="433" spans="1:47" ht="15" customHeight="1" x14ac:dyDescent="0.25">
      <c r="A433" s="19">
        <v>430</v>
      </c>
      <c r="B433" s="12"/>
      <c r="C433" s="14"/>
      <c r="D433" s="14"/>
      <c r="E433" s="16"/>
      <c r="F433" s="14"/>
      <c r="G433" s="14"/>
      <c r="H433" s="14"/>
      <c r="I433" s="16"/>
      <c r="J433" s="14"/>
      <c r="K433" s="14"/>
      <c r="L433" s="14"/>
      <c r="M433" s="16"/>
      <c r="N433" s="14"/>
      <c r="O433" s="14"/>
      <c r="P433" s="14"/>
      <c r="Q433" s="16"/>
      <c r="R433" s="14"/>
      <c r="S433" s="14"/>
      <c r="T433" s="14"/>
      <c r="U433" s="16"/>
      <c r="V433" s="14"/>
      <c r="W433" s="14"/>
      <c r="X433" s="14"/>
      <c r="Y433" s="16"/>
      <c r="Z433" s="14"/>
      <c r="AA433" s="14"/>
      <c r="AB433" s="14"/>
      <c r="AC433" s="16"/>
      <c r="AD433" s="14"/>
      <c r="AE433" s="14"/>
      <c r="AF433" s="14"/>
      <c r="AG433" s="16"/>
      <c r="AH433" s="14"/>
      <c r="AI433" s="14"/>
      <c r="AJ433" s="14"/>
      <c r="AK433" s="16"/>
      <c r="AL433" s="14"/>
      <c r="AM433" s="14"/>
      <c r="AN433" s="14"/>
      <c r="AO433" s="16"/>
      <c r="AP433" s="14"/>
      <c r="AQ433" s="14"/>
      <c r="AR433" s="15" t="str">
        <f t="shared" si="18"/>
        <v/>
      </c>
      <c r="AS433" s="15" t="str">
        <f t="shared" si="19"/>
        <v/>
      </c>
      <c r="AT433" s="15" t="str">
        <f t="shared" si="20"/>
        <v/>
      </c>
      <c r="AU433" s="14"/>
    </row>
    <row r="434" spans="1:47" ht="15" customHeight="1" x14ac:dyDescent="0.25">
      <c r="A434" s="19">
        <v>431</v>
      </c>
      <c r="B434" s="12"/>
      <c r="C434" s="14"/>
      <c r="D434" s="14"/>
      <c r="E434" s="16"/>
      <c r="F434" s="14"/>
      <c r="G434" s="14"/>
      <c r="H434" s="14"/>
      <c r="I434" s="16"/>
      <c r="J434" s="14"/>
      <c r="K434" s="14"/>
      <c r="L434" s="14"/>
      <c r="M434" s="16"/>
      <c r="N434" s="14"/>
      <c r="O434" s="14"/>
      <c r="P434" s="14"/>
      <c r="Q434" s="16"/>
      <c r="R434" s="14"/>
      <c r="S434" s="14"/>
      <c r="T434" s="14"/>
      <c r="U434" s="16"/>
      <c r="V434" s="14"/>
      <c r="W434" s="14"/>
      <c r="X434" s="14"/>
      <c r="Y434" s="16"/>
      <c r="Z434" s="14"/>
      <c r="AA434" s="14"/>
      <c r="AB434" s="14"/>
      <c r="AC434" s="16"/>
      <c r="AD434" s="14"/>
      <c r="AE434" s="14"/>
      <c r="AF434" s="14"/>
      <c r="AG434" s="16"/>
      <c r="AH434" s="14"/>
      <c r="AI434" s="14"/>
      <c r="AJ434" s="14"/>
      <c r="AK434" s="16"/>
      <c r="AL434" s="14"/>
      <c r="AM434" s="14"/>
      <c r="AN434" s="14"/>
      <c r="AO434" s="16"/>
      <c r="AP434" s="14"/>
      <c r="AQ434" s="14"/>
      <c r="AR434" s="15" t="str">
        <f t="shared" si="18"/>
        <v/>
      </c>
      <c r="AS434" s="15" t="str">
        <f t="shared" si="19"/>
        <v/>
      </c>
      <c r="AT434" s="15" t="str">
        <f t="shared" si="20"/>
        <v/>
      </c>
      <c r="AU434" s="14"/>
    </row>
    <row r="435" spans="1:47" ht="15" customHeight="1" x14ac:dyDescent="0.25">
      <c r="A435" s="19">
        <v>432</v>
      </c>
      <c r="B435" s="12"/>
      <c r="C435" s="14"/>
      <c r="D435" s="14"/>
      <c r="E435" s="16"/>
      <c r="F435" s="14"/>
      <c r="G435" s="14"/>
      <c r="H435" s="14"/>
      <c r="I435" s="16"/>
      <c r="J435" s="14"/>
      <c r="K435" s="14"/>
      <c r="L435" s="14"/>
      <c r="M435" s="16"/>
      <c r="N435" s="14"/>
      <c r="O435" s="14"/>
      <c r="P435" s="14"/>
      <c r="Q435" s="16"/>
      <c r="R435" s="14"/>
      <c r="S435" s="14"/>
      <c r="T435" s="14"/>
      <c r="U435" s="16"/>
      <c r="V435" s="14"/>
      <c r="W435" s="14"/>
      <c r="X435" s="14"/>
      <c r="Y435" s="16"/>
      <c r="Z435" s="14"/>
      <c r="AA435" s="14"/>
      <c r="AB435" s="14"/>
      <c r="AC435" s="16"/>
      <c r="AD435" s="14"/>
      <c r="AE435" s="14"/>
      <c r="AF435" s="14"/>
      <c r="AG435" s="16"/>
      <c r="AH435" s="14"/>
      <c r="AI435" s="14"/>
      <c r="AJ435" s="14"/>
      <c r="AK435" s="16"/>
      <c r="AL435" s="14"/>
      <c r="AM435" s="14"/>
      <c r="AN435" s="14"/>
      <c r="AO435" s="16"/>
      <c r="AP435" s="14"/>
      <c r="AQ435" s="14"/>
      <c r="AR435" s="15" t="str">
        <f t="shared" si="18"/>
        <v/>
      </c>
      <c r="AS435" s="15" t="str">
        <f t="shared" si="19"/>
        <v/>
      </c>
      <c r="AT435" s="15" t="str">
        <f t="shared" si="20"/>
        <v/>
      </c>
      <c r="AU435" s="14"/>
    </row>
    <row r="436" spans="1:47" ht="15" customHeight="1" x14ac:dyDescent="0.25">
      <c r="A436" s="19">
        <v>433</v>
      </c>
      <c r="B436" s="12"/>
      <c r="C436" s="14"/>
      <c r="D436" s="14"/>
      <c r="E436" s="16"/>
      <c r="F436" s="14"/>
      <c r="G436" s="14"/>
      <c r="H436" s="14"/>
      <c r="I436" s="16"/>
      <c r="J436" s="14"/>
      <c r="K436" s="14"/>
      <c r="L436" s="14"/>
      <c r="M436" s="16"/>
      <c r="N436" s="14"/>
      <c r="O436" s="14"/>
      <c r="P436" s="14"/>
      <c r="Q436" s="16"/>
      <c r="R436" s="14"/>
      <c r="S436" s="14"/>
      <c r="T436" s="14"/>
      <c r="U436" s="16"/>
      <c r="V436" s="14"/>
      <c r="W436" s="14"/>
      <c r="X436" s="14"/>
      <c r="Y436" s="16"/>
      <c r="Z436" s="14"/>
      <c r="AA436" s="14"/>
      <c r="AB436" s="14"/>
      <c r="AC436" s="16"/>
      <c r="AD436" s="14"/>
      <c r="AE436" s="14"/>
      <c r="AF436" s="14"/>
      <c r="AG436" s="16"/>
      <c r="AH436" s="14"/>
      <c r="AI436" s="14"/>
      <c r="AJ436" s="14"/>
      <c r="AK436" s="16"/>
      <c r="AL436" s="14"/>
      <c r="AM436" s="14"/>
      <c r="AN436" s="14"/>
      <c r="AO436" s="16"/>
      <c r="AP436" s="14"/>
      <c r="AQ436" s="14"/>
      <c r="AR436" s="15" t="str">
        <f t="shared" si="18"/>
        <v/>
      </c>
      <c r="AS436" s="15" t="str">
        <f t="shared" si="19"/>
        <v/>
      </c>
      <c r="AT436" s="15" t="str">
        <f t="shared" si="20"/>
        <v/>
      </c>
      <c r="AU436" s="14"/>
    </row>
    <row r="437" spans="1:47" ht="15" customHeight="1" x14ac:dyDescent="0.25">
      <c r="A437" s="19">
        <v>434</v>
      </c>
      <c r="B437" s="12"/>
      <c r="C437" s="14"/>
      <c r="D437" s="14"/>
      <c r="E437" s="16"/>
      <c r="F437" s="14"/>
      <c r="G437" s="14"/>
      <c r="H437" s="14"/>
      <c r="I437" s="16"/>
      <c r="J437" s="14"/>
      <c r="K437" s="14"/>
      <c r="L437" s="14"/>
      <c r="M437" s="16"/>
      <c r="N437" s="14"/>
      <c r="O437" s="14"/>
      <c r="P437" s="14"/>
      <c r="Q437" s="16"/>
      <c r="R437" s="14"/>
      <c r="S437" s="14"/>
      <c r="T437" s="14"/>
      <c r="U437" s="16"/>
      <c r="V437" s="14"/>
      <c r="W437" s="14"/>
      <c r="X437" s="14"/>
      <c r="Y437" s="16"/>
      <c r="Z437" s="14"/>
      <c r="AA437" s="14"/>
      <c r="AB437" s="14"/>
      <c r="AC437" s="16"/>
      <c r="AD437" s="14"/>
      <c r="AE437" s="14"/>
      <c r="AF437" s="14"/>
      <c r="AG437" s="16"/>
      <c r="AH437" s="14"/>
      <c r="AI437" s="14"/>
      <c r="AJ437" s="14"/>
      <c r="AK437" s="16"/>
      <c r="AL437" s="14"/>
      <c r="AM437" s="14"/>
      <c r="AN437" s="14"/>
      <c r="AO437" s="16"/>
      <c r="AP437" s="14"/>
      <c r="AQ437" s="14"/>
      <c r="AR437" s="15" t="str">
        <f t="shared" si="18"/>
        <v/>
      </c>
      <c r="AS437" s="15" t="str">
        <f t="shared" si="19"/>
        <v/>
      </c>
      <c r="AT437" s="15" t="str">
        <f t="shared" si="20"/>
        <v/>
      </c>
      <c r="AU437" s="14"/>
    </row>
    <row r="438" spans="1:47" ht="15" customHeight="1" x14ac:dyDescent="0.25">
      <c r="A438" s="19">
        <v>435</v>
      </c>
      <c r="B438" s="12"/>
      <c r="C438" s="14"/>
      <c r="D438" s="14"/>
      <c r="E438" s="16"/>
      <c r="F438" s="14"/>
      <c r="G438" s="14"/>
      <c r="H438" s="14"/>
      <c r="I438" s="16"/>
      <c r="J438" s="14"/>
      <c r="K438" s="14"/>
      <c r="L438" s="14"/>
      <c r="M438" s="16"/>
      <c r="N438" s="14"/>
      <c r="O438" s="14"/>
      <c r="P438" s="14"/>
      <c r="Q438" s="16"/>
      <c r="R438" s="14"/>
      <c r="S438" s="14"/>
      <c r="T438" s="14"/>
      <c r="U438" s="16"/>
      <c r="V438" s="14"/>
      <c r="W438" s="14"/>
      <c r="X438" s="14"/>
      <c r="Y438" s="16"/>
      <c r="Z438" s="14"/>
      <c r="AA438" s="14"/>
      <c r="AB438" s="14"/>
      <c r="AC438" s="16"/>
      <c r="AD438" s="14"/>
      <c r="AE438" s="14"/>
      <c r="AF438" s="14"/>
      <c r="AG438" s="16"/>
      <c r="AH438" s="14"/>
      <c r="AI438" s="14"/>
      <c r="AJ438" s="14"/>
      <c r="AK438" s="16"/>
      <c r="AL438" s="14"/>
      <c r="AM438" s="14"/>
      <c r="AN438" s="14"/>
      <c r="AO438" s="16"/>
      <c r="AP438" s="14"/>
      <c r="AQ438" s="14"/>
      <c r="AR438" s="15" t="str">
        <f t="shared" si="18"/>
        <v/>
      </c>
      <c r="AS438" s="15" t="str">
        <f t="shared" si="19"/>
        <v/>
      </c>
      <c r="AT438" s="15" t="str">
        <f t="shared" si="20"/>
        <v/>
      </c>
      <c r="AU438" s="14"/>
    </row>
    <row r="439" spans="1:47" ht="15" customHeight="1" x14ac:dyDescent="0.25">
      <c r="A439" s="19">
        <v>436</v>
      </c>
      <c r="B439" s="12"/>
      <c r="C439" s="14"/>
      <c r="D439" s="14"/>
      <c r="E439" s="16"/>
      <c r="F439" s="14"/>
      <c r="G439" s="14"/>
      <c r="H439" s="14"/>
      <c r="I439" s="16"/>
      <c r="J439" s="14"/>
      <c r="K439" s="14"/>
      <c r="L439" s="14"/>
      <c r="M439" s="16"/>
      <c r="N439" s="14"/>
      <c r="O439" s="14"/>
      <c r="P439" s="14"/>
      <c r="Q439" s="16"/>
      <c r="R439" s="14"/>
      <c r="S439" s="14"/>
      <c r="T439" s="14"/>
      <c r="U439" s="16"/>
      <c r="V439" s="14"/>
      <c r="W439" s="14"/>
      <c r="X439" s="14"/>
      <c r="Y439" s="16"/>
      <c r="Z439" s="14"/>
      <c r="AA439" s="14"/>
      <c r="AB439" s="14"/>
      <c r="AC439" s="16"/>
      <c r="AD439" s="14"/>
      <c r="AE439" s="14"/>
      <c r="AF439" s="14"/>
      <c r="AG439" s="16"/>
      <c r="AH439" s="14"/>
      <c r="AI439" s="14"/>
      <c r="AJ439" s="14"/>
      <c r="AK439" s="16"/>
      <c r="AL439" s="14"/>
      <c r="AM439" s="14"/>
      <c r="AN439" s="14"/>
      <c r="AO439" s="16"/>
      <c r="AP439" s="14"/>
      <c r="AQ439" s="14"/>
      <c r="AR439" s="15" t="str">
        <f t="shared" si="18"/>
        <v/>
      </c>
      <c r="AS439" s="15" t="str">
        <f t="shared" si="19"/>
        <v/>
      </c>
      <c r="AT439" s="15" t="str">
        <f t="shared" si="20"/>
        <v/>
      </c>
      <c r="AU439" s="14"/>
    </row>
    <row r="440" spans="1:47" ht="15" customHeight="1" x14ac:dyDescent="0.25">
      <c r="A440" s="19">
        <v>437</v>
      </c>
      <c r="B440" s="12"/>
      <c r="C440" s="14"/>
      <c r="D440" s="14"/>
      <c r="E440" s="16"/>
      <c r="F440" s="14"/>
      <c r="G440" s="14"/>
      <c r="H440" s="14"/>
      <c r="I440" s="16"/>
      <c r="J440" s="14"/>
      <c r="K440" s="14"/>
      <c r="L440" s="14"/>
      <c r="M440" s="16"/>
      <c r="N440" s="14"/>
      <c r="O440" s="14"/>
      <c r="P440" s="14"/>
      <c r="Q440" s="16"/>
      <c r="R440" s="14"/>
      <c r="S440" s="14"/>
      <c r="T440" s="14"/>
      <c r="U440" s="16"/>
      <c r="V440" s="14"/>
      <c r="W440" s="14"/>
      <c r="X440" s="14"/>
      <c r="Y440" s="16"/>
      <c r="Z440" s="14"/>
      <c r="AA440" s="14"/>
      <c r="AB440" s="14"/>
      <c r="AC440" s="16"/>
      <c r="AD440" s="14"/>
      <c r="AE440" s="14"/>
      <c r="AF440" s="14"/>
      <c r="AG440" s="16"/>
      <c r="AH440" s="14"/>
      <c r="AI440" s="14"/>
      <c r="AJ440" s="14"/>
      <c r="AK440" s="16"/>
      <c r="AL440" s="14"/>
      <c r="AM440" s="14"/>
      <c r="AN440" s="14"/>
      <c r="AO440" s="16"/>
      <c r="AP440" s="14"/>
      <c r="AQ440" s="14"/>
      <c r="AR440" s="15" t="str">
        <f t="shared" si="18"/>
        <v/>
      </c>
      <c r="AS440" s="15" t="str">
        <f t="shared" si="19"/>
        <v/>
      </c>
      <c r="AT440" s="15" t="str">
        <f t="shared" si="20"/>
        <v/>
      </c>
      <c r="AU440" s="14"/>
    </row>
    <row r="441" spans="1:47" ht="15" customHeight="1" x14ac:dyDescent="0.25">
      <c r="A441" s="19">
        <v>438</v>
      </c>
      <c r="B441" s="12"/>
      <c r="C441" s="14"/>
      <c r="D441" s="14"/>
      <c r="E441" s="16"/>
      <c r="F441" s="14"/>
      <c r="G441" s="14"/>
      <c r="H441" s="14"/>
      <c r="I441" s="16"/>
      <c r="J441" s="14"/>
      <c r="K441" s="14"/>
      <c r="L441" s="14"/>
      <c r="M441" s="16"/>
      <c r="N441" s="14"/>
      <c r="O441" s="14"/>
      <c r="P441" s="14"/>
      <c r="Q441" s="16"/>
      <c r="R441" s="14"/>
      <c r="S441" s="14"/>
      <c r="T441" s="14"/>
      <c r="U441" s="16"/>
      <c r="V441" s="14"/>
      <c r="W441" s="14"/>
      <c r="X441" s="14"/>
      <c r="Y441" s="16"/>
      <c r="Z441" s="14"/>
      <c r="AA441" s="14"/>
      <c r="AB441" s="14"/>
      <c r="AC441" s="16"/>
      <c r="AD441" s="14"/>
      <c r="AE441" s="14"/>
      <c r="AF441" s="14"/>
      <c r="AG441" s="16"/>
      <c r="AH441" s="14"/>
      <c r="AI441" s="14"/>
      <c r="AJ441" s="14"/>
      <c r="AK441" s="16"/>
      <c r="AL441" s="14"/>
      <c r="AM441" s="14"/>
      <c r="AN441" s="14"/>
      <c r="AO441" s="16"/>
      <c r="AP441" s="14"/>
      <c r="AQ441" s="14"/>
      <c r="AR441" s="15" t="str">
        <f t="shared" si="18"/>
        <v/>
      </c>
      <c r="AS441" s="15" t="str">
        <f t="shared" si="19"/>
        <v/>
      </c>
      <c r="AT441" s="15" t="str">
        <f t="shared" si="20"/>
        <v/>
      </c>
      <c r="AU441" s="14"/>
    </row>
    <row r="442" spans="1:47" ht="15" customHeight="1" x14ac:dyDescent="0.25">
      <c r="A442" s="19">
        <v>439</v>
      </c>
      <c r="B442" s="12"/>
      <c r="C442" s="14"/>
      <c r="D442" s="14"/>
      <c r="E442" s="16"/>
      <c r="F442" s="14"/>
      <c r="G442" s="14"/>
      <c r="H442" s="14"/>
      <c r="I442" s="16"/>
      <c r="J442" s="14"/>
      <c r="K442" s="14"/>
      <c r="L442" s="14"/>
      <c r="M442" s="16"/>
      <c r="N442" s="14"/>
      <c r="O442" s="14"/>
      <c r="P442" s="14"/>
      <c r="Q442" s="16"/>
      <c r="R442" s="14"/>
      <c r="S442" s="14"/>
      <c r="T442" s="14"/>
      <c r="U442" s="16"/>
      <c r="V442" s="14"/>
      <c r="W442" s="14"/>
      <c r="X442" s="14"/>
      <c r="Y442" s="16"/>
      <c r="Z442" s="14"/>
      <c r="AA442" s="14"/>
      <c r="AB442" s="14"/>
      <c r="AC442" s="16"/>
      <c r="AD442" s="14"/>
      <c r="AE442" s="14"/>
      <c r="AF442" s="14"/>
      <c r="AG442" s="16"/>
      <c r="AH442" s="14"/>
      <c r="AI442" s="14"/>
      <c r="AJ442" s="14"/>
      <c r="AK442" s="16"/>
      <c r="AL442" s="14"/>
      <c r="AM442" s="14"/>
      <c r="AN442" s="14"/>
      <c r="AO442" s="16"/>
      <c r="AP442" s="14"/>
      <c r="AQ442" s="14"/>
      <c r="AR442" s="15" t="str">
        <f t="shared" si="18"/>
        <v/>
      </c>
      <c r="AS442" s="15" t="str">
        <f t="shared" si="19"/>
        <v/>
      </c>
      <c r="AT442" s="15" t="str">
        <f t="shared" si="20"/>
        <v/>
      </c>
      <c r="AU442" s="14"/>
    </row>
    <row r="443" spans="1:47" ht="15" customHeight="1" x14ac:dyDescent="0.25">
      <c r="A443" s="19">
        <v>440</v>
      </c>
      <c r="B443" s="12"/>
      <c r="C443" s="14"/>
      <c r="D443" s="14"/>
      <c r="E443" s="16"/>
      <c r="F443" s="14"/>
      <c r="G443" s="14"/>
      <c r="H443" s="14"/>
      <c r="I443" s="16"/>
      <c r="J443" s="14"/>
      <c r="K443" s="14"/>
      <c r="L443" s="14"/>
      <c r="M443" s="16"/>
      <c r="N443" s="14"/>
      <c r="O443" s="14"/>
      <c r="P443" s="14"/>
      <c r="Q443" s="16"/>
      <c r="R443" s="14"/>
      <c r="S443" s="14"/>
      <c r="T443" s="14"/>
      <c r="U443" s="16"/>
      <c r="V443" s="14"/>
      <c r="W443" s="14"/>
      <c r="X443" s="14"/>
      <c r="Y443" s="16"/>
      <c r="Z443" s="14"/>
      <c r="AA443" s="14"/>
      <c r="AB443" s="14"/>
      <c r="AC443" s="16"/>
      <c r="AD443" s="14"/>
      <c r="AE443" s="14"/>
      <c r="AF443" s="14"/>
      <c r="AG443" s="16"/>
      <c r="AH443" s="14"/>
      <c r="AI443" s="14"/>
      <c r="AJ443" s="14"/>
      <c r="AK443" s="16"/>
      <c r="AL443" s="14"/>
      <c r="AM443" s="14"/>
      <c r="AN443" s="14"/>
      <c r="AO443" s="16"/>
      <c r="AP443" s="14"/>
      <c r="AQ443" s="14"/>
      <c r="AR443" s="15" t="str">
        <f t="shared" si="18"/>
        <v/>
      </c>
      <c r="AS443" s="15" t="str">
        <f t="shared" si="19"/>
        <v/>
      </c>
      <c r="AT443" s="15" t="str">
        <f t="shared" si="20"/>
        <v/>
      </c>
      <c r="AU443" s="14"/>
    </row>
    <row r="444" spans="1:47" ht="15" customHeight="1" x14ac:dyDescent="0.25">
      <c r="A444" s="19">
        <v>441</v>
      </c>
      <c r="B444" s="12"/>
      <c r="C444" s="14"/>
      <c r="D444" s="14"/>
      <c r="E444" s="16"/>
      <c r="F444" s="14"/>
      <c r="G444" s="14"/>
      <c r="H444" s="14"/>
      <c r="I444" s="16"/>
      <c r="J444" s="14"/>
      <c r="K444" s="14"/>
      <c r="L444" s="14"/>
      <c r="M444" s="16"/>
      <c r="N444" s="14"/>
      <c r="O444" s="14"/>
      <c r="P444" s="14"/>
      <c r="Q444" s="16"/>
      <c r="R444" s="14"/>
      <c r="S444" s="14"/>
      <c r="T444" s="14"/>
      <c r="U444" s="16"/>
      <c r="V444" s="14"/>
      <c r="W444" s="14"/>
      <c r="X444" s="14"/>
      <c r="Y444" s="16"/>
      <c r="Z444" s="14"/>
      <c r="AA444" s="14"/>
      <c r="AB444" s="14"/>
      <c r="AC444" s="16"/>
      <c r="AD444" s="14"/>
      <c r="AE444" s="14"/>
      <c r="AF444" s="14"/>
      <c r="AG444" s="16"/>
      <c r="AH444" s="14"/>
      <c r="AI444" s="14"/>
      <c r="AJ444" s="14"/>
      <c r="AK444" s="16"/>
      <c r="AL444" s="14"/>
      <c r="AM444" s="14"/>
      <c r="AN444" s="14"/>
      <c r="AO444" s="16"/>
      <c r="AP444" s="14"/>
      <c r="AQ444" s="14"/>
      <c r="AR444" s="15" t="str">
        <f t="shared" si="18"/>
        <v/>
      </c>
      <c r="AS444" s="15" t="str">
        <f t="shared" si="19"/>
        <v/>
      </c>
      <c r="AT444" s="15" t="str">
        <f t="shared" si="20"/>
        <v/>
      </c>
      <c r="AU444" s="14"/>
    </row>
    <row r="445" spans="1:47" ht="15" customHeight="1" x14ac:dyDescent="0.25">
      <c r="A445" s="19">
        <v>442</v>
      </c>
      <c r="B445" s="12"/>
      <c r="C445" s="14"/>
      <c r="D445" s="14"/>
      <c r="E445" s="16"/>
      <c r="F445" s="14"/>
      <c r="G445" s="14"/>
      <c r="H445" s="14"/>
      <c r="I445" s="16"/>
      <c r="J445" s="14"/>
      <c r="K445" s="14"/>
      <c r="L445" s="14"/>
      <c r="M445" s="16"/>
      <c r="N445" s="14"/>
      <c r="O445" s="14"/>
      <c r="P445" s="14"/>
      <c r="Q445" s="16"/>
      <c r="R445" s="14"/>
      <c r="S445" s="14"/>
      <c r="T445" s="14"/>
      <c r="U445" s="16"/>
      <c r="V445" s="14"/>
      <c r="W445" s="14"/>
      <c r="X445" s="14"/>
      <c r="Y445" s="16"/>
      <c r="Z445" s="14"/>
      <c r="AA445" s="14"/>
      <c r="AB445" s="14"/>
      <c r="AC445" s="16"/>
      <c r="AD445" s="14"/>
      <c r="AE445" s="14"/>
      <c r="AF445" s="14"/>
      <c r="AG445" s="16"/>
      <c r="AH445" s="14"/>
      <c r="AI445" s="14"/>
      <c r="AJ445" s="14"/>
      <c r="AK445" s="16"/>
      <c r="AL445" s="14"/>
      <c r="AM445" s="14"/>
      <c r="AN445" s="14"/>
      <c r="AO445" s="16"/>
      <c r="AP445" s="14"/>
      <c r="AQ445" s="14"/>
      <c r="AR445" s="15" t="str">
        <f t="shared" si="18"/>
        <v/>
      </c>
      <c r="AS445" s="15" t="str">
        <f t="shared" si="19"/>
        <v/>
      </c>
      <c r="AT445" s="15" t="str">
        <f t="shared" si="20"/>
        <v/>
      </c>
      <c r="AU445" s="14"/>
    </row>
    <row r="446" spans="1:47" ht="15" customHeight="1" x14ac:dyDescent="0.25">
      <c r="A446" s="19">
        <v>443</v>
      </c>
      <c r="B446" s="12"/>
      <c r="C446" s="14"/>
      <c r="D446" s="14"/>
      <c r="E446" s="16"/>
      <c r="F446" s="14"/>
      <c r="G446" s="14"/>
      <c r="H446" s="14"/>
      <c r="I446" s="16"/>
      <c r="J446" s="14"/>
      <c r="K446" s="14"/>
      <c r="L446" s="14"/>
      <c r="M446" s="16"/>
      <c r="N446" s="14"/>
      <c r="O446" s="14"/>
      <c r="P446" s="14"/>
      <c r="Q446" s="16"/>
      <c r="R446" s="14"/>
      <c r="S446" s="14"/>
      <c r="T446" s="14"/>
      <c r="U446" s="16"/>
      <c r="V446" s="14"/>
      <c r="W446" s="14"/>
      <c r="X446" s="14"/>
      <c r="Y446" s="16"/>
      <c r="Z446" s="14"/>
      <c r="AA446" s="14"/>
      <c r="AB446" s="14"/>
      <c r="AC446" s="16"/>
      <c r="AD446" s="14"/>
      <c r="AE446" s="14"/>
      <c r="AF446" s="14"/>
      <c r="AG446" s="16"/>
      <c r="AH446" s="14"/>
      <c r="AI446" s="14"/>
      <c r="AJ446" s="14"/>
      <c r="AK446" s="16"/>
      <c r="AL446" s="14"/>
      <c r="AM446" s="14"/>
      <c r="AN446" s="14"/>
      <c r="AO446" s="16"/>
      <c r="AP446" s="14"/>
      <c r="AQ446" s="14"/>
      <c r="AR446" s="15" t="str">
        <f t="shared" si="18"/>
        <v/>
      </c>
      <c r="AS446" s="15" t="str">
        <f t="shared" si="19"/>
        <v/>
      </c>
      <c r="AT446" s="15" t="str">
        <f t="shared" si="20"/>
        <v/>
      </c>
      <c r="AU446" s="14"/>
    </row>
    <row r="447" spans="1:47" ht="15" customHeight="1" x14ac:dyDescent="0.25">
      <c r="A447" s="19">
        <v>444</v>
      </c>
      <c r="B447" s="12"/>
      <c r="C447" s="14"/>
      <c r="D447" s="14"/>
      <c r="E447" s="16"/>
      <c r="F447" s="14"/>
      <c r="G447" s="14"/>
      <c r="H447" s="14"/>
      <c r="I447" s="16"/>
      <c r="J447" s="14"/>
      <c r="K447" s="14"/>
      <c r="L447" s="14"/>
      <c r="M447" s="16"/>
      <c r="N447" s="14"/>
      <c r="O447" s="14"/>
      <c r="P447" s="14"/>
      <c r="Q447" s="16"/>
      <c r="R447" s="14"/>
      <c r="S447" s="14"/>
      <c r="T447" s="14"/>
      <c r="U447" s="16"/>
      <c r="V447" s="14"/>
      <c r="W447" s="14"/>
      <c r="X447" s="14"/>
      <c r="Y447" s="16"/>
      <c r="Z447" s="14"/>
      <c r="AA447" s="14"/>
      <c r="AB447" s="14"/>
      <c r="AC447" s="16"/>
      <c r="AD447" s="14"/>
      <c r="AE447" s="14"/>
      <c r="AF447" s="14"/>
      <c r="AG447" s="16"/>
      <c r="AH447" s="14"/>
      <c r="AI447" s="14"/>
      <c r="AJ447" s="14"/>
      <c r="AK447" s="16"/>
      <c r="AL447" s="14"/>
      <c r="AM447" s="14"/>
      <c r="AN447" s="14"/>
      <c r="AO447" s="16"/>
      <c r="AP447" s="14"/>
      <c r="AQ447" s="14"/>
      <c r="AR447" s="15" t="str">
        <f t="shared" si="18"/>
        <v/>
      </c>
      <c r="AS447" s="15" t="str">
        <f t="shared" si="19"/>
        <v/>
      </c>
      <c r="AT447" s="15" t="str">
        <f t="shared" si="20"/>
        <v/>
      </c>
      <c r="AU447" s="14"/>
    </row>
    <row r="448" spans="1:47" ht="15" customHeight="1" x14ac:dyDescent="0.25">
      <c r="A448" s="19">
        <v>445</v>
      </c>
      <c r="B448" s="12"/>
      <c r="C448" s="14"/>
      <c r="D448" s="14"/>
      <c r="E448" s="16"/>
      <c r="F448" s="14"/>
      <c r="G448" s="14"/>
      <c r="H448" s="14"/>
      <c r="I448" s="16"/>
      <c r="J448" s="14"/>
      <c r="K448" s="14"/>
      <c r="L448" s="14"/>
      <c r="M448" s="16"/>
      <c r="N448" s="14"/>
      <c r="O448" s="14"/>
      <c r="P448" s="14"/>
      <c r="Q448" s="16"/>
      <c r="R448" s="14"/>
      <c r="S448" s="14"/>
      <c r="T448" s="14"/>
      <c r="U448" s="16"/>
      <c r="V448" s="14"/>
      <c r="W448" s="14"/>
      <c r="X448" s="14"/>
      <c r="Y448" s="16"/>
      <c r="Z448" s="14"/>
      <c r="AA448" s="14"/>
      <c r="AB448" s="14"/>
      <c r="AC448" s="16"/>
      <c r="AD448" s="14"/>
      <c r="AE448" s="14"/>
      <c r="AF448" s="14"/>
      <c r="AG448" s="16"/>
      <c r="AH448" s="14"/>
      <c r="AI448" s="14"/>
      <c r="AJ448" s="14"/>
      <c r="AK448" s="16"/>
      <c r="AL448" s="14"/>
      <c r="AM448" s="14"/>
      <c r="AN448" s="14"/>
      <c r="AO448" s="16"/>
      <c r="AP448" s="14"/>
      <c r="AQ448" s="14"/>
      <c r="AR448" s="15" t="str">
        <f t="shared" si="18"/>
        <v/>
      </c>
      <c r="AS448" s="15" t="str">
        <f t="shared" si="19"/>
        <v/>
      </c>
      <c r="AT448" s="15" t="str">
        <f t="shared" si="20"/>
        <v/>
      </c>
      <c r="AU448" s="14"/>
    </row>
    <row r="449" spans="1:47" ht="15" customHeight="1" x14ac:dyDescent="0.25">
      <c r="A449" s="19">
        <v>446</v>
      </c>
      <c r="B449" s="12"/>
      <c r="C449" s="14"/>
      <c r="D449" s="14"/>
      <c r="E449" s="16"/>
      <c r="F449" s="14"/>
      <c r="G449" s="14"/>
      <c r="H449" s="14"/>
      <c r="I449" s="16"/>
      <c r="J449" s="14"/>
      <c r="K449" s="14"/>
      <c r="L449" s="14"/>
      <c r="M449" s="16"/>
      <c r="N449" s="14"/>
      <c r="O449" s="14"/>
      <c r="P449" s="14"/>
      <c r="Q449" s="16"/>
      <c r="R449" s="14"/>
      <c r="S449" s="14"/>
      <c r="T449" s="14"/>
      <c r="U449" s="16"/>
      <c r="V449" s="14"/>
      <c r="W449" s="14"/>
      <c r="X449" s="14"/>
      <c r="Y449" s="16"/>
      <c r="Z449" s="14"/>
      <c r="AA449" s="14"/>
      <c r="AB449" s="14"/>
      <c r="AC449" s="16"/>
      <c r="AD449" s="14"/>
      <c r="AE449" s="14"/>
      <c r="AF449" s="14"/>
      <c r="AG449" s="16"/>
      <c r="AH449" s="14"/>
      <c r="AI449" s="14"/>
      <c r="AJ449" s="14"/>
      <c r="AK449" s="16"/>
      <c r="AL449" s="14"/>
      <c r="AM449" s="14"/>
      <c r="AN449" s="14"/>
      <c r="AO449" s="16"/>
      <c r="AP449" s="14"/>
      <c r="AQ449" s="14"/>
      <c r="AR449" s="15" t="str">
        <f t="shared" si="18"/>
        <v/>
      </c>
      <c r="AS449" s="15" t="str">
        <f t="shared" si="19"/>
        <v/>
      </c>
      <c r="AT449" s="15" t="str">
        <f t="shared" si="20"/>
        <v/>
      </c>
      <c r="AU449" s="14"/>
    </row>
    <row r="450" spans="1:47" ht="15" customHeight="1" x14ac:dyDescent="0.25">
      <c r="A450" s="19">
        <v>447</v>
      </c>
      <c r="B450" s="12"/>
      <c r="C450" s="14"/>
      <c r="D450" s="14"/>
      <c r="E450" s="16"/>
      <c r="F450" s="14"/>
      <c r="G450" s="14"/>
      <c r="H450" s="14"/>
      <c r="I450" s="16"/>
      <c r="J450" s="14"/>
      <c r="K450" s="14"/>
      <c r="L450" s="14"/>
      <c r="M450" s="16"/>
      <c r="N450" s="14"/>
      <c r="O450" s="14"/>
      <c r="P450" s="14"/>
      <c r="Q450" s="16"/>
      <c r="R450" s="14"/>
      <c r="S450" s="14"/>
      <c r="T450" s="14"/>
      <c r="U450" s="16"/>
      <c r="V450" s="14"/>
      <c r="W450" s="14"/>
      <c r="X450" s="14"/>
      <c r="Y450" s="16"/>
      <c r="Z450" s="14"/>
      <c r="AA450" s="14"/>
      <c r="AB450" s="14"/>
      <c r="AC450" s="16"/>
      <c r="AD450" s="14"/>
      <c r="AE450" s="14"/>
      <c r="AF450" s="14"/>
      <c r="AG450" s="16"/>
      <c r="AH450" s="14"/>
      <c r="AI450" s="14"/>
      <c r="AJ450" s="14"/>
      <c r="AK450" s="16"/>
      <c r="AL450" s="14"/>
      <c r="AM450" s="14"/>
      <c r="AN450" s="14"/>
      <c r="AO450" s="16"/>
      <c r="AP450" s="14"/>
      <c r="AQ450" s="14"/>
      <c r="AR450" s="15" t="str">
        <f t="shared" si="18"/>
        <v/>
      </c>
      <c r="AS450" s="15" t="str">
        <f t="shared" si="19"/>
        <v/>
      </c>
      <c r="AT450" s="15" t="str">
        <f t="shared" si="20"/>
        <v/>
      </c>
      <c r="AU450" s="14"/>
    </row>
    <row r="451" spans="1:47" ht="15" customHeight="1" x14ac:dyDescent="0.25">
      <c r="A451" s="19">
        <v>448</v>
      </c>
      <c r="B451" s="12"/>
      <c r="C451" s="14"/>
      <c r="D451" s="14"/>
      <c r="E451" s="16"/>
      <c r="F451" s="14"/>
      <c r="G451" s="14"/>
      <c r="H451" s="14"/>
      <c r="I451" s="16"/>
      <c r="J451" s="14"/>
      <c r="K451" s="14"/>
      <c r="L451" s="14"/>
      <c r="M451" s="16"/>
      <c r="N451" s="14"/>
      <c r="O451" s="14"/>
      <c r="P451" s="14"/>
      <c r="Q451" s="16"/>
      <c r="R451" s="14"/>
      <c r="S451" s="14"/>
      <c r="T451" s="14"/>
      <c r="U451" s="16"/>
      <c r="V451" s="14"/>
      <c r="W451" s="14"/>
      <c r="X451" s="14"/>
      <c r="Y451" s="16"/>
      <c r="Z451" s="14"/>
      <c r="AA451" s="14"/>
      <c r="AB451" s="14"/>
      <c r="AC451" s="16"/>
      <c r="AD451" s="14"/>
      <c r="AE451" s="14"/>
      <c r="AF451" s="14"/>
      <c r="AG451" s="16"/>
      <c r="AH451" s="14"/>
      <c r="AI451" s="14"/>
      <c r="AJ451" s="14"/>
      <c r="AK451" s="16"/>
      <c r="AL451" s="14"/>
      <c r="AM451" s="14"/>
      <c r="AN451" s="14"/>
      <c r="AO451" s="16"/>
      <c r="AP451" s="14"/>
      <c r="AQ451" s="14"/>
      <c r="AR451" s="15" t="str">
        <f t="shared" si="18"/>
        <v/>
      </c>
      <c r="AS451" s="15" t="str">
        <f t="shared" si="19"/>
        <v/>
      </c>
      <c r="AT451" s="15" t="str">
        <f t="shared" si="20"/>
        <v/>
      </c>
      <c r="AU451" s="14"/>
    </row>
    <row r="452" spans="1:47" ht="15" customHeight="1" x14ac:dyDescent="0.25">
      <c r="A452" s="19">
        <v>449</v>
      </c>
      <c r="B452" s="12"/>
      <c r="C452" s="14"/>
      <c r="D452" s="14"/>
      <c r="E452" s="16"/>
      <c r="F452" s="14"/>
      <c r="G452" s="14"/>
      <c r="H452" s="14"/>
      <c r="I452" s="16"/>
      <c r="J452" s="14"/>
      <c r="K452" s="14"/>
      <c r="L452" s="14"/>
      <c r="M452" s="16"/>
      <c r="N452" s="14"/>
      <c r="O452" s="14"/>
      <c r="P452" s="14"/>
      <c r="Q452" s="16"/>
      <c r="R452" s="14"/>
      <c r="S452" s="14"/>
      <c r="T452" s="14"/>
      <c r="U452" s="16"/>
      <c r="V452" s="14"/>
      <c r="W452" s="14"/>
      <c r="X452" s="14"/>
      <c r="Y452" s="16"/>
      <c r="Z452" s="14"/>
      <c r="AA452" s="14"/>
      <c r="AB452" s="14"/>
      <c r="AC452" s="16"/>
      <c r="AD452" s="14"/>
      <c r="AE452" s="14"/>
      <c r="AF452" s="14"/>
      <c r="AG452" s="16"/>
      <c r="AH452" s="14"/>
      <c r="AI452" s="14"/>
      <c r="AJ452" s="14"/>
      <c r="AK452" s="16"/>
      <c r="AL452" s="14"/>
      <c r="AM452" s="14"/>
      <c r="AN452" s="14"/>
      <c r="AO452" s="16"/>
      <c r="AP452" s="14"/>
      <c r="AQ452" s="14"/>
      <c r="AR452" s="15" t="str">
        <f t="shared" ref="AR452:AR515" si="21">IF(COUNT(E452,I452,M452,Q452,U452,Y452,AC452,AG452,AK452,AO452)=0,"",AVERAGE(E452,I452,M452,Q452,U452,Y452,AC452,AG452,AK452,AO452))</f>
        <v/>
      </c>
      <c r="AS452" s="15" t="str">
        <f t="shared" ref="AS452:AS515" si="22">IF(COUNT(E452,I452,M452,Q452,U452,Y452,AC452,AG452,AK452,AO452)=0,"",MIN(E452,I452,M452,Q452,U452,Y452,AC452,AG452,AK452,AO452))</f>
        <v/>
      </c>
      <c r="AT452" s="15" t="str">
        <f t="shared" ref="AT452:AT515" si="23">IF(COUNT(E452,I452,M452,Q452,U452,Y452,AC452,AG452,AK452,AO452)=0,"",MAX(E452,I452,M452,Q452,U452,Y452,AC452,AG452,AK452,AO452))</f>
        <v/>
      </c>
      <c r="AU452" s="14"/>
    </row>
    <row r="453" spans="1:47" ht="15" customHeight="1" x14ac:dyDescent="0.25">
      <c r="A453" s="19">
        <v>450</v>
      </c>
      <c r="B453" s="12"/>
      <c r="C453" s="14"/>
      <c r="D453" s="14"/>
      <c r="E453" s="16"/>
      <c r="F453" s="14"/>
      <c r="G453" s="14"/>
      <c r="H453" s="14"/>
      <c r="I453" s="16"/>
      <c r="J453" s="14"/>
      <c r="K453" s="14"/>
      <c r="L453" s="14"/>
      <c r="M453" s="16"/>
      <c r="N453" s="14"/>
      <c r="O453" s="14"/>
      <c r="P453" s="14"/>
      <c r="Q453" s="16"/>
      <c r="R453" s="14"/>
      <c r="S453" s="14"/>
      <c r="T453" s="14"/>
      <c r="U453" s="16"/>
      <c r="V453" s="14"/>
      <c r="W453" s="14"/>
      <c r="X453" s="14"/>
      <c r="Y453" s="16"/>
      <c r="Z453" s="14"/>
      <c r="AA453" s="14"/>
      <c r="AB453" s="14"/>
      <c r="AC453" s="16"/>
      <c r="AD453" s="14"/>
      <c r="AE453" s="14"/>
      <c r="AF453" s="14"/>
      <c r="AG453" s="16"/>
      <c r="AH453" s="14"/>
      <c r="AI453" s="14"/>
      <c r="AJ453" s="14"/>
      <c r="AK453" s="16"/>
      <c r="AL453" s="14"/>
      <c r="AM453" s="14"/>
      <c r="AN453" s="14"/>
      <c r="AO453" s="16"/>
      <c r="AP453" s="14"/>
      <c r="AQ453" s="14"/>
      <c r="AR453" s="15" t="str">
        <f t="shared" si="21"/>
        <v/>
      </c>
      <c r="AS453" s="15" t="str">
        <f t="shared" si="22"/>
        <v/>
      </c>
      <c r="AT453" s="15" t="str">
        <f t="shared" si="23"/>
        <v/>
      </c>
      <c r="AU453" s="14"/>
    </row>
    <row r="454" spans="1:47" ht="15" customHeight="1" x14ac:dyDescent="0.25">
      <c r="A454" s="19">
        <v>451</v>
      </c>
      <c r="B454" s="12"/>
      <c r="C454" s="14"/>
      <c r="D454" s="14"/>
      <c r="E454" s="16"/>
      <c r="F454" s="14"/>
      <c r="G454" s="14"/>
      <c r="H454" s="14"/>
      <c r="I454" s="16"/>
      <c r="J454" s="14"/>
      <c r="K454" s="14"/>
      <c r="L454" s="14"/>
      <c r="M454" s="16"/>
      <c r="N454" s="14"/>
      <c r="O454" s="14"/>
      <c r="P454" s="14"/>
      <c r="Q454" s="16"/>
      <c r="R454" s="14"/>
      <c r="S454" s="14"/>
      <c r="T454" s="14"/>
      <c r="U454" s="16"/>
      <c r="V454" s="14"/>
      <c r="W454" s="14"/>
      <c r="X454" s="14"/>
      <c r="Y454" s="16"/>
      <c r="Z454" s="14"/>
      <c r="AA454" s="14"/>
      <c r="AB454" s="14"/>
      <c r="AC454" s="16"/>
      <c r="AD454" s="14"/>
      <c r="AE454" s="14"/>
      <c r="AF454" s="14"/>
      <c r="AG454" s="16"/>
      <c r="AH454" s="14"/>
      <c r="AI454" s="14"/>
      <c r="AJ454" s="14"/>
      <c r="AK454" s="16"/>
      <c r="AL454" s="14"/>
      <c r="AM454" s="14"/>
      <c r="AN454" s="14"/>
      <c r="AO454" s="16"/>
      <c r="AP454" s="14"/>
      <c r="AQ454" s="14"/>
      <c r="AR454" s="15" t="str">
        <f t="shared" si="21"/>
        <v/>
      </c>
      <c r="AS454" s="15" t="str">
        <f t="shared" si="22"/>
        <v/>
      </c>
      <c r="AT454" s="15" t="str">
        <f t="shared" si="23"/>
        <v/>
      </c>
      <c r="AU454" s="14"/>
    </row>
    <row r="455" spans="1:47" ht="15" customHeight="1" x14ac:dyDescent="0.25">
      <c r="A455" s="19">
        <v>452</v>
      </c>
      <c r="B455" s="12"/>
      <c r="C455" s="14"/>
      <c r="D455" s="14"/>
      <c r="E455" s="16"/>
      <c r="F455" s="14"/>
      <c r="G455" s="14"/>
      <c r="H455" s="14"/>
      <c r="I455" s="16"/>
      <c r="J455" s="14"/>
      <c r="K455" s="14"/>
      <c r="L455" s="14"/>
      <c r="M455" s="16"/>
      <c r="N455" s="14"/>
      <c r="O455" s="14"/>
      <c r="P455" s="14"/>
      <c r="Q455" s="16"/>
      <c r="R455" s="14"/>
      <c r="S455" s="14"/>
      <c r="T455" s="14"/>
      <c r="U455" s="16"/>
      <c r="V455" s="14"/>
      <c r="W455" s="14"/>
      <c r="X455" s="14"/>
      <c r="Y455" s="16"/>
      <c r="Z455" s="14"/>
      <c r="AA455" s="14"/>
      <c r="AB455" s="14"/>
      <c r="AC455" s="16"/>
      <c r="AD455" s="14"/>
      <c r="AE455" s="14"/>
      <c r="AF455" s="14"/>
      <c r="AG455" s="16"/>
      <c r="AH455" s="14"/>
      <c r="AI455" s="14"/>
      <c r="AJ455" s="14"/>
      <c r="AK455" s="16"/>
      <c r="AL455" s="14"/>
      <c r="AM455" s="14"/>
      <c r="AN455" s="14"/>
      <c r="AO455" s="16"/>
      <c r="AP455" s="14"/>
      <c r="AQ455" s="14"/>
      <c r="AR455" s="15" t="str">
        <f t="shared" si="21"/>
        <v/>
      </c>
      <c r="AS455" s="15" t="str">
        <f t="shared" si="22"/>
        <v/>
      </c>
      <c r="AT455" s="15" t="str">
        <f t="shared" si="23"/>
        <v/>
      </c>
      <c r="AU455" s="14"/>
    </row>
    <row r="456" spans="1:47" ht="15" customHeight="1" x14ac:dyDescent="0.25">
      <c r="A456" s="19">
        <v>453</v>
      </c>
      <c r="B456" s="12"/>
      <c r="C456" s="14"/>
      <c r="D456" s="14"/>
      <c r="E456" s="16"/>
      <c r="F456" s="14"/>
      <c r="G456" s="14"/>
      <c r="H456" s="14"/>
      <c r="I456" s="16"/>
      <c r="J456" s="14"/>
      <c r="K456" s="14"/>
      <c r="L456" s="14"/>
      <c r="M456" s="16"/>
      <c r="N456" s="14"/>
      <c r="O456" s="14"/>
      <c r="P456" s="14"/>
      <c r="Q456" s="16"/>
      <c r="R456" s="14"/>
      <c r="S456" s="14"/>
      <c r="T456" s="14"/>
      <c r="U456" s="16"/>
      <c r="V456" s="14"/>
      <c r="W456" s="14"/>
      <c r="X456" s="14"/>
      <c r="Y456" s="16"/>
      <c r="Z456" s="14"/>
      <c r="AA456" s="14"/>
      <c r="AB456" s="14"/>
      <c r="AC456" s="16"/>
      <c r="AD456" s="14"/>
      <c r="AE456" s="14"/>
      <c r="AF456" s="14"/>
      <c r="AG456" s="16"/>
      <c r="AH456" s="14"/>
      <c r="AI456" s="14"/>
      <c r="AJ456" s="14"/>
      <c r="AK456" s="16"/>
      <c r="AL456" s="14"/>
      <c r="AM456" s="14"/>
      <c r="AN456" s="14"/>
      <c r="AO456" s="16"/>
      <c r="AP456" s="14"/>
      <c r="AQ456" s="14"/>
      <c r="AR456" s="15" t="str">
        <f t="shared" si="21"/>
        <v/>
      </c>
      <c r="AS456" s="15" t="str">
        <f t="shared" si="22"/>
        <v/>
      </c>
      <c r="AT456" s="15" t="str">
        <f t="shared" si="23"/>
        <v/>
      </c>
      <c r="AU456" s="14"/>
    </row>
    <row r="457" spans="1:47" ht="15" customHeight="1" x14ac:dyDescent="0.25">
      <c r="A457" s="19">
        <v>454</v>
      </c>
      <c r="B457" s="12"/>
      <c r="C457" s="14"/>
      <c r="D457" s="14"/>
      <c r="E457" s="16"/>
      <c r="F457" s="14"/>
      <c r="G457" s="14"/>
      <c r="H457" s="14"/>
      <c r="I457" s="16"/>
      <c r="J457" s="14"/>
      <c r="K457" s="14"/>
      <c r="L457" s="14"/>
      <c r="M457" s="16"/>
      <c r="N457" s="14"/>
      <c r="O457" s="14"/>
      <c r="P457" s="14"/>
      <c r="Q457" s="16"/>
      <c r="R457" s="14"/>
      <c r="S457" s="14"/>
      <c r="T457" s="14"/>
      <c r="U457" s="16"/>
      <c r="V457" s="14"/>
      <c r="W457" s="14"/>
      <c r="X457" s="14"/>
      <c r="Y457" s="16"/>
      <c r="Z457" s="14"/>
      <c r="AA457" s="14"/>
      <c r="AB457" s="14"/>
      <c r="AC457" s="16"/>
      <c r="AD457" s="14"/>
      <c r="AE457" s="14"/>
      <c r="AF457" s="14"/>
      <c r="AG457" s="16"/>
      <c r="AH457" s="14"/>
      <c r="AI457" s="14"/>
      <c r="AJ457" s="14"/>
      <c r="AK457" s="16"/>
      <c r="AL457" s="14"/>
      <c r="AM457" s="14"/>
      <c r="AN457" s="14"/>
      <c r="AO457" s="16"/>
      <c r="AP457" s="14"/>
      <c r="AQ457" s="14"/>
      <c r="AR457" s="15" t="str">
        <f t="shared" si="21"/>
        <v/>
      </c>
      <c r="AS457" s="15" t="str">
        <f t="shared" si="22"/>
        <v/>
      </c>
      <c r="AT457" s="15" t="str">
        <f t="shared" si="23"/>
        <v/>
      </c>
      <c r="AU457" s="14"/>
    </row>
    <row r="458" spans="1:47" ht="15" customHeight="1" x14ac:dyDescent="0.25">
      <c r="A458" s="19">
        <v>455</v>
      </c>
      <c r="B458" s="12"/>
      <c r="C458" s="14"/>
      <c r="D458" s="14"/>
      <c r="E458" s="16"/>
      <c r="F458" s="14"/>
      <c r="G458" s="14"/>
      <c r="H458" s="14"/>
      <c r="I458" s="16"/>
      <c r="J458" s="14"/>
      <c r="K458" s="14"/>
      <c r="L458" s="14"/>
      <c r="M458" s="16"/>
      <c r="N458" s="14"/>
      <c r="O458" s="14"/>
      <c r="P458" s="14"/>
      <c r="Q458" s="16"/>
      <c r="R458" s="14"/>
      <c r="S458" s="14"/>
      <c r="T458" s="14"/>
      <c r="U458" s="16"/>
      <c r="V458" s="14"/>
      <c r="W458" s="14"/>
      <c r="X458" s="14"/>
      <c r="Y458" s="16"/>
      <c r="Z458" s="14"/>
      <c r="AA458" s="14"/>
      <c r="AB458" s="14"/>
      <c r="AC458" s="16"/>
      <c r="AD458" s="14"/>
      <c r="AE458" s="14"/>
      <c r="AF458" s="14"/>
      <c r="AG458" s="16"/>
      <c r="AH458" s="14"/>
      <c r="AI458" s="14"/>
      <c r="AJ458" s="14"/>
      <c r="AK458" s="16"/>
      <c r="AL458" s="14"/>
      <c r="AM458" s="14"/>
      <c r="AN458" s="14"/>
      <c r="AO458" s="16"/>
      <c r="AP458" s="14"/>
      <c r="AQ458" s="14"/>
      <c r="AR458" s="15" t="str">
        <f t="shared" si="21"/>
        <v/>
      </c>
      <c r="AS458" s="15" t="str">
        <f t="shared" si="22"/>
        <v/>
      </c>
      <c r="AT458" s="15" t="str">
        <f t="shared" si="23"/>
        <v/>
      </c>
      <c r="AU458" s="14"/>
    </row>
    <row r="459" spans="1:47" ht="15" customHeight="1" x14ac:dyDescent="0.25">
      <c r="A459" s="19">
        <v>456</v>
      </c>
      <c r="B459" s="12"/>
      <c r="C459" s="14"/>
      <c r="D459" s="14"/>
      <c r="E459" s="16"/>
      <c r="F459" s="14"/>
      <c r="G459" s="14"/>
      <c r="H459" s="14"/>
      <c r="I459" s="16"/>
      <c r="J459" s="14"/>
      <c r="K459" s="14"/>
      <c r="L459" s="14"/>
      <c r="M459" s="16"/>
      <c r="N459" s="14"/>
      <c r="O459" s="14"/>
      <c r="P459" s="14"/>
      <c r="Q459" s="16"/>
      <c r="R459" s="14"/>
      <c r="S459" s="14"/>
      <c r="T459" s="14"/>
      <c r="U459" s="16"/>
      <c r="V459" s="14"/>
      <c r="W459" s="14"/>
      <c r="X459" s="14"/>
      <c r="Y459" s="16"/>
      <c r="Z459" s="14"/>
      <c r="AA459" s="14"/>
      <c r="AB459" s="14"/>
      <c r="AC459" s="16"/>
      <c r="AD459" s="14"/>
      <c r="AE459" s="14"/>
      <c r="AF459" s="14"/>
      <c r="AG459" s="16"/>
      <c r="AH459" s="14"/>
      <c r="AI459" s="14"/>
      <c r="AJ459" s="14"/>
      <c r="AK459" s="16"/>
      <c r="AL459" s="14"/>
      <c r="AM459" s="14"/>
      <c r="AN459" s="14"/>
      <c r="AO459" s="16"/>
      <c r="AP459" s="14"/>
      <c r="AQ459" s="14"/>
      <c r="AR459" s="15" t="str">
        <f t="shared" si="21"/>
        <v/>
      </c>
      <c r="AS459" s="15" t="str">
        <f t="shared" si="22"/>
        <v/>
      </c>
      <c r="AT459" s="15" t="str">
        <f t="shared" si="23"/>
        <v/>
      </c>
      <c r="AU459" s="14"/>
    </row>
    <row r="460" spans="1:47" ht="15" customHeight="1" x14ac:dyDescent="0.25">
      <c r="A460" s="19">
        <v>457</v>
      </c>
      <c r="B460" s="12"/>
      <c r="C460" s="14"/>
      <c r="D460" s="14"/>
      <c r="E460" s="16"/>
      <c r="F460" s="14"/>
      <c r="G460" s="14"/>
      <c r="H460" s="14"/>
      <c r="I460" s="16"/>
      <c r="J460" s="14"/>
      <c r="K460" s="14"/>
      <c r="L460" s="14"/>
      <c r="M460" s="16"/>
      <c r="N460" s="14"/>
      <c r="O460" s="14"/>
      <c r="P460" s="14"/>
      <c r="Q460" s="16"/>
      <c r="R460" s="14"/>
      <c r="S460" s="14"/>
      <c r="T460" s="14"/>
      <c r="U460" s="16"/>
      <c r="V460" s="14"/>
      <c r="W460" s="14"/>
      <c r="X460" s="14"/>
      <c r="Y460" s="16"/>
      <c r="Z460" s="14"/>
      <c r="AA460" s="14"/>
      <c r="AB460" s="14"/>
      <c r="AC460" s="16"/>
      <c r="AD460" s="14"/>
      <c r="AE460" s="14"/>
      <c r="AF460" s="14"/>
      <c r="AG460" s="16"/>
      <c r="AH460" s="14"/>
      <c r="AI460" s="14"/>
      <c r="AJ460" s="14"/>
      <c r="AK460" s="16"/>
      <c r="AL460" s="14"/>
      <c r="AM460" s="14"/>
      <c r="AN460" s="14"/>
      <c r="AO460" s="16"/>
      <c r="AP460" s="14"/>
      <c r="AQ460" s="14"/>
      <c r="AR460" s="15" t="str">
        <f t="shared" si="21"/>
        <v/>
      </c>
      <c r="AS460" s="15" t="str">
        <f t="shared" si="22"/>
        <v/>
      </c>
      <c r="AT460" s="15" t="str">
        <f t="shared" si="23"/>
        <v/>
      </c>
      <c r="AU460" s="14"/>
    </row>
    <row r="461" spans="1:47" ht="15" customHeight="1" x14ac:dyDescent="0.25">
      <c r="A461" s="19">
        <v>458</v>
      </c>
      <c r="B461" s="12"/>
      <c r="C461" s="14"/>
      <c r="D461" s="14"/>
      <c r="E461" s="16"/>
      <c r="F461" s="14"/>
      <c r="G461" s="14"/>
      <c r="H461" s="14"/>
      <c r="I461" s="16"/>
      <c r="J461" s="14"/>
      <c r="K461" s="14"/>
      <c r="L461" s="14"/>
      <c r="M461" s="16"/>
      <c r="N461" s="14"/>
      <c r="O461" s="14"/>
      <c r="P461" s="14"/>
      <c r="Q461" s="16"/>
      <c r="R461" s="14"/>
      <c r="S461" s="14"/>
      <c r="T461" s="14"/>
      <c r="U461" s="16"/>
      <c r="V461" s="14"/>
      <c r="W461" s="14"/>
      <c r="X461" s="14"/>
      <c r="Y461" s="16"/>
      <c r="Z461" s="14"/>
      <c r="AA461" s="14"/>
      <c r="AB461" s="14"/>
      <c r="AC461" s="16"/>
      <c r="AD461" s="14"/>
      <c r="AE461" s="14"/>
      <c r="AF461" s="14"/>
      <c r="AG461" s="16"/>
      <c r="AH461" s="14"/>
      <c r="AI461" s="14"/>
      <c r="AJ461" s="14"/>
      <c r="AK461" s="16"/>
      <c r="AL461" s="14"/>
      <c r="AM461" s="14"/>
      <c r="AN461" s="14"/>
      <c r="AO461" s="16"/>
      <c r="AP461" s="14"/>
      <c r="AQ461" s="14"/>
      <c r="AR461" s="15" t="str">
        <f t="shared" si="21"/>
        <v/>
      </c>
      <c r="AS461" s="15" t="str">
        <f t="shared" si="22"/>
        <v/>
      </c>
      <c r="AT461" s="15" t="str">
        <f t="shared" si="23"/>
        <v/>
      </c>
      <c r="AU461" s="14"/>
    </row>
    <row r="462" spans="1:47" ht="15" customHeight="1" x14ac:dyDescent="0.25">
      <c r="A462" s="19">
        <v>459</v>
      </c>
      <c r="B462" s="12"/>
      <c r="C462" s="14"/>
      <c r="D462" s="14"/>
      <c r="E462" s="16"/>
      <c r="F462" s="14"/>
      <c r="G462" s="14"/>
      <c r="H462" s="14"/>
      <c r="I462" s="16"/>
      <c r="J462" s="14"/>
      <c r="K462" s="14"/>
      <c r="L462" s="14"/>
      <c r="M462" s="16"/>
      <c r="N462" s="14"/>
      <c r="O462" s="14"/>
      <c r="P462" s="14"/>
      <c r="Q462" s="16"/>
      <c r="R462" s="14"/>
      <c r="S462" s="14"/>
      <c r="T462" s="14"/>
      <c r="U462" s="16"/>
      <c r="V462" s="14"/>
      <c r="W462" s="14"/>
      <c r="X462" s="14"/>
      <c r="Y462" s="16"/>
      <c r="Z462" s="14"/>
      <c r="AA462" s="14"/>
      <c r="AB462" s="14"/>
      <c r="AC462" s="16"/>
      <c r="AD462" s="14"/>
      <c r="AE462" s="14"/>
      <c r="AF462" s="14"/>
      <c r="AG462" s="16"/>
      <c r="AH462" s="14"/>
      <c r="AI462" s="14"/>
      <c r="AJ462" s="14"/>
      <c r="AK462" s="16"/>
      <c r="AL462" s="14"/>
      <c r="AM462" s="14"/>
      <c r="AN462" s="14"/>
      <c r="AO462" s="16"/>
      <c r="AP462" s="14"/>
      <c r="AQ462" s="14"/>
      <c r="AR462" s="15" t="str">
        <f t="shared" si="21"/>
        <v/>
      </c>
      <c r="AS462" s="15" t="str">
        <f t="shared" si="22"/>
        <v/>
      </c>
      <c r="AT462" s="15" t="str">
        <f t="shared" si="23"/>
        <v/>
      </c>
      <c r="AU462" s="14"/>
    </row>
    <row r="463" spans="1:47" ht="15" customHeight="1" x14ac:dyDescent="0.25">
      <c r="A463" s="19">
        <v>460</v>
      </c>
      <c r="B463" s="12"/>
      <c r="C463" s="14"/>
      <c r="D463" s="14"/>
      <c r="E463" s="16"/>
      <c r="F463" s="14"/>
      <c r="G463" s="14"/>
      <c r="H463" s="14"/>
      <c r="I463" s="16"/>
      <c r="J463" s="14"/>
      <c r="K463" s="14"/>
      <c r="L463" s="14"/>
      <c r="M463" s="16"/>
      <c r="N463" s="14"/>
      <c r="O463" s="14"/>
      <c r="P463" s="14"/>
      <c r="Q463" s="16"/>
      <c r="R463" s="14"/>
      <c r="S463" s="14"/>
      <c r="T463" s="14"/>
      <c r="U463" s="16"/>
      <c r="V463" s="14"/>
      <c r="W463" s="14"/>
      <c r="X463" s="14"/>
      <c r="Y463" s="16"/>
      <c r="Z463" s="14"/>
      <c r="AA463" s="14"/>
      <c r="AB463" s="14"/>
      <c r="AC463" s="16"/>
      <c r="AD463" s="14"/>
      <c r="AE463" s="14"/>
      <c r="AF463" s="14"/>
      <c r="AG463" s="16"/>
      <c r="AH463" s="14"/>
      <c r="AI463" s="14"/>
      <c r="AJ463" s="14"/>
      <c r="AK463" s="16"/>
      <c r="AL463" s="14"/>
      <c r="AM463" s="14"/>
      <c r="AN463" s="14"/>
      <c r="AO463" s="16"/>
      <c r="AP463" s="14"/>
      <c r="AQ463" s="14"/>
      <c r="AR463" s="15" t="str">
        <f t="shared" si="21"/>
        <v/>
      </c>
      <c r="AS463" s="15" t="str">
        <f t="shared" si="22"/>
        <v/>
      </c>
      <c r="AT463" s="15" t="str">
        <f t="shared" si="23"/>
        <v/>
      </c>
      <c r="AU463" s="14"/>
    </row>
    <row r="464" spans="1:47" ht="15" customHeight="1" x14ac:dyDescent="0.25">
      <c r="A464" s="19">
        <v>461</v>
      </c>
      <c r="B464" s="12"/>
      <c r="C464" s="14"/>
      <c r="D464" s="14"/>
      <c r="E464" s="16"/>
      <c r="F464" s="14"/>
      <c r="G464" s="14"/>
      <c r="H464" s="14"/>
      <c r="I464" s="16"/>
      <c r="J464" s="14"/>
      <c r="K464" s="14"/>
      <c r="L464" s="14"/>
      <c r="M464" s="16"/>
      <c r="N464" s="14"/>
      <c r="O464" s="14"/>
      <c r="P464" s="14"/>
      <c r="Q464" s="16"/>
      <c r="R464" s="14"/>
      <c r="S464" s="14"/>
      <c r="T464" s="14"/>
      <c r="U464" s="16"/>
      <c r="V464" s="14"/>
      <c r="W464" s="14"/>
      <c r="X464" s="14"/>
      <c r="Y464" s="16"/>
      <c r="Z464" s="14"/>
      <c r="AA464" s="14"/>
      <c r="AB464" s="14"/>
      <c r="AC464" s="16"/>
      <c r="AD464" s="14"/>
      <c r="AE464" s="14"/>
      <c r="AF464" s="14"/>
      <c r="AG464" s="16"/>
      <c r="AH464" s="14"/>
      <c r="AI464" s="14"/>
      <c r="AJ464" s="14"/>
      <c r="AK464" s="16"/>
      <c r="AL464" s="14"/>
      <c r="AM464" s="14"/>
      <c r="AN464" s="14"/>
      <c r="AO464" s="16"/>
      <c r="AP464" s="14"/>
      <c r="AQ464" s="14"/>
      <c r="AR464" s="15" t="str">
        <f t="shared" si="21"/>
        <v/>
      </c>
      <c r="AS464" s="15" t="str">
        <f t="shared" si="22"/>
        <v/>
      </c>
      <c r="AT464" s="15" t="str">
        <f t="shared" si="23"/>
        <v/>
      </c>
      <c r="AU464" s="14"/>
    </row>
    <row r="465" spans="1:47" ht="15" customHeight="1" x14ac:dyDescent="0.25">
      <c r="A465" s="19">
        <v>462</v>
      </c>
      <c r="B465" s="12"/>
      <c r="C465" s="14"/>
      <c r="D465" s="14"/>
      <c r="E465" s="16"/>
      <c r="F465" s="14"/>
      <c r="G465" s="14"/>
      <c r="H465" s="14"/>
      <c r="I465" s="16"/>
      <c r="J465" s="14"/>
      <c r="K465" s="14"/>
      <c r="L465" s="14"/>
      <c r="M465" s="16"/>
      <c r="N465" s="14"/>
      <c r="O465" s="14"/>
      <c r="P465" s="14"/>
      <c r="Q465" s="16"/>
      <c r="R465" s="14"/>
      <c r="S465" s="14"/>
      <c r="T465" s="14"/>
      <c r="U465" s="16"/>
      <c r="V465" s="14"/>
      <c r="W465" s="14"/>
      <c r="X465" s="14"/>
      <c r="Y465" s="16"/>
      <c r="Z465" s="14"/>
      <c r="AA465" s="14"/>
      <c r="AB465" s="14"/>
      <c r="AC465" s="16"/>
      <c r="AD465" s="14"/>
      <c r="AE465" s="14"/>
      <c r="AF465" s="14"/>
      <c r="AG465" s="16"/>
      <c r="AH465" s="14"/>
      <c r="AI465" s="14"/>
      <c r="AJ465" s="14"/>
      <c r="AK465" s="16"/>
      <c r="AL465" s="14"/>
      <c r="AM465" s="14"/>
      <c r="AN465" s="14"/>
      <c r="AO465" s="16"/>
      <c r="AP465" s="14"/>
      <c r="AQ465" s="14"/>
      <c r="AR465" s="15" t="str">
        <f t="shared" si="21"/>
        <v/>
      </c>
      <c r="AS465" s="15" t="str">
        <f t="shared" si="22"/>
        <v/>
      </c>
      <c r="AT465" s="15" t="str">
        <f t="shared" si="23"/>
        <v/>
      </c>
      <c r="AU465" s="14"/>
    </row>
    <row r="466" spans="1:47" ht="15" customHeight="1" x14ac:dyDescent="0.25">
      <c r="A466" s="19">
        <v>463</v>
      </c>
      <c r="B466" s="12"/>
      <c r="C466" s="14"/>
      <c r="D466" s="14"/>
      <c r="E466" s="16"/>
      <c r="F466" s="14"/>
      <c r="G466" s="14"/>
      <c r="H466" s="14"/>
      <c r="I466" s="16"/>
      <c r="J466" s="14"/>
      <c r="K466" s="14"/>
      <c r="L466" s="14"/>
      <c r="M466" s="16"/>
      <c r="N466" s="14"/>
      <c r="O466" s="14"/>
      <c r="P466" s="14"/>
      <c r="Q466" s="16"/>
      <c r="R466" s="14"/>
      <c r="S466" s="14"/>
      <c r="T466" s="14"/>
      <c r="U466" s="16"/>
      <c r="V466" s="14"/>
      <c r="W466" s="14"/>
      <c r="X466" s="14"/>
      <c r="Y466" s="16"/>
      <c r="Z466" s="14"/>
      <c r="AA466" s="14"/>
      <c r="AB466" s="14"/>
      <c r="AC466" s="16"/>
      <c r="AD466" s="14"/>
      <c r="AE466" s="14"/>
      <c r="AF466" s="14"/>
      <c r="AG466" s="16"/>
      <c r="AH466" s="14"/>
      <c r="AI466" s="14"/>
      <c r="AJ466" s="14"/>
      <c r="AK466" s="16"/>
      <c r="AL466" s="14"/>
      <c r="AM466" s="14"/>
      <c r="AN466" s="14"/>
      <c r="AO466" s="16"/>
      <c r="AP466" s="14"/>
      <c r="AQ466" s="14"/>
      <c r="AR466" s="15" t="str">
        <f t="shared" si="21"/>
        <v/>
      </c>
      <c r="AS466" s="15" t="str">
        <f t="shared" si="22"/>
        <v/>
      </c>
      <c r="AT466" s="15" t="str">
        <f t="shared" si="23"/>
        <v/>
      </c>
      <c r="AU466" s="14"/>
    </row>
    <row r="467" spans="1:47" ht="15" customHeight="1" x14ac:dyDescent="0.25">
      <c r="A467" s="19">
        <v>464</v>
      </c>
      <c r="B467" s="12"/>
      <c r="C467" s="14"/>
      <c r="D467" s="14"/>
      <c r="E467" s="16"/>
      <c r="F467" s="14"/>
      <c r="G467" s="14"/>
      <c r="H467" s="14"/>
      <c r="I467" s="16"/>
      <c r="J467" s="14"/>
      <c r="K467" s="14"/>
      <c r="L467" s="14"/>
      <c r="M467" s="16"/>
      <c r="N467" s="14"/>
      <c r="O467" s="14"/>
      <c r="P467" s="14"/>
      <c r="Q467" s="16"/>
      <c r="R467" s="14"/>
      <c r="S467" s="14"/>
      <c r="T467" s="14"/>
      <c r="U467" s="16"/>
      <c r="V467" s="14"/>
      <c r="W467" s="14"/>
      <c r="X467" s="14"/>
      <c r="Y467" s="16"/>
      <c r="Z467" s="14"/>
      <c r="AA467" s="14"/>
      <c r="AB467" s="14"/>
      <c r="AC467" s="16"/>
      <c r="AD467" s="14"/>
      <c r="AE467" s="14"/>
      <c r="AF467" s="14"/>
      <c r="AG467" s="16"/>
      <c r="AH467" s="14"/>
      <c r="AI467" s="14"/>
      <c r="AJ467" s="14"/>
      <c r="AK467" s="16"/>
      <c r="AL467" s="14"/>
      <c r="AM467" s="14"/>
      <c r="AN467" s="14"/>
      <c r="AO467" s="16"/>
      <c r="AP467" s="14"/>
      <c r="AQ467" s="14"/>
      <c r="AR467" s="15" t="str">
        <f t="shared" si="21"/>
        <v/>
      </c>
      <c r="AS467" s="15" t="str">
        <f t="shared" si="22"/>
        <v/>
      </c>
      <c r="AT467" s="15" t="str">
        <f t="shared" si="23"/>
        <v/>
      </c>
      <c r="AU467" s="14"/>
    </row>
    <row r="468" spans="1:47" ht="15" customHeight="1" x14ac:dyDescent="0.25">
      <c r="A468" s="19">
        <v>465</v>
      </c>
      <c r="B468" s="12"/>
      <c r="C468" s="14"/>
      <c r="D468" s="14"/>
      <c r="E468" s="16"/>
      <c r="F468" s="14"/>
      <c r="G468" s="14"/>
      <c r="H468" s="14"/>
      <c r="I468" s="16"/>
      <c r="J468" s="14"/>
      <c r="K468" s="14"/>
      <c r="L468" s="14"/>
      <c r="M468" s="16"/>
      <c r="N468" s="14"/>
      <c r="O468" s="14"/>
      <c r="P468" s="14"/>
      <c r="Q468" s="16"/>
      <c r="R468" s="14"/>
      <c r="S468" s="14"/>
      <c r="T468" s="14"/>
      <c r="U468" s="16"/>
      <c r="V468" s="14"/>
      <c r="W468" s="14"/>
      <c r="X468" s="14"/>
      <c r="Y468" s="16"/>
      <c r="Z468" s="14"/>
      <c r="AA468" s="14"/>
      <c r="AB468" s="14"/>
      <c r="AC468" s="16"/>
      <c r="AD468" s="14"/>
      <c r="AE468" s="14"/>
      <c r="AF468" s="14"/>
      <c r="AG468" s="16"/>
      <c r="AH468" s="14"/>
      <c r="AI468" s="14"/>
      <c r="AJ468" s="14"/>
      <c r="AK468" s="16"/>
      <c r="AL468" s="14"/>
      <c r="AM468" s="14"/>
      <c r="AN468" s="14"/>
      <c r="AO468" s="16"/>
      <c r="AP468" s="14"/>
      <c r="AQ468" s="14"/>
      <c r="AR468" s="15" t="str">
        <f t="shared" si="21"/>
        <v/>
      </c>
      <c r="AS468" s="15" t="str">
        <f t="shared" si="22"/>
        <v/>
      </c>
      <c r="AT468" s="15" t="str">
        <f t="shared" si="23"/>
        <v/>
      </c>
      <c r="AU468" s="14"/>
    </row>
    <row r="469" spans="1:47" ht="15" customHeight="1" x14ac:dyDescent="0.25">
      <c r="A469" s="19">
        <v>466</v>
      </c>
      <c r="B469" s="12"/>
      <c r="C469" s="14"/>
      <c r="D469" s="14"/>
      <c r="E469" s="16"/>
      <c r="F469" s="14"/>
      <c r="G469" s="14"/>
      <c r="H469" s="14"/>
      <c r="I469" s="16"/>
      <c r="J469" s="14"/>
      <c r="K469" s="14"/>
      <c r="L469" s="14"/>
      <c r="M469" s="16"/>
      <c r="N469" s="14"/>
      <c r="O469" s="14"/>
      <c r="P469" s="14"/>
      <c r="Q469" s="16"/>
      <c r="R469" s="14"/>
      <c r="S469" s="14"/>
      <c r="T469" s="14"/>
      <c r="U469" s="16"/>
      <c r="V469" s="14"/>
      <c r="W469" s="14"/>
      <c r="X469" s="14"/>
      <c r="Y469" s="16"/>
      <c r="Z469" s="14"/>
      <c r="AA469" s="14"/>
      <c r="AB469" s="14"/>
      <c r="AC469" s="16"/>
      <c r="AD469" s="14"/>
      <c r="AE469" s="14"/>
      <c r="AF469" s="14"/>
      <c r="AG469" s="16"/>
      <c r="AH469" s="14"/>
      <c r="AI469" s="14"/>
      <c r="AJ469" s="14"/>
      <c r="AK469" s="16"/>
      <c r="AL469" s="14"/>
      <c r="AM469" s="14"/>
      <c r="AN469" s="14"/>
      <c r="AO469" s="16"/>
      <c r="AP469" s="14"/>
      <c r="AQ469" s="14"/>
      <c r="AR469" s="15" t="str">
        <f t="shared" si="21"/>
        <v/>
      </c>
      <c r="AS469" s="15" t="str">
        <f t="shared" si="22"/>
        <v/>
      </c>
      <c r="AT469" s="15" t="str">
        <f t="shared" si="23"/>
        <v/>
      </c>
      <c r="AU469" s="14"/>
    </row>
    <row r="470" spans="1:47" ht="15" customHeight="1" x14ac:dyDescent="0.25">
      <c r="A470" s="19">
        <v>467</v>
      </c>
      <c r="B470" s="12"/>
      <c r="C470" s="14"/>
      <c r="D470" s="14"/>
      <c r="E470" s="16"/>
      <c r="F470" s="14"/>
      <c r="G470" s="14"/>
      <c r="H470" s="14"/>
      <c r="I470" s="16"/>
      <c r="J470" s="14"/>
      <c r="K470" s="14"/>
      <c r="L470" s="14"/>
      <c r="M470" s="16"/>
      <c r="N470" s="14"/>
      <c r="O470" s="14"/>
      <c r="P470" s="14"/>
      <c r="Q470" s="16"/>
      <c r="R470" s="14"/>
      <c r="S470" s="14"/>
      <c r="T470" s="14"/>
      <c r="U470" s="16"/>
      <c r="V470" s="14"/>
      <c r="W470" s="14"/>
      <c r="X470" s="14"/>
      <c r="Y470" s="16"/>
      <c r="Z470" s="14"/>
      <c r="AA470" s="14"/>
      <c r="AB470" s="14"/>
      <c r="AC470" s="16"/>
      <c r="AD470" s="14"/>
      <c r="AE470" s="14"/>
      <c r="AF470" s="14"/>
      <c r="AG470" s="16"/>
      <c r="AH470" s="14"/>
      <c r="AI470" s="14"/>
      <c r="AJ470" s="14"/>
      <c r="AK470" s="16"/>
      <c r="AL470" s="14"/>
      <c r="AM470" s="14"/>
      <c r="AN470" s="14"/>
      <c r="AO470" s="16"/>
      <c r="AP470" s="14"/>
      <c r="AQ470" s="14"/>
      <c r="AR470" s="15" t="str">
        <f t="shared" si="21"/>
        <v/>
      </c>
      <c r="AS470" s="15" t="str">
        <f t="shared" si="22"/>
        <v/>
      </c>
      <c r="AT470" s="15" t="str">
        <f t="shared" si="23"/>
        <v/>
      </c>
      <c r="AU470" s="14"/>
    </row>
    <row r="471" spans="1:47" ht="15" customHeight="1" x14ac:dyDescent="0.25">
      <c r="A471" s="19">
        <v>468</v>
      </c>
      <c r="B471" s="12"/>
      <c r="C471" s="14"/>
      <c r="D471" s="14"/>
      <c r="E471" s="16"/>
      <c r="F471" s="14"/>
      <c r="G471" s="14"/>
      <c r="H471" s="14"/>
      <c r="I471" s="16"/>
      <c r="J471" s="14"/>
      <c r="K471" s="14"/>
      <c r="L471" s="14"/>
      <c r="M471" s="16"/>
      <c r="N471" s="14"/>
      <c r="O471" s="14"/>
      <c r="P471" s="14"/>
      <c r="Q471" s="16"/>
      <c r="R471" s="14"/>
      <c r="S471" s="14"/>
      <c r="T471" s="14"/>
      <c r="U471" s="16"/>
      <c r="V471" s="14"/>
      <c r="W471" s="14"/>
      <c r="X471" s="14"/>
      <c r="Y471" s="16"/>
      <c r="Z471" s="14"/>
      <c r="AA471" s="14"/>
      <c r="AB471" s="14"/>
      <c r="AC471" s="16"/>
      <c r="AD471" s="14"/>
      <c r="AE471" s="14"/>
      <c r="AF471" s="14"/>
      <c r="AG471" s="16"/>
      <c r="AH471" s="14"/>
      <c r="AI471" s="14"/>
      <c r="AJ471" s="14"/>
      <c r="AK471" s="16"/>
      <c r="AL471" s="14"/>
      <c r="AM471" s="14"/>
      <c r="AN471" s="14"/>
      <c r="AO471" s="16"/>
      <c r="AP471" s="14"/>
      <c r="AQ471" s="14"/>
      <c r="AR471" s="15" t="str">
        <f t="shared" si="21"/>
        <v/>
      </c>
      <c r="AS471" s="15" t="str">
        <f t="shared" si="22"/>
        <v/>
      </c>
      <c r="AT471" s="15" t="str">
        <f t="shared" si="23"/>
        <v/>
      </c>
      <c r="AU471" s="14"/>
    </row>
    <row r="472" spans="1:47" ht="15" customHeight="1" x14ac:dyDescent="0.25">
      <c r="A472" s="19">
        <v>469</v>
      </c>
      <c r="B472" s="12"/>
      <c r="C472" s="14"/>
      <c r="D472" s="14"/>
      <c r="E472" s="16"/>
      <c r="F472" s="14"/>
      <c r="G472" s="14"/>
      <c r="H472" s="14"/>
      <c r="I472" s="16"/>
      <c r="J472" s="14"/>
      <c r="K472" s="14"/>
      <c r="L472" s="14"/>
      <c r="M472" s="16"/>
      <c r="N472" s="14"/>
      <c r="O472" s="14"/>
      <c r="P472" s="14"/>
      <c r="Q472" s="16"/>
      <c r="R472" s="14"/>
      <c r="S472" s="14"/>
      <c r="T472" s="14"/>
      <c r="U472" s="16"/>
      <c r="V472" s="14"/>
      <c r="W472" s="14"/>
      <c r="X472" s="14"/>
      <c r="Y472" s="16"/>
      <c r="Z472" s="14"/>
      <c r="AA472" s="14"/>
      <c r="AB472" s="14"/>
      <c r="AC472" s="16"/>
      <c r="AD472" s="14"/>
      <c r="AE472" s="14"/>
      <c r="AF472" s="14"/>
      <c r="AG472" s="16"/>
      <c r="AH472" s="14"/>
      <c r="AI472" s="14"/>
      <c r="AJ472" s="14"/>
      <c r="AK472" s="16"/>
      <c r="AL472" s="14"/>
      <c r="AM472" s="14"/>
      <c r="AN472" s="14"/>
      <c r="AO472" s="16"/>
      <c r="AP472" s="14"/>
      <c r="AQ472" s="14"/>
      <c r="AR472" s="15" t="str">
        <f t="shared" si="21"/>
        <v/>
      </c>
      <c r="AS472" s="15" t="str">
        <f t="shared" si="22"/>
        <v/>
      </c>
      <c r="AT472" s="15" t="str">
        <f t="shared" si="23"/>
        <v/>
      </c>
      <c r="AU472" s="14"/>
    </row>
    <row r="473" spans="1:47" ht="15" customHeight="1" x14ac:dyDescent="0.25">
      <c r="A473" s="19">
        <v>470</v>
      </c>
      <c r="B473" s="12"/>
      <c r="C473" s="14"/>
      <c r="D473" s="14"/>
      <c r="E473" s="16"/>
      <c r="F473" s="14"/>
      <c r="G473" s="14"/>
      <c r="H473" s="14"/>
      <c r="I473" s="16"/>
      <c r="J473" s="14"/>
      <c r="K473" s="14"/>
      <c r="L473" s="14"/>
      <c r="M473" s="16"/>
      <c r="N473" s="14"/>
      <c r="O473" s="14"/>
      <c r="P473" s="14"/>
      <c r="Q473" s="16"/>
      <c r="R473" s="14"/>
      <c r="S473" s="14"/>
      <c r="T473" s="14"/>
      <c r="U473" s="16"/>
      <c r="V473" s="14"/>
      <c r="W473" s="14"/>
      <c r="X473" s="14"/>
      <c r="Y473" s="16"/>
      <c r="Z473" s="14"/>
      <c r="AA473" s="14"/>
      <c r="AB473" s="14"/>
      <c r="AC473" s="16"/>
      <c r="AD473" s="14"/>
      <c r="AE473" s="14"/>
      <c r="AF473" s="14"/>
      <c r="AG473" s="16"/>
      <c r="AH473" s="14"/>
      <c r="AI473" s="14"/>
      <c r="AJ473" s="14"/>
      <c r="AK473" s="16"/>
      <c r="AL473" s="14"/>
      <c r="AM473" s="14"/>
      <c r="AN473" s="14"/>
      <c r="AO473" s="16"/>
      <c r="AP473" s="14"/>
      <c r="AQ473" s="14"/>
      <c r="AR473" s="15" t="str">
        <f t="shared" si="21"/>
        <v/>
      </c>
      <c r="AS473" s="15" t="str">
        <f t="shared" si="22"/>
        <v/>
      </c>
      <c r="AT473" s="15" t="str">
        <f t="shared" si="23"/>
        <v/>
      </c>
      <c r="AU473" s="14"/>
    </row>
    <row r="474" spans="1:47" ht="15" customHeight="1" x14ac:dyDescent="0.25">
      <c r="A474" s="19">
        <v>471</v>
      </c>
      <c r="B474" s="12"/>
      <c r="C474" s="14"/>
      <c r="D474" s="14"/>
      <c r="E474" s="16"/>
      <c r="F474" s="14"/>
      <c r="G474" s="14"/>
      <c r="H474" s="14"/>
      <c r="I474" s="16"/>
      <c r="J474" s="14"/>
      <c r="K474" s="14"/>
      <c r="L474" s="14"/>
      <c r="M474" s="16"/>
      <c r="N474" s="14"/>
      <c r="O474" s="14"/>
      <c r="P474" s="14"/>
      <c r="Q474" s="16"/>
      <c r="R474" s="14"/>
      <c r="S474" s="14"/>
      <c r="T474" s="14"/>
      <c r="U474" s="16"/>
      <c r="V474" s="14"/>
      <c r="W474" s="14"/>
      <c r="X474" s="14"/>
      <c r="Y474" s="16"/>
      <c r="Z474" s="14"/>
      <c r="AA474" s="14"/>
      <c r="AB474" s="14"/>
      <c r="AC474" s="16"/>
      <c r="AD474" s="14"/>
      <c r="AE474" s="14"/>
      <c r="AF474" s="14"/>
      <c r="AG474" s="16"/>
      <c r="AH474" s="14"/>
      <c r="AI474" s="14"/>
      <c r="AJ474" s="14"/>
      <c r="AK474" s="16"/>
      <c r="AL474" s="14"/>
      <c r="AM474" s="14"/>
      <c r="AN474" s="14"/>
      <c r="AO474" s="16"/>
      <c r="AP474" s="14"/>
      <c r="AQ474" s="14"/>
      <c r="AR474" s="15" t="str">
        <f t="shared" si="21"/>
        <v/>
      </c>
      <c r="AS474" s="15" t="str">
        <f t="shared" si="22"/>
        <v/>
      </c>
      <c r="AT474" s="15" t="str">
        <f t="shared" si="23"/>
        <v/>
      </c>
      <c r="AU474" s="14"/>
    </row>
    <row r="475" spans="1:47" ht="15" customHeight="1" x14ac:dyDescent="0.25">
      <c r="A475" s="19">
        <v>472</v>
      </c>
      <c r="B475" s="12"/>
      <c r="C475" s="14"/>
      <c r="D475" s="14"/>
      <c r="E475" s="16"/>
      <c r="F475" s="14"/>
      <c r="G475" s="14"/>
      <c r="H475" s="14"/>
      <c r="I475" s="16"/>
      <c r="J475" s="14"/>
      <c r="K475" s="14"/>
      <c r="L475" s="14"/>
      <c r="M475" s="16"/>
      <c r="N475" s="14"/>
      <c r="O475" s="14"/>
      <c r="P475" s="14"/>
      <c r="Q475" s="16"/>
      <c r="R475" s="14"/>
      <c r="S475" s="14"/>
      <c r="T475" s="14"/>
      <c r="U475" s="16"/>
      <c r="V475" s="14"/>
      <c r="W475" s="14"/>
      <c r="X475" s="14"/>
      <c r="Y475" s="16"/>
      <c r="Z475" s="14"/>
      <c r="AA475" s="14"/>
      <c r="AB475" s="14"/>
      <c r="AC475" s="16"/>
      <c r="AD475" s="14"/>
      <c r="AE475" s="14"/>
      <c r="AF475" s="14"/>
      <c r="AG475" s="16"/>
      <c r="AH475" s="14"/>
      <c r="AI475" s="14"/>
      <c r="AJ475" s="14"/>
      <c r="AK475" s="16"/>
      <c r="AL475" s="14"/>
      <c r="AM475" s="14"/>
      <c r="AN475" s="14"/>
      <c r="AO475" s="16"/>
      <c r="AP475" s="14"/>
      <c r="AQ475" s="14"/>
      <c r="AR475" s="15" t="str">
        <f t="shared" si="21"/>
        <v/>
      </c>
      <c r="AS475" s="15" t="str">
        <f t="shared" si="22"/>
        <v/>
      </c>
      <c r="AT475" s="15" t="str">
        <f t="shared" si="23"/>
        <v/>
      </c>
      <c r="AU475" s="14"/>
    </row>
    <row r="476" spans="1:47" ht="15" customHeight="1" x14ac:dyDescent="0.25">
      <c r="A476" s="19">
        <v>473</v>
      </c>
      <c r="B476" s="12"/>
      <c r="C476" s="14"/>
      <c r="D476" s="14"/>
      <c r="E476" s="16"/>
      <c r="F476" s="14"/>
      <c r="G476" s="14"/>
      <c r="H476" s="14"/>
      <c r="I476" s="16"/>
      <c r="J476" s="14"/>
      <c r="K476" s="14"/>
      <c r="L476" s="14"/>
      <c r="M476" s="16"/>
      <c r="N476" s="14"/>
      <c r="O476" s="14"/>
      <c r="P476" s="14"/>
      <c r="Q476" s="16"/>
      <c r="R476" s="14"/>
      <c r="S476" s="14"/>
      <c r="T476" s="14"/>
      <c r="U476" s="16"/>
      <c r="V476" s="14"/>
      <c r="W476" s="14"/>
      <c r="X476" s="14"/>
      <c r="Y476" s="16"/>
      <c r="Z476" s="14"/>
      <c r="AA476" s="14"/>
      <c r="AB476" s="14"/>
      <c r="AC476" s="16"/>
      <c r="AD476" s="14"/>
      <c r="AE476" s="14"/>
      <c r="AF476" s="14"/>
      <c r="AG476" s="16"/>
      <c r="AH476" s="14"/>
      <c r="AI476" s="14"/>
      <c r="AJ476" s="14"/>
      <c r="AK476" s="16"/>
      <c r="AL476" s="14"/>
      <c r="AM476" s="14"/>
      <c r="AN476" s="14"/>
      <c r="AO476" s="16"/>
      <c r="AP476" s="14"/>
      <c r="AQ476" s="14"/>
      <c r="AR476" s="15" t="str">
        <f t="shared" si="21"/>
        <v/>
      </c>
      <c r="AS476" s="15" t="str">
        <f t="shared" si="22"/>
        <v/>
      </c>
      <c r="AT476" s="15" t="str">
        <f t="shared" si="23"/>
        <v/>
      </c>
      <c r="AU476" s="14"/>
    </row>
    <row r="477" spans="1:47" ht="15" customHeight="1" x14ac:dyDescent="0.25">
      <c r="A477" s="19">
        <v>474</v>
      </c>
      <c r="B477" s="12"/>
      <c r="C477" s="14"/>
      <c r="D477" s="14"/>
      <c r="E477" s="16"/>
      <c r="F477" s="14"/>
      <c r="G477" s="14"/>
      <c r="H477" s="14"/>
      <c r="I477" s="16"/>
      <c r="J477" s="14"/>
      <c r="K477" s="14"/>
      <c r="L477" s="14"/>
      <c r="M477" s="16"/>
      <c r="N477" s="14"/>
      <c r="O477" s="14"/>
      <c r="P477" s="14"/>
      <c r="Q477" s="16"/>
      <c r="R477" s="14"/>
      <c r="S477" s="14"/>
      <c r="T477" s="14"/>
      <c r="U477" s="16"/>
      <c r="V477" s="14"/>
      <c r="W477" s="14"/>
      <c r="X477" s="14"/>
      <c r="Y477" s="16"/>
      <c r="Z477" s="14"/>
      <c r="AA477" s="14"/>
      <c r="AB477" s="14"/>
      <c r="AC477" s="16"/>
      <c r="AD477" s="14"/>
      <c r="AE477" s="14"/>
      <c r="AF477" s="14"/>
      <c r="AG477" s="16"/>
      <c r="AH477" s="14"/>
      <c r="AI477" s="14"/>
      <c r="AJ477" s="14"/>
      <c r="AK477" s="16"/>
      <c r="AL477" s="14"/>
      <c r="AM477" s="14"/>
      <c r="AN477" s="14"/>
      <c r="AO477" s="16"/>
      <c r="AP477" s="14"/>
      <c r="AQ477" s="14"/>
      <c r="AR477" s="15" t="str">
        <f t="shared" si="21"/>
        <v/>
      </c>
      <c r="AS477" s="15" t="str">
        <f t="shared" si="22"/>
        <v/>
      </c>
      <c r="AT477" s="15" t="str">
        <f t="shared" si="23"/>
        <v/>
      </c>
      <c r="AU477" s="14"/>
    </row>
    <row r="478" spans="1:47" ht="15" customHeight="1" x14ac:dyDescent="0.25">
      <c r="A478" s="19">
        <v>475</v>
      </c>
      <c r="B478" s="12"/>
      <c r="C478" s="14"/>
      <c r="D478" s="14"/>
      <c r="E478" s="16"/>
      <c r="F478" s="14"/>
      <c r="G478" s="14"/>
      <c r="H478" s="14"/>
      <c r="I478" s="16"/>
      <c r="J478" s="14"/>
      <c r="K478" s="14"/>
      <c r="L478" s="14"/>
      <c r="M478" s="16"/>
      <c r="N478" s="14"/>
      <c r="O478" s="14"/>
      <c r="P478" s="14"/>
      <c r="Q478" s="16"/>
      <c r="R478" s="14"/>
      <c r="S478" s="14"/>
      <c r="T478" s="14"/>
      <c r="U478" s="16"/>
      <c r="V478" s="14"/>
      <c r="W478" s="14"/>
      <c r="X478" s="14"/>
      <c r="Y478" s="16"/>
      <c r="Z478" s="14"/>
      <c r="AA478" s="14"/>
      <c r="AB478" s="14"/>
      <c r="AC478" s="16"/>
      <c r="AD478" s="14"/>
      <c r="AE478" s="14"/>
      <c r="AF478" s="14"/>
      <c r="AG478" s="16"/>
      <c r="AH478" s="14"/>
      <c r="AI478" s="14"/>
      <c r="AJ478" s="14"/>
      <c r="AK478" s="16"/>
      <c r="AL478" s="14"/>
      <c r="AM478" s="14"/>
      <c r="AN478" s="14"/>
      <c r="AO478" s="16"/>
      <c r="AP478" s="14"/>
      <c r="AQ478" s="14"/>
      <c r="AR478" s="15" t="str">
        <f t="shared" si="21"/>
        <v/>
      </c>
      <c r="AS478" s="15" t="str">
        <f t="shared" si="22"/>
        <v/>
      </c>
      <c r="AT478" s="15" t="str">
        <f t="shared" si="23"/>
        <v/>
      </c>
      <c r="AU478" s="14"/>
    </row>
    <row r="479" spans="1:47" ht="15" customHeight="1" x14ac:dyDescent="0.25">
      <c r="A479" s="19">
        <v>476</v>
      </c>
      <c r="B479" s="12"/>
      <c r="C479" s="14"/>
      <c r="D479" s="14"/>
      <c r="E479" s="16"/>
      <c r="F479" s="14"/>
      <c r="G479" s="14"/>
      <c r="H479" s="14"/>
      <c r="I479" s="16"/>
      <c r="J479" s="14"/>
      <c r="K479" s="14"/>
      <c r="L479" s="14"/>
      <c r="M479" s="16"/>
      <c r="N479" s="14"/>
      <c r="O479" s="14"/>
      <c r="P479" s="14"/>
      <c r="Q479" s="16"/>
      <c r="R479" s="14"/>
      <c r="S479" s="14"/>
      <c r="T479" s="14"/>
      <c r="U479" s="16"/>
      <c r="V479" s="14"/>
      <c r="W479" s="14"/>
      <c r="X479" s="14"/>
      <c r="Y479" s="16"/>
      <c r="Z479" s="14"/>
      <c r="AA479" s="14"/>
      <c r="AB479" s="14"/>
      <c r="AC479" s="16"/>
      <c r="AD479" s="14"/>
      <c r="AE479" s="14"/>
      <c r="AF479" s="14"/>
      <c r="AG479" s="16"/>
      <c r="AH479" s="14"/>
      <c r="AI479" s="14"/>
      <c r="AJ479" s="14"/>
      <c r="AK479" s="16"/>
      <c r="AL479" s="14"/>
      <c r="AM479" s="14"/>
      <c r="AN479" s="14"/>
      <c r="AO479" s="16"/>
      <c r="AP479" s="14"/>
      <c r="AQ479" s="14"/>
      <c r="AR479" s="15" t="str">
        <f t="shared" si="21"/>
        <v/>
      </c>
      <c r="AS479" s="15" t="str">
        <f t="shared" si="22"/>
        <v/>
      </c>
      <c r="AT479" s="15" t="str">
        <f t="shared" si="23"/>
        <v/>
      </c>
      <c r="AU479" s="14"/>
    </row>
    <row r="480" spans="1:47" ht="15" customHeight="1" x14ac:dyDescent="0.25">
      <c r="A480" s="19">
        <v>477</v>
      </c>
      <c r="B480" s="12"/>
      <c r="C480" s="14"/>
      <c r="D480" s="14"/>
      <c r="E480" s="16"/>
      <c r="F480" s="14"/>
      <c r="G480" s="14"/>
      <c r="H480" s="14"/>
      <c r="I480" s="16"/>
      <c r="J480" s="14"/>
      <c r="K480" s="14"/>
      <c r="L480" s="14"/>
      <c r="M480" s="16"/>
      <c r="N480" s="14"/>
      <c r="O480" s="14"/>
      <c r="P480" s="14"/>
      <c r="Q480" s="16"/>
      <c r="R480" s="14"/>
      <c r="S480" s="14"/>
      <c r="T480" s="14"/>
      <c r="U480" s="16"/>
      <c r="V480" s="14"/>
      <c r="W480" s="14"/>
      <c r="X480" s="14"/>
      <c r="Y480" s="16"/>
      <c r="Z480" s="14"/>
      <c r="AA480" s="14"/>
      <c r="AB480" s="14"/>
      <c r="AC480" s="16"/>
      <c r="AD480" s="14"/>
      <c r="AE480" s="14"/>
      <c r="AF480" s="14"/>
      <c r="AG480" s="16"/>
      <c r="AH480" s="14"/>
      <c r="AI480" s="14"/>
      <c r="AJ480" s="14"/>
      <c r="AK480" s="16"/>
      <c r="AL480" s="14"/>
      <c r="AM480" s="14"/>
      <c r="AN480" s="14"/>
      <c r="AO480" s="16"/>
      <c r="AP480" s="14"/>
      <c r="AQ480" s="14"/>
      <c r="AR480" s="15" t="str">
        <f t="shared" si="21"/>
        <v/>
      </c>
      <c r="AS480" s="15" t="str">
        <f t="shared" si="22"/>
        <v/>
      </c>
      <c r="AT480" s="15" t="str">
        <f t="shared" si="23"/>
        <v/>
      </c>
      <c r="AU480" s="14"/>
    </row>
    <row r="481" spans="1:47" ht="15" customHeight="1" x14ac:dyDescent="0.25">
      <c r="A481" s="19">
        <v>478</v>
      </c>
      <c r="B481" s="12"/>
      <c r="C481" s="14"/>
      <c r="D481" s="14"/>
      <c r="E481" s="16"/>
      <c r="F481" s="14"/>
      <c r="G481" s="14"/>
      <c r="H481" s="14"/>
      <c r="I481" s="16"/>
      <c r="J481" s="14"/>
      <c r="K481" s="14"/>
      <c r="L481" s="14"/>
      <c r="M481" s="16"/>
      <c r="N481" s="14"/>
      <c r="O481" s="14"/>
      <c r="P481" s="14"/>
      <c r="Q481" s="16"/>
      <c r="R481" s="14"/>
      <c r="S481" s="14"/>
      <c r="T481" s="14"/>
      <c r="U481" s="16"/>
      <c r="V481" s="14"/>
      <c r="W481" s="14"/>
      <c r="X481" s="14"/>
      <c r="Y481" s="16"/>
      <c r="Z481" s="14"/>
      <c r="AA481" s="14"/>
      <c r="AB481" s="14"/>
      <c r="AC481" s="16"/>
      <c r="AD481" s="14"/>
      <c r="AE481" s="14"/>
      <c r="AF481" s="14"/>
      <c r="AG481" s="16"/>
      <c r="AH481" s="14"/>
      <c r="AI481" s="14"/>
      <c r="AJ481" s="14"/>
      <c r="AK481" s="16"/>
      <c r="AL481" s="14"/>
      <c r="AM481" s="14"/>
      <c r="AN481" s="14"/>
      <c r="AO481" s="16"/>
      <c r="AP481" s="14"/>
      <c r="AQ481" s="14"/>
      <c r="AR481" s="15" t="str">
        <f t="shared" si="21"/>
        <v/>
      </c>
      <c r="AS481" s="15" t="str">
        <f t="shared" si="22"/>
        <v/>
      </c>
      <c r="AT481" s="15" t="str">
        <f t="shared" si="23"/>
        <v/>
      </c>
      <c r="AU481" s="14"/>
    </row>
    <row r="482" spans="1:47" ht="15" customHeight="1" x14ac:dyDescent="0.25">
      <c r="A482" s="19">
        <v>479</v>
      </c>
      <c r="B482" s="12"/>
      <c r="C482" s="14"/>
      <c r="D482" s="14"/>
      <c r="E482" s="16"/>
      <c r="F482" s="14"/>
      <c r="G482" s="14"/>
      <c r="H482" s="14"/>
      <c r="I482" s="16"/>
      <c r="J482" s="14"/>
      <c r="K482" s="14"/>
      <c r="L482" s="14"/>
      <c r="M482" s="16"/>
      <c r="N482" s="14"/>
      <c r="O482" s="14"/>
      <c r="P482" s="14"/>
      <c r="Q482" s="16"/>
      <c r="R482" s="14"/>
      <c r="S482" s="14"/>
      <c r="T482" s="14"/>
      <c r="U482" s="16"/>
      <c r="V482" s="14"/>
      <c r="W482" s="14"/>
      <c r="X482" s="14"/>
      <c r="Y482" s="16"/>
      <c r="Z482" s="14"/>
      <c r="AA482" s="14"/>
      <c r="AB482" s="14"/>
      <c r="AC482" s="16"/>
      <c r="AD482" s="14"/>
      <c r="AE482" s="14"/>
      <c r="AF482" s="14"/>
      <c r="AG482" s="16"/>
      <c r="AH482" s="14"/>
      <c r="AI482" s="14"/>
      <c r="AJ482" s="14"/>
      <c r="AK482" s="16"/>
      <c r="AL482" s="14"/>
      <c r="AM482" s="14"/>
      <c r="AN482" s="14"/>
      <c r="AO482" s="16"/>
      <c r="AP482" s="14"/>
      <c r="AQ482" s="14"/>
      <c r="AR482" s="15" t="str">
        <f t="shared" si="21"/>
        <v/>
      </c>
      <c r="AS482" s="15" t="str">
        <f t="shared" si="22"/>
        <v/>
      </c>
      <c r="AT482" s="15" t="str">
        <f t="shared" si="23"/>
        <v/>
      </c>
      <c r="AU482" s="14"/>
    </row>
    <row r="483" spans="1:47" ht="15" customHeight="1" x14ac:dyDescent="0.25">
      <c r="A483" s="19">
        <v>480</v>
      </c>
      <c r="B483" s="12"/>
      <c r="C483" s="14"/>
      <c r="D483" s="14"/>
      <c r="E483" s="16"/>
      <c r="F483" s="14"/>
      <c r="G483" s="14"/>
      <c r="H483" s="14"/>
      <c r="I483" s="16"/>
      <c r="J483" s="14"/>
      <c r="K483" s="14"/>
      <c r="L483" s="14"/>
      <c r="M483" s="16"/>
      <c r="N483" s="14"/>
      <c r="O483" s="14"/>
      <c r="P483" s="14"/>
      <c r="Q483" s="16"/>
      <c r="R483" s="14"/>
      <c r="S483" s="14"/>
      <c r="T483" s="14"/>
      <c r="U483" s="16"/>
      <c r="V483" s="14"/>
      <c r="W483" s="14"/>
      <c r="X483" s="14"/>
      <c r="Y483" s="16"/>
      <c r="Z483" s="14"/>
      <c r="AA483" s="14"/>
      <c r="AB483" s="14"/>
      <c r="AC483" s="16"/>
      <c r="AD483" s="14"/>
      <c r="AE483" s="14"/>
      <c r="AF483" s="14"/>
      <c r="AG483" s="16"/>
      <c r="AH483" s="14"/>
      <c r="AI483" s="14"/>
      <c r="AJ483" s="14"/>
      <c r="AK483" s="16"/>
      <c r="AL483" s="14"/>
      <c r="AM483" s="14"/>
      <c r="AN483" s="14"/>
      <c r="AO483" s="16"/>
      <c r="AP483" s="14"/>
      <c r="AQ483" s="14"/>
      <c r="AR483" s="15" t="str">
        <f t="shared" si="21"/>
        <v/>
      </c>
      <c r="AS483" s="15" t="str">
        <f t="shared" si="22"/>
        <v/>
      </c>
      <c r="AT483" s="15" t="str">
        <f t="shared" si="23"/>
        <v/>
      </c>
      <c r="AU483" s="14"/>
    </row>
    <row r="484" spans="1:47" ht="15" customHeight="1" x14ac:dyDescent="0.25">
      <c r="A484" s="19">
        <v>481</v>
      </c>
      <c r="B484" s="12"/>
      <c r="C484" s="14"/>
      <c r="D484" s="14"/>
      <c r="E484" s="16"/>
      <c r="F484" s="14"/>
      <c r="G484" s="14"/>
      <c r="H484" s="14"/>
      <c r="I484" s="16"/>
      <c r="J484" s="14"/>
      <c r="K484" s="14"/>
      <c r="L484" s="14"/>
      <c r="M484" s="16"/>
      <c r="N484" s="14"/>
      <c r="O484" s="14"/>
      <c r="P484" s="14"/>
      <c r="Q484" s="16"/>
      <c r="R484" s="14"/>
      <c r="S484" s="14"/>
      <c r="T484" s="14"/>
      <c r="U484" s="16"/>
      <c r="V484" s="14"/>
      <c r="W484" s="14"/>
      <c r="X484" s="14"/>
      <c r="Y484" s="16"/>
      <c r="Z484" s="14"/>
      <c r="AA484" s="14"/>
      <c r="AB484" s="14"/>
      <c r="AC484" s="16"/>
      <c r="AD484" s="14"/>
      <c r="AE484" s="14"/>
      <c r="AF484" s="14"/>
      <c r="AG484" s="16"/>
      <c r="AH484" s="14"/>
      <c r="AI484" s="14"/>
      <c r="AJ484" s="14"/>
      <c r="AK484" s="16"/>
      <c r="AL484" s="14"/>
      <c r="AM484" s="14"/>
      <c r="AN484" s="14"/>
      <c r="AO484" s="16"/>
      <c r="AP484" s="14"/>
      <c r="AQ484" s="14"/>
      <c r="AR484" s="15" t="str">
        <f t="shared" si="21"/>
        <v/>
      </c>
      <c r="AS484" s="15" t="str">
        <f t="shared" si="22"/>
        <v/>
      </c>
      <c r="AT484" s="15" t="str">
        <f t="shared" si="23"/>
        <v/>
      </c>
      <c r="AU484" s="14"/>
    </row>
    <row r="485" spans="1:47" ht="15" customHeight="1" x14ac:dyDescent="0.25">
      <c r="A485" s="19">
        <v>482</v>
      </c>
      <c r="B485" s="12"/>
      <c r="C485" s="14"/>
      <c r="D485" s="14"/>
      <c r="E485" s="16"/>
      <c r="F485" s="14"/>
      <c r="G485" s="14"/>
      <c r="H485" s="14"/>
      <c r="I485" s="16"/>
      <c r="J485" s="14"/>
      <c r="K485" s="14"/>
      <c r="L485" s="14"/>
      <c r="M485" s="16"/>
      <c r="N485" s="14"/>
      <c r="O485" s="14"/>
      <c r="P485" s="14"/>
      <c r="Q485" s="16"/>
      <c r="R485" s="14"/>
      <c r="S485" s="14"/>
      <c r="T485" s="14"/>
      <c r="U485" s="16"/>
      <c r="V485" s="14"/>
      <c r="W485" s="14"/>
      <c r="X485" s="14"/>
      <c r="Y485" s="16"/>
      <c r="Z485" s="14"/>
      <c r="AA485" s="14"/>
      <c r="AB485" s="14"/>
      <c r="AC485" s="16"/>
      <c r="AD485" s="14"/>
      <c r="AE485" s="14"/>
      <c r="AF485" s="14"/>
      <c r="AG485" s="16"/>
      <c r="AH485" s="14"/>
      <c r="AI485" s="14"/>
      <c r="AJ485" s="14"/>
      <c r="AK485" s="16"/>
      <c r="AL485" s="14"/>
      <c r="AM485" s="14"/>
      <c r="AN485" s="14"/>
      <c r="AO485" s="16"/>
      <c r="AP485" s="14"/>
      <c r="AQ485" s="14"/>
      <c r="AR485" s="15" t="str">
        <f t="shared" si="21"/>
        <v/>
      </c>
      <c r="AS485" s="15" t="str">
        <f t="shared" si="22"/>
        <v/>
      </c>
      <c r="AT485" s="15" t="str">
        <f t="shared" si="23"/>
        <v/>
      </c>
      <c r="AU485" s="14"/>
    </row>
    <row r="486" spans="1:47" ht="15" customHeight="1" x14ac:dyDescent="0.25">
      <c r="A486" s="19">
        <v>483</v>
      </c>
      <c r="B486" s="12"/>
      <c r="C486" s="14"/>
      <c r="D486" s="14"/>
      <c r="E486" s="16"/>
      <c r="F486" s="14"/>
      <c r="G486" s="14"/>
      <c r="H486" s="14"/>
      <c r="I486" s="16"/>
      <c r="J486" s="14"/>
      <c r="K486" s="14"/>
      <c r="L486" s="14"/>
      <c r="M486" s="16"/>
      <c r="N486" s="14"/>
      <c r="O486" s="14"/>
      <c r="P486" s="14"/>
      <c r="Q486" s="16"/>
      <c r="R486" s="14"/>
      <c r="S486" s="14"/>
      <c r="T486" s="14"/>
      <c r="U486" s="16"/>
      <c r="V486" s="14"/>
      <c r="W486" s="14"/>
      <c r="X486" s="14"/>
      <c r="Y486" s="16"/>
      <c r="Z486" s="14"/>
      <c r="AA486" s="14"/>
      <c r="AB486" s="14"/>
      <c r="AC486" s="16"/>
      <c r="AD486" s="14"/>
      <c r="AE486" s="14"/>
      <c r="AF486" s="14"/>
      <c r="AG486" s="16"/>
      <c r="AH486" s="14"/>
      <c r="AI486" s="14"/>
      <c r="AJ486" s="14"/>
      <c r="AK486" s="16"/>
      <c r="AL486" s="14"/>
      <c r="AM486" s="14"/>
      <c r="AN486" s="14"/>
      <c r="AO486" s="16"/>
      <c r="AP486" s="14"/>
      <c r="AQ486" s="14"/>
      <c r="AR486" s="15" t="str">
        <f t="shared" si="21"/>
        <v/>
      </c>
      <c r="AS486" s="15" t="str">
        <f t="shared" si="22"/>
        <v/>
      </c>
      <c r="AT486" s="15" t="str">
        <f t="shared" si="23"/>
        <v/>
      </c>
      <c r="AU486" s="14"/>
    </row>
    <row r="487" spans="1:47" ht="15" customHeight="1" x14ac:dyDescent="0.25">
      <c r="A487" s="19">
        <v>484</v>
      </c>
      <c r="B487" s="12"/>
      <c r="C487" s="14"/>
      <c r="D487" s="14"/>
      <c r="E487" s="16"/>
      <c r="F487" s="14"/>
      <c r="G487" s="14"/>
      <c r="H487" s="14"/>
      <c r="I487" s="16"/>
      <c r="J487" s="14"/>
      <c r="K487" s="14"/>
      <c r="L487" s="14"/>
      <c r="M487" s="16"/>
      <c r="N487" s="14"/>
      <c r="O487" s="14"/>
      <c r="P487" s="14"/>
      <c r="Q487" s="16"/>
      <c r="R487" s="14"/>
      <c r="S487" s="14"/>
      <c r="T487" s="14"/>
      <c r="U487" s="16"/>
      <c r="V487" s="14"/>
      <c r="W487" s="14"/>
      <c r="X487" s="14"/>
      <c r="Y487" s="16"/>
      <c r="Z487" s="14"/>
      <c r="AA487" s="14"/>
      <c r="AB487" s="14"/>
      <c r="AC487" s="16"/>
      <c r="AD487" s="14"/>
      <c r="AE487" s="14"/>
      <c r="AF487" s="14"/>
      <c r="AG487" s="16"/>
      <c r="AH487" s="14"/>
      <c r="AI487" s="14"/>
      <c r="AJ487" s="14"/>
      <c r="AK487" s="16"/>
      <c r="AL487" s="14"/>
      <c r="AM487" s="14"/>
      <c r="AN487" s="14"/>
      <c r="AO487" s="16"/>
      <c r="AP487" s="14"/>
      <c r="AQ487" s="14"/>
      <c r="AR487" s="15" t="str">
        <f t="shared" si="21"/>
        <v/>
      </c>
      <c r="AS487" s="15" t="str">
        <f t="shared" si="22"/>
        <v/>
      </c>
      <c r="AT487" s="15" t="str">
        <f t="shared" si="23"/>
        <v/>
      </c>
      <c r="AU487" s="14"/>
    </row>
    <row r="488" spans="1:47" ht="15" customHeight="1" x14ac:dyDescent="0.25">
      <c r="A488" s="19">
        <v>485</v>
      </c>
      <c r="B488" s="12"/>
      <c r="C488" s="14"/>
      <c r="D488" s="14"/>
      <c r="E488" s="16"/>
      <c r="F488" s="14"/>
      <c r="G488" s="14"/>
      <c r="H488" s="14"/>
      <c r="I488" s="16"/>
      <c r="J488" s="14"/>
      <c r="K488" s="14"/>
      <c r="L488" s="14"/>
      <c r="M488" s="16"/>
      <c r="N488" s="14"/>
      <c r="O488" s="14"/>
      <c r="P488" s="14"/>
      <c r="Q488" s="16"/>
      <c r="R488" s="14"/>
      <c r="S488" s="14"/>
      <c r="T488" s="14"/>
      <c r="U488" s="16"/>
      <c r="V488" s="14"/>
      <c r="W488" s="14"/>
      <c r="X488" s="14"/>
      <c r="Y488" s="16"/>
      <c r="Z488" s="14"/>
      <c r="AA488" s="14"/>
      <c r="AB488" s="14"/>
      <c r="AC488" s="16"/>
      <c r="AD488" s="14"/>
      <c r="AE488" s="14"/>
      <c r="AF488" s="14"/>
      <c r="AG488" s="16"/>
      <c r="AH488" s="14"/>
      <c r="AI488" s="14"/>
      <c r="AJ488" s="14"/>
      <c r="AK488" s="16"/>
      <c r="AL488" s="14"/>
      <c r="AM488" s="14"/>
      <c r="AN488" s="14"/>
      <c r="AO488" s="16"/>
      <c r="AP488" s="14"/>
      <c r="AQ488" s="14"/>
      <c r="AR488" s="15" t="str">
        <f t="shared" si="21"/>
        <v/>
      </c>
      <c r="AS488" s="15" t="str">
        <f t="shared" si="22"/>
        <v/>
      </c>
      <c r="AT488" s="15" t="str">
        <f t="shared" si="23"/>
        <v/>
      </c>
      <c r="AU488" s="14"/>
    </row>
    <row r="489" spans="1:47" ht="15" customHeight="1" x14ac:dyDescent="0.25">
      <c r="A489" s="19">
        <v>486</v>
      </c>
      <c r="B489" s="12"/>
      <c r="C489" s="14"/>
      <c r="D489" s="14"/>
      <c r="E489" s="16"/>
      <c r="F489" s="14"/>
      <c r="G489" s="14"/>
      <c r="H489" s="14"/>
      <c r="I489" s="16"/>
      <c r="J489" s="14"/>
      <c r="K489" s="14"/>
      <c r="L489" s="14"/>
      <c r="M489" s="16"/>
      <c r="N489" s="14"/>
      <c r="O489" s="14"/>
      <c r="P489" s="14"/>
      <c r="Q489" s="16"/>
      <c r="R489" s="14"/>
      <c r="S489" s="14"/>
      <c r="T489" s="14"/>
      <c r="U489" s="16"/>
      <c r="V489" s="14"/>
      <c r="W489" s="14"/>
      <c r="X489" s="14"/>
      <c r="Y489" s="16"/>
      <c r="Z489" s="14"/>
      <c r="AA489" s="14"/>
      <c r="AB489" s="14"/>
      <c r="AC489" s="16"/>
      <c r="AD489" s="14"/>
      <c r="AE489" s="14"/>
      <c r="AF489" s="14"/>
      <c r="AG489" s="16"/>
      <c r="AH489" s="14"/>
      <c r="AI489" s="14"/>
      <c r="AJ489" s="14"/>
      <c r="AK489" s="16"/>
      <c r="AL489" s="14"/>
      <c r="AM489" s="14"/>
      <c r="AN489" s="14"/>
      <c r="AO489" s="16"/>
      <c r="AP489" s="14"/>
      <c r="AQ489" s="14"/>
      <c r="AR489" s="15" t="str">
        <f t="shared" si="21"/>
        <v/>
      </c>
      <c r="AS489" s="15" t="str">
        <f t="shared" si="22"/>
        <v/>
      </c>
      <c r="AT489" s="15" t="str">
        <f t="shared" si="23"/>
        <v/>
      </c>
      <c r="AU489" s="14"/>
    </row>
    <row r="490" spans="1:47" ht="15" customHeight="1" x14ac:dyDescent="0.25">
      <c r="A490" s="19">
        <v>487</v>
      </c>
      <c r="B490" s="12"/>
      <c r="C490" s="14"/>
      <c r="D490" s="14"/>
      <c r="E490" s="16"/>
      <c r="F490" s="14"/>
      <c r="G490" s="14"/>
      <c r="H490" s="14"/>
      <c r="I490" s="16"/>
      <c r="J490" s="14"/>
      <c r="K490" s="14"/>
      <c r="L490" s="14"/>
      <c r="M490" s="16"/>
      <c r="N490" s="14"/>
      <c r="O490" s="14"/>
      <c r="P490" s="14"/>
      <c r="Q490" s="16"/>
      <c r="R490" s="14"/>
      <c r="S490" s="14"/>
      <c r="T490" s="14"/>
      <c r="U490" s="16"/>
      <c r="V490" s="14"/>
      <c r="W490" s="14"/>
      <c r="X490" s="14"/>
      <c r="Y490" s="16"/>
      <c r="Z490" s="14"/>
      <c r="AA490" s="14"/>
      <c r="AB490" s="14"/>
      <c r="AC490" s="16"/>
      <c r="AD490" s="14"/>
      <c r="AE490" s="14"/>
      <c r="AF490" s="14"/>
      <c r="AG490" s="16"/>
      <c r="AH490" s="14"/>
      <c r="AI490" s="14"/>
      <c r="AJ490" s="14"/>
      <c r="AK490" s="16"/>
      <c r="AL490" s="14"/>
      <c r="AM490" s="14"/>
      <c r="AN490" s="14"/>
      <c r="AO490" s="16"/>
      <c r="AP490" s="14"/>
      <c r="AQ490" s="14"/>
      <c r="AR490" s="15" t="str">
        <f t="shared" si="21"/>
        <v/>
      </c>
      <c r="AS490" s="15" t="str">
        <f t="shared" si="22"/>
        <v/>
      </c>
      <c r="AT490" s="15" t="str">
        <f t="shared" si="23"/>
        <v/>
      </c>
      <c r="AU490" s="14"/>
    </row>
    <row r="491" spans="1:47" ht="15" customHeight="1" x14ac:dyDescent="0.25">
      <c r="A491" s="19">
        <v>488</v>
      </c>
      <c r="B491" s="12"/>
      <c r="C491" s="14"/>
      <c r="D491" s="14"/>
      <c r="E491" s="16"/>
      <c r="F491" s="14"/>
      <c r="G491" s="14"/>
      <c r="H491" s="14"/>
      <c r="I491" s="16"/>
      <c r="J491" s="14"/>
      <c r="K491" s="14"/>
      <c r="L491" s="14"/>
      <c r="M491" s="16"/>
      <c r="N491" s="14"/>
      <c r="O491" s="14"/>
      <c r="P491" s="14"/>
      <c r="Q491" s="16"/>
      <c r="R491" s="14"/>
      <c r="S491" s="14"/>
      <c r="T491" s="14"/>
      <c r="U491" s="16"/>
      <c r="V491" s="14"/>
      <c r="W491" s="14"/>
      <c r="X491" s="14"/>
      <c r="Y491" s="16"/>
      <c r="Z491" s="14"/>
      <c r="AA491" s="14"/>
      <c r="AB491" s="14"/>
      <c r="AC491" s="16"/>
      <c r="AD491" s="14"/>
      <c r="AE491" s="14"/>
      <c r="AF491" s="14"/>
      <c r="AG491" s="16"/>
      <c r="AH491" s="14"/>
      <c r="AI491" s="14"/>
      <c r="AJ491" s="14"/>
      <c r="AK491" s="16"/>
      <c r="AL491" s="14"/>
      <c r="AM491" s="14"/>
      <c r="AN491" s="14"/>
      <c r="AO491" s="16"/>
      <c r="AP491" s="14"/>
      <c r="AQ491" s="14"/>
      <c r="AR491" s="15" t="str">
        <f t="shared" si="21"/>
        <v/>
      </c>
      <c r="AS491" s="15" t="str">
        <f t="shared" si="22"/>
        <v/>
      </c>
      <c r="AT491" s="15" t="str">
        <f t="shared" si="23"/>
        <v/>
      </c>
      <c r="AU491" s="14"/>
    </row>
    <row r="492" spans="1:47" ht="15" customHeight="1" x14ac:dyDescent="0.25">
      <c r="A492" s="19">
        <v>489</v>
      </c>
      <c r="B492" s="12"/>
      <c r="C492" s="14"/>
      <c r="D492" s="14"/>
      <c r="E492" s="16"/>
      <c r="F492" s="14"/>
      <c r="G492" s="14"/>
      <c r="H492" s="14"/>
      <c r="I492" s="16"/>
      <c r="J492" s="14"/>
      <c r="K492" s="14"/>
      <c r="L492" s="14"/>
      <c r="M492" s="16"/>
      <c r="N492" s="14"/>
      <c r="O492" s="14"/>
      <c r="P492" s="14"/>
      <c r="Q492" s="16"/>
      <c r="R492" s="14"/>
      <c r="S492" s="14"/>
      <c r="T492" s="14"/>
      <c r="U492" s="16"/>
      <c r="V492" s="14"/>
      <c r="W492" s="14"/>
      <c r="X492" s="14"/>
      <c r="Y492" s="16"/>
      <c r="Z492" s="14"/>
      <c r="AA492" s="14"/>
      <c r="AB492" s="14"/>
      <c r="AC492" s="16"/>
      <c r="AD492" s="14"/>
      <c r="AE492" s="14"/>
      <c r="AF492" s="14"/>
      <c r="AG492" s="16"/>
      <c r="AH492" s="14"/>
      <c r="AI492" s="14"/>
      <c r="AJ492" s="14"/>
      <c r="AK492" s="16"/>
      <c r="AL492" s="14"/>
      <c r="AM492" s="14"/>
      <c r="AN492" s="14"/>
      <c r="AO492" s="16"/>
      <c r="AP492" s="14"/>
      <c r="AQ492" s="14"/>
      <c r="AR492" s="15" t="str">
        <f t="shared" si="21"/>
        <v/>
      </c>
      <c r="AS492" s="15" t="str">
        <f t="shared" si="22"/>
        <v/>
      </c>
      <c r="AT492" s="15" t="str">
        <f t="shared" si="23"/>
        <v/>
      </c>
      <c r="AU492" s="14"/>
    </row>
    <row r="493" spans="1:47" ht="15" customHeight="1" x14ac:dyDescent="0.25">
      <c r="A493" s="19">
        <v>490</v>
      </c>
      <c r="B493" s="12"/>
      <c r="C493" s="14"/>
      <c r="D493" s="14"/>
      <c r="E493" s="16"/>
      <c r="F493" s="14"/>
      <c r="G493" s="14"/>
      <c r="H493" s="14"/>
      <c r="I493" s="16"/>
      <c r="J493" s="14"/>
      <c r="K493" s="14"/>
      <c r="L493" s="14"/>
      <c r="M493" s="16"/>
      <c r="N493" s="14"/>
      <c r="O493" s="14"/>
      <c r="P493" s="14"/>
      <c r="Q493" s="16"/>
      <c r="R493" s="14"/>
      <c r="S493" s="14"/>
      <c r="T493" s="14"/>
      <c r="U493" s="16"/>
      <c r="V493" s="14"/>
      <c r="W493" s="14"/>
      <c r="X493" s="14"/>
      <c r="Y493" s="16"/>
      <c r="Z493" s="14"/>
      <c r="AA493" s="14"/>
      <c r="AB493" s="14"/>
      <c r="AC493" s="16"/>
      <c r="AD493" s="14"/>
      <c r="AE493" s="14"/>
      <c r="AF493" s="14"/>
      <c r="AG493" s="16"/>
      <c r="AH493" s="14"/>
      <c r="AI493" s="14"/>
      <c r="AJ493" s="14"/>
      <c r="AK493" s="16"/>
      <c r="AL493" s="14"/>
      <c r="AM493" s="14"/>
      <c r="AN493" s="14"/>
      <c r="AO493" s="16"/>
      <c r="AP493" s="14"/>
      <c r="AQ493" s="14"/>
      <c r="AR493" s="15" t="str">
        <f t="shared" si="21"/>
        <v/>
      </c>
      <c r="AS493" s="15" t="str">
        <f t="shared" si="22"/>
        <v/>
      </c>
      <c r="AT493" s="15" t="str">
        <f t="shared" si="23"/>
        <v/>
      </c>
      <c r="AU493" s="14"/>
    </row>
    <row r="494" spans="1:47" ht="15" customHeight="1" x14ac:dyDescent="0.25">
      <c r="A494" s="19">
        <v>491</v>
      </c>
      <c r="B494" s="12"/>
      <c r="C494" s="14"/>
      <c r="D494" s="14"/>
      <c r="E494" s="16"/>
      <c r="F494" s="14"/>
      <c r="G494" s="14"/>
      <c r="H494" s="14"/>
      <c r="I494" s="16"/>
      <c r="J494" s="14"/>
      <c r="K494" s="14"/>
      <c r="L494" s="14"/>
      <c r="M494" s="16"/>
      <c r="N494" s="14"/>
      <c r="O494" s="14"/>
      <c r="P494" s="14"/>
      <c r="Q494" s="16"/>
      <c r="R494" s="14"/>
      <c r="S494" s="14"/>
      <c r="T494" s="14"/>
      <c r="U494" s="16"/>
      <c r="V494" s="14"/>
      <c r="W494" s="14"/>
      <c r="X494" s="14"/>
      <c r="Y494" s="16"/>
      <c r="Z494" s="14"/>
      <c r="AA494" s="14"/>
      <c r="AB494" s="14"/>
      <c r="AC494" s="16"/>
      <c r="AD494" s="14"/>
      <c r="AE494" s="14"/>
      <c r="AF494" s="14"/>
      <c r="AG494" s="16"/>
      <c r="AH494" s="14"/>
      <c r="AI494" s="14"/>
      <c r="AJ494" s="14"/>
      <c r="AK494" s="16"/>
      <c r="AL494" s="14"/>
      <c r="AM494" s="14"/>
      <c r="AN494" s="14"/>
      <c r="AO494" s="16"/>
      <c r="AP494" s="14"/>
      <c r="AQ494" s="14"/>
      <c r="AR494" s="15" t="str">
        <f t="shared" si="21"/>
        <v/>
      </c>
      <c r="AS494" s="15" t="str">
        <f t="shared" si="22"/>
        <v/>
      </c>
      <c r="AT494" s="15" t="str">
        <f t="shared" si="23"/>
        <v/>
      </c>
      <c r="AU494" s="14"/>
    </row>
    <row r="495" spans="1:47" ht="15" customHeight="1" x14ac:dyDescent="0.25">
      <c r="A495" s="19">
        <v>492</v>
      </c>
      <c r="B495" s="12"/>
      <c r="C495" s="14"/>
      <c r="D495" s="14"/>
      <c r="E495" s="16"/>
      <c r="F495" s="14"/>
      <c r="G495" s="14"/>
      <c r="H495" s="14"/>
      <c r="I495" s="16"/>
      <c r="J495" s="14"/>
      <c r="K495" s="14"/>
      <c r="L495" s="14"/>
      <c r="M495" s="16"/>
      <c r="N495" s="14"/>
      <c r="O495" s="14"/>
      <c r="P495" s="14"/>
      <c r="Q495" s="16"/>
      <c r="R495" s="14"/>
      <c r="S495" s="14"/>
      <c r="T495" s="14"/>
      <c r="U495" s="16"/>
      <c r="V495" s="14"/>
      <c r="W495" s="14"/>
      <c r="X495" s="14"/>
      <c r="Y495" s="16"/>
      <c r="Z495" s="14"/>
      <c r="AA495" s="14"/>
      <c r="AB495" s="14"/>
      <c r="AC495" s="16"/>
      <c r="AD495" s="14"/>
      <c r="AE495" s="14"/>
      <c r="AF495" s="14"/>
      <c r="AG495" s="16"/>
      <c r="AH495" s="14"/>
      <c r="AI495" s="14"/>
      <c r="AJ495" s="14"/>
      <c r="AK495" s="16"/>
      <c r="AL495" s="14"/>
      <c r="AM495" s="14"/>
      <c r="AN495" s="14"/>
      <c r="AO495" s="16"/>
      <c r="AP495" s="14"/>
      <c r="AQ495" s="14"/>
      <c r="AR495" s="15" t="str">
        <f t="shared" si="21"/>
        <v/>
      </c>
      <c r="AS495" s="15" t="str">
        <f t="shared" si="22"/>
        <v/>
      </c>
      <c r="AT495" s="15" t="str">
        <f t="shared" si="23"/>
        <v/>
      </c>
      <c r="AU495" s="14"/>
    </row>
    <row r="496" spans="1:47" ht="15" customHeight="1" x14ac:dyDescent="0.25">
      <c r="A496" s="19">
        <v>493</v>
      </c>
      <c r="B496" s="12"/>
      <c r="C496" s="14"/>
      <c r="D496" s="14"/>
      <c r="E496" s="16"/>
      <c r="F496" s="14"/>
      <c r="G496" s="14"/>
      <c r="H496" s="14"/>
      <c r="I496" s="16"/>
      <c r="J496" s="14"/>
      <c r="K496" s="14"/>
      <c r="L496" s="14"/>
      <c r="M496" s="16"/>
      <c r="N496" s="14"/>
      <c r="O496" s="14"/>
      <c r="P496" s="14"/>
      <c r="Q496" s="16"/>
      <c r="R496" s="14"/>
      <c r="S496" s="14"/>
      <c r="T496" s="14"/>
      <c r="U496" s="16"/>
      <c r="V496" s="14"/>
      <c r="W496" s="14"/>
      <c r="X496" s="14"/>
      <c r="Y496" s="16"/>
      <c r="Z496" s="14"/>
      <c r="AA496" s="14"/>
      <c r="AB496" s="14"/>
      <c r="AC496" s="16"/>
      <c r="AD496" s="14"/>
      <c r="AE496" s="14"/>
      <c r="AF496" s="14"/>
      <c r="AG496" s="16"/>
      <c r="AH496" s="14"/>
      <c r="AI496" s="14"/>
      <c r="AJ496" s="14"/>
      <c r="AK496" s="16"/>
      <c r="AL496" s="14"/>
      <c r="AM496" s="14"/>
      <c r="AN496" s="14"/>
      <c r="AO496" s="16"/>
      <c r="AP496" s="14"/>
      <c r="AQ496" s="14"/>
      <c r="AR496" s="15" t="str">
        <f t="shared" si="21"/>
        <v/>
      </c>
      <c r="AS496" s="15" t="str">
        <f t="shared" si="22"/>
        <v/>
      </c>
      <c r="AT496" s="15" t="str">
        <f t="shared" si="23"/>
        <v/>
      </c>
      <c r="AU496" s="14"/>
    </row>
    <row r="497" spans="1:47" ht="15" customHeight="1" x14ac:dyDescent="0.25">
      <c r="A497" s="19">
        <v>494</v>
      </c>
      <c r="B497" s="12"/>
      <c r="C497" s="14"/>
      <c r="D497" s="14"/>
      <c r="E497" s="16"/>
      <c r="F497" s="14"/>
      <c r="G497" s="14"/>
      <c r="H497" s="14"/>
      <c r="I497" s="16"/>
      <c r="J497" s="14"/>
      <c r="K497" s="14"/>
      <c r="L497" s="14"/>
      <c r="M497" s="16"/>
      <c r="N497" s="14"/>
      <c r="O497" s="14"/>
      <c r="P497" s="14"/>
      <c r="Q497" s="16"/>
      <c r="R497" s="14"/>
      <c r="S497" s="14"/>
      <c r="T497" s="14"/>
      <c r="U497" s="16"/>
      <c r="V497" s="14"/>
      <c r="W497" s="14"/>
      <c r="X497" s="14"/>
      <c r="Y497" s="16"/>
      <c r="Z497" s="14"/>
      <c r="AA497" s="14"/>
      <c r="AB497" s="14"/>
      <c r="AC497" s="16"/>
      <c r="AD497" s="14"/>
      <c r="AE497" s="14"/>
      <c r="AF497" s="14"/>
      <c r="AG497" s="16"/>
      <c r="AH497" s="14"/>
      <c r="AI497" s="14"/>
      <c r="AJ497" s="14"/>
      <c r="AK497" s="16"/>
      <c r="AL497" s="14"/>
      <c r="AM497" s="14"/>
      <c r="AN497" s="14"/>
      <c r="AO497" s="16"/>
      <c r="AP497" s="14"/>
      <c r="AQ497" s="14"/>
      <c r="AR497" s="15" t="str">
        <f t="shared" si="21"/>
        <v/>
      </c>
      <c r="AS497" s="15" t="str">
        <f t="shared" si="22"/>
        <v/>
      </c>
      <c r="AT497" s="15" t="str">
        <f t="shared" si="23"/>
        <v/>
      </c>
      <c r="AU497" s="14"/>
    </row>
    <row r="498" spans="1:47" ht="15" customHeight="1" x14ac:dyDescent="0.25">
      <c r="A498" s="19">
        <v>495</v>
      </c>
      <c r="B498" s="12"/>
      <c r="C498" s="14"/>
      <c r="D498" s="14"/>
      <c r="E498" s="16"/>
      <c r="F498" s="14"/>
      <c r="G498" s="14"/>
      <c r="H498" s="14"/>
      <c r="I498" s="16"/>
      <c r="J498" s="14"/>
      <c r="K498" s="14"/>
      <c r="L498" s="14"/>
      <c r="M498" s="16"/>
      <c r="N498" s="14"/>
      <c r="O498" s="14"/>
      <c r="P498" s="14"/>
      <c r="Q498" s="16"/>
      <c r="R498" s="14"/>
      <c r="S498" s="14"/>
      <c r="T498" s="14"/>
      <c r="U498" s="16"/>
      <c r="V498" s="14"/>
      <c r="W498" s="14"/>
      <c r="X498" s="14"/>
      <c r="Y498" s="16"/>
      <c r="Z498" s="14"/>
      <c r="AA498" s="14"/>
      <c r="AB498" s="14"/>
      <c r="AC498" s="16"/>
      <c r="AD498" s="14"/>
      <c r="AE498" s="14"/>
      <c r="AF498" s="14"/>
      <c r="AG498" s="16"/>
      <c r="AH498" s="14"/>
      <c r="AI498" s="14"/>
      <c r="AJ498" s="14"/>
      <c r="AK498" s="16"/>
      <c r="AL498" s="14"/>
      <c r="AM498" s="14"/>
      <c r="AN498" s="14"/>
      <c r="AO498" s="16"/>
      <c r="AP498" s="14"/>
      <c r="AQ498" s="14"/>
      <c r="AR498" s="15" t="str">
        <f t="shared" si="21"/>
        <v/>
      </c>
      <c r="AS498" s="15" t="str">
        <f t="shared" si="22"/>
        <v/>
      </c>
      <c r="AT498" s="15" t="str">
        <f t="shared" si="23"/>
        <v/>
      </c>
      <c r="AU498" s="14"/>
    </row>
    <row r="499" spans="1:47" ht="15" customHeight="1" x14ac:dyDescent="0.25">
      <c r="A499" s="19">
        <v>496</v>
      </c>
      <c r="B499" s="12"/>
      <c r="C499" s="14"/>
      <c r="D499" s="14"/>
      <c r="E499" s="16"/>
      <c r="F499" s="14"/>
      <c r="G499" s="14"/>
      <c r="H499" s="14"/>
      <c r="I499" s="16"/>
      <c r="J499" s="14"/>
      <c r="K499" s="14"/>
      <c r="L499" s="14"/>
      <c r="M499" s="16"/>
      <c r="N499" s="14"/>
      <c r="O499" s="14"/>
      <c r="P499" s="14"/>
      <c r="Q499" s="16"/>
      <c r="R499" s="14"/>
      <c r="S499" s="14"/>
      <c r="T499" s="14"/>
      <c r="U499" s="16"/>
      <c r="V499" s="14"/>
      <c r="W499" s="14"/>
      <c r="X499" s="14"/>
      <c r="Y499" s="16"/>
      <c r="Z499" s="14"/>
      <c r="AA499" s="14"/>
      <c r="AB499" s="14"/>
      <c r="AC499" s="16"/>
      <c r="AD499" s="14"/>
      <c r="AE499" s="14"/>
      <c r="AF499" s="14"/>
      <c r="AG499" s="16"/>
      <c r="AH499" s="14"/>
      <c r="AI499" s="14"/>
      <c r="AJ499" s="14"/>
      <c r="AK499" s="16"/>
      <c r="AL499" s="14"/>
      <c r="AM499" s="14"/>
      <c r="AN499" s="14"/>
      <c r="AO499" s="16"/>
      <c r="AP499" s="14"/>
      <c r="AQ499" s="14"/>
      <c r="AR499" s="15" t="str">
        <f t="shared" si="21"/>
        <v/>
      </c>
      <c r="AS499" s="15" t="str">
        <f t="shared" si="22"/>
        <v/>
      </c>
      <c r="AT499" s="15" t="str">
        <f t="shared" si="23"/>
        <v/>
      </c>
      <c r="AU499" s="14"/>
    </row>
    <row r="500" spans="1:47" ht="15" customHeight="1" x14ac:dyDescent="0.25">
      <c r="A500" s="19">
        <v>497</v>
      </c>
      <c r="B500" s="12"/>
      <c r="C500" s="14"/>
      <c r="D500" s="14"/>
      <c r="E500" s="16"/>
      <c r="F500" s="14"/>
      <c r="G500" s="14"/>
      <c r="H500" s="14"/>
      <c r="I500" s="16"/>
      <c r="J500" s="14"/>
      <c r="K500" s="14"/>
      <c r="L500" s="14"/>
      <c r="M500" s="16"/>
      <c r="N500" s="14"/>
      <c r="O500" s="14"/>
      <c r="P500" s="14"/>
      <c r="Q500" s="16"/>
      <c r="R500" s="14"/>
      <c r="S500" s="14"/>
      <c r="T500" s="14"/>
      <c r="U500" s="16"/>
      <c r="V500" s="14"/>
      <c r="W500" s="14"/>
      <c r="X500" s="14"/>
      <c r="Y500" s="16"/>
      <c r="Z500" s="14"/>
      <c r="AA500" s="14"/>
      <c r="AB500" s="14"/>
      <c r="AC500" s="16"/>
      <c r="AD500" s="14"/>
      <c r="AE500" s="14"/>
      <c r="AF500" s="14"/>
      <c r="AG500" s="16"/>
      <c r="AH500" s="14"/>
      <c r="AI500" s="14"/>
      <c r="AJ500" s="14"/>
      <c r="AK500" s="16"/>
      <c r="AL500" s="14"/>
      <c r="AM500" s="14"/>
      <c r="AN500" s="14"/>
      <c r="AO500" s="16"/>
      <c r="AP500" s="14"/>
      <c r="AQ500" s="14"/>
      <c r="AR500" s="15" t="str">
        <f t="shared" si="21"/>
        <v/>
      </c>
      <c r="AS500" s="15" t="str">
        <f t="shared" si="22"/>
        <v/>
      </c>
      <c r="AT500" s="15" t="str">
        <f t="shared" si="23"/>
        <v/>
      </c>
      <c r="AU500" s="14"/>
    </row>
    <row r="501" spans="1:47" ht="15" customHeight="1" x14ac:dyDescent="0.25">
      <c r="A501" s="19">
        <v>498</v>
      </c>
      <c r="B501" s="12"/>
      <c r="C501" s="14"/>
      <c r="D501" s="14"/>
      <c r="E501" s="16"/>
      <c r="F501" s="14"/>
      <c r="G501" s="14"/>
      <c r="H501" s="14"/>
      <c r="I501" s="16"/>
      <c r="J501" s="14"/>
      <c r="K501" s="14"/>
      <c r="L501" s="14"/>
      <c r="M501" s="16"/>
      <c r="N501" s="14"/>
      <c r="O501" s="14"/>
      <c r="P501" s="14"/>
      <c r="Q501" s="16"/>
      <c r="R501" s="14"/>
      <c r="S501" s="14"/>
      <c r="T501" s="14"/>
      <c r="U501" s="16"/>
      <c r="V501" s="14"/>
      <c r="W501" s="14"/>
      <c r="X501" s="14"/>
      <c r="Y501" s="16"/>
      <c r="Z501" s="14"/>
      <c r="AA501" s="14"/>
      <c r="AB501" s="14"/>
      <c r="AC501" s="16"/>
      <c r="AD501" s="14"/>
      <c r="AE501" s="14"/>
      <c r="AF501" s="14"/>
      <c r="AG501" s="16"/>
      <c r="AH501" s="14"/>
      <c r="AI501" s="14"/>
      <c r="AJ501" s="14"/>
      <c r="AK501" s="16"/>
      <c r="AL501" s="14"/>
      <c r="AM501" s="14"/>
      <c r="AN501" s="14"/>
      <c r="AO501" s="16"/>
      <c r="AP501" s="14"/>
      <c r="AQ501" s="14"/>
      <c r="AR501" s="15" t="str">
        <f t="shared" si="21"/>
        <v/>
      </c>
      <c r="AS501" s="15" t="str">
        <f t="shared" si="22"/>
        <v/>
      </c>
      <c r="AT501" s="15" t="str">
        <f t="shared" si="23"/>
        <v/>
      </c>
      <c r="AU501" s="14"/>
    </row>
    <row r="502" spans="1:47" ht="15" customHeight="1" x14ac:dyDescent="0.25">
      <c r="A502" s="19">
        <v>499</v>
      </c>
      <c r="B502" s="12"/>
      <c r="C502" s="14"/>
      <c r="D502" s="14"/>
      <c r="E502" s="16"/>
      <c r="F502" s="14"/>
      <c r="G502" s="14"/>
      <c r="H502" s="14"/>
      <c r="I502" s="16"/>
      <c r="J502" s="14"/>
      <c r="K502" s="14"/>
      <c r="L502" s="14"/>
      <c r="M502" s="16"/>
      <c r="N502" s="14"/>
      <c r="O502" s="14"/>
      <c r="P502" s="14"/>
      <c r="Q502" s="16"/>
      <c r="R502" s="14"/>
      <c r="S502" s="14"/>
      <c r="T502" s="14"/>
      <c r="U502" s="16"/>
      <c r="V502" s="14"/>
      <c r="W502" s="14"/>
      <c r="X502" s="14"/>
      <c r="Y502" s="16"/>
      <c r="Z502" s="14"/>
      <c r="AA502" s="14"/>
      <c r="AB502" s="14"/>
      <c r="AC502" s="16"/>
      <c r="AD502" s="14"/>
      <c r="AE502" s="14"/>
      <c r="AF502" s="14"/>
      <c r="AG502" s="16"/>
      <c r="AH502" s="14"/>
      <c r="AI502" s="14"/>
      <c r="AJ502" s="14"/>
      <c r="AK502" s="16"/>
      <c r="AL502" s="14"/>
      <c r="AM502" s="14"/>
      <c r="AN502" s="14"/>
      <c r="AO502" s="16"/>
      <c r="AP502" s="14"/>
      <c r="AQ502" s="14"/>
      <c r="AR502" s="15" t="str">
        <f t="shared" si="21"/>
        <v/>
      </c>
      <c r="AS502" s="15" t="str">
        <f t="shared" si="22"/>
        <v/>
      </c>
      <c r="AT502" s="15" t="str">
        <f t="shared" si="23"/>
        <v/>
      </c>
      <c r="AU502" s="14"/>
    </row>
    <row r="503" spans="1:47" ht="15" customHeight="1" x14ac:dyDescent="0.25">
      <c r="A503" s="19">
        <v>500</v>
      </c>
      <c r="B503" s="12"/>
      <c r="C503" s="14"/>
      <c r="D503" s="14"/>
      <c r="E503" s="16"/>
      <c r="F503" s="14"/>
      <c r="G503" s="14"/>
      <c r="H503" s="14"/>
      <c r="I503" s="16"/>
      <c r="J503" s="14"/>
      <c r="K503" s="14"/>
      <c r="L503" s="14"/>
      <c r="M503" s="16"/>
      <c r="N503" s="14"/>
      <c r="O503" s="14"/>
      <c r="P503" s="14"/>
      <c r="Q503" s="16"/>
      <c r="R503" s="14"/>
      <c r="S503" s="14"/>
      <c r="T503" s="14"/>
      <c r="U503" s="16"/>
      <c r="V503" s="14"/>
      <c r="W503" s="14"/>
      <c r="X503" s="14"/>
      <c r="Y503" s="16"/>
      <c r="Z503" s="14"/>
      <c r="AA503" s="14"/>
      <c r="AB503" s="14"/>
      <c r="AC503" s="16"/>
      <c r="AD503" s="14"/>
      <c r="AE503" s="14"/>
      <c r="AF503" s="14"/>
      <c r="AG503" s="16"/>
      <c r="AH503" s="14"/>
      <c r="AI503" s="14"/>
      <c r="AJ503" s="14"/>
      <c r="AK503" s="16"/>
      <c r="AL503" s="14"/>
      <c r="AM503" s="14"/>
      <c r="AN503" s="14"/>
      <c r="AO503" s="16"/>
      <c r="AP503" s="14"/>
      <c r="AQ503" s="14"/>
      <c r="AR503" s="15" t="str">
        <f t="shared" si="21"/>
        <v/>
      </c>
      <c r="AS503" s="15" t="str">
        <f t="shared" si="22"/>
        <v/>
      </c>
      <c r="AT503" s="15" t="str">
        <f t="shared" si="23"/>
        <v/>
      </c>
      <c r="AU503" s="14"/>
    </row>
    <row r="504" spans="1:47" ht="15" customHeight="1" x14ac:dyDescent="0.25">
      <c r="A504" s="19">
        <v>501</v>
      </c>
      <c r="B504" s="12"/>
      <c r="C504" s="14"/>
      <c r="D504" s="14"/>
      <c r="E504" s="16"/>
      <c r="F504" s="14"/>
      <c r="G504" s="14"/>
      <c r="H504" s="14"/>
      <c r="I504" s="16"/>
      <c r="J504" s="14"/>
      <c r="K504" s="14"/>
      <c r="L504" s="14"/>
      <c r="M504" s="16"/>
      <c r="N504" s="14"/>
      <c r="O504" s="14"/>
      <c r="P504" s="14"/>
      <c r="Q504" s="16"/>
      <c r="R504" s="14"/>
      <c r="S504" s="14"/>
      <c r="T504" s="14"/>
      <c r="U504" s="16"/>
      <c r="V504" s="14"/>
      <c r="W504" s="14"/>
      <c r="X504" s="14"/>
      <c r="Y504" s="16"/>
      <c r="Z504" s="14"/>
      <c r="AA504" s="14"/>
      <c r="AB504" s="14"/>
      <c r="AC504" s="16"/>
      <c r="AD504" s="14"/>
      <c r="AE504" s="14"/>
      <c r="AF504" s="14"/>
      <c r="AG504" s="16"/>
      <c r="AH504" s="14"/>
      <c r="AI504" s="14"/>
      <c r="AJ504" s="14"/>
      <c r="AK504" s="16"/>
      <c r="AL504" s="14"/>
      <c r="AM504" s="14"/>
      <c r="AN504" s="14"/>
      <c r="AO504" s="16"/>
      <c r="AP504" s="14"/>
      <c r="AQ504" s="14"/>
      <c r="AR504" s="15" t="str">
        <f t="shared" si="21"/>
        <v/>
      </c>
      <c r="AS504" s="15" t="str">
        <f t="shared" si="22"/>
        <v/>
      </c>
      <c r="AT504" s="15" t="str">
        <f t="shared" si="23"/>
        <v/>
      </c>
      <c r="AU504" s="14"/>
    </row>
    <row r="505" spans="1:47" ht="15" customHeight="1" x14ac:dyDescent="0.25">
      <c r="A505" s="19">
        <v>502</v>
      </c>
      <c r="B505" s="12"/>
      <c r="C505" s="14"/>
      <c r="D505" s="14"/>
      <c r="E505" s="16"/>
      <c r="F505" s="14"/>
      <c r="G505" s="14"/>
      <c r="H505" s="14"/>
      <c r="I505" s="16"/>
      <c r="J505" s="14"/>
      <c r="K505" s="14"/>
      <c r="L505" s="14"/>
      <c r="M505" s="16"/>
      <c r="N505" s="14"/>
      <c r="O505" s="14"/>
      <c r="P505" s="14"/>
      <c r="Q505" s="16"/>
      <c r="R505" s="14"/>
      <c r="S505" s="14"/>
      <c r="T505" s="14"/>
      <c r="U505" s="16"/>
      <c r="V505" s="14"/>
      <c r="W505" s="14"/>
      <c r="X505" s="14"/>
      <c r="Y505" s="16"/>
      <c r="Z505" s="14"/>
      <c r="AA505" s="14"/>
      <c r="AB505" s="14"/>
      <c r="AC505" s="16"/>
      <c r="AD505" s="14"/>
      <c r="AE505" s="14"/>
      <c r="AF505" s="14"/>
      <c r="AG505" s="16"/>
      <c r="AH505" s="14"/>
      <c r="AI505" s="14"/>
      <c r="AJ505" s="14"/>
      <c r="AK505" s="16"/>
      <c r="AL505" s="14"/>
      <c r="AM505" s="14"/>
      <c r="AN505" s="14"/>
      <c r="AO505" s="16"/>
      <c r="AP505" s="14"/>
      <c r="AQ505" s="14"/>
      <c r="AR505" s="15" t="str">
        <f t="shared" si="21"/>
        <v/>
      </c>
      <c r="AS505" s="15" t="str">
        <f t="shared" si="22"/>
        <v/>
      </c>
      <c r="AT505" s="15" t="str">
        <f t="shared" si="23"/>
        <v/>
      </c>
      <c r="AU505" s="14"/>
    </row>
    <row r="506" spans="1:47" ht="15" customHeight="1" x14ac:dyDescent="0.25">
      <c r="A506" s="19">
        <v>503</v>
      </c>
      <c r="B506" s="12"/>
      <c r="C506" s="14"/>
      <c r="D506" s="14"/>
      <c r="E506" s="16"/>
      <c r="F506" s="14"/>
      <c r="G506" s="14"/>
      <c r="H506" s="14"/>
      <c r="I506" s="16"/>
      <c r="J506" s="14"/>
      <c r="K506" s="14"/>
      <c r="L506" s="14"/>
      <c r="M506" s="16"/>
      <c r="N506" s="14"/>
      <c r="O506" s="14"/>
      <c r="P506" s="14"/>
      <c r="Q506" s="16"/>
      <c r="R506" s="14"/>
      <c r="S506" s="14"/>
      <c r="T506" s="14"/>
      <c r="U506" s="16"/>
      <c r="V506" s="14"/>
      <c r="W506" s="14"/>
      <c r="X506" s="14"/>
      <c r="Y506" s="16"/>
      <c r="Z506" s="14"/>
      <c r="AA506" s="14"/>
      <c r="AB506" s="14"/>
      <c r="AC506" s="16"/>
      <c r="AD506" s="14"/>
      <c r="AE506" s="14"/>
      <c r="AF506" s="14"/>
      <c r="AG506" s="16"/>
      <c r="AH506" s="14"/>
      <c r="AI506" s="14"/>
      <c r="AJ506" s="14"/>
      <c r="AK506" s="16"/>
      <c r="AL506" s="14"/>
      <c r="AM506" s="14"/>
      <c r="AN506" s="14"/>
      <c r="AO506" s="16"/>
      <c r="AP506" s="14"/>
      <c r="AQ506" s="14"/>
      <c r="AR506" s="15" t="str">
        <f t="shared" si="21"/>
        <v/>
      </c>
      <c r="AS506" s="15" t="str">
        <f t="shared" si="22"/>
        <v/>
      </c>
      <c r="AT506" s="15" t="str">
        <f t="shared" si="23"/>
        <v/>
      </c>
      <c r="AU506" s="14"/>
    </row>
    <row r="507" spans="1:47" ht="15" customHeight="1" x14ac:dyDescent="0.25">
      <c r="A507" s="19">
        <v>504</v>
      </c>
      <c r="B507" s="12"/>
      <c r="C507" s="14"/>
      <c r="D507" s="14"/>
      <c r="E507" s="16"/>
      <c r="F507" s="14"/>
      <c r="G507" s="14"/>
      <c r="H507" s="14"/>
      <c r="I507" s="16"/>
      <c r="J507" s="14"/>
      <c r="K507" s="14"/>
      <c r="L507" s="14"/>
      <c r="M507" s="16"/>
      <c r="N507" s="14"/>
      <c r="O507" s="14"/>
      <c r="P507" s="14"/>
      <c r="Q507" s="16"/>
      <c r="R507" s="14"/>
      <c r="S507" s="14"/>
      <c r="T507" s="14"/>
      <c r="U507" s="16"/>
      <c r="V507" s="14"/>
      <c r="W507" s="14"/>
      <c r="X507" s="14"/>
      <c r="Y507" s="16"/>
      <c r="Z507" s="14"/>
      <c r="AA507" s="14"/>
      <c r="AB507" s="14"/>
      <c r="AC507" s="16"/>
      <c r="AD507" s="14"/>
      <c r="AE507" s="14"/>
      <c r="AF507" s="14"/>
      <c r="AG507" s="16"/>
      <c r="AH507" s="14"/>
      <c r="AI507" s="14"/>
      <c r="AJ507" s="14"/>
      <c r="AK507" s="16"/>
      <c r="AL507" s="14"/>
      <c r="AM507" s="14"/>
      <c r="AN507" s="14"/>
      <c r="AO507" s="16"/>
      <c r="AP507" s="14"/>
      <c r="AQ507" s="14"/>
      <c r="AR507" s="15" t="str">
        <f t="shared" si="21"/>
        <v/>
      </c>
      <c r="AS507" s="15" t="str">
        <f t="shared" si="22"/>
        <v/>
      </c>
      <c r="AT507" s="15" t="str">
        <f t="shared" si="23"/>
        <v/>
      </c>
      <c r="AU507" s="14"/>
    </row>
    <row r="508" spans="1:47" ht="15" customHeight="1" x14ac:dyDescent="0.25">
      <c r="A508" s="19">
        <v>505</v>
      </c>
      <c r="B508" s="12"/>
      <c r="C508" s="14"/>
      <c r="D508" s="14"/>
      <c r="E508" s="16"/>
      <c r="F508" s="14"/>
      <c r="G508" s="14"/>
      <c r="H508" s="14"/>
      <c r="I508" s="16"/>
      <c r="J508" s="14"/>
      <c r="K508" s="14"/>
      <c r="L508" s="14"/>
      <c r="M508" s="16"/>
      <c r="N508" s="14"/>
      <c r="O508" s="14"/>
      <c r="P508" s="14"/>
      <c r="Q508" s="16"/>
      <c r="R508" s="14"/>
      <c r="S508" s="14"/>
      <c r="T508" s="14"/>
      <c r="U508" s="16"/>
      <c r="V508" s="14"/>
      <c r="W508" s="14"/>
      <c r="X508" s="14"/>
      <c r="Y508" s="16"/>
      <c r="Z508" s="14"/>
      <c r="AA508" s="14"/>
      <c r="AB508" s="14"/>
      <c r="AC508" s="16"/>
      <c r="AD508" s="14"/>
      <c r="AE508" s="14"/>
      <c r="AF508" s="14"/>
      <c r="AG508" s="16"/>
      <c r="AH508" s="14"/>
      <c r="AI508" s="14"/>
      <c r="AJ508" s="14"/>
      <c r="AK508" s="16"/>
      <c r="AL508" s="14"/>
      <c r="AM508" s="14"/>
      <c r="AN508" s="14"/>
      <c r="AO508" s="16"/>
      <c r="AP508" s="14"/>
      <c r="AQ508" s="14"/>
      <c r="AR508" s="15" t="str">
        <f t="shared" si="21"/>
        <v/>
      </c>
      <c r="AS508" s="15" t="str">
        <f t="shared" si="22"/>
        <v/>
      </c>
      <c r="AT508" s="15" t="str">
        <f t="shared" si="23"/>
        <v/>
      </c>
      <c r="AU508" s="14"/>
    </row>
    <row r="509" spans="1:47" ht="15" customHeight="1" x14ac:dyDescent="0.25">
      <c r="A509" s="19">
        <v>506</v>
      </c>
      <c r="B509" s="12"/>
      <c r="C509" s="14"/>
      <c r="D509" s="14"/>
      <c r="E509" s="16"/>
      <c r="F509" s="14"/>
      <c r="G509" s="14"/>
      <c r="H509" s="14"/>
      <c r="I509" s="16"/>
      <c r="J509" s="14"/>
      <c r="K509" s="14"/>
      <c r="L509" s="14"/>
      <c r="M509" s="16"/>
      <c r="N509" s="14"/>
      <c r="O509" s="14"/>
      <c r="P509" s="14"/>
      <c r="Q509" s="16"/>
      <c r="R509" s="14"/>
      <c r="S509" s="14"/>
      <c r="T509" s="14"/>
      <c r="U509" s="16"/>
      <c r="V509" s="14"/>
      <c r="W509" s="14"/>
      <c r="X509" s="14"/>
      <c r="Y509" s="16"/>
      <c r="Z509" s="14"/>
      <c r="AA509" s="14"/>
      <c r="AB509" s="14"/>
      <c r="AC509" s="16"/>
      <c r="AD509" s="14"/>
      <c r="AE509" s="14"/>
      <c r="AF509" s="14"/>
      <c r="AG509" s="16"/>
      <c r="AH509" s="14"/>
      <c r="AI509" s="14"/>
      <c r="AJ509" s="14"/>
      <c r="AK509" s="16"/>
      <c r="AL509" s="14"/>
      <c r="AM509" s="14"/>
      <c r="AN509" s="14"/>
      <c r="AO509" s="16"/>
      <c r="AP509" s="14"/>
      <c r="AQ509" s="14"/>
      <c r="AR509" s="15" t="str">
        <f t="shared" si="21"/>
        <v/>
      </c>
      <c r="AS509" s="15" t="str">
        <f t="shared" si="22"/>
        <v/>
      </c>
      <c r="AT509" s="15" t="str">
        <f t="shared" si="23"/>
        <v/>
      </c>
      <c r="AU509" s="14"/>
    </row>
    <row r="510" spans="1:47" ht="15" customHeight="1" x14ac:dyDescent="0.25">
      <c r="A510" s="19">
        <v>507</v>
      </c>
      <c r="B510" s="12"/>
      <c r="C510" s="14"/>
      <c r="D510" s="14"/>
      <c r="E510" s="16"/>
      <c r="F510" s="14"/>
      <c r="G510" s="14"/>
      <c r="H510" s="14"/>
      <c r="I510" s="16"/>
      <c r="J510" s="14"/>
      <c r="K510" s="14"/>
      <c r="L510" s="14"/>
      <c r="M510" s="16"/>
      <c r="N510" s="14"/>
      <c r="O510" s="14"/>
      <c r="P510" s="14"/>
      <c r="Q510" s="16"/>
      <c r="R510" s="14"/>
      <c r="S510" s="14"/>
      <c r="T510" s="14"/>
      <c r="U510" s="16"/>
      <c r="V510" s="14"/>
      <c r="W510" s="14"/>
      <c r="X510" s="14"/>
      <c r="Y510" s="16"/>
      <c r="Z510" s="14"/>
      <c r="AA510" s="14"/>
      <c r="AB510" s="14"/>
      <c r="AC510" s="16"/>
      <c r="AD510" s="14"/>
      <c r="AE510" s="14"/>
      <c r="AF510" s="14"/>
      <c r="AG510" s="16"/>
      <c r="AH510" s="14"/>
      <c r="AI510" s="14"/>
      <c r="AJ510" s="14"/>
      <c r="AK510" s="16"/>
      <c r="AL510" s="14"/>
      <c r="AM510" s="14"/>
      <c r="AN510" s="14"/>
      <c r="AO510" s="16"/>
      <c r="AP510" s="14"/>
      <c r="AQ510" s="14"/>
      <c r="AR510" s="15" t="str">
        <f t="shared" si="21"/>
        <v/>
      </c>
      <c r="AS510" s="15" t="str">
        <f t="shared" si="22"/>
        <v/>
      </c>
      <c r="AT510" s="15" t="str">
        <f t="shared" si="23"/>
        <v/>
      </c>
      <c r="AU510" s="14"/>
    </row>
    <row r="511" spans="1:47" ht="15" customHeight="1" x14ac:dyDescent="0.25">
      <c r="A511" s="19">
        <v>508</v>
      </c>
      <c r="B511" s="12"/>
      <c r="C511" s="14"/>
      <c r="D511" s="14"/>
      <c r="E511" s="16"/>
      <c r="F511" s="14"/>
      <c r="G511" s="14"/>
      <c r="H511" s="14"/>
      <c r="I511" s="16"/>
      <c r="J511" s="14"/>
      <c r="K511" s="14"/>
      <c r="L511" s="14"/>
      <c r="M511" s="16"/>
      <c r="N511" s="14"/>
      <c r="O511" s="14"/>
      <c r="P511" s="14"/>
      <c r="Q511" s="16"/>
      <c r="R511" s="14"/>
      <c r="S511" s="14"/>
      <c r="T511" s="14"/>
      <c r="U511" s="16"/>
      <c r="V511" s="14"/>
      <c r="W511" s="14"/>
      <c r="X511" s="14"/>
      <c r="Y511" s="16"/>
      <c r="Z511" s="14"/>
      <c r="AA511" s="14"/>
      <c r="AB511" s="14"/>
      <c r="AC511" s="16"/>
      <c r="AD511" s="14"/>
      <c r="AE511" s="14"/>
      <c r="AF511" s="14"/>
      <c r="AG511" s="16"/>
      <c r="AH511" s="14"/>
      <c r="AI511" s="14"/>
      <c r="AJ511" s="14"/>
      <c r="AK511" s="16"/>
      <c r="AL511" s="14"/>
      <c r="AM511" s="14"/>
      <c r="AN511" s="14"/>
      <c r="AO511" s="16"/>
      <c r="AP511" s="14"/>
      <c r="AQ511" s="14"/>
      <c r="AR511" s="15" t="str">
        <f t="shared" si="21"/>
        <v/>
      </c>
      <c r="AS511" s="15" t="str">
        <f t="shared" si="22"/>
        <v/>
      </c>
      <c r="AT511" s="15" t="str">
        <f t="shared" si="23"/>
        <v/>
      </c>
      <c r="AU511" s="14"/>
    </row>
    <row r="512" spans="1:47" ht="15" customHeight="1" x14ac:dyDescent="0.25">
      <c r="A512" s="19">
        <v>509</v>
      </c>
      <c r="B512" s="12"/>
      <c r="C512" s="14"/>
      <c r="D512" s="14"/>
      <c r="E512" s="16"/>
      <c r="F512" s="14"/>
      <c r="G512" s="14"/>
      <c r="H512" s="14"/>
      <c r="I512" s="16"/>
      <c r="J512" s="14"/>
      <c r="K512" s="14"/>
      <c r="L512" s="14"/>
      <c r="M512" s="16"/>
      <c r="N512" s="14"/>
      <c r="O512" s="14"/>
      <c r="P512" s="14"/>
      <c r="Q512" s="16"/>
      <c r="R512" s="14"/>
      <c r="S512" s="14"/>
      <c r="T512" s="14"/>
      <c r="U512" s="16"/>
      <c r="V512" s="14"/>
      <c r="W512" s="14"/>
      <c r="X512" s="14"/>
      <c r="Y512" s="16"/>
      <c r="Z512" s="14"/>
      <c r="AA512" s="14"/>
      <c r="AB512" s="14"/>
      <c r="AC512" s="16"/>
      <c r="AD512" s="14"/>
      <c r="AE512" s="14"/>
      <c r="AF512" s="14"/>
      <c r="AG512" s="16"/>
      <c r="AH512" s="14"/>
      <c r="AI512" s="14"/>
      <c r="AJ512" s="14"/>
      <c r="AK512" s="16"/>
      <c r="AL512" s="14"/>
      <c r="AM512" s="14"/>
      <c r="AN512" s="14"/>
      <c r="AO512" s="16"/>
      <c r="AP512" s="14"/>
      <c r="AQ512" s="14"/>
      <c r="AR512" s="15" t="str">
        <f t="shared" si="21"/>
        <v/>
      </c>
      <c r="AS512" s="15" t="str">
        <f t="shared" si="22"/>
        <v/>
      </c>
      <c r="AT512" s="15" t="str">
        <f t="shared" si="23"/>
        <v/>
      </c>
      <c r="AU512" s="14"/>
    </row>
    <row r="513" spans="1:47" ht="15" customHeight="1" x14ac:dyDescent="0.25">
      <c r="A513" s="19">
        <v>510</v>
      </c>
      <c r="B513" s="12"/>
      <c r="C513" s="14"/>
      <c r="D513" s="14"/>
      <c r="E513" s="16"/>
      <c r="F513" s="14"/>
      <c r="G513" s="14"/>
      <c r="H513" s="14"/>
      <c r="I513" s="16"/>
      <c r="J513" s="14"/>
      <c r="K513" s="14"/>
      <c r="L513" s="14"/>
      <c r="M513" s="16"/>
      <c r="N513" s="14"/>
      <c r="O513" s="14"/>
      <c r="P513" s="14"/>
      <c r="Q513" s="16"/>
      <c r="R513" s="14"/>
      <c r="S513" s="14"/>
      <c r="T513" s="14"/>
      <c r="U513" s="16"/>
      <c r="V513" s="14"/>
      <c r="W513" s="14"/>
      <c r="X513" s="14"/>
      <c r="Y513" s="16"/>
      <c r="Z513" s="14"/>
      <c r="AA513" s="14"/>
      <c r="AB513" s="14"/>
      <c r="AC513" s="16"/>
      <c r="AD513" s="14"/>
      <c r="AE513" s="14"/>
      <c r="AF513" s="14"/>
      <c r="AG513" s="16"/>
      <c r="AH513" s="14"/>
      <c r="AI513" s="14"/>
      <c r="AJ513" s="14"/>
      <c r="AK513" s="16"/>
      <c r="AL513" s="14"/>
      <c r="AM513" s="14"/>
      <c r="AN513" s="14"/>
      <c r="AO513" s="16"/>
      <c r="AP513" s="14"/>
      <c r="AQ513" s="14"/>
      <c r="AR513" s="15" t="str">
        <f t="shared" si="21"/>
        <v/>
      </c>
      <c r="AS513" s="15" t="str">
        <f t="shared" si="22"/>
        <v/>
      </c>
      <c r="AT513" s="15" t="str">
        <f t="shared" si="23"/>
        <v/>
      </c>
      <c r="AU513" s="14"/>
    </row>
    <row r="514" spans="1:47" ht="15" customHeight="1" x14ac:dyDescent="0.25">
      <c r="A514" s="19">
        <v>511</v>
      </c>
      <c r="B514" s="12"/>
      <c r="C514" s="14"/>
      <c r="D514" s="14"/>
      <c r="E514" s="16"/>
      <c r="F514" s="14"/>
      <c r="G514" s="14"/>
      <c r="H514" s="14"/>
      <c r="I514" s="16"/>
      <c r="J514" s="14"/>
      <c r="K514" s="14"/>
      <c r="L514" s="14"/>
      <c r="M514" s="16"/>
      <c r="N514" s="14"/>
      <c r="O514" s="14"/>
      <c r="P514" s="14"/>
      <c r="Q514" s="16"/>
      <c r="R514" s="14"/>
      <c r="S514" s="14"/>
      <c r="T514" s="14"/>
      <c r="U514" s="16"/>
      <c r="V514" s="14"/>
      <c r="W514" s="14"/>
      <c r="X514" s="14"/>
      <c r="Y514" s="16"/>
      <c r="Z514" s="14"/>
      <c r="AA514" s="14"/>
      <c r="AB514" s="14"/>
      <c r="AC514" s="16"/>
      <c r="AD514" s="14"/>
      <c r="AE514" s="14"/>
      <c r="AF514" s="14"/>
      <c r="AG514" s="16"/>
      <c r="AH514" s="14"/>
      <c r="AI514" s="14"/>
      <c r="AJ514" s="14"/>
      <c r="AK514" s="16"/>
      <c r="AL514" s="14"/>
      <c r="AM514" s="14"/>
      <c r="AN514" s="14"/>
      <c r="AO514" s="16"/>
      <c r="AP514" s="14"/>
      <c r="AQ514" s="14"/>
      <c r="AR514" s="15" t="str">
        <f t="shared" si="21"/>
        <v/>
      </c>
      <c r="AS514" s="15" t="str">
        <f t="shared" si="22"/>
        <v/>
      </c>
      <c r="AT514" s="15" t="str">
        <f t="shared" si="23"/>
        <v/>
      </c>
      <c r="AU514" s="14"/>
    </row>
    <row r="515" spans="1:47" ht="15" customHeight="1" x14ac:dyDescent="0.25">
      <c r="A515" s="19">
        <v>512</v>
      </c>
      <c r="B515" s="12"/>
      <c r="C515" s="14"/>
      <c r="D515" s="14"/>
      <c r="E515" s="16"/>
      <c r="F515" s="14"/>
      <c r="G515" s="14"/>
      <c r="H515" s="14"/>
      <c r="I515" s="16"/>
      <c r="J515" s="14"/>
      <c r="K515" s="14"/>
      <c r="L515" s="14"/>
      <c r="M515" s="16"/>
      <c r="N515" s="14"/>
      <c r="O515" s="14"/>
      <c r="P515" s="14"/>
      <c r="Q515" s="16"/>
      <c r="R515" s="14"/>
      <c r="S515" s="14"/>
      <c r="T515" s="14"/>
      <c r="U515" s="16"/>
      <c r="V515" s="14"/>
      <c r="W515" s="14"/>
      <c r="X515" s="14"/>
      <c r="Y515" s="16"/>
      <c r="Z515" s="14"/>
      <c r="AA515" s="14"/>
      <c r="AB515" s="14"/>
      <c r="AC515" s="16"/>
      <c r="AD515" s="14"/>
      <c r="AE515" s="14"/>
      <c r="AF515" s="14"/>
      <c r="AG515" s="16"/>
      <c r="AH515" s="14"/>
      <c r="AI515" s="14"/>
      <c r="AJ515" s="14"/>
      <c r="AK515" s="16"/>
      <c r="AL515" s="14"/>
      <c r="AM515" s="14"/>
      <c r="AN515" s="14"/>
      <c r="AO515" s="16"/>
      <c r="AP515" s="14"/>
      <c r="AQ515" s="14"/>
      <c r="AR515" s="15" t="str">
        <f t="shared" si="21"/>
        <v/>
      </c>
      <c r="AS515" s="15" t="str">
        <f t="shared" si="22"/>
        <v/>
      </c>
      <c r="AT515" s="15" t="str">
        <f t="shared" si="23"/>
        <v/>
      </c>
      <c r="AU515" s="14"/>
    </row>
    <row r="516" spans="1:47" ht="15" customHeight="1" x14ac:dyDescent="0.25">
      <c r="A516" s="19">
        <v>513</v>
      </c>
      <c r="B516" s="12"/>
      <c r="C516" s="14"/>
      <c r="D516" s="14"/>
      <c r="E516" s="16"/>
      <c r="F516" s="14"/>
      <c r="G516" s="14"/>
      <c r="H516" s="14"/>
      <c r="I516" s="16"/>
      <c r="J516" s="14"/>
      <c r="K516" s="14"/>
      <c r="L516" s="14"/>
      <c r="M516" s="16"/>
      <c r="N516" s="14"/>
      <c r="O516" s="14"/>
      <c r="P516" s="14"/>
      <c r="Q516" s="16"/>
      <c r="R516" s="14"/>
      <c r="S516" s="14"/>
      <c r="T516" s="14"/>
      <c r="U516" s="16"/>
      <c r="V516" s="14"/>
      <c r="W516" s="14"/>
      <c r="X516" s="14"/>
      <c r="Y516" s="16"/>
      <c r="Z516" s="14"/>
      <c r="AA516" s="14"/>
      <c r="AB516" s="14"/>
      <c r="AC516" s="16"/>
      <c r="AD516" s="14"/>
      <c r="AE516" s="14"/>
      <c r="AF516" s="14"/>
      <c r="AG516" s="16"/>
      <c r="AH516" s="14"/>
      <c r="AI516" s="14"/>
      <c r="AJ516" s="14"/>
      <c r="AK516" s="16"/>
      <c r="AL516" s="14"/>
      <c r="AM516" s="14"/>
      <c r="AN516" s="14"/>
      <c r="AO516" s="16"/>
      <c r="AP516" s="14"/>
      <c r="AQ516" s="14"/>
      <c r="AR516" s="15" t="str">
        <f t="shared" ref="AR516:AR579" si="24">IF(COUNT(E516,I516,M516,Q516,U516,Y516,AC516,AG516,AK516,AO516)=0,"",AVERAGE(E516,I516,M516,Q516,U516,Y516,AC516,AG516,AK516,AO516))</f>
        <v/>
      </c>
      <c r="AS516" s="15" t="str">
        <f t="shared" ref="AS516:AS579" si="25">IF(COUNT(E516,I516,M516,Q516,U516,Y516,AC516,AG516,AK516,AO516)=0,"",MIN(E516,I516,M516,Q516,U516,Y516,AC516,AG516,AK516,AO516))</f>
        <v/>
      </c>
      <c r="AT516" s="15" t="str">
        <f t="shared" ref="AT516:AT579" si="26">IF(COUNT(E516,I516,M516,Q516,U516,Y516,AC516,AG516,AK516,AO516)=0,"",MAX(E516,I516,M516,Q516,U516,Y516,AC516,AG516,AK516,AO516))</f>
        <v/>
      </c>
      <c r="AU516" s="14"/>
    </row>
    <row r="517" spans="1:47" ht="15" customHeight="1" x14ac:dyDescent="0.25">
      <c r="A517" s="19">
        <v>514</v>
      </c>
      <c r="B517" s="12"/>
      <c r="C517" s="14"/>
      <c r="D517" s="14"/>
      <c r="E517" s="16"/>
      <c r="F517" s="14"/>
      <c r="G517" s="14"/>
      <c r="H517" s="14"/>
      <c r="I517" s="16"/>
      <c r="J517" s="14"/>
      <c r="K517" s="14"/>
      <c r="L517" s="14"/>
      <c r="M517" s="16"/>
      <c r="N517" s="14"/>
      <c r="O517" s="14"/>
      <c r="P517" s="14"/>
      <c r="Q517" s="16"/>
      <c r="R517" s="14"/>
      <c r="S517" s="14"/>
      <c r="T517" s="14"/>
      <c r="U517" s="16"/>
      <c r="V517" s="14"/>
      <c r="W517" s="14"/>
      <c r="X517" s="14"/>
      <c r="Y517" s="16"/>
      <c r="Z517" s="14"/>
      <c r="AA517" s="14"/>
      <c r="AB517" s="14"/>
      <c r="AC517" s="16"/>
      <c r="AD517" s="14"/>
      <c r="AE517" s="14"/>
      <c r="AF517" s="14"/>
      <c r="AG517" s="16"/>
      <c r="AH517" s="14"/>
      <c r="AI517" s="14"/>
      <c r="AJ517" s="14"/>
      <c r="AK517" s="16"/>
      <c r="AL517" s="14"/>
      <c r="AM517" s="14"/>
      <c r="AN517" s="14"/>
      <c r="AO517" s="16"/>
      <c r="AP517" s="14"/>
      <c r="AQ517" s="14"/>
      <c r="AR517" s="15" t="str">
        <f t="shared" si="24"/>
        <v/>
      </c>
      <c r="AS517" s="15" t="str">
        <f t="shared" si="25"/>
        <v/>
      </c>
      <c r="AT517" s="15" t="str">
        <f t="shared" si="26"/>
        <v/>
      </c>
      <c r="AU517" s="14"/>
    </row>
    <row r="518" spans="1:47" ht="15" customHeight="1" x14ac:dyDescent="0.25">
      <c r="A518" s="19">
        <v>515</v>
      </c>
      <c r="B518" s="12"/>
      <c r="C518" s="14"/>
      <c r="D518" s="14"/>
      <c r="E518" s="16"/>
      <c r="F518" s="14"/>
      <c r="G518" s="14"/>
      <c r="H518" s="14"/>
      <c r="I518" s="16"/>
      <c r="J518" s="14"/>
      <c r="K518" s="14"/>
      <c r="L518" s="14"/>
      <c r="M518" s="16"/>
      <c r="N518" s="14"/>
      <c r="O518" s="14"/>
      <c r="P518" s="14"/>
      <c r="Q518" s="16"/>
      <c r="R518" s="14"/>
      <c r="S518" s="14"/>
      <c r="T518" s="14"/>
      <c r="U518" s="16"/>
      <c r="V518" s="14"/>
      <c r="W518" s="14"/>
      <c r="X518" s="14"/>
      <c r="Y518" s="16"/>
      <c r="Z518" s="14"/>
      <c r="AA518" s="14"/>
      <c r="AB518" s="14"/>
      <c r="AC518" s="16"/>
      <c r="AD518" s="14"/>
      <c r="AE518" s="14"/>
      <c r="AF518" s="14"/>
      <c r="AG518" s="16"/>
      <c r="AH518" s="14"/>
      <c r="AI518" s="14"/>
      <c r="AJ518" s="14"/>
      <c r="AK518" s="16"/>
      <c r="AL518" s="14"/>
      <c r="AM518" s="14"/>
      <c r="AN518" s="14"/>
      <c r="AO518" s="16"/>
      <c r="AP518" s="14"/>
      <c r="AQ518" s="14"/>
      <c r="AR518" s="15" t="str">
        <f t="shared" si="24"/>
        <v/>
      </c>
      <c r="AS518" s="15" t="str">
        <f t="shared" si="25"/>
        <v/>
      </c>
      <c r="AT518" s="15" t="str">
        <f t="shared" si="26"/>
        <v/>
      </c>
      <c r="AU518" s="14"/>
    </row>
    <row r="519" spans="1:47" ht="15" customHeight="1" x14ac:dyDescent="0.25">
      <c r="A519" s="19">
        <v>516</v>
      </c>
      <c r="B519" s="12"/>
      <c r="C519" s="14"/>
      <c r="D519" s="14"/>
      <c r="E519" s="16"/>
      <c r="F519" s="14"/>
      <c r="G519" s="14"/>
      <c r="H519" s="14"/>
      <c r="I519" s="16"/>
      <c r="J519" s="14"/>
      <c r="K519" s="14"/>
      <c r="L519" s="14"/>
      <c r="M519" s="16"/>
      <c r="N519" s="14"/>
      <c r="O519" s="14"/>
      <c r="P519" s="14"/>
      <c r="Q519" s="16"/>
      <c r="R519" s="14"/>
      <c r="S519" s="14"/>
      <c r="T519" s="14"/>
      <c r="U519" s="16"/>
      <c r="V519" s="14"/>
      <c r="W519" s="14"/>
      <c r="X519" s="14"/>
      <c r="Y519" s="16"/>
      <c r="Z519" s="14"/>
      <c r="AA519" s="14"/>
      <c r="AB519" s="14"/>
      <c r="AC519" s="16"/>
      <c r="AD519" s="14"/>
      <c r="AE519" s="14"/>
      <c r="AF519" s="14"/>
      <c r="AG519" s="16"/>
      <c r="AH519" s="14"/>
      <c r="AI519" s="14"/>
      <c r="AJ519" s="14"/>
      <c r="AK519" s="16"/>
      <c r="AL519" s="14"/>
      <c r="AM519" s="14"/>
      <c r="AN519" s="14"/>
      <c r="AO519" s="16"/>
      <c r="AP519" s="14"/>
      <c r="AQ519" s="14"/>
      <c r="AR519" s="15" t="str">
        <f t="shared" si="24"/>
        <v/>
      </c>
      <c r="AS519" s="15" t="str">
        <f t="shared" si="25"/>
        <v/>
      </c>
      <c r="AT519" s="15" t="str">
        <f t="shared" si="26"/>
        <v/>
      </c>
      <c r="AU519" s="14"/>
    </row>
    <row r="520" spans="1:47" ht="15" customHeight="1" x14ac:dyDescent="0.25">
      <c r="A520" s="19">
        <v>517</v>
      </c>
      <c r="B520" s="12"/>
      <c r="C520" s="14"/>
      <c r="D520" s="14"/>
      <c r="E520" s="16"/>
      <c r="F520" s="14"/>
      <c r="G520" s="14"/>
      <c r="H520" s="14"/>
      <c r="I520" s="16"/>
      <c r="J520" s="14"/>
      <c r="K520" s="14"/>
      <c r="L520" s="14"/>
      <c r="M520" s="16"/>
      <c r="N520" s="14"/>
      <c r="O520" s="14"/>
      <c r="P520" s="14"/>
      <c r="Q520" s="16"/>
      <c r="R520" s="14"/>
      <c r="S520" s="14"/>
      <c r="T520" s="14"/>
      <c r="U520" s="16"/>
      <c r="V520" s="14"/>
      <c r="W520" s="14"/>
      <c r="X520" s="14"/>
      <c r="Y520" s="16"/>
      <c r="Z520" s="14"/>
      <c r="AA520" s="14"/>
      <c r="AB520" s="14"/>
      <c r="AC520" s="16"/>
      <c r="AD520" s="14"/>
      <c r="AE520" s="14"/>
      <c r="AF520" s="14"/>
      <c r="AG520" s="16"/>
      <c r="AH520" s="14"/>
      <c r="AI520" s="14"/>
      <c r="AJ520" s="14"/>
      <c r="AK520" s="16"/>
      <c r="AL520" s="14"/>
      <c r="AM520" s="14"/>
      <c r="AN520" s="14"/>
      <c r="AO520" s="16"/>
      <c r="AP520" s="14"/>
      <c r="AQ520" s="14"/>
      <c r="AR520" s="15" t="str">
        <f t="shared" si="24"/>
        <v/>
      </c>
      <c r="AS520" s="15" t="str">
        <f t="shared" si="25"/>
        <v/>
      </c>
      <c r="AT520" s="15" t="str">
        <f t="shared" si="26"/>
        <v/>
      </c>
      <c r="AU520" s="14"/>
    </row>
    <row r="521" spans="1:47" ht="15" customHeight="1" x14ac:dyDescent="0.25">
      <c r="A521" s="19">
        <v>518</v>
      </c>
      <c r="B521" s="12"/>
      <c r="C521" s="14"/>
      <c r="D521" s="14"/>
      <c r="E521" s="16"/>
      <c r="F521" s="14"/>
      <c r="G521" s="14"/>
      <c r="H521" s="14"/>
      <c r="I521" s="16"/>
      <c r="J521" s="14"/>
      <c r="K521" s="14"/>
      <c r="L521" s="14"/>
      <c r="M521" s="16"/>
      <c r="N521" s="14"/>
      <c r="O521" s="14"/>
      <c r="P521" s="14"/>
      <c r="Q521" s="16"/>
      <c r="R521" s="14"/>
      <c r="S521" s="14"/>
      <c r="T521" s="14"/>
      <c r="U521" s="16"/>
      <c r="V521" s="14"/>
      <c r="W521" s="14"/>
      <c r="X521" s="14"/>
      <c r="Y521" s="16"/>
      <c r="Z521" s="14"/>
      <c r="AA521" s="14"/>
      <c r="AB521" s="14"/>
      <c r="AC521" s="16"/>
      <c r="AD521" s="14"/>
      <c r="AE521" s="14"/>
      <c r="AF521" s="14"/>
      <c r="AG521" s="16"/>
      <c r="AH521" s="14"/>
      <c r="AI521" s="14"/>
      <c r="AJ521" s="14"/>
      <c r="AK521" s="16"/>
      <c r="AL521" s="14"/>
      <c r="AM521" s="14"/>
      <c r="AN521" s="14"/>
      <c r="AO521" s="16"/>
      <c r="AP521" s="14"/>
      <c r="AQ521" s="14"/>
      <c r="AR521" s="15" t="str">
        <f t="shared" si="24"/>
        <v/>
      </c>
      <c r="AS521" s="15" t="str">
        <f t="shared" si="25"/>
        <v/>
      </c>
      <c r="AT521" s="15" t="str">
        <f t="shared" si="26"/>
        <v/>
      </c>
      <c r="AU521" s="14"/>
    </row>
    <row r="522" spans="1:47" ht="15" customHeight="1" x14ac:dyDescent="0.25">
      <c r="A522" s="19">
        <v>519</v>
      </c>
      <c r="B522" s="12"/>
      <c r="C522" s="14"/>
      <c r="D522" s="14"/>
      <c r="E522" s="16"/>
      <c r="F522" s="14"/>
      <c r="G522" s="14"/>
      <c r="H522" s="14"/>
      <c r="I522" s="16"/>
      <c r="J522" s="14"/>
      <c r="K522" s="14"/>
      <c r="L522" s="14"/>
      <c r="M522" s="16"/>
      <c r="N522" s="14"/>
      <c r="O522" s="14"/>
      <c r="P522" s="14"/>
      <c r="Q522" s="16"/>
      <c r="R522" s="14"/>
      <c r="S522" s="14"/>
      <c r="T522" s="14"/>
      <c r="U522" s="16"/>
      <c r="V522" s="14"/>
      <c r="W522" s="14"/>
      <c r="X522" s="14"/>
      <c r="Y522" s="16"/>
      <c r="Z522" s="14"/>
      <c r="AA522" s="14"/>
      <c r="AB522" s="14"/>
      <c r="AC522" s="16"/>
      <c r="AD522" s="14"/>
      <c r="AE522" s="14"/>
      <c r="AF522" s="14"/>
      <c r="AG522" s="16"/>
      <c r="AH522" s="14"/>
      <c r="AI522" s="14"/>
      <c r="AJ522" s="14"/>
      <c r="AK522" s="16"/>
      <c r="AL522" s="14"/>
      <c r="AM522" s="14"/>
      <c r="AN522" s="14"/>
      <c r="AO522" s="16"/>
      <c r="AP522" s="14"/>
      <c r="AQ522" s="14"/>
      <c r="AR522" s="15" t="str">
        <f t="shared" si="24"/>
        <v/>
      </c>
      <c r="AS522" s="15" t="str">
        <f t="shared" si="25"/>
        <v/>
      </c>
      <c r="AT522" s="15" t="str">
        <f t="shared" si="26"/>
        <v/>
      </c>
      <c r="AU522" s="14"/>
    </row>
    <row r="523" spans="1:47" ht="15" customHeight="1" x14ac:dyDescent="0.25">
      <c r="A523" s="19">
        <v>520</v>
      </c>
      <c r="B523" s="12"/>
      <c r="C523" s="14"/>
      <c r="D523" s="14"/>
      <c r="E523" s="16"/>
      <c r="F523" s="14"/>
      <c r="G523" s="14"/>
      <c r="H523" s="14"/>
      <c r="I523" s="16"/>
      <c r="J523" s="14"/>
      <c r="K523" s="14"/>
      <c r="L523" s="14"/>
      <c r="M523" s="16"/>
      <c r="N523" s="14"/>
      <c r="O523" s="14"/>
      <c r="P523" s="14"/>
      <c r="Q523" s="16"/>
      <c r="R523" s="14"/>
      <c r="S523" s="14"/>
      <c r="T523" s="14"/>
      <c r="U523" s="16"/>
      <c r="V523" s="14"/>
      <c r="W523" s="14"/>
      <c r="X523" s="14"/>
      <c r="Y523" s="16"/>
      <c r="Z523" s="14"/>
      <c r="AA523" s="14"/>
      <c r="AB523" s="14"/>
      <c r="AC523" s="16"/>
      <c r="AD523" s="14"/>
      <c r="AE523" s="14"/>
      <c r="AF523" s="14"/>
      <c r="AG523" s="16"/>
      <c r="AH523" s="14"/>
      <c r="AI523" s="14"/>
      <c r="AJ523" s="14"/>
      <c r="AK523" s="16"/>
      <c r="AL523" s="14"/>
      <c r="AM523" s="14"/>
      <c r="AN523" s="14"/>
      <c r="AO523" s="16"/>
      <c r="AP523" s="14"/>
      <c r="AQ523" s="14"/>
      <c r="AR523" s="15" t="str">
        <f t="shared" si="24"/>
        <v/>
      </c>
      <c r="AS523" s="15" t="str">
        <f t="shared" si="25"/>
        <v/>
      </c>
      <c r="AT523" s="15" t="str">
        <f t="shared" si="26"/>
        <v/>
      </c>
      <c r="AU523" s="14"/>
    </row>
    <row r="524" spans="1:47" ht="15" customHeight="1" x14ac:dyDescent="0.25">
      <c r="A524" s="19">
        <v>521</v>
      </c>
      <c r="B524" s="12"/>
      <c r="C524" s="14"/>
      <c r="D524" s="14"/>
      <c r="E524" s="16"/>
      <c r="F524" s="14"/>
      <c r="G524" s="14"/>
      <c r="H524" s="14"/>
      <c r="I524" s="16"/>
      <c r="J524" s="14"/>
      <c r="K524" s="14"/>
      <c r="L524" s="14"/>
      <c r="M524" s="16"/>
      <c r="N524" s="14"/>
      <c r="O524" s="14"/>
      <c r="P524" s="14"/>
      <c r="Q524" s="16"/>
      <c r="R524" s="14"/>
      <c r="S524" s="14"/>
      <c r="T524" s="14"/>
      <c r="U524" s="16"/>
      <c r="V524" s="14"/>
      <c r="W524" s="14"/>
      <c r="X524" s="14"/>
      <c r="Y524" s="16"/>
      <c r="Z524" s="14"/>
      <c r="AA524" s="14"/>
      <c r="AB524" s="14"/>
      <c r="AC524" s="16"/>
      <c r="AD524" s="14"/>
      <c r="AE524" s="14"/>
      <c r="AF524" s="14"/>
      <c r="AG524" s="16"/>
      <c r="AH524" s="14"/>
      <c r="AI524" s="14"/>
      <c r="AJ524" s="14"/>
      <c r="AK524" s="16"/>
      <c r="AL524" s="14"/>
      <c r="AM524" s="14"/>
      <c r="AN524" s="14"/>
      <c r="AO524" s="16"/>
      <c r="AP524" s="14"/>
      <c r="AQ524" s="14"/>
      <c r="AR524" s="15" t="str">
        <f t="shared" si="24"/>
        <v/>
      </c>
      <c r="AS524" s="15" t="str">
        <f t="shared" si="25"/>
        <v/>
      </c>
      <c r="AT524" s="15" t="str">
        <f t="shared" si="26"/>
        <v/>
      </c>
      <c r="AU524" s="14"/>
    </row>
    <row r="525" spans="1:47" ht="15" customHeight="1" x14ac:dyDescent="0.25">
      <c r="A525" s="19">
        <v>522</v>
      </c>
      <c r="B525" s="12"/>
      <c r="C525" s="14"/>
      <c r="D525" s="14"/>
      <c r="E525" s="16"/>
      <c r="F525" s="14"/>
      <c r="G525" s="14"/>
      <c r="H525" s="14"/>
      <c r="I525" s="16"/>
      <c r="J525" s="14"/>
      <c r="K525" s="14"/>
      <c r="L525" s="14"/>
      <c r="M525" s="16"/>
      <c r="N525" s="14"/>
      <c r="O525" s="14"/>
      <c r="P525" s="14"/>
      <c r="Q525" s="16"/>
      <c r="R525" s="14"/>
      <c r="S525" s="14"/>
      <c r="T525" s="14"/>
      <c r="U525" s="16"/>
      <c r="V525" s="14"/>
      <c r="W525" s="14"/>
      <c r="X525" s="14"/>
      <c r="Y525" s="16"/>
      <c r="Z525" s="14"/>
      <c r="AA525" s="14"/>
      <c r="AB525" s="14"/>
      <c r="AC525" s="16"/>
      <c r="AD525" s="14"/>
      <c r="AE525" s="14"/>
      <c r="AF525" s="14"/>
      <c r="AG525" s="16"/>
      <c r="AH525" s="14"/>
      <c r="AI525" s="14"/>
      <c r="AJ525" s="14"/>
      <c r="AK525" s="16"/>
      <c r="AL525" s="14"/>
      <c r="AM525" s="14"/>
      <c r="AN525" s="14"/>
      <c r="AO525" s="16"/>
      <c r="AP525" s="14"/>
      <c r="AQ525" s="14"/>
      <c r="AR525" s="15" t="str">
        <f t="shared" si="24"/>
        <v/>
      </c>
      <c r="AS525" s="15" t="str">
        <f t="shared" si="25"/>
        <v/>
      </c>
      <c r="AT525" s="15" t="str">
        <f t="shared" si="26"/>
        <v/>
      </c>
      <c r="AU525" s="14"/>
    </row>
    <row r="526" spans="1:47" ht="15" customHeight="1" x14ac:dyDescent="0.25">
      <c r="A526" s="19">
        <v>523</v>
      </c>
      <c r="B526" s="12"/>
      <c r="C526" s="14"/>
      <c r="D526" s="14"/>
      <c r="E526" s="16"/>
      <c r="F526" s="14"/>
      <c r="G526" s="14"/>
      <c r="H526" s="14"/>
      <c r="I526" s="16"/>
      <c r="J526" s="14"/>
      <c r="K526" s="14"/>
      <c r="L526" s="14"/>
      <c r="M526" s="16"/>
      <c r="N526" s="14"/>
      <c r="O526" s="14"/>
      <c r="P526" s="14"/>
      <c r="Q526" s="16"/>
      <c r="R526" s="14"/>
      <c r="S526" s="14"/>
      <c r="T526" s="14"/>
      <c r="U526" s="16"/>
      <c r="V526" s="14"/>
      <c r="W526" s="14"/>
      <c r="X526" s="14"/>
      <c r="Y526" s="16"/>
      <c r="Z526" s="14"/>
      <c r="AA526" s="14"/>
      <c r="AB526" s="14"/>
      <c r="AC526" s="16"/>
      <c r="AD526" s="14"/>
      <c r="AE526" s="14"/>
      <c r="AF526" s="14"/>
      <c r="AG526" s="16"/>
      <c r="AH526" s="14"/>
      <c r="AI526" s="14"/>
      <c r="AJ526" s="14"/>
      <c r="AK526" s="16"/>
      <c r="AL526" s="14"/>
      <c r="AM526" s="14"/>
      <c r="AN526" s="14"/>
      <c r="AO526" s="16"/>
      <c r="AP526" s="14"/>
      <c r="AQ526" s="14"/>
      <c r="AR526" s="15" t="str">
        <f t="shared" si="24"/>
        <v/>
      </c>
      <c r="AS526" s="15" t="str">
        <f t="shared" si="25"/>
        <v/>
      </c>
      <c r="AT526" s="15" t="str">
        <f t="shared" si="26"/>
        <v/>
      </c>
      <c r="AU526" s="14"/>
    </row>
    <row r="527" spans="1:47" ht="15" customHeight="1" x14ac:dyDescent="0.25">
      <c r="A527" s="19">
        <v>524</v>
      </c>
      <c r="B527" s="12"/>
      <c r="C527" s="14"/>
      <c r="D527" s="14"/>
      <c r="E527" s="16"/>
      <c r="F527" s="14"/>
      <c r="G527" s="14"/>
      <c r="H527" s="14"/>
      <c r="I527" s="16"/>
      <c r="J527" s="14"/>
      <c r="K527" s="14"/>
      <c r="L527" s="14"/>
      <c r="M527" s="16"/>
      <c r="N527" s="14"/>
      <c r="O527" s="14"/>
      <c r="P527" s="14"/>
      <c r="Q527" s="16"/>
      <c r="R527" s="14"/>
      <c r="S527" s="14"/>
      <c r="T527" s="14"/>
      <c r="U527" s="16"/>
      <c r="V527" s="14"/>
      <c r="W527" s="14"/>
      <c r="X527" s="14"/>
      <c r="Y527" s="16"/>
      <c r="Z527" s="14"/>
      <c r="AA527" s="14"/>
      <c r="AB527" s="14"/>
      <c r="AC527" s="16"/>
      <c r="AD527" s="14"/>
      <c r="AE527" s="14"/>
      <c r="AF527" s="14"/>
      <c r="AG527" s="16"/>
      <c r="AH527" s="14"/>
      <c r="AI527" s="14"/>
      <c r="AJ527" s="14"/>
      <c r="AK527" s="16"/>
      <c r="AL527" s="14"/>
      <c r="AM527" s="14"/>
      <c r="AN527" s="14"/>
      <c r="AO527" s="16"/>
      <c r="AP527" s="14"/>
      <c r="AQ527" s="14"/>
      <c r="AR527" s="15" t="str">
        <f t="shared" si="24"/>
        <v/>
      </c>
      <c r="AS527" s="15" t="str">
        <f t="shared" si="25"/>
        <v/>
      </c>
      <c r="AT527" s="15" t="str">
        <f t="shared" si="26"/>
        <v/>
      </c>
      <c r="AU527" s="14"/>
    </row>
    <row r="528" spans="1:47" ht="15" customHeight="1" x14ac:dyDescent="0.25">
      <c r="A528" s="19">
        <v>525</v>
      </c>
      <c r="B528" s="12"/>
      <c r="C528" s="14"/>
      <c r="D528" s="14"/>
      <c r="E528" s="16"/>
      <c r="F528" s="14"/>
      <c r="G528" s="14"/>
      <c r="H528" s="14"/>
      <c r="I528" s="16"/>
      <c r="J528" s="14"/>
      <c r="K528" s="14"/>
      <c r="L528" s="14"/>
      <c r="M528" s="16"/>
      <c r="N528" s="14"/>
      <c r="O528" s="14"/>
      <c r="P528" s="14"/>
      <c r="Q528" s="16"/>
      <c r="R528" s="14"/>
      <c r="S528" s="14"/>
      <c r="T528" s="14"/>
      <c r="U528" s="16"/>
      <c r="V528" s="14"/>
      <c r="W528" s="14"/>
      <c r="X528" s="14"/>
      <c r="Y528" s="16"/>
      <c r="Z528" s="14"/>
      <c r="AA528" s="14"/>
      <c r="AB528" s="14"/>
      <c r="AC528" s="16"/>
      <c r="AD528" s="14"/>
      <c r="AE528" s="14"/>
      <c r="AF528" s="14"/>
      <c r="AG528" s="16"/>
      <c r="AH528" s="14"/>
      <c r="AI528" s="14"/>
      <c r="AJ528" s="14"/>
      <c r="AK528" s="16"/>
      <c r="AL528" s="14"/>
      <c r="AM528" s="14"/>
      <c r="AN528" s="14"/>
      <c r="AO528" s="16"/>
      <c r="AP528" s="14"/>
      <c r="AQ528" s="14"/>
      <c r="AR528" s="15" t="str">
        <f t="shared" si="24"/>
        <v/>
      </c>
      <c r="AS528" s="15" t="str">
        <f t="shared" si="25"/>
        <v/>
      </c>
      <c r="AT528" s="15" t="str">
        <f t="shared" si="26"/>
        <v/>
      </c>
      <c r="AU528" s="14"/>
    </row>
    <row r="529" spans="1:47" ht="15" customHeight="1" x14ac:dyDescent="0.25">
      <c r="A529" s="19">
        <v>526</v>
      </c>
      <c r="B529" s="12"/>
      <c r="C529" s="14"/>
      <c r="D529" s="14"/>
      <c r="E529" s="16"/>
      <c r="F529" s="14"/>
      <c r="G529" s="14"/>
      <c r="H529" s="14"/>
      <c r="I529" s="16"/>
      <c r="J529" s="14"/>
      <c r="K529" s="14"/>
      <c r="L529" s="14"/>
      <c r="M529" s="16"/>
      <c r="N529" s="14"/>
      <c r="O529" s="14"/>
      <c r="P529" s="14"/>
      <c r="Q529" s="16"/>
      <c r="R529" s="14"/>
      <c r="S529" s="14"/>
      <c r="T529" s="14"/>
      <c r="U529" s="16"/>
      <c r="V529" s="14"/>
      <c r="W529" s="14"/>
      <c r="X529" s="14"/>
      <c r="Y529" s="16"/>
      <c r="Z529" s="14"/>
      <c r="AA529" s="14"/>
      <c r="AB529" s="14"/>
      <c r="AC529" s="16"/>
      <c r="AD529" s="14"/>
      <c r="AE529" s="14"/>
      <c r="AF529" s="14"/>
      <c r="AG529" s="16"/>
      <c r="AH529" s="14"/>
      <c r="AI529" s="14"/>
      <c r="AJ529" s="14"/>
      <c r="AK529" s="16"/>
      <c r="AL529" s="14"/>
      <c r="AM529" s="14"/>
      <c r="AN529" s="14"/>
      <c r="AO529" s="16"/>
      <c r="AP529" s="14"/>
      <c r="AQ529" s="14"/>
      <c r="AR529" s="15" t="str">
        <f t="shared" si="24"/>
        <v/>
      </c>
      <c r="AS529" s="15" t="str">
        <f t="shared" si="25"/>
        <v/>
      </c>
      <c r="AT529" s="15" t="str">
        <f t="shared" si="26"/>
        <v/>
      </c>
      <c r="AU529" s="14"/>
    </row>
    <row r="530" spans="1:47" ht="15" customHeight="1" x14ac:dyDescent="0.25">
      <c r="A530" s="19">
        <v>527</v>
      </c>
      <c r="B530" s="12"/>
      <c r="C530" s="14"/>
      <c r="D530" s="14"/>
      <c r="E530" s="16"/>
      <c r="F530" s="14"/>
      <c r="G530" s="14"/>
      <c r="H530" s="14"/>
      <c r="I530" s="16"/>
      <c r="J530" s="14"/>
      <c r="K530" s="14"/>
      <c r="L530" s="14"/>
      <c r="M530" s="16"/>
      <c r="N530" s="14"/>
      <c r="O530" s="14"/>
      <c r="P530" s="14"/>
      <c r="Q530" s="16"/>
      <c r="R530" s="14"/>
      <c r="S530" s="14"/>
      <c r="T530" s="14"/>
      <c r="U530" s="16"/>
      <c r="V530" s="14"/>
      <c r="W530" s="14"/>
      <c r="X530" s="14"/>
      <c r="Y530" s="16"/>
      <c r="Z530" s="14"/>
      <c r="AA530" s="14"/>
      <c r="AB530" s="14"/>
      <c r="AC530" s="16"/>
      <c r="AD530" s="14"/>
      <c r="AE530" s="14"/>
      <c r="AF530" s="14"/>
      <c r="AG530" s="16"/>
      <c r="AH530" s="14"/>
      <c r="AI530" s="14"/>
      <c r="AJ530" s="14"/>
      <c r="AK530" s="16"/>
      <c r="AL530" s="14"/>
      <c r="AM530" s="14"/>
      <c r="AN530" s="14"/>
      <c r="AO530" s="16"/>
      <c r="AP530" s="14"/>
      <c r="AQ530" s="14"/>
      <c r="AR530" s="15" t="str">
        <f t="shared" si="24"/>
        <v/>
      </c>
      <c r="AS530" s="15" t="str">
        <f t="shared" si="25"/>
        <v/>
      </c>
      <c r="AT530" s="15" t="str">
        <f t="shared" si="26"/>
        <v/>
      </c>
      <c r="AU530" s="14"/>
    </row>
    <row r="531" spans="1:47" ht="15" customHeight="1" x14ac:dyDescent="0.25">
      <c r="A531" s="19">
        <v>528</v>
      </c>
      <c r="B531" s="12"/>
      <c r="C531" s="14"/>
      <c r="D531" s="14"/>
      <c r="E531" s="16"/>
      <c r="F531" s="14"/>
      <c r="G531" s="14"/>
      <c r="H531" s="14"/>
      <c r="I531" s="16"/>
      <c r="J531" s="14"/>
      <c r="K531" s="14"/>
      <c r="L531" s="14"/>
      <c r="M531" s="16"/>
      <c r="N531" s="14"/>
      <c r="O531" s="14"/>
      <c r="P531" s="14"/>
      <c r="Q531" s="16"/>
      <c r="R531" s="14"/>
      <c r="S531" s="14"/>
      <c r="T531" s="14"/>
      <c r="U531" s="16"/>
      <c r="V531" s="14"/>
      <c r="W531" s="14"/>
      <c r="X531" s="14"/>
      <c r="Y531" s="16"/>
      <c r="Z531" s="14"/>
      <c r="AA531" s="14"/>
      <c r="AB531" s="14"/>
      <c r="AC531" s="16"/>
      <c r="AD531" s="14"/>
      <c r="AE531" s="14"/>
      <c r="AF531" s="14"/>
      <c r="AG531" s="16"/>
      <c r="AH531" s="14"/>
      <c r="AI531" s="14"/>
      <c r="AJ531" s="14"/>
      <c r="AK531" s="16"/>
      <c r="AL531" s="14"/>
      <c r="AM531" s="14"/>
      <c r="AN531" s="14"/>
      <c r="AO531" s="16"/>
      <c r="AP531" s="14"/>
      <c r="AQ531" s="14"/>
      <c r="AR531" s="15" t="str">
        <f t="shared" si="24"/>
        <v/>
      </c>
      <c r="AS531" s="15" t="str">
        <f t="shared" si="25"/>
        <v/>
      </c>
      <c r="AT531" s="15" t="str">
        <f t="shared" si="26"/>
        <v/>
      </c>
      <c r="AU531" s="14"/>
    </row>
    <row r="532" spans="1:47" ht="15" customHeight="1" x14ac:dyDescent="0.25">
      <c r="A532" s="19">
        <v>529</v>
      </c>
      <c r="B532" s="12"/>
      <c r="C532" s="14"/>
      <c r="D532" s="14"/>
      <c r="E532" s="16"/>
      <c r="F532" s="14"/>
      <c r="G532" s="14"/>
      <c r="H532" s="14"/>
      <c r="I532" s="16"/>
      <c r="J532" s="14"/>
      <c r="K532" s="14"/>
      <c r="L532" s="14"/>
      <c r="M532" s="16"/>
      <c r="N532" s="14"/>
      <c r="O532" s="14"/>
      <c r="P532" s="14"/>
      <c r="Q532" s="16"/>
      <c r="R532" s="14"/>
      <c r="S532" s="14"/>
      <c r="T532" s="14"/>
      <c r="U532" s="16"/>
      <c r="V532" s="14"/>
      <c r="W532" s="14"/>
      <c r="X532" s="14"/>
      <c r="Y532" s="16"/>
      <c r="Z532" s="14"/>
      <c r="AA532" s="14"/>
      <c r="AB532" s="14"/>
      <c r="AC532" s="16"/>
      <c r="AD532" s="14"/>
      <c r="AE532" s="14"/>
      <c r="AF532" s="14"/>
      <c r="AG532" s="16"/>
      <c r="AH532" s="14"/>
      <c r="AI532" s="14"/>
      <c r="AJ532" s="14"/>
      <c r="AK532" s="16"/>
      <c r="AL532" s="14"/>
      <c r="AM532" s="14"/>
      <c r="AN532" s="14"/>
      <c r="AO532" s="16"/>
      <c r="AP532" s="14"/>
      <c r="AQ532" s="14"/>
      <c r="AR532" s="15" t="str">
        <f t="shared" si="24"/>
        <v/>
      </c>
      <c r="AS532" s="15" t="str">
        <f t="shared" si="25"/>
        <v/>
      </c>
      <c r="AT532" s="15" t="str">
        <f t="shared" si="26"/>
        <v/>
      </c>
      <c r="AU532" s="14"/>
    </row>
    <row r="533" spans="1:47" ht="15" customHeight="1" x14ac:dyDescent="0.25">
      <c r="A533" s="19">
        <v>530</v>
      </c>
      <c r="B533" s="12"/>
      <c r="C533" s="14"/>
      <c r="D533" s="14"/>
      <c r="E533" s="16"/>
      <c r="F533" s="14"/>
      <c r="G533" s="14"/>
      <c r="H533" s="14"/>
      <c r="I533" s="16"/>
      <c r="J533" s="14"/>
      <c r="K533" s="14"/>
      <c r="L533" s="14"/>
      <c r="M533" s="16"/>
      <c r="N533" s="14"/>
      <c r="O533" s="14"/>
      <c r="P533" s="14"/>
      <c r="Q533" s="16"/>
      <c r="R533" s="14"/>
      <c r="S533" s="14"/>
      <c r="T533" s="14"/>
      <c r="U533" s="16"/>
      <c r="V533" s="14"/>
      <c r="W533" s="14"/>
      <c r="X533" s="14"/>
      <c r="Y533" s="16"/>
      <c r="Z533" s="14"/>
      <c r="AA533" s="14"/>
      <c r="AB533" s="14"/>
      <c r="AC533" s="16"/>
      <c r="AD533" s="14"/>
      <c r="AE533" s="14"/>
      <c r="AF533" s="14"/>
      <c r="AG533" s="16"/>
      <c r="AH533" s="14"/>
      <c r="AI533" s="14"/>
      <c r="AJ533" s="14"/>
      <c r="AK533" s="16"/>
      <c r="AL533" s="14"/>
      <c r="AM533" s="14"/>
      <c r="AN533" s="14"/>
      <c r="AO533" s="16"/>
      <c r="AP533" s="14"/>
      <c r="AQ533" s="14"/>
      <c r="AR533" s="15" t="str">
        <f t="shared" si="24"/>
        <v/>
      </c>
      <c r="AS533" s="15" t="str">
        <f t="shared" si="25"/>
        <v/>
      </c>
      <c r="AT533" s="15" t="str">
        <f t="shared" si="26"/>
        <v/>
      </c>
      <c r="AU533" s="14"/>
    </row>
    <row r="534" spans="1:47" ht="15" customHeight="1" x14ac:dyDescent="0.25">
      <c r="A534" s="19">
        <v>531</v>
      </c>
      <c r="B534" s="12"/>
      <c r="C534" s="14"/>
      <c r="D534" s="14"/>
      <c r="E534" s="16"/>
      <c r="F534" s="14"/>
      <c r="G534" s="14"/>
      <c r="H534" s="14"/>
      <c r="I534" s="16"/>
      <c r="J534" s="14"/>
      <c r="K534" s="14"/>
      <c r="L534" s="14"/>
      <c r="M534" s="16"/>
      <c r="N534" s="14"/>
      <c r="O534" s="14"/>
      <c r="P534" s="14"/>
      <c r="Q534" s="16"/>
      <c r="R534" s="14"/>
      <c r="S534" s="14"/>
      <c r="T534" s="14"/>
      <c r="U534" s="16"/>
      <c r="V534" s="14"/>
      <c r="W534" s="14"/>
      <c r="X534" s="14"/>
      <c r="Y534" s="16"/>
      <c r="Z534" s="14"/>
      <c r="AA534" s="14"/>
      <c r="AB534" s="14"/>
      <c r="AC534" s="16"/>
      <c r="AD534" s="14"/>
      <c r="AE534" s="14"/>
      <c r="AF534" s="14"/>
      <c r="AG534" s="16"/>
      <c r="AH534" s="14"/>
      <c r="AI534" s="14"/>
      <c r="AJ534" s="14"/>
      <c r="AK534" s="16"/>
      <c r="AL534" s="14"/>
      <c r="AM534" s="14"/>
      <c r="AN534" s="14"/>
      <c r="AO534" s="16"/>
      <c r="AP534" s="14"/>
      <c r="AQ534" s="14"/>
      <c r="AR534" s="15" t="str">
        <f t="shared" si="24"/>
        <v/>
      </c>
      <c r="AS534" s="15" t="str">
        <f t="shared" si="25"/>
        <v/>
      </c>
      <c r="AT534" s="15" t="str">
        <f t="shared" si="26"/>
        <v/>
      </c>
      <c r="AU534" s="14"/>
    </row>
    <row r="535" spans="1:47" ht="15" customHeight="1" x14ac:dyDescent="0.25">
      <c r="A535" s="19">
        <v>532</v>
      </c>
      <c r="B535" s="12"/>
      <c r="C535" s="14"/>
      <c r="D535" s="14"/>
      <c r="E535" s="16"/>
      <c r="F535" s="14"/>
      <c r="G535" s="14"/>
      <c r="H535" s="14"/>
      <c r="I535" s="16"/>
      <c r="J535" s="14"/>
      <c r="K535" s="14"/>
      <c r="L535" s="14"/>
      <c r="M535" s="16"/>
      <c r="N535" s="14"/>
      <c r="O535" s="14"/>
      <c r="P535" s="14"/>
      <c r="Q535" s="16"/>
      <c r="R535" s="14"/>
      <c r="S535" s="14"/>
      <c r="T535" s="14"/>
      <c r="U535" s="16"/>
      <c r="V535" s="14"/>
      <c r="W535" s="14"/>
      <c r="X535" s="14"/>
      <c r="Y535" s="16"/>
      <c r="Z535" s="14"/>
      <c r="AA535" s="14"/>
      <c r="AB535" s="14"/>
      <c r="AC535" s="16"/>
      <c r="AD535" s="14"/>
      <c r="AE535" s="14"/>
      <c r="AF535" s="14"/>
      <c r="AG535" s="16"/>
      <c r="AH535" s="14"/>
      <c r="AI535" s="14"/>
      <c r="AJ535" s="14"/>
      <c r="AK535" s="16"/>
      <c r="AL535" s="14"/>
      <c r="AM535" s="14"/>
      <c r="AN535" s="14"/>
      <c r="AO535" s="16"/>
      <c r="AP535" s="14"/>
      <c r="AQ535" s="14"/>
      <c r="AR535" s="15" t="str">
        <f t="shared" si="24"/>
        <v/>
      </c>
      <c r="AS535" s="15" t="str">
        <f t="shared" si="25"/>
        <v/>
      </c>
      <c r="AT535" s="15" t="str">
        <f t="shared" si="26"/>
        <v/>
      </c>
      <c r="AU535" s="14"/>
    </row>
    <row r="536" spans="1:47" ht="15" customHeight="1" x14ac:dyDescent="0.25">
      <c r="A536" s="19">
        <v>533</v>
      </c>
      <c r="B536" s="12"/>
      <c r="C536" s="14"/>
      <c r="D536" s="14"/>
      <c r="E536" s="16"/>
      <c r="F536" s="14"/>
      <c r="G536" s="14"/>
      <c r="H536" s="14"/>
      <c r="I536" s="16"/>
      <c r="J536" s="14"/>
      <c r="K536" s="14"/>
      <c r="L536" s="14"/>
      <c r="M536" s="16"/>
      <c r="N536" s="14"/>
      <c r="O536" s="14"/>
      <c r="P536" s="14"/>
      <c r="Q536" s="16"/>
      <c r="R536" s="14"/>
      <c r="S536" s="14"/>
      <c r="T536" s="14"/>
      <c r="U536" s="16"/>
      <c r="V536" s="14"/>
      <c r="W536" s="14"/>
      <c r="X536" s="14"/>
      <c r="Y536" s="16"/>
      <c r="Z536" s="14"/>
      <c r="AA536" s="14"/>
      <c r="AB536" s="14"/>
      <c r="AC536" s="16"/>
      <c r="AD536" s="14"/>
      <c r="AE536" s="14"/>
      <c r="AF536" s="14"/>
      <c r="AG536" s="16"/>
      <c r="AH536" s="14"/>
      <c r="AI536" s="14"/>
      <c r="AJ536" s="14"/>
      <c r="AK536" s="16"/>
      <c r="AL536" s="14"/>
      <c r="AM536" s="14"/>
      <c r="AN536" s="14"/>
      <c r="AO536" s="16"/>
      <c r="AP536" s="14"/>
      <c r="AQ536" s="14"/>
      <c r="AR536" s="15" t="str">
        <f t="shared" si="24"/>
        <v/>
      </c>
      <c r="AS536" s="15" t="str">
        <f t="shared" si="25"/>
        <v/>
      </c>
      <c r="AT536" s="15" t="str">
        <f t="shared" si="26"/>
        <v/>
      </c>
      <c r="AU536" s="14"/>
    </row>
    <row r="537" spans="1:47" ht="15" customHeight="1" x14ac:dyDescent="0.25">
      <c r="A537" s="19">
        <v>534</v>
      </c>
      <c r="B537" s="12"/>
      <c r="C537" s="14"/>
      <c r="D537" s="14"/>
      <c r="E537" s="16"/>
      <c r="F537" s="14"/>
      <c r="G537" s="14"/>
      <c r="H537" s="14"/>
      <c r="I537" s="16"/>
      <c r="J537" s="14"/>
      <c r="K537" s="14"/>
      <c r="L537" s="14"/>
      <c r="M537" s="16"/>
      <c r="N537" s="14"/>
      <c r="O537" s="14"/>
      <c r="P537" s="14"/>
      <c r="Q537" s="16"/>
      <c r="R537" s="14"/>
      <c r="S537" s="14"/>
      <c r="T537" s="14"/>
      <c r="U537" s="16"/>
      <c r="V537" s="14"/>
      <c r="W537" s="14"/>
      <c r="X537" s="14"/>
      <c r="Y537" s="16"/>
      <c r="Z537" s="14"/>
      <c r="AA537" s="14"/>
      <c r="AB537" s="14"/>
      <c r="AC537" s="16"/>
      <c r="AD537" s="14"/>
      <c r="AE537" s="14"/>
      <c r="AF537" s="14"/>
      <c r="AG537" s="16"/>
      <c r="AH537" s="14"/>
      <c r="AI537" s="14"/>
      <c r="AJ537" s="14"/>
      <c r="AK537" s="16"/>
      <c r="AL537" s="14"/>
      <c r="AM537" s="14"/>
      <c r="AN537" s="14"/>
      <c r="AO537" s="16"/>
      <c r="AP537" s="14"/>
      <c r="AQ537" s="14"/>
      <c r="AR537" s="15" t="str">
        <f t="shared" si="24"/>
        <v/>
      </c>
      <c r="AS537" s="15" t="str">
        <f t="shared" si="25"/>
        <v/>
      </c>
      <c r="AT537" s="15" t="str">
        <f t="shared" si="26"/>
        <v/>
      </c>
      <c r="AU537" s="14"/>
    </row>
    <row r="538" spans="1:47" ht="15" customHeight="1" x14ac:dyDescent="0.25">
      <c r="A538" s="19">
        <v>535</v>
      </c>
      <c r="B538" s="12"/>
      <c r="C538" s="14"/>
      <c r="D538" s="14"/>
      <c r="E538" s="16"/>
      <c r="F538" s="14"/>
      <c r="G538" s="14"/>
      <c r="H538" s="14"/>
      <c r="I538" s="16"/>
      <c r="J538" s="14"/>
      <c r="K538" s="14"/>
      <c r="L538" s="14"/>
      <c r="M538" s="16"/>
      <c r="N538" s="14"/>
      <c r="O538" s="14"/>
      <c r="P538" s="14"/>
      <c r="Q538" s="16"/>
      <c r="R538" s="14"/>
      <c r="S538" s="14"/>
      <c r="T538" s="14"/>
      <c r="U538" s="16"/>
      <c r="V538" s="14"/>
      <c r="W538" s="14"/>
      <c r="X538" s="14"/>
      <c r="Y538" s="16"/>
      <c r="Z538" s="14"/>
      <c r="AA538" s="14"/>
      <c r="AB538" s="14"/>
      <c r="AC538" s="16"/>
      <c r="AD538" s="14"/>
      <c r="AE538" s="14"/>
      <c r="AF538" s="14"/>
      <c r="AG538" s="16"/>
      <c r="AH538" s="14"/>
      <c r="AI538" s="14"/>
      <c r="AJ538" s="14"/>
      <c r="AK538" s="16"/>
      <c r="AL538" s="14"/>
      <c r="AM538" s="14"/>
      <c r="AN538" s="14"/>
      <c r="AO538" s="16"/>
      <c r="AP538" s="14"/>
      <c r="AQ538" s="14"/>
      <c r="AR538" s="15" t="str">
        <f t="shared" si="24"/>
        <v/>
      </c>
      <c r="AS538" s="15" t="str">
        <f t="shared" si="25"/>
        <v/>
      </c>
      <c r="AT538" s="15" t="str">
        <f t="shared" si="26"/>
        <v/>
      </c>
      <c r="AU538" s="14"/>
    </row>
    <row r="539" spans="1:47" ht="15" customHeight="1" x14ac:dyDescent="0.25">
      <c r="A539" s="19">
        <v>536</v>
      </c>
      <c r="B539" s="12"/>
      <c r="C539" s="14"/>
      <c r="D539" s="14"/>
      <c r="E539" s="16"/>
      <c r="F539" s="14"/>
      <c r="G539" s="14"/>
      <c r="H539" s="14"/>
      <c r="I539" s="16"/>
      <c r="J539" s="14"/>
      <c r="K539" s="14"/>
      <c r="L539" s="14"/>
      <c r="M539" s="16"/>
      <c r="N539" s="14"/>
      <c r="O539" s="14"/>
      <c r="P539" s="14"/>
      <c r="Q539" s="16"/>
      <c r="R539" s="14"/>
      <c r="S539" s="14"/>
      <c r="T539" s="14"/>
      <c r="U539" s="16"/>
      <c r="V539" s="14"/>
      <c r="W539" s="14"/>
      <c r="X539" s="14"/>
      <c r="Y539" s="16"/>
      <c r="Z539" s="14"/>
      <c r="AA539" s="14"/>
      <c r="AB539" s="14"/>
      <c r="AC539" s="16"/>
      <c r="AD539" s="14"/>
      <c r="AE539" s="14"/>
      <c r="AF539" s="14"/>
      <c r="AG539" s="16"/>
      <c r="AH539" s="14"/>
      <c r="AI539" s="14"/>
      <c r="AJ539" s="14"/>
      <c r="AK539" s="16"/>
      <c r="AL539" s="14"/>
      <c r="AM539" s="14"/>
      <c r="AN539" s="14"/>
      <c r="AO539" s="16"/>
      <c r="AP539" s="14"/>
      <c r="AQ539" s="14"/>
      <c r="AR539" s="15" t="str">
        <f t="shared" si="24"/>
        <v/>
      </c>
      <c r="AS539" s="15" t="str">
        <f t="shared" si="25"/>
        <v/>
      </c>
      <c r="AT539" s="15" t="str">
        <f t="shared" si="26"/>
        <v/>
      </c>
      <c r="AU539" s="14"/>
    </row>
    <row r="540" spans="1:47" ht="15" customHeight="1" x14ac:dyDescent="0.25">
      <c r="A540" s="19">
        <v>537</v>
      </c>
      <c r="B540" s="12"/>
      <c r="C540" s="14"/>
      <c r="D540" s="14"/>
      <c r="E540" s="16"/>
      <c r="F540" s="14"/>
      <c r="G540" s="14"/>
      <c r="H540" s="14"/>
      <c r="I540" s="16"/>
      <c r="J540" s="14"/>
      <c r="K540" s="14"/>
      <c r="L540" s="14"/>
      <c r="M540" s="16"/>
      <c r="N540" s="14"/>
      <c r="O540" s="14"/>
      <c r="P540" s="14"/>
      <c r="Q540" s="16"/>
      <c r="R540" s="14"/>
      <c r="S540" s="14"/>
      <c r="T540" s="14"/>
      <c r="U540" s="16"/>
      <c r="V540" s="14"/>
      <c r="W540" s="14"/>
      <c r="X540" s="14"/>
      <c r="Y540" s="16"/>
      <c r="Z540" s="14"/>
      <c r="AA540" s="14"/>
      <c r="AB540" s="14"/>
      <c r="AC540" s="16"/>
      <c r="AD540" s="14"/>
      <c r="AE540" s="14"/>
      <c r="AF540" s="14"/>
      <c r="AG540" s="16"/>
      <c r="AH540" s="14"/>
      <c r="AI540" s="14"/>
      <c r="AJ540" s="14"/>
      <c r="AK540" s="16"/>
      <c r="AL540" s="14"/>
      <c r="AM540" s="14"/>
      <c r="AN540" s="14"/>
      <c r="AO540" s="16"/>
      <c r="AP540" s="14"/>
      <c r="AQ540" s="14"/>
      <c r="AR540" s="15" t="str">
        <f t="shared" si="24"/>
        <v/>
      </c>
      <c r="AS540" s="15" t="str">
        <f t="shared" si="25"/>
        <v/>
      </c>
      <c r="AT540" s="15" t="str">
        <f t="shared" si="26"/>
        <v/>
      </c>
      <c r="AU540" s="14"/>
    </row>
    <row r="541" spans="1:47" ht="15" customHeight="1" x14ac:dyDescent="0.25">
      <c r="A541" s="19">
        <v>538</v>
      </c>
      <c r="B541" s="12"/>
      <c r="C541" s="14"/>
      <c r="D541" s="14"/>
      <c r="E541" s="16"/>
      <c r="F541" s="14"/>
      <c r="G541" s="14"/>
      <c r="H541" s="14"/>
      <c r="I541" s="16"/>
      <c r="J541" s="14"/>
      <c r="K541" s="14"/>
      <c r="L541" s="14"/>
      <c r="M541" s="16"/>
      <c r="N541" s="14"/>
      <c r="O541" s="14"/>
      <c r="P541" s="14"/>
      <c r="Q541" s="16"/>
      <c r="R541" s="14"/>
      <c r="S541" s="14"/>
      <c r="T541" s="14"/>
      <c r="U541" s="16"/>
      <c r="V541" s="14"/>
      <c r="W541" s="14"/>
      <c r="X541" s="14"/>
      <c r="Y541" s="16"/>
      <c r="Z541" s="14"/>
      <c r="AA541" s="14"/>
      <c r="AB541" s="14"/>
      <c r="AC541" s="16"/>
      <c r="AD541" s="14"/>
      <c r="AE541" s="14"/>
      <c r="AF541" s="14"/>
      <c r="AG541" s="16"/>
      <c r="AH541" s="14"/>
      <c r="AI541" s="14"/>
      <c r="AJ541" s="14"/>
      <c r="AK541" s="16"/>
      <c r="AL541" s="14"/>
      <c r="AM541" s="14"/>
      <c r="AN541" s="14"/>
      <c r="AO541" s="16"/>
      <c r="AP541" s="14"/>
      <c r="AQ541" s="14"/>
      <c r="AR541" s="15" t="str">
        <f t="shared" si="24"/>
        <v/>
      </c>
      <c r="AS541" s="15" t="str">
        <f t="shared" si="25"/>
        <v/>
      </c>
      <c r="AT541" s="15" t="str">
        <f t="shared" si="26"/>
        <v/>
      </c>
      <c r="AU541" s="14"/>
    </row>
    <row r="542" spans="1:47" ht="15" customHeight="1" x14ac:dyDescent="0.25">
      <c r="A542" s="19">
        <v>539</v>
      </c>
      <c r="B542" s="12"/>
      <c r="C542" s="14"/>
      <c r="D542" s="14"/>
      <c r="E542" s="16"/>
      <c r="F542" s="14"/>
      <c r="G542" s="14"/>
      <c r="H542" s="14"/>
      <c r="I542" s="16"/>
      <c r="J542" s="14"/>
      <c r="K542" s="14"/>
      <c r="L542" s="14"/>
      <c r="M542" s="16"/>
      <c r="N542" s="14"/>
      <c r="O542" s="14"/>
      <c r="P542" s="14"/>
      <c r="Q542" s="16"/>
      <c r="R542" s="14"/>
      <c r="S542" s="14"/>
      <c r="T542" s="14"/>
      <c r="U542" s="16"/>
      <c r="V542" s="14"/>
      <c r="W542" s="14"/>
      <c r="X542" s="14"/>
      <c r="Y542" s="16"/>
      <c r="Z542" s="14"/>
      <c r="AA542" s="14"/>
      <c r="AB542" s="14"/>
      <c r="AC542" s="16"/>
      <c r="AD542" s="14"/>
      <c r="AE542" s="14"/>
      <c r="AF542" s="14"/>
      <c r="AG542" s="16"/>
      <c r="AH542" s="14"/>
      <c r="AI542" s="14"/>
      <c r="AJ542" s="14"/>
      <c r="AK542" s="16"/>
      <c r="AL542" s="14"/>
      <c r="AM542" s="14"/>
      <c r="AN542" s="14"/>
      <c r="AO542" s="16"/>
      <c r="AP542" s="14"/>
      <c r="AQ542" s="14"/>
      <c r="AR542" s="15" t="str">
        <f t="shared" si="24"/>
        <v/>
      </c>
      <c r="AS542" s="15" t="str">
        <f t="shared" si="25"/>
        <v/>
      </c>
      <c r="AT542" s="15" t="str">
        <f t="shared" si="26"/>
        <v/>
      </c>
      <c r="AU542" s="14"/>
    </row>
    <row r="543" spans="1:47" ht="15" customHeight="1" x14ac:dyDescent="0.25">
      <c r="A543" s="19">
        <v>540</v>
      </c>
      <c r="B543" s="12"/>
      <c r="C543" s="14"/>
      <c r="D543" s="14"/>
      <c r="E543" s="16"/>
      <c r="F543" s="14"/>
      <c r="G543" s="14"/>
      <c r="H543" s="14"/>
      <c r="I543" s="16"/>
      <c r="J543" s="14"/>
      <c r="K543" s="14"/>
      <c r="L543" s="14"/>
      <c r="M543" s="16"/>
      <c r="N543" s="14"/>
      <c r="O543" s="14"/>
      <c r="P543" s="14"/>
      <c r="Q543" s="16"/>
      <c r="R543" s="14"/>
      <c r="S543" s="14"/>
      <c r="T543" s="14"/>
      <c r="U543" s="16"/>
      <c r="V543" s="14"/>
      <c r="W543" s="14"/>
      <c r="X543" s="14"/>
      <c r="Y543" s="16"/>
      <c r="Z543" s="14"/>
      <c r="AA543" s="14"/>
      <c r="AB543" s="14"/>
      <c r="AC543" s="16"/>
      <c r="AD543" s="14"/>
      <c r="AE543" s="14"/>
      <c r="AF543" s="14"/>
      <c r="AG543" s="16"/>
      <c r="AH543" s="14"/>
      <c r="AI543" s="14"/>
      <c r="AJ543" s="14"/>
      <c r="AK543" s="16"/>
      <c r="AL543" s="14"/>
      <c r="AM543" s="14"/>
      <c r="AN543" s="14"/>
      <c r="AO543" s="16"/>
      <c r="AP543" s="14"/>
      <c r="AQ543" s="14"/>
      <c r="AR543" s="15" t="str">
        <f t="shared" si="24"/>
        <v/>
      </c>
      <c r="AS543" s="15" t="str">
        <f t="shared" si="25"/>
        <v/>
      </c>
      <c r="AT543" s="15" t="str">
        <f t="shared" si="26"/>
        <v/>
      </c>
      <c r="AU543" s="14"/>
    </row>
    <row r="544" spans="1:47" ht="15" customHeight="1" x14ac:dyDescent="0.25">
      <c r="A544" s="19">
        <v>541</v>
      </c>
      <c r="B544" s="12"/>
      <c r="C544" s="14"/>
      <c r="D544" s="14"/>
      <c r="E544" s="16"/>
      <c r="F544" s="14"/>
      <c r="G544" s="14"/>
      <c r="H544" s="14"/>
      <c r="I544" s="16"/>
      <c r="J544" s="14"/>
      <c r="K544" s="14"/>
      <c r="L544" s="14"/>
      <c r="M544" s="16"/>
      <c r="N544" s="14"/>
      <c r="O544" s="14"/>
      <c r="P544" s="14"/>
      <c r="Q544" s="16"/>
      <c r="R544" s="14"/>
      <c r="S544" s="14"/>
      <c r="T544" s="14"/>
      <c r="U544" s="16"/>
      <c r="V544" s="14"/>
      <c r="W544" s="14"/>
      <c r="X544" s="14"/>
      <c r="Y544" s="16"/>
      <c r="Z544" s="14"/>
      <c r="AA544" s="14"/>
      <c r="AB544" s="14"/>
      <c r="AC544" s="16"/>
      <c r="AD544" s="14"/>
      <c r="AE544" s="14"/>
      <c r="AF544" s="14"/>
      <c r="AG544" s="16"/>
      <c r="AH544" s="14"/>
      <c r="AI544" s="14"/>
      <c r="AJ544" s="14"/>
      <c r="AK544" s="16"/>
      <c r="AL544" s="14"/>
      <c r="AM544" s="14"/>
      <c r="AN544" s="14"/>
      <c r="AO544" s="16"/>
      <c r="AP544" s="14"/>
      <c r="AQ544" s="14"/>
      <c r="AR544" s="15" t="str">
        <f t="shared" si="24"/>
        <v/>
      </c>
      <c r="AS544" s="15" t="str">
        <f t="shared" si="25"/>
        <v/>
      </c>
      <c r="AT544" s="15" t="str">
        <f t="shared" si="26"/>
        <v/>
      </c>
      <c r="AU544" s="14"/>
    </row>
    <row r="545" spans="1:47" ht="15" customHeight="1" x14ac:dyDescent="0.25">
      <c r="A545" s="19">
        <v>542</v>
      </c>
      <c r="B545" s="12"/>
      <c r="C545" s="14"/>
      <c r="D545" s="14"/>
      <c r="E545" s="16"/>
      <c r="F545" s="14"/>
      <c r="G545" s="14"/>
      <c r="H545" s="14"/>
      <c r="I545" s="16"/>
      <c r="J545" s="14"/>
      <c r="K545" s="14"/>
      <c r="L545" s="14"/>
      <c r="M545" s="16"/>
      <c r="N545" s="14"/>
      <c r="O545" s="14"/>
      <c r="P545" s="14"/>
      <c r="Q545" s="16"/>
      <c r="R545" s="14"/>
      <c r="S545" s="14"/>
      <c r="T545" s="14"/>
      <c r="U545" s="16"/>
      <c r="V545" s="14"/>
      <c r="W545" s="14"/>
      <c r="X545" s="14"/>
      <c r="Y545" s="16"/>
      <c r="Z545" s="14"/>
      <c r="AA545" s="14"/>
      <c r="AB545" s="14"/>
      <c r="AC545" s="16"/>
      <c r="AD545" s="14"/>
      <c r="AE545" s="14"/>
      <c r="AF545" s="14"/>
      <c r="AG545" s="16"/>
      <c r="AH545" s="14"/>
      <c r="AI545" s="14"/>
      <c r="AJ545" s="14"/>
      <c r="AK545" s="16"/>
      <c r="AL545" s="14"/>
      <c r="AM545" s="14"/>
      <c r="AN545" s="14"/>
      <c r="AO545" s="16"/>
      <c r="AP545" s="14"/>
      <c r="AQ545" s="14"/>
      <c r="AR545" s="15" t="str">
        <f t="shared" si="24"/>
        <v/>
      </c>
      <c r="AS545" s="15" t="str">
        <f t="shared" si="25"/>
        <v/>
      </c>
      <c r="AT545" s="15" t="str">
        <f t="shared" si="26"/>
        <v/>
      </c>
      <c r="AU545" s="14"/>
    </row>
    <row r="546" spans="1:47" ht="15" customHeight="1" x14ac:dyDescent="0.25">
      <c r="A546" s="19">
        <v>543</v>
      </c>
      <c r="B546" s="12"/>
      <c r="C546" s="14"/>
      <c r="D546" s="14"/>
      <c r="E546" s="16"/>
      <c r="F546" s="14"/>
      <c r="G546" s="14"/>
      <c r="H546" s="14"/>
      <c r="I546" s="16"/>
      <c r="J546" s="14"/>
      <c r="K546" s="14"/>
      <c r="L546" s="14"/>
      <c r="M546" s="16"/>
      <c r="N546" s="14"/>
      <c r="O546" s="14"/>
      <c r="P546" s="14"/>
      <c r="Q546" s="16"/>
      <c r="R546" s="14"/>
      <c r="S546" s="14"/>
      <c r="T546" s="14"/>
      <c r="U546" s="16"/>
      <c r="V546" s="14"/>
      <c r="W546" s="14"/>
      <c r="X546" s="14"/>
      <c r="Y546" s="16"/>
      <c r="Z546" s="14"/>
      <c r="AA546" s="14"/>
      <c r="AB546" s="14"/>
      <c r="AC546" s="16"/>
      <c r="AD546" s="14"/>
      <c r="AE546" s="14"/>
      <c r="AF546" s="14"/>
      <c r="AG546" s="16"/>
      <c r="AH546" s="14"/>
      <c r="AI546" s="14"/>
      <c r="AJ546" s="14"/>
      <c r="AK546" s="16"/>
      <c r="AL546" s="14"/>
      <c r="AM546" s="14"/>
      <c r="AN546" s="14"/>
      <c r="AO546" s="16"/>
      <c r="AP546" s="14"/>
      <c r="AQ546" s="14"/>
      <c r="AR546" s="15" t="str">
        <f t="shared" si="24"/>
        <v/>
      </c>
      <c r="AS546" s="15" t="str">
        <f t="shared" si="25"/>
        <v/>
      </c>
      <c r="AT546" s="15" t="str">
        <f t="shared" si="26"/>
        <v/>
      </c>
      <c r="AU546" s="14"/>
    </row>
    <row r="547" spans="1:47" ht="15" customHeight="1" x14ac:dyDescent="0.25">
      <c r="A547" s="19">
        <v>544</v>
      </c>
      <c r="B547" s="12"/>
      <c r="C547" s="14"/>
      <c r="D547" s="14"/>
      <c r="E547" s="16"/>
      <c r="F547" s="14"/>
      <c r="G547" s="14"/>
      <c r="H547" s="14"/>
      <c r="I547" s="16"/>
      <c r="J547" s="14"/>
      <c r="K547" s="14"/>
      <c r="L547" s="14"/>
      <c r="M547" s="16"/>
      <c r="N547" s="14"/>
      <c r="O547" s="14"/>
      <c r="P547" s="14"/>
      <c r="Q547" s="16"/>
      <c r="R547" s="14"/>
      <c r="S547" s="14"/>
      <c r="T547" s="14"/>
      <c r="U547" s="16"/>
      <c r="V547" s="14"/>
      <c r="W547" s="14"/>
      <c r="X547" s="14"/>
      <c r="Y547" s="16"/>
      <c r="Z547" s="14"/>
      <c r="AA547" s="14"/>
      <c r="AB547" s="14"/>
      <c r="AC547" s="16"/>
      <c r="AD547" s="14"/>
      <c r="AE547" s="14"/>
      <c r="AF547" s="14"/>
      <c r="AG547" s="16"/>
      <c r="AH547" s="14"/>
      <c r="AI547" s="14"/>
      <c r="AJ547" s="14"/>
      <c r="AK547" s="16"/>
      <c r="AL547" s="14"/>
      <c r="AM547" s="14"/>
      <c r="AN547" s="14"/>
      <c r="AO547" s="16"/>
      <c r="AP547" s="14"/>
      <c r="AQ547" s="14"/>
      <c r="AR547" s="15" t="str">
        <f t="shared" si="24"/>
        <v/>
      </c>
      <c r="AS547" s="15" t="str">
        <f t="shared" si="25"/>
        <v/>
      </c>
      <c r="AT547" s="15" t="str">
        <f t="shared" si="26"/>
        <v/>
      </c>
      <c r="AU547" s="14"/>
    </row>
    <row r="548" spans="1:47" ht="15" customHeight="1" x14ac:dyDescent="0.25">
      <c r="A548" s="19">
        <v>545</v>
      </c>
      <c r="B548" s="12"/>
      <c r="C548" s="14"/>
      <c r="D548" s="14"/>
      <c r="E548" s="16"/>
      <c r="F548" s="14"/>
      <c r="G548" s="14"/>
      <c r="H548" s="14"/>
      <c r="I548" s="16"/>
      <c r="J548" s="14"/>
      <c r="K548" s="14"/>
      <c r="L548" s="14"/>
      <c r="M548" s="16"/>
      <c r="N548" s="14"/>
      <c r="O548" s="14"/>
      <c r="P548" s="14"/>
      <c r="Q548" s="16"/>
      <c r="R548" s="14"/>
      <c r="S548" s="14"/>
      <c r="T548" s="14"/>
      <c r="U548" s="16"/>
      <c r="V548" s="14"/>
      <c r="W548" s="14"/>
      <c r="X548" s="14"/>
      <c r="Y548" s="16"/>
      <c r="Z548" s="14"/>
      <c r="AA548" s="14"/>
      <c r="AB548" s="14"/>
      <c r="AC548" s="16"/>
      <c r="AD548" s="14"/>
      <c r="AE548" s="14"/>
      <c r="AF548" s="14"/>
      <c r="AG548" s="16"/>
      <c r="AH548" s="14"/>
      <c r="AI548" s="14"/>
      <c r="AJ548" s="14"/>
      <c r="AK548" s="16"/>
      <c r="AL548" s="14"/>
      <c r="AM548" s="14"/>
      <c r="AN548" s="14"/>
      <c r="AO548" s="16"/>
      <c r="AP548" s="14"/>
      <c r="AQ548" s="14"/>
      <c r="AR548" s="15" t="str">
        <f t="shared" si="24"/>
        <v/>
      </c>
      <c r="AS548" s="15" t="str">
        <f t="shared" si="25"/>
        <v/>
      </c>
      <c r="AT548" s="15" t="str">
        <f t="shared" si="26"/>
        <v/>
      </c>
      <c r="AU548" s="14"/>
    </row>
    <row r="549" spans="1:47" ht="15" customHeight="1" x14ac:dyDescent="0.25">
      <c r="A549" s="19">
        <v>546</v>
      </c>
      <c r="B549" s="12"/>
      <c r="C549" s="14"/>
      <c r="D549" s="14"/>
      <c r="E549" s="16"/>
      <c r="F549" s="14"/>
      <c r="G549" s="14"/>
      <c r="H549" s="14"/>
      <c r="I549" s="16"/>
      <c r="J549" s="14"/>
      <c r="K549" s="14"/>
      <c r="L549" s="14"/>
      <c r="M549" s="16"/>
      <c r="N549" s="14"/>
      <c r="O549" s="14"/>
      <c r="P549" s="14"/>
      <c r="Q549" s="16"/>
      <c r="R549" s="14"/>
      <c r="S549" s="14"/>
      <c r="T549" s="14"/>
      <c r="U549" s="16"/>
      <c r="V549" s="14"/>
      <c r="W549" s="14"/>
      <c r="X549" s="14"/>
      <c r="Y549" s="16"/>
      <c r="Z549" s="14"/>
      <c r="AA549" s="14"/>
      <c r="AB549" s="14"/>
      <c r="AC549" s="16"/>
      <c r="AD549" s="14"/>
      <c r="AE549" s="14"/>
      <c r="AF549" s="14"/>
      <c r="AG549" s="16"/>
      <c r="AH549" s="14"/>
      <c r="AI549" s="14"/>
      <c r="AJ549" s="14"/>
      <c r="AK549" s="16"/>
      <c r="AL549" s="14"/>
      <c r="AM549" s="14"/>
      <c r="AN549" s="14"/>
      <c r="AO549" s="16"/>
      <c r="AP549" s="14"/>
      <c r="AQ549" s="14"/>
      <c r="AR549" s="15" t="str">
        <f t="shared" si="24"/>
        <v/>
      </c>
      <c r="AS549" s="15" t="str">
        <f t="shared" si="25"/>
        <v/>
      </c>
      <c r="AT549" s="15" t="str">
        <f t="shared" si="26"/>
        <v/>
      </c>
      <c r="AU549" s="14"/>
    </row>
    <row r="550" spans="1:47" ht="15" customHeight="1" x14ac:dyDescent="0.25">
      <c r="A550" s="19">
        <v>547</v>
      </c>
      <c r="B550" s="12"/>
      <c r="C550" s="14"/>
      <c r="D550" s="14"/>
      <c r="E550" s="16"/>
      <c r="F550" s="14"/>
      <c r="G550" s="14"/>
      <c r="H550" s="14"/>
      <c r="I550" s="16"/>
      <c r="J550" s="14"/>
      <c r="K550" s="14"/>
      <c r="L550" s="14"/>
      <c r="M550" s="16"/>
      <c r="N550" s="14"/>
      <c r="O550" s="14"/>
      <c r="P550" s="14"/>
      <c r="Q550" s="16"/>
      <c r="R550" s="14"/>
      <c r="S550" s="14"/>
      <c r="T550" s="14"/>
      <c r="U550" s="16"/>
      <c r="V550" s="14"/>
      <c r="W550" s="14"/>
      <c r="X550" s="14"/>
      <c r="Y550" s="16"/>
      <c r="Z550" s="14"/>
      <c r="AA550" s="14"/>
      <c r="AB550" s="14"/>
      <c r="AC550" s="16"/>
      <c r="AD550" s="14"/>
      <c r="AE550" s="14"/>
      <c r="AF550" s="14"/>
      <c r="AG550" s="16"/>
      <c r="AH550" s="14"/>
      <c r="AI550" s="14"/>
      <c r="AJ550" s="14"/>
      <c r="AK550" s="16"/>
      <c r="AL550" s="14"/>
      <c r="AM550" s="14"/>
      <c r="AN550" s="14"/>
      <c r="AO550" s="16"/>
      <c r="AP550" s="14"/>
      <c r="AQ550" s="14"/>
      <c r="AR550" s="15" t="str">
        <f t="shared" si="24"/>
        <v/>
      </c>
      <c r="AS550" s="15" t="str">
        <f t="shared" si="25"/>
        <v/>
      </c>
      <c r="AT550" s="15" t="str">
        <f t="shared" si="26"/>
        <v/>
      </c>
      <c r="AU550" s="14"/>
    </row>
    <row r="551" spans="1:47" ht="15" customHeight="1" x14ac:dyDescent="0.25">
      <c r="A551" s="19">
        <v>548</v>
      </c>
      <c r="B551" s="12"/>
      <c r="C551" s="14"/>
      <c r="D551" s="14"/>
      <c r="E551" s="16"/>
      <c r="F551" s="14"/>
      <c r="G551" s="14"/>
      <c r="H551" s="14"/>
      <c r="I551" s="16"/>
      <c r="J551" s="14"/>
      <c r="K551" s="14"/>
      <c r="L551" s="14"/>
      <c r="M551" s="16"/>
      <c r="N551" s="14"/>
      <c r="O551" s="14"/>
      <c r="P551" s="14"/>
      <c r="Q551" s="16"/>
      <c r="R551" s="14"/>
      <c r="S551" s="14"/>
      <c r="T551" s="14"/>
      <c r="U551" s="16"/>
      <c r="V551" s="14"/>
      <c r="W551" s="14"/>
      <c r="X551" s="14"/>
      <c r="Y551" s="16"/>
      <c r="Z551" s="14"/>
      <c r="AA551" s="14"/>
      <c r="AB551" s="14"/>
      <c r="AC551" s="16"/>
      <c r="AD551" s="14"/>
      <c r="AE551" s="14"/>
      <c r="AF551" s="14"/>
      <c r="AG551" s="16"/>
      <c r="AH551" s="14"/>
      <c r="AI551" s="14"/>
      <c r="AJ551" s="14"/>
      <c r="AK551" s="16"/>
      <c r="AL551" s="14"/>
      <c r="AM551" s="14"/>
      <c r="AN551" s="14"/>
      <c r="AO551" s="16"/>
      <c r="AP551" s="14"/>
      <c r="AQ551" s="14"/>
      <c r="AR551" s="15" t="str">
        <f t="shared" si="24"/>
        <v/>
      </c>
      <c r="AS551" s="15" t="str">
        <f t="shared" si="25"/>
        <v/>
      </c>
      <c r="AT551" s="15" t="str">
        <f t="shared" si="26"/>
        <v/>
      </c>
      <c r="AU551" s="14"/>
    </row>
    <row r="552" spans="1:47" ht="15" customHeight="1" x14ac:dyDescent="0.25">
      <c r="A552" s="19">
        <v>549</v>
      </c>
      <c r="B552" s="12"/>
      <c r="C552" s="14"/>
      <c r="D552" s="14"/>
      <c r="E552" s="16"/>
      <c r="F552" s="14"/>
      <c r="G552" s="14"/>
      <c r="H552" s="14"/>
      <c r="I552" s="16"/>
      <c r="J552" s="14"/>
      <c r="K552" s="14"/>
      <c r="L552" s="14"/>
      <c r="M552" s="16"/>
      <c r="N552" s="14"/>
      <c r="O552" s="14"/>
      <c r="P552" s="14"/>
      <c r="Q552" s="16"/>
      <c r="R552" s="14"/>
      <c r="S552" s="14"/>
      <c r="T552" s="14"/>
      <c r="U552" s="16"/>
      <c r="V552" s="14"/>
      <c r="W552" s="14"/>
      <c r="X552" s="14"/>
      <c r="Y552" s="16"/>
      <c r="Z552" s="14"/>
      <c r="AA552" s="14"/>
      <c r="AB552" s="14"/>
      <c r="AC552" s="16"/>
      <c r="AD552" s="14"/>
      <c r="AE552" s="14"/>
      <c r="AF552" s="14"/>
      <c r="AG552" s="16"/>
      <c r="AH552" s="14"/>
      <c r="AI552" s="14"/>
      <c r="AJ552" s="14"/>
      <c r="AK552" s="16"/>
      <c r="AL552" s="14"/>
      <c r="AM552" s="14"/>
      <c r="AN552" s="14"/>
      <c r="AO552" s="16"/>
      <c r="AP552" s="14"/>
      <c r="AQ552" s="14"/>
      <c r="AR552" s="15" t="str">
        <f t="shared" si="24"/>
        <v/>
      </c>
      <c r="AS552" s="15" t="str">
        <f t="shared" si="25"/>
        <v/>
      </c>
      <c r="AT552" s="15" t="str">
        <f t="shared" si="26"/>
        <v/>
      </c>
      <c r="AU552" s="14"/>
    </row>
    <row r="553" spans="1:47" ht="15" customHeight="1" x14ac:dyDescent="0.25">
      <c r="A553" s="19">
        <v>550</v>
      </c>
      <c r="B553" s="12"/>
      <c r="C553" s="14"/>
      <c r="D553" s="14"/>
      <c r="E553" s="16"/>
      <c r="F553" s="14"/>
      <c r="G553" s="14"/>
      <c r="H553" s="14"/>
      <c r="I553" s="16"/>
      <c r="J553" s="14"/>
      <c r="K553" s="14"/>
      <c r="L553" s="14"/>
      <c r="M553" s="16"/>
      <c r="N553" s="14"/>
      <c r="O553" s="14"/>
      <c r="P553" s="14"/>
      <c r="Q553" s="16"/>
      <c r="R553" s="14"/>
      <c r="S553" s="14"/>
      <c r="T553" s="14"/>
      <c r="U553" s="16"/>
      <c r="V553" s="14"/>
      <c r="W553" s="14"/>
      <c r="X553" s="14"/>
      <c r="Y553" s="16"/>
      <c r="Z553" s="14"/>
      <c r="AA553" s="14"/>
      <c r="AB553" s="14"/>
      <c r="AC553" s="16"/>
      <c r="AD553" s="14"/>
      <c r="AE553" s="14"/>
      <c r="AF553" s="14"/>
      <c r="AG553" s="16"/>
      <c r="AH553" s="14"/>
      <c r="AI553" s="14"/>
      <c r="AJ553" s="14"/>
      <c r="AK553" s="16"/>
      <c r="AL553" s="14"/>
      <c r="AM553" s="14"/>
      <c r="AN553" s="14"/>
      <c r="AO553" s="16"/>
      <c r="AP553" s="14"/>
      <c r="AQ553" s="14"/>
      <c r="AR553" s="15" t="str">
        <f t="shared" si="24"/>
        <v/>
      </c>
      <c r="AS553" s="15" t="str">
        <f t="shared" si="25"/>
        <v/>
      </c>
      <c r="AT553" s="15" t="str">
        <f t="shared" si="26"/>
        <v/>
      </c>
      <c r="AU553" s="14"/>
    </row>
    <row r="554" spans="1:47" ht="15" customHeight="1" x14ac:dyDescent="0.25">
      <c r="A554" s="19">
        <v>551</v>
      </c>
      <c r="B554" s="12"/>
      <c r="C554" s="14"/>
      <c r="D554" s="14"/>
      <c r="E554" s="16"/>
      <c r="F554" s="14"/>
      <c r="G554" s="14"/>
      <c r="H554" s="14"/>
      <c r="I554" s="16"/>
      <c r="J554" s="14"/>
      <c r="K554" s="14"/>
      <c r="L554" s="14"/>
      <c r="M554" s="16"/>
      <c r="N554" s="14"/>
      <c r="O554" s="14"/>
      <c r="P554" s="14"/>
      <c r="Q554" s="16"/>
      <c r="R554" s="14"/>
      <c r="S554" s="14"/>
      <c r="T554" s="14"/>
      <c r="U554" s="16"/>
      <c r="V554" s="14"/>
      <c r="W554" s="14"/>
      <c r="X554" s="14"/>
      <c r="Y554" s="16"/>
      <c r="Z554" s="14"/>
      <c r="AA554" s="14"/>
      <c r="AB554" s="14"/>
      <c r="AC554" s="16"/>
      <c r="AD554" s="14"/>
      <c r="AE554" s="14"/>
      <c r="AF554" s="14"/>
      <c r="AG554" s="16"/>
      <c r="AH554" s="14"/>
      <c r="AI554" s="14"/>
      <c r="AJ554" s="14"/>
      <c r="AK554" s="16"/>
      <c r="AL554" s="14"/>
      <c r="AM554" s="14"/>
      <c r="AN554" s="14"/>
      <c r="AO554" s="16"/>
      <c r="AP554" s="14"/>
      <c r="AQ554" s="14"/>
      <c r="AR554" s="15" t="str">
        <f t="shared" si="24"/>
        <v/>
      </c>
      <c r="AS554" s="15" t="str">
        <f t="shared" si="25"/>
        <v/>
      </c>
      <c r="AT554" s="15" t="str">
        <f t="shared" si="26"/>
        <v/>
      </c>
      <c r="AU554" s="14"/>
    </row>
    <row r="555" spans="1:47" ht="15" customHeight="1" x14ac:dyDescent="0.25">
      <c r="A555" s="19">
        <v>552</v>
      </c>
      <c r="B555" s="12"/>
      <c r="C555" s="14"/>
      <c r="D555" s="14"/>
      <c r="E555" s="16"/>
      <c r="F555" s="14"/>
      <c r="G555" s="14"/>
      <c r="H555" s="14"/>
      <c r="I555" s="16"/>
      <c r="J555" s="14"/>
      <c r="K555" s="14"/>
      <c r="L555" s="14"/>
      <c r="M555" s="16"/>
      <c r="N555" s="14"/>
      <c r="O555" s="14"/>
      <c r="P555" s="14"/>
      <c r="Q555" s="16"/>
      <c r="R555" s="14"/>
      <c r="S555" s="14"/>
      <c r="T555" s="14"/>
      <c r="U555" s="16"/>
      <c r="V555" s="14"/>
      <c r="W555" s="14"/>
      <c r="X555" s="14"/>
      <c r="Y555" s="16"/>
      <c r="Z555" s="14"/>
      <c r="AA555" s="14"/>
      <c r="AB555" s="14"/>
      <c r="AC555" s="16"/>
      <c r="AD555" s="14"/>
      <c r="AE555" s="14"/>
      <c r="AF555" s="14"/>
      <c r="AG555" s="16"/>
      <c r="AH555" s="14"/>
      <c r="AI555" s="14"/>
      <c r="AJ555" s="14"/>
      <c r="AK555" s="16"/>
      <c r="AL555" s="14"/>
      <c r="AM555" s="14"/>
      <c r="AN555" s="14"/>
      <c r="AO555" s="16"/>
      <c r="AP555" s="14"/>
      <c r="AQ555" s="14"/>
      <c r="AR555" s="15" t="str">
        <f t="shared" si="24"/>
        <v/>
      </c>
      <c r="AS555" s="15" t="str">
        <f t="shared" si="25"/>
        <v/>
      </c>
      <c r="AT555" s="15" t="str">
        <f t="shared" si="26"/>
        <v/>
      </c>
      <c r="AU555" s="14"/>
    </row>
    <row r="556" spans="1:47" ht="15" customHeight="1" x14ac:dyDescent="0.25">
      <c r="A556" s="19">
        <v>553</v>
      </c>
      <c r="B556" s="12"/>
      <c r="C556" s="14"/>
      <c r="D556" s="14"/>
      <c r="E556" s="16"/>
      <c r="F556" s="14"/>
      <c r="G556" s="14"/>
      <c r="H556" s="14"/>
      <c r="I556" s="16"/>
      <c r="J556" s="14"/>
      <c r="K556" s="14"/>
      <c r="L556" s="14"/>
      <c r="M556" s="16"/>
      <c r="N556" s="14"/>
      <c r="O556" s="14"/>
      <c r="P556" s="14"/>
      <c r="Q556" s="16"/>
      <c r="R556" s="14"/>
      <c r="S556" s="14"/>
      <c r="T556" s="14"/>
      <c r="U556" s="16"/>
      <c r="V556" s="14"/>
      <c r="W556" s="14"/>
      <c r="X556" s="14"/>
      <c r="Y556" s="16"/>
      <c r="Z556" s="14"/>
      <c r="AA556" s="14"/>
      <c r="AB556" s="14"/>
      <c r="AC556" s="16"/>
      <c r="AD556" s="14"/>
      <c r="AE556" s="14"/>
      <c r="AF556" s="14"/>
      <c r="AG556" s="16"/>
      <c r="AH556" s="14"/>
      <c r="AI556" s="14"/>
      <c r="AJ556" s="14"/>
      <c r="AK556" s="16"/>
      <c r="AL556" s="14"/>
      <c r="AM556" s="14"/>
      <c r="AN556" s="14"/>
      <c r="AO556" s="16"/>
      <c r="AP556" s="14"/>
      <c r="AQ556" s="14"/>
      <c r="AR556" s="15" t="str">
        <f t="shared" si="24"/>
        <v/>
      </c>
      <c r="AS556" s="15" t="str">
        <f t="shared" si="25"/>
        <v/>
      </c>
      <c r="AT556" s="15" t="str">
        <f t="shared" si="26"/>
        <v/>
      </c>
      <c r="AU556" s="14"/>
    </row>
    <row r="557" spans="1:47" ht="15" customHeight="1" x14ac:dyDescent="0.25">
      <c r="A557" s="19">
        <v>554</v>
      </c>
      <c r="B557" s="12"/>
      <c r="C557" s="14"/>
      <c r="D557" s="14"/>
      <c r="E557" s="16"/>
      <c r="F557" s="14"/>
      <c r="G557" s="14"/>
      <c r="H557" s="14"/>
      <c r="I557" s="16"/>
      <c r="J557" s="14"/>
      <c r="K557" s="14"/>
      <c r="L557" s="14"/>
      <c r="M557" s="16"/>
      <c r="N557" s="14"/>
      <c r="O557" s="14"/>
      <c r="P557" s="14"/>
      <c r="Q557" s="16"/>
      <c r="R557" s="14"/>
      <c r="S557" s="14"/>
      <c r="T557" s="14"/>
      <c r="U557" s="16"/>
      <c r="V557" s="14"/>
      <c r="W557" s="14"/>
      <c r="X557" s="14"/>
      <c r="Y557" s="16"/>
      <c r="Z557" s="14"/>
      <c r="AA557" s="14"/>
      <c r="AB557" s="14"/>
      <c r="AC557" s="16"/>
      <c r="AD557" s="14"/>
      <c r="AE557" s="14"/>
      <c r="AF557" s="14"/>
      <c r="AG557" s="16"/>
      <c r="AH557" s="14"/>
      <c r="AI557" s="14"/>
      <c r="AJ557" s="14"/>
      <c r="AK557" s="16"/>
      <c r="AL557" s="14"/>
      <c r="AM557" s="14"/>
      <c r="AN557" s="14"/>
      <c r="AO557" s="16"/>
      <c r="AP557" s="14"/>
      <c r="AQ557" s="14"/>
      <c r="AR557" s="15" t="str">
        <f t="shared" si="24"/>
        <v/>
      </c>
      <c r="AS557" s="15" t="str">
        <f t="shared" si="25"/>
        <v/>
      </c>
      <c r="AT557" s="15" t="str">
        <f t="shared" si="26"/>
        <v/>
      </c>
      <c r="AU557" s="14"/>
    </row>
    <row r="558" spans="1:47" ht="15" customHeight="1" x14ac:dyDescent="0.25">
      <c r="A558" s="19">
        <v>555</v>
      </c>
      <c r="B558" s="12"/>
      <c r="C558" s="14"/>
      <c r="D558" s="14"/>
      <c r="E558" s="16"/>
      <c r="F558" s="14"/>
      <c r="G558" s="14"/>
      <c r="H558" s="14"/>
      <c r="I558" s="16"/>
      <c r="J558" s="14"/>
      <c r="K558" s="14"/>
      <c r="L558" s="14"/>
      <c r="M558" s="16"/>
      <c r="N558" s="14"/>
      <c r="O558" s="14"/>
      <c r="P558" s="14"/>
      <c r="Q558" s="16"/>
      <c r="R558" s="14"/>
      <c r="S558" s="14"/>
      <c r="T558" s="14"/>
      <c r="U558" s="16"/>
      <c r="V558" s="14"/>
      <c r="W558" s="14"/>
      <c r="X558" s="14"/>
      <c r="Y558" s="16"/>
      <c r="Z558" s="14"/>
      <c r="AA558" s="14"/>
      <c r="AB558" s="14"/>
      <c r="AC558" s="16"/>
      <c r="AD558" s="14"/>
      <c r="AE558" s="14"/>
      <c r="AF558" s="14"/>
      <c r="AG558" s="16"/>
      <c r="AH558" s="14"/>
      <c r="AI558" s="14"/>
      <c r="AJ558" s="14"/>
      <c r="AK558" s="16"/>
      <c r="AL558" s="14"/>
      <c r="AM558" s="14"/>
      <c r="AN558" s="14"/>
      <c r="AO558" s="16"/>
      <c r="AP558" s="14"/>
      <c r="AQ558" s="14"/>
      <c r="AR558" s="15" t="str">
        <f t="shared" si="24"/>
        <v/>
      </c>
      <c r="AS558" s="15" t="str">
        <f t="shared" si="25"/>
        <v/>
      </c>
      <c r="AT558" s="15" t="str">
        <f t="shared" si="26"/>
        <v/>
      </c>
      <c r="AU558" s="14"/>
    </row>
    <row r="559" spans="1:47" ht="15" customHeight="1" x14ac:dyDescent="0.25">
      <c r="A559" s="19">
        <v>556</v>
      </c>
      <c r="B559" s="12"/>
      <c r="C559" s="14"/>
      <c r="D559" s="14"/>
      <c r="E559" s="16"/>
      <c r="F559" s="14"/>
      <c r="G559" s="14"/>
      <c r="H559" s="14"/>
      <c r="I559" s="16"/>
      <c r="J559" s="14"/>
      <c r="K559" s="14"/>
      <c r="L559" s="14"/>
      <c r="M559" s="16"/>
      <c r="N559" s="14"/>
      <c r="O559" s="14"/>
      <c r="P559" s="14"/>
      <c r="Q559" s="16"/>
      <c r="R559" s="14"/>
      <c r="S559" s="14"/>
      <c r="T559" s="14"/>
      <c r="U559" s="16"/>
      <c r="V559" s="14"/>
      <c r="W559" s="14"/>
      <c r="X559" s="14"/>
      <c r="Y559" s="16"/>
      <c r="Z559" s="14"/>
      <c r="AA559" s="14"/>
      <c r="AB559" s="14"/>
      <c r="AC559" s="16"/>
      <c r="AD559" s="14"/>
      <c r="AE559" s="14"/>
      <c r="AF559" s="14"/>
      <c r="AG559" s="16"/>
      <c r="AH559" s="14"/>
      <c r="AI559" s="14"/>
      <c r="AJ559" s="14"/>
      <c r="AK559" s="16"/>
      <c r="AL559" s="14"/>
      <c r="AM559" s="14"/>
      <c r="AN559" s="14"/>
      <c r="AO559" s="16"/>
      <c r="AP559" s="14"/>
      <c r="AQ559" s="14"/>
      <c r="AR559" s="15" t="str">
        <f t="shared" si="24"/>
        <v/>
      </c>
      <c r="AS559" s="15" t="str">
        <f t="shared" si="25"/>
        <v/>
      </c>
      <c r="AT559" s="15" t="str">
        <f t="shared" si="26"/>
        <v/>
      </c>
      <c r="AU559" s="14"/>
    </row>
    <row r="560" spans="1:47" ht="15" customHeight="1" x14ac:dyDescent="0.25">
      <c r="A560" s="19">
        <v>557</v>
      </c>
      <c r="B560" s="12"/>
      <c r="C560" s="14"/>
      <c r="D560" s="14"/>
      <c r="E560" s="16"/>
      <c r="F560" s="14"/>
      <c r="G560" s="14"/>
      <c r="H560" s="14"/>
      <c r="I560" s="16"/>
      <c r="J560" s="14"/>
      <c r="K560" s="14"/>
      <c r="L560" s="14"/>
      <c r="M560" s="16"/>
      <c r="N560" s="14"/>
      <c r="O560" s="14"/>
      <c r="P560" s="14"/>
      <c r="Q560" s="16"/>
      <c r="R560" s="14"/>
      <c r="S560" s="14"/>
      <c r="T560" s="14"/>
      <c r="U560" s="16"/>
      <c r="V560" s="14"/>
      <c r="W560" s="14"/>
      <c r="X560" s="14"/>
      <c r="Y560" s="16"/>
      <c r="Z560" s="14"/>
      <c r="AA560" s="14"/>
      <c r="AB560" s="14"/>
      <c r="AC560" s="16"/>
      <c r="AD560" s="14"/>
      <c r="AE560" s="14"/>
      <c r="AF560" s="14"/>
      <c r="AG560" s="16"/>
      <c r="AH560" s="14"/>
      <c r="AI560" s="14"/>
      <c r="AJ560" s="14"/>
      <c r="AK560" s="16"/>
      <c r="AL560" s="14"/>
      <c r="AM560" s="14"/>
      <c r="AN560" s="14"/>
      <c r="AO560" s="16"/>
      <c r="AP560" s="14"/>
      <c r="AQ560" s="14"/>
      <c r="AR560" s="15" t="str">
        <f t="shared" si="24"/>
        <v/>
      </c>
      <c r="AS560" s="15" t="str">
        <f t="shared" si="25"/>
        <v/>
      </c>
      <c r="AT560" s="15" t="str">
        <f t="shared" si="26"/>
        <v/>
      </c>
      <c r="AU560" s="14"/>
    </row>
    <row r="561" spans="1:47" ht="15" customHeight="1" x14ac:dyDescent="0.25">
      <c r="A561" s="19">
        <v>558</v>
      </c>
      <c r="B561" s="12"/>
      <c r="C561" s="14"/>
      <c r="D561" s="14"/>
      <c r="E561" s="16"/>
      <c r="F561" s="14"/>
      <c r="G561" s="14"/>
      <c r="H561" s="14"/>
      <c r="I561" s="16"/>
      <c r="J561" s="14"/>
      <c r="K561" s="14"/>
      <c r="L561" s="14"/>
      <c r="M561" s="16"/>
      <c r="N561" s="14"/>
      <c r="O561" s="14"/>
      <c r="P561" s="14"/>
      <c r="Q561" s="16"/>
      <c r="R561" s="14"/>
      <c r="S561" s="14"/>
      <c r="T561" s="14"/>
      <c r="U561" s="16"/>
      <c r="V561" s="14"/>
      <c r="W561" s="14"/>
      <c r="X561" s="14"/>
      <c r="Y561" s="16"/>
      <c r="Z561" s="14"/>
      <c r="AA561" s="14"/>
      <c r="AB561" s="14"/>
      <c r="AC561" s="16"/>
      <c r="AD561" s="14"/>
      <c r="AE561" s="14"/>
      <c r="AF561" s="14"/>
      <c r="AG561" s="16"/>
      <c r="AH561" s="14"/>
      <c r="AI561" s="14"/>
      <c r="AJ561" s="14"/>
      <c r="AK561" s="16"/>
      <c r="AL561" s="14"/>
      <c r="AM561" s="14"/>
      <c r="AN561" s="14"/>
      <c r="AO561" s="16"/>
      <c r="AP561" s="14"/>
      <c r="AQ561" s="14"/>
      <c r="AR561" s="15" t="str">
        <f t="shared" si="24"/>
        <v/>
      </c>
      <c r="AS561" s="15" t="str">
        <f t="shared" si="25"/>
        <v/>
      </c>
      <c r="AT561" s="15" t="str">
        <f t="shared" si="26"/>
        <v/>
      </c>
      <c r="AU561" s="14"/>
    </row>
    <row r="562" spans="1:47" ht="15" customHeight="1" x14ac:dyDescent="0.25">
      <c r="A562" s="19">
        <v>559</v>
      </c>
      <c r="B562" s="12"/>
      <c r="C562" s="14"/>
      <c r="D562" s="14"/>
      <c r="E562" s="16"/>
      <c r="F562" s="14"/>
      <c r="G562" s="14"/>
      <c r="H562" s="14"/>
      <c r="I562" s="16"/>
      <c r="J562" s="14"/>
      <c r="K562" s="14"/>
      <c r="L562" s="14"/>
      <c r="M562" s="16"/>
      <c r="N562" s="14"/>
      <c r="O562" s="14"/>
      <c r="P562" s="14"/>
      <c r="Q562" s="16"/>
      <c r="R562" s="14"/>
      <c r="S562" s="14"/>
      <c r="T562" s="14"/>
      <c r="U562" s="16"/>
      <c r="V562" s="14"/>
      <c r="W562" s="14"/>
      <c r="X562" s="14"/>
      <c r="Y562" s="16"/>
      <c r="Z562" s="14"/>
      <c r="AA562" s="14"/>
      <c r="AB562" s="14"/>
      <c r="AC562" s="16"/>
      <c r="AD562" s="14"/>
      <c r="AE562" s="14"/>
      <c r="AF562" s="14"/>
      <c r="AG562" s="16"/>
      <c r="AH562" s="14"/>
      <c r="AI562" s="14"/>
      <c r="AJ562" s="14"/>
      <c r="AK562" s="16"/>
      <c r="AL562" s="14"/>
      <c r="AM562" s="14"/>
      <c r="AN562" s="14"/>
      <c r="AO562" s="16"/>
      <c r="AP562" s="14"/>
      <c r="AQ562" s="14"/>
      <c r="AR562" s="15" t="str">
        <f t="shared" si="24"/>
        <v/>
      </c>
      <c r="AS562" s="15" t="str">
        <f t="shared" si="25"/>
        <v/>
      </c>
      <c r="AT562" s="15" t="str">
        <f t="shared" si="26"/>
        <v/>
      </c>
      <c r="AU562" s="14"/>
    </row>
    <row r="563" spans="1:47" ht="15" customHeight="1" x14ac:dyDescent="0.25">
      <c r="A563" s="19">
        <v>560</v>
      </c>
      <c r="B563" s="12"/>
      <c r="C563" s="14"/>
      <c r="D563" s="14"/>
      <c r="E563" s="16"/>
      <c r="F563" s="14"/>
      <c r="G563" s="14"/>
      <c r="H563" s="14"/>
      <c r="I563" s="16"/>
      <c r="J563" s="14"/>
      <c r="K563" s="14"/>
      <c r="L563" s="14"/>
      <c r="M563" s="16"/>
      <c r="N563" s="14"/>
      <c r="O563" s="14"/>
      <c r="P563" s="14"/>
      <c r="Q563" s="16"/>
      <c r="R563" s="14"/>
      <c r="S563" s="14"/>
      <c r="T563" s="14"/>
      <c r="U563" s="16"/>
      <c r="V563" s="14"/>
      <c r="W563" s="14"/>
      <c r="X563" s="14"/>
      <c r="Y563" s="16"/>
      <c r="Z563" s="14"/>
      <c r="AA563" s="14"/>
      <c r="AB563" s="14"/>
      <c r="AC563" s="16"/>
      <c r="AD563" s="14"/>
      <c r="AE563" s="14"/>
      <c r="AF563" s="14"/>
      <c r="AG563" s="16"/>
      <c r="AH563" s="14"/>
      <c r="AI563" s="14"/>
      <c r="AJ563" s="14"/>
      <c r="AK563" s="16"/>
      <c r="AL563" s="14"/>
      <c r="AM563" s="14"/>
      <c r="AN563" s="14"/>
      <c r="AO563" s="16"/>
      <c r="AP563" s="14"/>
      <c r="AQ563" s="14"/>
      <c r="AR563" s="15" t="str">
        <f t="shared" si="24"/>
        <v/>
      </c>
      <c r="AS563" s="15" t="str">
        <f t="shared" si="25"/>
        <v/>
      </c>
      <c r="AT563" s="15" t="str">
        <f t="shared" si="26"/>
        <v/>
      </c>
      <c r="AU563" s="14"/>
    </row>
    <row r="564" spans="1:47" ht="15" customHeight="1" x14ac:dyDescent="0.25">
      <c r="A564" s="19">
        <v>561</v>
      </c>
      <c r="B564" s="12"/>
      <c r="C564" s="14"/>
      <c r="D564" s="14"/>
      <c r="E564" s="16"/>
      <c r="F564" s="14"/>
      <c r="G564" s="14"/>
      <c r="H564" s="14"/>
      <c r="I564" s="16"/>
      <c r="J564" s="14"/>
      <c r="K564" s="14"/>
      <c r="L564" s="14"/>
      <c r="M564" s="16"/>
      <c r="N564" s="14"/>
      <c r="O564" s="14"/>
      <c r="P564" s="14"/>
      <c r="Q564" s="16"/>
      <c r="R564" s="14"/>
      <c r="S564" s="14"/>
      <c r="T564" s="14"/>
      <c r="U564" s="16"/>
      <c r="V564" s="14"/>
      <c r="W564" s="14"/>
      <c r="X564" s="14"/>
      <c r="Y564" s="16"/>
      <c r="Z564" s="14"/>
      <c r="AA564" s="14"/>
      <c r="AB564" s="14"/>
      <c r="AC564" s="16"/>
      <c r="AD564" s="14"/>
      <c r="AE564" s="14"/>
      <c r="AF564" s="14"/>
      <c r="AG564" s="16"/>
      <c r="AH564" s="14"/>
      <c r="AI564" s="14"/>
      <c r="AJ564" s="14"/>
      <c r="AK564" s="16"/>
      <c r="AL564" s="14"/>
      <c r="AM564" s="14"/>
      <c r="AN564" s="14"/>
      <c r="AO564" s="16"/>
      <c r="AP564" s="14"/>
      <c r="AQ564" s="14"/>
      <c r="AR564" s="15" t="str">
        <f t="shared" si="24"/>
        <v/>
      </c>
      <c r="AS564" s="15" t="str">
        <f t="shared" si="25"/>
        <v/>
      </c>
      <c r="AT564" s="15" t="str">
        <f t="shared" si="26"/>
        <v/>
      </c>
      <c r="AU564" s="14"/>
    </row>
    <row r="565" spans="1:47" ht="15" customHeight="1" x14ac:dyDescent="0.25">
      <c r="A565" s="19">
        <v>562</v>
      </c>
      <c r="B565" s="12"/>
      <c r="C565" s="14"/>
      <c r="D565" s="14"/>
      <c r="E565" s="16"/>
      <c r="F565" s="14"/>
      <c r="G565" s="14"/>
      <c r="H565" s="14"/>
      <c r="I565" s="16"/>
      <c r="J565" s="14"/>
      <c r="K565" s="14"/>
      <c r="L565" s="14"/>
      <c r="M565" s="16"/>
      <c r="N565" s="14"/>
      <c r="O565" s="14"/>
      <c r="P565" s="14"/>
      <c r="Q565" s="16"/>
      <c r="R565" s="14"/>
      <c r="S565" s="14"/>
      <c r="T565" s="14"/>
      <c r="U565" s="16"/>
      <c r="V565" s="14"/>
      <c r="W565" s="14"/>
      <c r="X565" s="14"/>
      <c r="Y565" s="16"/>
      <c r="Z565" s="14"/>
      <c r="AA565" s="14"/>
      <c r="AB565" s="14"/>
      <c r="AC565" s="16"/>
      <c r="AD565" s="14"/>
      <c r="AE565" s="14"/>
      <c r="AF565" s="14"/>
      <c r="AG565" s="16"/>
      <c r="AH565" s="14"/>
      <c r="AI565" s="14"/>
      <c r="AJ565" s="14"/>
      <c r="AK565" s="16"/>
      <c r="AL565" s="14"/>
      <c r="AM565" s="14"/>
      <c r="AN565" s="14"/>
      <c r="AO565" s="16"/>
      <c r="AP565" s="14"/>
      <c r="AQ565" s="14"/>
      <c r="AR565" s="15" t="str">
        <f t="shared" si="24"/>
        <v/>
      </c>
      <c r="AS565" s="15" t="str">
        <f t="shared" si="25"/>
        <v/>
      </c>
      <c r="AT565" s="15" t="str">
        <f t="shared" si="26"/>
        <v/>
      </c>
      <c r="AU565" s="14"/>
    </row>
    <row r="566" spans="1:47" ht="15" customHeight="1" x14ac:dyDescent="0.25">
      <c r="A566" s="19">
        <v>563</v>
      </c>
      <c r="B566" s="12"/>
      <c r="C566" s="14"/>
      <c r="D566" s="14"/>
      <c r="E566" s="16"/>
      <c r="F566" s="14"/>
      <c r="G566" s="14"/>
      <c r="H566" s="14"/>
      <c r="I566" s="16"/>
      <c r="J566" s="14"/>
      <c r="K566" s="14"/>
      <c r="L566" s="14"/>
      <c r="M566" s="16"/>
      <c r="N566" s="14"/>
      <c r="O566" s="14"/>
      <c r="P566" s="14"/>
      <c r="Q566" s="16"/>
      <c r="R566" s="14"/>
      <c r="S566" s="14"/>
      <c r="T566" s="14"/>
      <c r="U566" s="16"/>
      <c r="V566" s="14"/>
      <c r="W566" s="14"/>
      <c r="X566" s="14"/>
      <c r="Y566" s="16"/>
      <c r="Z566" s="14"/>
      <c r="AA566" s="14"/>
      <c r="AB566" s="14"/>
      <c r="AC566" s="16"/>
      <c r="AD566" s="14"/>
      <c r="AE566" s="14"/>
      <c r="AF566" s="14"/>
      <c r="AG566" s="16"/>
      <c r="AH566" s="14"/>
      <c r="AI566" s="14"/>
      <c r="AJ566" s="14"/>
      <c r="AK566" s="16"/>
      <c r="AL566" s="14"/>
      <c r="AM566" s="14"/>
      <c r="AN566" s="14"/>
      <c r="AO566" s="16"/>
      <c r="AP566" s="14"/>
      <c r="AQ566" s="14"/>
      <c r="AR566" s="15" t="str">
        <f t="shared" si="24"/>
        <v/>
      </c>
      <c r="AS566" s="15" t="str">
        <f t="shared" si="25"/>
        <v/>
      </c>
      <c r="AT566" s="15" t="str">
        <f t="shared" si="26"/>
        <v/>
      </c>
      <c r="AU566" s="14"/>
    </row>
    <row r="567" spans="1:47" ht="15" customHeight="1" x14ac:dyDescent="0.25">
      <c r="A567" s="19">
        <v>564</v>
      </c>
      <c r="B567" s="12"/>
      <c r="C567" s="14"/>
      <c r="D567" s="14"/>
      <c r="E567" s="16"/>
      <c r="F567" s="14"/>
      <c r="G567" s="14"/>
      <c r="H567" s="14"/>
      <c r="I567" s="16"/>
      <c r="J567" s="14"/>
      <c r="K567" s="14"/>
      <c r="L567" s="14"/>
      <c r="M567" s="16"/>
      <c r="N567" s="14"/>
      <c r="O567" s="14"/>
      <c r="P567" s="14"/>
      <c r="Q567" s="16"/>
      <c r="R567" s="14"/>
      <c r="S567" s="14"/>
      <c r="T567" s="14"/>
      <c r="U567" s="16"/>
      <c r="V567" s="14"/>
      <c r="W567" s="14"/>
      <c r="X567" s="14"/>
      <c r="Y567" s="16"/>
      <c r="Z567" s="14"/>
      <c r="AA567" s="14"/>
      <c r="AB567" s="14"/>
      <c r="AC567" s="16"/>
      <c r="AD567" s="14"/>
      <c r="AE567" s="14"/>
      <c r="AF567" s="14"/>
      <c r="AG567" s="16"/>
      <c r="AH567" s="14"/>
      <c r="AI567" s="14"/>
      <c r="AJ567" s="14"/>
      <c r="AK567" s="16"/>
      <c r="AL567" s="14"/>
      <c r="AM567" s="14"/>
      <c r="AN567" s="14"/>
      <c r="AO567" s="16"/>
      <c r="AP567" s="14"/>
      <c r="AQ567" s="14"/>
      <c r="AR567" s="15" t="str">
        <f t="shared" si="24"/>
        <v/>
      </c>
      <c r="AS567" s="15" t="str">
        <f t="shared" si="25"/>
        <v/>
      </c>
      <c r="AT567" s="15" t="str">
        <f t="shared" si="26"/>
        <v/>
      </c>
      <c r="AU567" s="14"/>
    </row>
    <row r="568" spans="1:47" ht="15" customHeight="1" x14ac:dyDescent="0.25">
      <c r="A568" s="19">
        <v>565</v>
      </c>
      <c r="B568" s="12"/>
      <c r="C568" s="14"/>
      <c r="D568" s="14"/>
      <c r="E568" s="16"/>
      <c r="F568" s="14"/>
      <c r="G568" s="14"/>
      <c r="H568" s="14"/>
      <c r="I568" s="16"/>
      <c r="J568" s="14"/>
      <c r="K568" s="14"/>
      <c r="L568" s="14"/>
      <c r="M568" s="16"/>
      <c r="N568" s="14"/>
      <c r="O568" s="14"/>
      <c r="P568" s="14"/>
      <c r="Q568" s="16"/>
      <c r="R568" s="14"/>
      <c r="S568" s="14"/>
      <c r="T568" s="14"/>
      <c r="U568" s="16"/>
      <c r="V568" s="14"/>
      <c r="W568" s="14"/>
      <c r="X568" s="14"/>
      <c r="Y568" s="16"/>
      <c r="Z568" s="14"/>
      <c r="AA568" s="14"/>
      <c r="AB568" s="14"/>
      <c r="AC568" s="16"/>
      <c r="AD568" s="14"/>
      <c r="AE568" s="14"/>
      <c r="AF568" s="14"/>
      <c r="AG568" s="16"/>
      <c r="AH568" s="14"/>
      <c r="AI568" s="14"/>
      <c r="AJ568" s="14"/>
      <c r="AK568" s="16"/>
      <c r="AL568" s="14"/>
      <c r="AM568" s="14"/>
      <c r="AN568" s="14"/>
      <c r="AO568" s="16"/>
      <c r="AP568" s="14"/>
      <c r="AQ568" s="14"/>
      <c r="AR568" s="15" t="str">
        <f t="shared" si="24"/>
        <v/>
      </c>
      <c r="AS568" s="15" t="str">
        <f t="shared" si="25"/>
        <v/>
      </c>
      <c r="AT568" s="15" t="str">
        <f t="shared" si="26"/>
        <v/>
      </c>
      <c r="AU568" s="14"/>
    </row>
    <row r="569" spans="1:47" ht="15" customHeight="1" x14ac:dyDescent="0.25">
      <c r="A569" s="19">
        <v>566</v>
      </c>
      <c r="B569" s="12"/>
      <c r="C569" s="14"/>
      <c r="D569" s="14"/>
      <c r="E569" s="16"/>
      <c r="F569" s="14"/>
      <c r="G569" s="14"/>
      <c r="H569" s="14"/>
      <c r="I569" s="16"/>
      <c r="J569" s="14"/>
      <c r="K569" s="14"/>
      <c r="L569" s="14"/>
      <c r="M569" s="16"/>
      <c r="N569" s="14"/>
      <c r="O569" s="14"/>
      <c r="P569" s="14"/>
      <c r="Q569" s="16"/>
      <c r="R569" s="14"/>
      <c r="S569" s="14"/>
      <c r="T569" s="14"/>
      <c r="U569" s="16"/>
      <c r="V569" s="14"/>
      <c r="W569" s="14"/>
      <c r="X569" s="14"/>
      <c r="Y569" s="16"/>
      <c r="Z569" s="14"/>
      <c r="AA569" s="14"/>
      <c r="AB569" s="14"/>
      <c r="AC569" s="16"/>
      <c r="AD569" s="14"/>
      <c r="AE569" s="14"/>
      <c r="AF569" s="14"/>
      <c r="AG569" s="16"/>
      <c r="AH569" s="14"/>
      <c r="AI569" s="14"/>
      <c r="AJ569" s="14"/>
      <c r="AK569" s="16"/>
      <c r="AL569" s="14"/>
      <c r="AM569" s="14"/>
      <c r="AN569" s="14"/>
      <c r="AO569" s="16"/>
      <c r="AP569" s="14"/>
      <c r="AQ569" s="14"/>
      <c r="AR569" s="15" t="str">
        <f t="shared" si="24"/>
        <v/>
      </c>
      <c r="AS569" s="15" t="str">
        <f t="shared" si="25"/>
        <v/>
      </c>
      <c r="AT569" s="15" t="str">
        <f t="shared" si="26"/>
        <v/>
      </c>
      <c r="AU569" s="14"/>
    </row>
    <row r="570" spans="1:47" ht="15" customHeight="1" x14ac:dyDescent="0.25">
      <c r="A570" s="19">
        <v>567</v>
      </c>
      <c r="B570" s="12"/>
      <c r="C570" s="14"/>
      <c r="D570" s="14"/>
      <c r="E570" s="16"/>
      <c r="F570" s="14"/>
      <c r="G570" s="14"/>
      <c r="H570" s="14"/>
      <c r="I570" s="16"/>
      <c r="J570" s="14"/>
      <c r="K570" s="14"/>
      <c r="L570" s="14"/>
      <c r="M570" s="16"/>
      <c r="N570" s="14"/>
      <c r="O570" s="14"/>
      <c r="P570" s="14"/>
      <c r="Q570" s="16"/>
      <c r="R570" s="14"/>
      <c r="S570" s="14"/>
      <c r="T570" s="14"/>
      <c r="U570" s="16"/>
      <c r="V570" s="14"/>
      <c r="W570" s="14"/>
      <c r="X570" s="14"/>
      <c r="Y570" s="16"/>
      <c r="Z570" s="14"/>
      <c r="AA570" s="14"/>
      <c r="AB570" s="14"/>
      <c r="AC570" s="16"/>
      <c r="AD570" s="14"/>
      <c r="AE570" s="14"/>
      <c r="AF570" s="14"/>
      <c r="AG570" s="16"/>
      <c r="AH570" s="14"/>
      <c r="AI570" s="14"/>
      <c r="AJ570" s="14"/>
      <c r="AK570" s="16"/>
      <c r="AL570" s="14"/>
      <c r="AM570" s="14"/>
      <c r="AN570" s="14"/>
      <c r="AO570" s="16"/>
      <c r="AP570" s="14"/>
      <c r="AQ570" s="14"/>
      <c r="AR570" s="15" t="str">
        <f t="shared" si="24"/>
        <v/>
      </c>
      <c r="AS570" s="15" t="str">
        <f t="shared" si="25"/>
        <v/>
      </c>
      <c r="AT570" s="15" t="str">
        <f t="shared" si="26"/>
        <v/>
      </c>
      <c r="AU570" s="14"/>
    </row>
    <row r="571" spans="1:47" ht="15" customHeight="1" x14ac:dyDescent="0.25">
      <c r="A571" s="19">
        <v>568</v>
      </c>
      <c r="B571" s="12"/>
      <c r="C571" s="14"/>
      <c r="D571" s="14"/>
      <c r="E571" s="16"/>
      <c r="F571" s="14"/>
      <c r="G571" s="14"/>
      <c r="H571" s="14"/>
      <c r="I571" s="16"/>
      <c r="J571" s="14"/>
      <c r="K571" s="14"/>
      <c r="L571" s="14"/>
      <c r="M571" s="16"/>
      <c r="N571" s="14"/>
      <c r="O571" s="14"/>
      <c r="P571" s="14"/>
      <c r="Q571" s="16"/>
      <c r="R571" s="14"/>
      <c r="S571" s="14"/>
      <c r="T571" s="14"/>
      <c r="U571" s="16"/>
      <c r="V571" s="14"/>
      <c r="W571" s="14"/>
      <c r="X571" s="14"/>
      <c r="Y571" s="16"/>
      <c r="Z571" s="14"/>
      <c r="AA571" s="14"/>
      <c r="AB571" s="14"/>
      <c r="AC571" s="16"/>
      <c r="AD571" s="14"/>
      <c r="AE571" s="14"/>
      <c r="AF571" s="14"/>
      <c r="AG571" s="16"/>
      <c r="AH571" s="14"/>
      <c r="AI571" s="14"/>
      <c r="AJ571" s="14"/>
      <c r="AK571" s="16"/>
      <c r="AL571" s="14"/>
      <c r="AM571" s="14"/>
      <c r="AN571" s="14"/>
      <c r="AO571" s="16"/>
      <c r="AP571" s="14"/>
      <c r="AQ571" s="14"/>
      <c r="AR571" s="15" t="str">
        <f t="shared" si="24"/>
        <v/>
      </c>
      <c r="AS571" s="15" t="str">
        <f t="shared" si="25"/>
        <v/>
      </c>
      <c r="AT571" s="15" t="str">
        <f t="shared" si="26"/>
        <v/>
      </c>
      <c r="AU571" s="14"/>
    </row>
    <row r="572" spans="1:47" ht="15" customHeight="1" x14ac:dyDescent="0.25">
      <c r="A572" s="19">
        <v>569</v>
      </c>
      <c r="B572" s="12"/>
      <c r="C572" s="14"/>
      <c r="D572" s="14"/>
      <c r="E572" s="16"/>
      <c r="F572" s="14"/>
      <c r="G572" s="14"/>
      <c r="H572" s="14"/>
      <c r="I572" s="16"/>
      <c r="J572" s="14"/>
      <c r="K572" s="14"/>
      <c r="L572" s="14"/>
      <c r="M572" s="16"/>
      <c r="N572" s="14"/>
      <c r="O572" s="14"/>
      <c r="P572" s="14"/>
      <c r="Q572" s="16"/>
      <c r="R572" s="14"/>
      <c r="S572" s="14"/>
      <c r="T572" s="14"/>
      <c r="U572" s="16"/>
      <c r="V572" s="14"/>
      <c r="W572" s="14"/>
      <c r="X572" s="14"/>
      <c r="Y572" s="16"/>
      <c r="Z572" s="14"/>
      <c r="AA572" s="14"/>
      <c r="AB572" s="14"/>
      <c r="AC572" s="16"/>
      <c r="AD572" s="14"/>
      <c r="AE572" s="14"/>
      <c r="AF572" s="14"/>
      <c r="AG572" s="16"/>
      <c r="AH572" s="14"/>
      <c r="AI572" s="14"/>
      <c r="AJ572" s="14"/>
      <c r="AK572" s="16"/>
      <c r="AL572" s="14"/>
      <c r="AM572" s="14"/>
      <c r="AN572" s="14"/>
      <c r="AO572" s="16"/>
      <c r="AP572" s="14"/>
      <c r="AQ572" s="14"/>
      <c r="AR572" s="15" t="str">
        <f t="shared" si="24"/>
        <v/>
      </c>
      <c r="AS572" s="15" t="str">
        <f t="shared" si="25"/>
        <v/>
      </c>
      <c r="AT572" s="15" t="str">
        <f t="shared" si="26"/>
        <v/>
      </c>
      <c r="AU572" s="14"/>
    </row>
    <row r="573" spans="1:47" ht="15" customHeight="1" x14ac:dyDescent="0.25">
      <c r="A573" s="19">
        <v>570</v>
      </c>
      <c r="B573" s="12"/>
      <c r="C573" s="14"/>
      <c r="D573" s="14"/>
      <c r="E573" s="16"/>
      <c r="F573" s="14"/>
      <c r="G573" s="14"/>
      <c r="H573" s="14"/>
      <c r="I573" s="16"/>
      <c r="J573" s="14"/>
      <c r="K573" s="14"/>
      <c r="L573" s="14"/>
      <c r="M573" s="16"/>
      <c r="N573" s="14"/>
      <c r="O573" s="14"/>
      <c r="P573" s="14"/>
      <c r="Q573" s="16"/>
      <c r="R573" s="14"/>
      <c r="S573" s="14"/>
      <c r="T573" s="14"/>
      <c r="U573" s="16"/>
      <c r="V573" s="14"/>
      <c r="W573" s="14"/>
      <c r="X573" s="14"/>
      <c r="Y573" s="16"/>
      <c r="Z573" s="14"/>
      <c r="AA573" s="14"/>
      <c r="AB573" s="14"/>
      <c r="AC573" s="16"/>
      <c r="AD573" s="14"/>
      <c r="AE573" s="14"/>
      <c r="AF573" s="14"/>
      <c r="AG573" s="16"/>
      <c r="AH573" s="14"/>
      <c r="AI573" s="14"/>
      <c r="AJ573" s="14"/>
      <c r="AK573" s="16"/>
      <c r="AL573" s="14"/>
      <c r="AM573" s="14"/>
      <c r="AN573" s="14"/>
      <c r="AO573" s="16"/>
      <c r="AP573" s="14"/>
      <c r="AQ573" s="14"/>
      <c r="AR573" s="15" t="str">
        <f t="shared" si="24"/>
        <v/>
      </c>
      <c r="AS573" s="15" t="str">
        <f t="shared" si="25"/>
        <v/>
      </c>
      <c r="AT573" s="15" t="str">
        <f t="shared" si="26"/>
        <v/>
      </c>
      <c r="AU573" s="14"/>
    </row>
    <row r="574" spans="1:47" ht="15" customHeight="1" x14ac:dyDescent="0.25">
      <c r="A574" s="19">
        <v>571</v>
      </c>
      <c r="B574" s="12"/>
      <c r="C574" s="14"/>
      <c r="D574" s="14"/>
      <c r="E574" s="16"/>
      <c r="F574" s="14"/>
      <c r="G574" s="14"/>
      <c r="H574" s="14"/>
      <c r="I574" s="16"/>
      <c r="J574" s="14"/>
      <c r="K574" s="14"/>
      <c r="L574" s="14"/>
      <c r="M574" s="16"/>
      <c r="N574" s="14"/>
      <c r="O574" s="14"/>
      <c r="P574" s="14"/>
      <c r="Q574" s="16"/>
      <c r="R574" s="14"/>
      <c r="S574" s="14"/>
      <c r="T574" s="14"/>
      <c r="U574" s="16"/>
      <c r="V574" s="14"/>
      <c r="W574" s="14"/>
      <c r="X574" s="14"/>
      <c r="Y574" s="16"/>
      <c r="Z574" s="14"/>
      <c r="AA574" s="14"/>
      <c r="AB574" s="14"/>
      <c r="AC574" s="16"/>
      <c r="AD574" s="14"/>
      <c r="AE574" s="14"/>
      <c r="AF574" s="14"/>
      <c r="AG574" s="16"/>
      <c r="AH574" s="14"/>
      <c r="AI574" s="14"/>
      <c r="AJ574" s="14"/>
      <c r="AK574" s="16"/>
      <c r="AL574" s="14"/>
      <c r="AM574" s="14"/>
      <c r="AN574" s="14"/>
      <c r="AO574" s="16"/>
      <c r="AP574" s="14"/>
      <c r="AQ574" s="14"/>
      <c r="AR574" s="15" t="str">
        <f t="shared" si="24"/>
        <v/>
      </c>
      <c r="AS574" s="15" t="str">
        <f t="shared" si="25"/>
        <v/>
      </c>
      <c r="AT574" s="15" t="str">
        <f t="shared" si="26"/>
        <v/>
      </c>
      <c r="AU574" s="14"/>
    </row>
    <row r="575" spans="1:47" ht="15" customHeight="1" x14ac:dyDescent="0.25">
      <c r="A575" s="19">
        <v>572</v>
      </c>
      <c r="B575" s="12"/>
      <c r="C575" s="14"/>
      <c r="D575" s="14"/>
      <c r="E575" s="16"/>
      <c r="F575" s="14"/>
      <c r="G575" s="14"/>
      <c r="H575" s="14"/>
      <c r="I575" s="16"/>
      <c r="J575" s="14"/>
      <c r="K575" s="14"/>
      <c r="L575" s="14"/>
      <c r="M575" s="16"/>
      <c r="N575" s="14"/>
      <c r="O575" s="14"/>
      <c r="P575" s="14"/>
      <c r="Q575" s="16"/>
      <c r="R575" s="14"/>
      <c r="S575" s="14"/>
      <c r="T575" s="14"/>
      <c r="U575" s="16"/>
      <c r="V575" s="14"/>
      <c r="W575" s="14"/>
      <c r="X575" s="14"/>
      <c r="Y575" s="16"/>
      <c r="Z575" s="14"/>
      <c r="AA575" s="14"/>
      <c r="AB575" s="14"/>
      <c r="AC575" s="16"/>
      <c r="AD575" s="14"/>
      <c r="AE575" s="14"/>
      <c r="AF575" s="14"/>
      <c r="AG575" s="16"/>
      <c r="AH575" s="14"/>
      <c r="AI575" s="14"/>
      <c r="AJ575" s="14"/>
      <c r="AK575" s="16"/>
      <c r="AL575" s="14"/>
      <c r="AM575" s="14"/>
      <c r="AN575" s="14"/>
      <c r="AO575" s="16"/>
      <c r="AP575" s="14"/>
      <c r="AQ575" s="14"/>
      <c r="AR575" s="15" t="str">
        <f t="shared" si="24"/>
        <v/>
      </c>
      <c r="AS575" s="15" t="str">
        <f t="shared" si="25"/>
        <v/>
      </c>
      <c r="AT575" s="15" t="str">
        <f t="shared" si="26"/>
        <v/>
      </c>
      <c r="AU575" s="14"/>
    </row>
    <row r="576" spans="1:47" ht="15" customHeight="1" x14ac:dyDescent="0.25">
      <c r="A576" s="19">
        <v>573</v>
      </c>
      <c r="B576" s="12"/>
      <c r="C576" s="14"/>
      <c r="D576" s="14"/>
      <c r="E576" s="16"/>
      <c r="F576" s="14"/>
      <c r="G576" s="14"/>
      <c r="H576" s="14"/>
      <c r="I576" s="16"/>
      <c r="J576" s="14"/>
      <c r="K576" s="14"/>
      <c r="L576" s="14"/>
      <c r="M576" s="16"/>
      <c r="N576" s="14"/>
      <c r="O576" s="14"/>
      <c r="P576" s="14"/>
      <c r="Q576" s="16"/>
      <c r="R576" s="14"/>
      <c r="S576" s="14"/>
      <c r="T576" s="14"/>
      <c r="U576" s="16"/>
      <c r="V576" s="14"/>
      <c r="W576" s="14"/>
      <c r="X576" s="14"/>
      <c r="Y576" s="16"/>
      <c r="Z576" s="14"/>
      <c r="AA576" s="14"/>
      <c r="AB576" s="14"/>
      <c r="AC576" s="16"/>
      <c r="AD576" s="14"/>
      <c r="AE576" s="14"/>
      <c r="AF576" s="14"/>
      <c r="AG576" s="16"/>
      <c r="AH576" s="14"/>
      <c r="AI576" s="14"/>
      <c r="AJ576" s="14"/>
      <c r="AK576" s="16"/>
      <c r="AL576" s="14"/>
      <c r="AM576" s="14"/>
      <c r="AN576" s="14"/>
      <c r="AO576" s="16"/>
      <c r="AP576" s="14"/>
      <c r="AQ576" s="14"/>
      <c r="AR576" s="15" t="str">
        <f t="shared" si="24"/>
        <v/>
      </c>
      <c r="AS576" s="15" t="str">
        <f t="shared" si="25"/>
        <v/>
      </c>
      <c r="AT576" s="15" t="str">
        <f t="shared" si="26"/>
        <v/>
      </c>
      <c r="AU576" s="14"/>
    </row>
    <row r="577" spans="1:47" ht="15" customHeight="1" x14ac:dyDescent="0.25">
      <c r="A577" s="19">
        <v>574</v>
      </c>
      <c r="B577" s="12"/>
      <c r="C577" s="14"/>
      <c r="D577" s="14"/>
      <c r="E577" s="16"/>
      <c r="F577" s="14"/>
      <c r="G577" s="14"/>
      <c r="H577" s="14"/>
      <c r="I577" s="16"/>
      <c r="J577" s="14"/>
      <c r="K577" s="14"/>
      <c r="L577" s="14"/>
      <c r="M577" s="16"/>
      <c r="N577" s="14"/>
      <c r="O577" s="14"/>
      <c r="P577" s="14"/>
      <c r="Q577" s="16"/>
      <c r="R577" s="14"/>
      <c r="S577" s="14"/>
      <c r="T577" s="14"/>
      <c r="U577" s="16"/>
      <c r="V577" s="14"/>
      <c r="W577" s="14"/>
      <c r="X577" s="14"/>
      <c r="Y577" s="16"/>
      <c r="Z577" s="14"/>
      <c r="AA577" s="14"/>
      <c r="AB577" s="14"/>
      <c r="AC577" s="16"/>
      <c r="AD577" s="14"/>
      <c r="AE577" s="14"/>
      <c r="AF577" s="14"/>
      <c r="AG577" s="16"/>
      <c r="AH577" s="14"/>
      <c r="AI577" s="14"/>
      <c r="AJ577" s="14"/>
      <c r="AK577" s="16"/>
      <c r="AL577" s="14"/>
      <c r="AM577" s="14"/>
      <c r="AN577" s="14"/>
      <c r="AO577" s="16"/>
      <c r="AP577" s="14"/>
      <c r="AQ577" s="14"/>
      <c r="AR577" s="15" t="str">
        <f t="shared" si="24"/>
        <v/>
      </c>
      <c r="AS577" s="15" t="str">
        <f t="shared" si="25"/>
        <v/>
      </c>
      <c r="AT577" s="15" t="str">
        <f t="shared" si="26"/>
        <v/>
      </c>
      <c r="AU577" s="14"/>
    </row>
    <row r="578" spans="1:47" ht="15" customHeight="1" x14ac:dyDescent="0.25">
      <c r="A578" s="19">
        <v>575</v>
      </c>
      <c r="B578" s="12"/>
      <c r="C578" s="14"/>
      <c r="D578" s="14"/>
      <c r="E578" s="16"/>
      <c r="F578" s="14"/>
      <c r="G578" s="14"/>
      <c r="H578" s="14"/>
      <c r="I578" s="16"/>
      <c r="J578" s="14"/>
      <c r="K578" s="14"/>
      <c r="L578" s="14"/>
      <c r="M578" s="16"/>
      <c r="N578" s="14"/>
      <c r="O578" s="14"/>
      <c r="P578" s="14"/>
      <c r="Q578" s="16"/>
      <c r="R578" s="14"/>
      <c r="S578" s="14"/>
      <c r="T578" s="14"/>
      <c r="U578" s="16"/>
      <c r="V578" s="14"/>
      <c r="W578" s="14"/>
      <c r="X578" s="14"/>
      <c r="Y578" s="16"/>
      <c r="Z578" s="14"/>
      <c r="AA578" s="14"/>
      <c r="AB578" s="14"/>
      <c r="AC578" s="16"/>
      <c r="AD578" s="14"/>
      <c r="AE578" s="14"/>
      <c r="AF578" s="14"/>
      <c r="AG578" s="16"/>
      <c r="AH578" s="14"/>
      <c r="AI578" s="14"/>
      <c r="AJ578" s="14"/>
      <c r="AK578" s="16"/>
      <c r="AL578" s="14"/>
      <c r="AM578" s="14"/>
      <c r="AN578" s="14"/>
      <c r="AO578" s="16"/>
      <c r="AP578" s="14"/>
      <c r="AQ578" s="14"/>
      <c r="AR578" s="15" t="str">
        <f t="shared" si="24"/>
        <v/>
      </c>
      <c r="AS578" s="15" t="str">
        <f t="shared" si="25"/>
        <v/>
      </c>
      <c r="AT578" s="15" t="str">
        <f t="shared" si="26"/>
        <v/>
      </c>
      <c r="AU578" s="14"/>
    </row>
    <row r="579" spans="1:47" ht="15" customHeight="1" x14ac:dyDescent="0.25">
      <c r="A579" s="19">
        <v>576</v>
      </c>
      <c r="B579" s="12"/>
      <c r="C579" s="14"/>
      <c r="D579" s="14"/>
      <c r="E579" s="16"/>
      <c r="F579" s="14"/>
      <c r="G579" s="14"/>
      <c r="H579" s="14"/>
      <c r="I579" s="16"/>
      <c r="J579" s="14"/>
      <c r="K579" s="14"/>
      <c r="L579" s="14"/>
      <c r="M579" s="16"/>
      <c r="N579" s="14"/>
      <c r="O579" s="14"/>
      <c r="P579" s="14"/>
      <c r="Q579" s="16"/>
      <c r="R579" s="14"/>
      <c r="S579" s="14"/>
      <c r="T579" s="14"/>
      <c r="U579" s="16"/>
      <c r="V579" s="14"/>
      <c r="W579" s="14"/>
      <c r="X579" s="14"/>
      <c r="Y579" s="16"/>
      <c r="Z579" s="14"/>
      <c r="AA579" s="14"/>
      <c r="AB579" s="14"/>
      <c r="AC579" s="16"/>
      <c r="AD579" s="14"/>
      <c r="AE579" s="14"/>
      <c r="AF579" s="14"/>
      <c r="AG579" s="16"/>
      <c r="AH579" s="14"/>
      <c r="AI579" s="14"/>
      <c r="AJ579" s="14"/>
      <c r="AK579" s="16"/>
      <c r="AL579" s="14"/>
      <c r="AM579" s="14"/>
      <c r="AN579" s="14"/>
      <c r="AO579" s="16"/>
      <c r="AP579" s="14"/>
      <c r="AQ579" s="14"/>
      <c r="AR579" s="15" t="str">
        <f t="shared" si="24"/>
        <v/>
      </c>
      <c r="AS579" s="15" t="str">
        <f t="shared" si="25"/>
        <v/>
      </c>
      <c r="AT579" s="15" t="str">
        <f t="shared" si="26"/>
        <v/>
      </c>
      <c r="AU579" s="14"/>
    </row>
    <row r="580" spans="1:47" ht="15" customHeight="1" x14ac:dyDescent="0.25">
      <c r="A580" s="19">
        <v>577</v>
      </c>
      <c r="B580" s="12"/>
      <c r="C580" s="14"/>
      <c r="D580" s="14"/>
      <c r="E580" s="16"/>
      <c r="F580" s="14"/>
      <c r="G580" s="14"/>
      <c r="H580" s="14"/>
      <c r="I580" s="16"/>
      <c r="J580" s="14"/>
      <c r="K580" s="14"/>
      <c r="L580" s="14"/>
      <c r="M580" s="16"/>
      <c r="N580" s="14"/>
      <c r="O580" s="14"/>
      <c r="P580" s="14"/>
      <c r="Q580" s="16"/>
      <c r="R580" s="14"/>
      <c r="S580" s="14"/>
      <c r="T580" s="14"/>
      <c r="U580" s="16"/>
      <c r="V580" s="14"/>
      <c r="W580" s="14"/>
      <c r="X580" s="14"/>
      <c r="Y580" s="16"/>
      <c r="Z580" s="14"/>
      <c r="AA580" s="14"/>
      <c r="AB580" s="14"/>
      <c r="AC580" s="16"/>
      <c r="AD580" s="14"/>
      <c r="AE580" s="14"/>
      <c r="AF580" s="14"/>
      <c r="AG580" s="16"/>
      <c r="AH580" s="14"/>
      <c r="AI580" s="14"/>
      <c r="AJ580" s="14"/>
      <c r="AK580" s="16"/>
      <c r="AL580" s="14"/>
      <c r="AM580" s="14"/>
      <c r="AN580" s="14"/>
      <c r="AO580" s="16"/>
      <c r="AP580" s="14"/>
      <c r="AQ580" s="14"/>
      <c r="AR580" s="15" t="str">
        <f t="shared" ref="AR580:AR643" si="27">IF(COUNT(E580,I580,M580,Q580,U580,Y580,AC580,AG580,AK580,AO580)=0,"",AVERAGE(E580,I580,M580,Q580,U580,Y580,AC580,AG580,AK580,AO580))</f>
        <v/>
      </c>
      <c r="AS580" s="15" t="str">
        <f t="shared" ref="AS580:AS643" si="28">IF(COUNT(E580,I580,M580,Q580,U580,Y580,AC580,AG580,AK580,AO580)=0,"",MIN(E580,I580,M580,Q580,U580,Y580,AC580,AG580,AK580,AO580))</f>
        <v/>
      </c>
      <c r="AT580" s="15" t="str">
        <f t="shared" ref="AT580:AT643" si="29">IF(COUNT(E580,I580,M580,Q580,U580,Y580,AC580,AG580,AK580,AO580)=0,"",MAX(E580,I580,M580,Q580,U580,Y580,AC580,AG580,AK580,AO580))</f>
        <v/>
      </c>
      <c r="AU580" s="14"/>
    </row>
    <row r="581" spans="1:47" ht="15" customHeight="1" x14ac:dyDescent="0.25">
      <c r="A581" s="19">
        <v>578</v>
      </c>
      <c r="B581" s="12"/>
      <c r="C581" s="14"/>
      <c r="D581" s="14"/>
      <c r="E581" s="16"/>
      <c r="F581" s="14"/>
      <c r="G581" s="14"/>
      <c r="H581" s="14"/>
      <c r="I581" s="16"/>
      <c r="J581" s="14"/>
      <c r="K581" s="14"/>
      <c r="L581" s="14"/>
      <c r="M581" s="16"/>
      <c r="N581" s="14"/>
      <c r="O581" s="14"/>
      <c r="P581" s="14"/>
      <c r="Q581" s="16"/>
      <c r="R581" s="14"/>
      <c r="S581" s="14"/>
      <c r="T581" s="14"/>
      <c r="U581" s="16"/>
      <c r="V581" s="14"/>
      <c r="W581" s="14"/>
      <c r="X581" s="14"/>
      <c r="Y581" s="16"/>
      <c r="Z581" s="14"/>
      <c r="AA581" s="14"/>
      <c r="AB581" s="14"/>
      <c r="AC581" s="16"/>
      <c r="AD581" s="14"/>
      <c r="AE581" s="14"/>
      <c r="AF581" s="14"/>
      <c r="AG581" s="16"/>
      <c r="AH581" s="14"/>
      <c r="AI581" s="14"/>
      <c r="AJ581" s="14"/>
      <c r="AK581" s="16"/>
      <c r="AL581" s="14"/>
      <c r="AM581" s="14"/>
      <c r="AN581" s="14"/>
      <c r="AO581" s="16"/>
      <c r="AP581" s="14"/>
      <c r="AQ581" s="14"/>
      <c r="AR581" s="15" t="str">
        <f t="shared" si="27"/>
        <v/>
      </c>
      <c r="AS581" s="15" t="str">
        <f t="shared" si="28"/>
        <v/>
      </c>
      <c r="AT581" s="15" t="str">
        <f t="shared" si="29"/>
        <v/>
      </c>
      <c r="AU581" s="14"/>
    </row>
    <row r="582" spans="1:47" ht="15" customHeight="1" x14ac:dyDescent="0.25">
      <c r="A582" s="19">
        <v>579</v>
      </c>
      <c r="B582" s="12"/>
      <c r="C582" s="14"/>
      <c r="D582" s="14"/>
      <c r="E582" s="16"/>
      <c r="F582" s="14"/>
      <c r="G582" s="14"/>
      <c r="H582" s="14"/>
      <c r="I582" s="16"/>
      <c r="J582" s="14"/>
      <c r="K582" s="14"/>
      <c r="L582" s="14"/>
      <c r="M582" s="16"/>
      <c r="N582" s="14"/>
      <c r="O582" s="14"/>
      <c r="P582" s="14"/>
      <c r="Q582" s="16"/>
      <c r="R582" s="14"/>
      <c r="S582" s="14"/>
      <c r="T582" s="14"/>
      <c r="U582" s="16"/>
      <c r="V582" s="14"/>
      <c r="W582" s="14"/>
      <c r="X582" s="14"/>
      <c r="Y582" s="16"/>
      <c r="Z582" s="14"/>
      <c r="AA582" s="14"/>
      <c r="AB582" s="14"/>
      <c r="AC582" s="16"/>
      <c r="AD582" s="14"/>
      <c r="AE582" s="14"/>
      <c r="AF582" s="14"/>
      <c r="AG582" s="16"/>
      <c r="AH582" s="14"/>
      <c r="AI582" s="14"/>
      <c r="AJ582" s="14"/>
      <c r="AK582" s="16"/>
      <c r="AL582" s="14"/>
      <c r="AM582" s="14"/>
      <c r="AN582" s="14"/>
      <c r="AO582" s="16"/>
      <c r="AP582" s="14"/>
      <c r="AQ582" s="14"/>
      <c r="AR582" s="15" t="str">
        <f t="shared" si="27"/>
        <v/>
      </c>
      <c r="AS582" s="15" t="str">
        <f t="shared" si="28"/>
        <v/>
      </c>
      <c r="AT582" s="15" t="str">
        <f t="shared" si="29"/>
        <v/>
      </c>
      <c r="AU582" s="14"/>
    </row>
    <row r="583" spans="1:47" ht="15" customHeight="1" x14ac:dyDescent="0.25">
      <c r="A583" s="19">
        <v>580</v>
      </c>
      <c r="B583" s="12"/>
      <c r="C583" s="14"/>
      <c r="D583" s="14"/>
      <c r="E583" s="16"/>
      <c r="F583" s="14"/>
      <c r="G583" s="14"/>
      <c r="H583" s="14"/>
      <c r="I583" s="16"/>
      <c r="J583" s="14"/>
      <c r="K583" s="14"/>
      <c r="L583" s="14"/>
      <c r="M583" s="16"/>
      <c r="N583" s="14"/>
      <c r="O583" s="14"/>
      <c r="P583" s="14"/>
      <c r="Q583" s="16"/>
      <c r="R583" s="14"/>
      <c r="S583" s="14"/>
      <c r="T583" s="14"/>
      <c r="U583" s="16"/>
      <c r="V583" s="14"/>
      <c r="W583" s="14"/>
      <c r="X583" s="14"/>
      <c r="Y583" s="16"/>
      <c r="Z583" s="14"/>
      <c r="AA583" s="14"/>
      <c r="AB583" s="14"/>
      <c r="AC583" s="16"/>
      <c r="AD583" s="14"/>
      <c r="AE583" s="14"/>
      <c r="AF583" s="14"/>
      <c r="AG583" s="16"/>
      <c r="AH583" s="14"/>
      <c r="AI583" s="14"/>
      <c r="AJ583" s="14"/>
      <c r="AK583" s="16"/>
      <c r="AL583" s="14"/>
      <c r="AM583" s="14"/>
      <c r="AN583" s="14"/>
      <c r="AO583" s="16"/>
      <c r="AP583" s="14"/>
      <c r="AQ583" s="14"/>
      <c r="AR583" s="15" t="str">
        <f t="shared" si="27"/>
        <v/>
      </c>
      <c r="AS583" s="15" t="str">
        <f t="shared" si="28"/>
        <v/>
      </c>
      <c r="AT583" s="15" t="str">
        <f t="shared" si="29"/>
        <v/>
      </c>
      <c r="AU583" s="14"/>
    </row>
    <row r="584" spans="1:47" ht="15" customHeight="1" x14ac:dyDescent="0.25">
      <c r="A584" s="19">
        <v>581</v>
      </c>
      <c r="B584" s="12"/>
      <c r="C584" s="14"/>
      <c r="D584" s="14"/>
      <c r="E584" s="16"/>
      <c r="F584" s="14"/>
      <c r="G584" s="14"/>
      <c r="H584" s="14"/>
      <c r="I584" s="16"/>
      <c r="J584" s="14"/>
      <c r="K584" s="14"/>
      <c r="L584" s="14"/>
      <c r="M584" s="16"/>
      <c r="N584" s="14"/>
      <c r="O584" s="14"/>
      <c r="P584" s="14"/>
      <c r="Q584" s="16"/>
      <c r="R584" s="14"/>
      <c r="S584" s="14"/>
      <c r="T584" s="14"/>
      <c r="U584" s="16"/>
      <c r="V584" s="14"/>
      <c r="W584" s="14"/>
      <c r="X584" s="14"/>
      <c r="Y584" s="16"/>
      <c r="Z584" s="14"/>
      <c r="AA584" s="14"/>
      <c r="AB584" s="14"/>
      <c r="AC584" s="16"/>
      <c r="AD584" s="14"/>
      <c r="AE584" s="14"/>
      <c r="AF584" s="14"/>
      <c r="AG584" s="16"/>
      <c r="AH584" s="14"/>
      <c r="AI584" s="14"/>
      <c r="AJ584" s="14"/>
      <c r="AK584" s="16"/>
      <c r="AL584" s="14"/>
      <c r="AM584" s="14"/>
      <c r="AN584" s="14"/>
      <c r="AO584" s="16"/>
      <c r="AP584" s="14"/>
      <c r="AQ584" s="14"/>
      <c r="AR584" s="15" t="str">
        <f t="shared" si="27"/>
        <v/>
      </c>
      <c r="AS584" s="15" t="str">
        <f t="shared" si="28"/>
        <v/>
      </c>
      <c r="AT584" s="15" t="str">
        <f t="shared" si="29"/>
        <v/>
      </c>
      <c r="AU584" s="14"/>
    </row>
    <row r="585" spans="1:47" ht="15" customHeight="1" x14ac:dyDescent="0.25">
      <c r="A585" s="19">
        <v>582</v>
      </c>
      <c r="B585" s="12"/>
      <c r="C585" s="14"/>
      <c r="D585" s="14"/>
      <c r="E585" s="16"/>
      <c r="F585" s="14"/>
      <c r="G585" s="14"/>
      <c r="H585" s="14"/>
      <c r="I585" s="16"/>
      <c r="J585" s="14"/>
      <c r="K585" s="14"/>
      <c r="L585" s="14"/>
      <c r="M585" s="16"/>
      <c r="N585" s="14"/>
      <c r="O585" s="14"/>
      <c r="P585" s="14"/>
      <c r="Q585" s="16"/>
      <c r="R585" s="14"/>
      <c r="S585" s="14"/>
      <c r="T585" s="14"/>
      <c r="U585" s="16"/>
      <c r="V585" s="14"/>
      <c r="W585" s="14"/>
      <c r="X585" s="14"/>
      <c r="Y585" s="16"/>
      <c r="Z585" s="14"/>
      <c r="AA585" s="14"/>
      <c r="AB585" s="14"/>
      <c r="AC585" s="16"/>
      <c r="AD585" s="14"/>
      <c r="AE585" s="14"/>
      <c r="AF585" s="14"/>
      <c r="AG585" s="16"/>
      <c r="AH585" s="14"/>
      <c r="AI585" s="14"/>
      <c r="AJ585" s="14"/>
      <c r="AK585" s="16"/>
      <c r="AL585" s="14"/>
      <c r="AM585" s="14"/>
      <c r="AN585" s="14"/>
      <c r="AO585" s="16"/>
      <c r="AP585" s="14"/>
      <c r="AQ585" s="14"/>
      <c r="AR585" s="15" t="str">
        <f t="shared" si="27"/>
        <v/>
      </c>
      <c r="AS585" s="15" t="str">
        <f t="shared" si="28"/>
        <v/>
      </c>
      <c r="AT585" s="15" t="str">
        <f t="shared" si="29"/>
        <v/>
      </c>
      <c r="AU585" s="14"/>
    </row>
    <row r="586" spans="1:47" ht="15" customHeight="1" x14ac:dyDescent="0.25">
      <c r="A586" s="19">
        <v>583</v>
      </c>
      <c r="B586" s="12"/>
      <c r="C586" s="14"/>
      <c r="D586" s="14"/>
      <c r="E586" s="16"/>
      <c r="F586" s="14"/>
      <c r="G586" s="14"/>
      <c r="H586" s="14"/>
      <c r="I586" s="16"/>
      <c r="J586" s="14"/>
      <c r="K586" s="14"/>
      <c r="L586" s="14"/>
      <c r="M586" s="16"/>
      <c r="N586" s="14"/>
      <c r="O586" s="14"/>
      <c r="P586" s="14"/>
      <c r="Q586" s="16"/>
      <c r="R586" s="14"/>
      <c r="S586" s="14"/>
      <c r="T586" s="14"/>
      <c r="U586" s="16"/>
      <c r="V586" s="14"/>
      <c r="W586" s="14"/>
      <c r="X586" s="14"/>
      <c r="Y586" s="16"/>
      <c r="Z586" s="14"/>
      <c r="AA586" s="14"/>
      <c r="AB586" s="14"/>
      <c r="AC586" s="16"/>
      <c r="AD586" s="14"/>
      <c r="AE586" s="14"/>
      <c r="AF586" s="14"/>
      <c r="AG586" s="16"/>
      <c r="AH586" s="14"/>
      <c r="AI586" s="14"/>
      <c r="AJ586" s="14"/>
      <c r="AK586" s="16"/>
      <c r="AL586" s="14"/>
      <c r="AM586" s="14"/>
      <c r="AN586" s="14"/>
      <c r="AO586" s="16"/>
      <c r="AP586" s="14"/>
      <c r="AQ586" s="14"/>
      <c r="AR586" s="15" t="str">
        <f t="shared" si="27"/>
        <v/>
      </c>
      <c r="AS586" s="15" t="str">
        <f t="shared" si="28"/>
        <v/>
      </c>
      <c r="AT586" s="15" t="str">
        <f t="shared" si="29"/>
        <v/>
      </c>
      <c r="AU586" s="14"/>
    </row>
    <row r="587" spans="1:47" ht="15" customHeight="1" x14ac:dyDescent="0.25">
      <c r="A587" s="19">
        <v>584</v>
      </c>
      <c r="B587" s="12"/>
      <c r="C587" s="14"/>
      <c r="D587" s="14"/>
      <c r="E587" s="16"/>
      <c r="F587" s="14"/>
      <c r="G587" s="14"/>
      <c r="H587" s="14"/>
      <c r="I587" s="16"/>
      <c r="J587" s="14"/>
      <c r="K587" s="14"/>
      <c r="L587" s="14"/>
      <c r="M587" s="16"/>
      <c r="N587" s="14"/>
      <c r="O587" s="14"/>
      <c r="P587" s="14"/>
      <c r="Q587" s="16"/>
      <c r="R587" s="14"/>
      <c r="S587" s="14"/>
      <c r="T587" s="14"/>
      <c r="U587" s="16"/>
      <c r="V587" s="14"/>
      <c r="W587" s="14"/>
      <c r="X587" s="14"/>
      <c r="Y587" s="16"/>
      <c r="Z587" s="14"/>
      <c r="AA587" s="14"/>
      <c r="AB587" s="14"/>
      <c r="AC587" s="16"/>
      <c r="AD587" s="14"/>
      <c r="AE587" s="14"/>
      <c r="AF587" s="14"/>
      <c r="AG587" s="16"/>
      <c r="AH587" s="14"/>
      <c r="AI587" s="14"/>
      <c r="AJ587" s="14"/>
      <c r="AK587" s="16"/>
      <c r="AL587" s="14"/>
      <c r="AM587" s="14"/>
      <c r="AN587" s="14"/>
      <c r="AO587" s="16"/>
      <c r="AP587" s="14"/>
      <c r="AQ587" s="14"/>
      <c r="AR587" s="15" t="str">
        <f t="shared" si="27"/>
        <v/>
      </c>
      <c r="AS587" s="15" t="str">
        <f t="shared" si="28"/>
        <v/>
      </c>
      <c r="AT587" s="15" t="str">
        <f t="shared" si="29"/>
        <v/>
      </c>
      <c r="AU587" s="14"/>
    </row>
    <row r="588" spans="1:47" ht="15" customHeight="1" x14ac:dyDescent="0.25">
      <c r="A588" s="19">
        <v>585</v>
      </c>
      <c r="B588" s="12"/>
      <c r="C588" s="14"/>
      <c r="D588" s="14"/>
      <c r="E588" s="16"/>
      <c r="F588" s="14"/>
      <c r="G588" s="14"/>
      <c r="H588" s="14"/>
      <c r="I588" s="16"/>
      <c r="J588" s="14"/>
      <c r="K588" s="14"/>
      <c r="L588" s="14"/>
      <c r="M588" s="16"/>
      <c r="N588" s="14"/>
      <c r="O588" s="14"/>
      <c r="P588" s="14"/>
      <c r="Q588" s="16"/>
      <c r="R588" s="14"/>
      <c r="S588" s="14"/>
      <c r="T588" s="14"/>
      <c r="U588" s="16"/>
      <c r="V588" s="14"/>
      <c r="W588" s="14"/>
      <c r="X588" s="14"/>
      <c r="Y588" s="16"/>
      <c r="Z588" s="14"/>
      <c r="AA588" s="14"/>
      <c r="AB588" s="14"/>
      <c r="AC588" s="16"/>
      <c r="AD588" s="14"/>
      <c r="AE588" s="14"/>
      <c r="AF588" s="14"/>
      <c r="AG588" s="16"/>
      <c r="AH588" s="14"/>
      <c r="AI588" s="14"/>
      <c r="AJ588" s="14"/>
      <c r="AK588" s="16"/>
      <c r="AL588" s="14"/>
      <c r="AM588" s="14"/>
      <c r="AN588" s="14"/>
      <c r="AO588" s="16"/>
      <c r="AP588" s="14"/>
      <c r="AQ588" s="14"/>
      <c r="AR588" s="15" t="str">
        <f t="shared" si="27"/>
        <v/>
      </c>
      <c r="AS588" s="15" t="str">
        <f t="shared" si="28"/>
        <v/>
      </c>
      <c r="AT588" s="15" t="str">
        <f t="shared" si="29"/>
        <v/>
      </c>
      <c r="AU588" s="14"/>
    </row>
    <row r="589" spans="1:47" ht="15" customHeight="1" x14ac:dyDescent="0.25">
      <c r="A589" s="19">
        <v>586</v>
      </c>
      <c r="B589" s="12"/>
      <c r="C589" s="14"/>
      <c r="D589" s="14"/>
      <c r="E589" s="16"/>
      <c r="F589" s="14"/>
      <c r="G589" s="14"/>
      <c r="H589" s="14"/>
      <c r="I589" s="16"/>
      <c r="J589" s="14"/>
      <c r="K589" s="14"/>
      <c r="L589" s="14"/>
      <c r="M589" s="16"/>
      <c r="N589" s="14"/>
      <c r="O589" s="14"/>
      <c r="P589" s="14"/>
      <c r="Q589" s="16"/>
      <c r="R589" s="14"/>
      <c r="S589" s="14"/>
      <c r="T589" s="14"/>
      <c r="U589" s="16"/>
      <c r="V589" s="14"/>
      <c r="W589" s="14"/>
      <c r="X589" s="14"/>
      <c r="Y589" s="16"/>
      <c r="Z589" s="14"/>
      <c r="AA589" s="14"/>
      <c r="AB589" s="14"/>
      <c r="AC589" s="16"/>
      <c r="AD589" s="14"/>
      <c r="AE589" s="14"/>
      <c r="AF589" s="14"/>
      <c r="AG589" s="16"/>
      <c r="AH589" s="14"/>
      <c r="AI589" s="14"/>
      <c r="AJ589" s="14"/>
      <c r="AK589" s="16"/>
      <c r="AL589" s="14"/>
      <c r="AM589" s="14"/>
      <c r="AN589" s="14"/>
      <c r="AO589" s="16"/>
      <c r="AP589" s="14"/>
      <c r="AQ589" s="14"/>
      <c r="AR589" s="15" t="str">
        <f t="shared" si="27"/>
        <v/>
      </c>
      <c r="AS589" s="15" t="str">
        <f t="shared" si="28"/>
        <v/>
      </c>
      <c r="AT589" s="15" t="str">
        <f t="shared" si="29"/>
        <v/>
      </c>
      <c r="AU589" s="14"/>
    </row>
    <row r="590" spans="1:47" ht="15" customHeight="1" x14ac:dyDescent="0.25">
      <c r="A590" s="19">
        <v>587</v>
      </c>
      <c r="B590" s="12"/>
      <c r="C590" s="14"/>
      <c r="D590" s="14"/>
      <c r="E590" s="16"/>
      <c r="F590" s="14"/>
      <c r="G590" s="14"/>
      <c r="H590" s="14"/>
      <c r="I590" s="16"/>
      <c r="J590" s="14"/>
      <c r="K590" s="14"/>
      <c r="L590" s="14"/>
      <c r="M590" s="16"/>
      <c r="N590" s="14"/>
      <c r="O590" s="14"/>
      <c r="P590" s="14"/>
      <c r="Q590" s="16"/>
      <c r="R590" s="14"/>
      <c r="S590" s="14"/>
      <c r="T590" s="14"/>
      <c r="U590" s="16"/>
      <c r="V590" s="14"/>
      <c r="W590" s="14"/>
      <c r="X590" s="14"/>
      <c r="Y590" s="16"/>
      <c r="Z590" s="14"/>
      <c r="AA590" s="14"/>
      <c r="AB590" s="14"/>
      <c r="AC590" s="16"/>
      <c r="AD590" s="14"/>
      <c r="AE590" s="14"/>
      <c r="AF590" s="14"/>
      <c r="AG590" s="16"/>
      <c r="AH590" s="14"/>
      <c r="AI590" s="14"/>
      <c r="AJ590" s="14"/>
      <c r="AK590" s="16"/>
      <c r="AL590" s="14"/>
      <c r="AM590" s="14"/>
      <c r="AN590" s="14"/>
      <c r="AO590" s="16"/>
      <c r="AP590" s="14"/>
      <c r="AQ590" s="14"/>
      <c r="AR590" s="15" t="str">
        <f t="shared" si="27"/>
        <v/>
      </c>
      <c r="AS590" s="15" t="str">
        <f t="shared" si="28"/>
        <v/>
      </c>
      <c r="AT590" s="15" t="str">
        <f t="shared" si="29"/>
        <v/>
      </c>
      <c r="AU590" s="14"/>
    </row>
    <row r="591" spans="1:47" ht="15" customHeight="1" x14ac:dyDescent="0.25">
      <c r="A591" s="19">
        <v>588</v>
      </c>
      <c r="B591" s="12"/>
      <c r="C591" s="14"/>
      <c r="D591" s="14"/>
      <c r="E591" s="16"/>
      <c r="F591" s="14"/>
      <c r="G591" s="14"/>
      <c r="H591" s="14"/>
      <c r="I591" s="16"/>
      <c r="J591" s="14"/>
      <c r="K591" s="14"/>
      <c r="L591" s="14"/>
      <c r="M591" s="16"/>
      <c r="N591" s="14"/>
      <c r="O591" s="14"/>
      <c r="P591" s="14"/>
      <c r="Q591" s="16"/>
      <c r="R591" s="14"/>
      <c r="S591" s="14"/>
      <c r="T591" s="14"/>
      <c r="U591" s="16"/>
      <c r="V591" s="14"/>
      <c r="W591" s="14"/>
      <c r="X591" s="14"/>
      <c r="Y591" s="16"/>
      <c r="Z591" s="14"/>
      <c r="AA591" s="14"/>
      <c r="AB591" s="14"/>
      <c r="AC591" s="16"/>
      <c r="AD591" s="14"/>
      <c r="AE591" s="14"/>
      <c r="AF591" s="14"/>
      <c r="AG591" s="16"/>
      <c r="AH591" s="14"/>
      <c r="AI591" s="14"/>
      <c r="AJ591" s="14"/>
      <c r="AK591" s="16"/>
      <c r="AL591" s="14"/>
      <c r="AM591" s="14"/>
      <c r="AN591" s="14"/>
      <c r="AO591" s="16"/>
      <c r="AP591" s="14"/>
      <c r="AQ591" s="14"/>
      <c r="AR591" s="15" t="str">
        <f t="shared" si="27"/>
        <v/>
      </c>
      <c r="AS591" s="15" t="str">
        <f t="shared" si="28"/>
        <v/>
      </c>
      <c r="AT591" s="15" t="str">
        <f t="shared" si="29"/>
        <v/>
      </c>
      <c r="AU591" s="14"/>
    </row>
    <row r="592" spans="1:47" ht="15" customHeight="1" x14ac:dyDescent="0.25">
      <c r="A592" s="19">
        <v>589</v>
      </c>
      <c r="B592" s="12"/>
      <c r="C592" s="14"/>
      <c r="D592" s="14"/>
      <c r="E592" s="16"/>
      <c r="F592" s="14"/>
      <c r="G592" s="14"/>
      <c r="H592" s="14"/>
      <c r="I592" s="16"/>
      <c r="J592" s="14"/>
      <c r="K592" s="14"/>
      <c r="L592" s="14"/>
      <c r="M592" s="16"/>
      <c r="N592" s="14"/>
      <c r="O592" s="14"/>
      <c r="P592" s="14"/>
      <c r="Q592" s="16"/>
      <c r="R592" s="14"/>
      <c r="S592" s="14"/>
      <c r="T592" s="14"/>
      <c r="U592" s="16"/>
      <c r="V592" s="14"/>
      <c r="W592" s="14"/>
      <c r="X592" s="14"/>
      <c r="Y592" s="16"/>
      <c r="Z592" s="14"/>
      <c r="AA592" s="14"/>
      <c r="AB592" s="14"/>
      <c r="AC592" s="16"/>
      <c r="AD592" s="14"/>
      <c r="AE592" s="14"/>
      <c r="AF592" s="14"/>
      <c r="AG592" s="16"/>
      <c r="AH592" s="14"/>
      <c r="AI592" s="14"/>
      <c r="AJ592" s="14"/>
      <c r="AK592" s="16"/>
      <c r="AL592" s="14"/>
      <c r="AM592" s="14"/>
      <c r="AN592" s="14"/>
      <c r="AO592" s="16"/>
      <c r="AP592" s="14"/>
      <c r="AQ592" s="14"/>
      <c r="AR592" s="15" t="str">
        <f t="shared" si="27"/>
        <v/>
      </c>
      <c r="AS592" s="15" t="str">
        <f t="shared" si="28"/>
        <v/>
      </c>
      <c r="AT592" s="15" t="str">
        <f t="shared" si="29"/>
        <v/>
      </c>
      <c r="AU592" s="14"/>
    </row>
    <row r="593" spans="1:47" ht="15" customHeight="1" x14ac:dyDescent="0.25">
      <c r="A593" s="19">
        <v>590</v>
      </c>
      <c r="B593" s="12"/>
      <c r="C593" s="14"/>
      <c r="D593" s="14"/>
      <c r="E593" s="16"/>
      <c r="F593" s="14"/>
      <c r="G593" s="14"/>
      <c r="H593" s="14"/>
      <c r="I593" s="16"/>
      <c r="J593" s="14"/>
      <c r="K593" s="14"/>
      <c r="L593" s="14"/>
      <c r="M593" s="16"/>
      <c r="N593" s="14"/>
      <c r="O593" s="14"/>
      <c r="P593" s="14"/>
      <c r="Q593" s="16"/>
      <c r="R593" s="14"/>
      <c r="S593" s="14"/>
      <c r="T593" s="14"/>
      <c r="U593" s="16"/>
      <c r="V593" s="14"/>
      <c r="W593" s="14"/>
      <c r="X593" s="14"/>
      <c r="Y593" s="16"/>
      <c r="Z593" s="14"/>
      <c r="AA593" s="14"/>
      <c r="AB593" s="14"/>
      <c r="AC593" s="16"/>
      <c r="AD593" s="14"/>
      <c r="AE593" s="14"/>
      <c r="AF593" s="14"/>
      <c r="AG593" s="16"/>
      <c r="AH593" s="14"/>
      <c r="AI593" s="14"/>
      <c r="AJ593" s="14"/>
      <c r="AK593" s="16"/>
      <c r="AL593" s="14"/>
      <c r="AM593" s="14"/>
      <c r="AN593" s="14"/>
      <c r="AO593" s="16"/>
      <c r="AP593" s="14"/>
      <c r="AQ593" s="14"/>
      <c r="AR593" s="15" t="str">
        <f t="shared" si="27"/>
        <v/>
      </c>
      <c r="AS593" s="15" t="str">
        <f t="shared" si="28"/>
        <v/>
      </c>
      <c r="AT593" s="15" t="str">
        <f t="shared" si="29"/>
        <v/>
      </c>
      <c r="AU593" s="14"/>
    </row>
    <row r="594" spans="1:47" ht="15" customHeight="1" x14ac:dyDescent="0.25">
      <c r="A594" s="19">
        <v>591</v>
      </c>
      <c r="B594" s="12"/>
      <c r="C594" s="14"/>
      <c r="D594" s="14"/>
      <c r="E594" s="16"/>
      <c r="F594" s="14"/>
      <c r="G594" s="14"/>
      <c r="H594" s="14"/>
      <c r="I594" s="16"/>
      <c r="J594" s="14"/>
      <c r="K594" s="14"/>
      <c r="L594" s="14"/>
      <c r="M594" s="16"/>
      <c r="N594" s="14"/>
      <c r="O594" s="14"/>
      <c r="P594" s="14"/>
      <c r="Q594" s="16"/>
      <c r="R594" s="14"/>
      <c r="S594" s="14"/>
      <c r="T594" s="14"/>
      <c r="U594" s="16"/>
      <c r="V594" s="14"/>
      <c r="W594" s="14"/>
      <c r="X594" s="14"/>
      <c r="Y594" s="16"/>
      <c r="Z594" s="14"/>
      <c r="AA594" s="14"/>
      <c r="AB594" s="14"/>
      <c r="AC594" s="16"/>
      <c r="AD594" s="14"/>
      <c r="AE594" s="14"/>
      <c r="AF594" s="14"/>
      <c r="AG594" s="16"/>
      <c r="AH594" s="14"/>
      <c r="AI594" s="14"/>
      <c r="AJ594" s="14"/>
      <c r="AK594" s="16"/>
      <c r="AL594" s="14"/>
      <c r="AM594" s="14"/>
      <c r="AN594" s="14"/>
      <c r="AO594" s="16"/>
      <c r="AP594" s="14"/>
      <c r="AQ594" s="14"/>
      <c r="AR594" s="15" t="str">
        <f t="shared" si="27"/>
        <v/>
      </c>
      <c r="AS594" s="15" t="str">
        <f t="shared" si="28"/>
        <v/>
      </c>
      <c r="AT594" s="15" t="str">
        <f t="shared" si="29"/>
        <v/>
      </c>
      <c r="AU594" s="14"/>
    </row>
    <row r="595" spans="1:47" ht="15" customHeight="1" x14ac:dyDescent="0.25">
      <c r="A595" s="19">
        <v>592</v>
      </c>
      <c r="B595" s="12"/>
      <c r="C595" s="14"/>
      <c r="D595" s="14"/>
      <c r="E595" s="16"/>
      <c r="F595" s="14"/>
      <c r="G595" s="14"/>
      <c r="H595" s="14"/>
      <c r="I595" s="16"/>
      <c r="J595" s="14"/>
      <c r="K595" s="14"/>
      <c r="L595" s="14"/>
      <c r="M595" s="16"/>
      <c r="N595" s="14"/>
      <c r="O595" s="14"/>
      <c r="P595" s="14"/>
      <c r="Q595" s="16"/>
      <c r="R595" s="14"/>
      <c r="S595" s="14"/>
      <c r="T595" s="14"/>
      <c r="U595" s="16"/>
      <c r="V595" s="14"/>
      <c r="W595" s="14"/>
      <c r="X595" s="14"/>
      <c r="Y595" s="16"/>
      <c r="Z595" s="14"/>
      <c r="AA595" s="14"/>
      <c r="AB595" s="14"/>
      <c r="AC595" s="16"/>
      <c r="AD595" s="14"/>
      <c r="AE595" s="14"/>
      <c r="AF595" s="14"/>
      <c r="AG595" s="16"/>
      <c r="AH595" s="14"/>
      <c r="AI595" s="14"/>
      <c r="AJ595" s="14"/>
      <c r="AK595" s="16"/>
      <c r="AL595" s="14"/>
      <c r="AM595" s="14"/>
      <c r="AN595" s="14"/>
      <c r="AO595" s="16"/>
      <c r="AP595" s="14"/>
      <c r="AQ595" s="14"/>
      <c r="AR595" s="15" t="str">
        <f t="shared" si="27"/>
        <v/>
      </c>
      <c r="AS595" s="15" t="str">
        <f t="shared" si="28"/>
        <v/>
      </c>
      <c r="AT595" s="15" t="str">
        <f t="shared" si="29"/>
        <v/>
      </c>
      <c r="AU595" s="14"/>
    </row>
    <row r="596" spans="1:47" ht="15" customHeight="1" x14ac:dyDescent="0.25">
      <c r="A596" s="19">
        <v>593</v>
      </c>
      <c r="B596" s="12"/>
      <c r="C596" s="14"/>
      <c r="D596" s="14"/>
      <c r="E596" s="16"/>
      <c r="F596" s="14"/>
      <c r="G596" s="14"/>
      <c r="H596" s="14"/>
      <c r="I596" s="16"/>
      <c r="J596" s="14"/>
      <c r="K596" s="14"/>
      <c r="L596" s="14"/>
      <c r="M596" s="16"/>
      <c r="N596" s="14"/>
      <c r="O596" s="14"/>
      <c r="P596" s="14"/>
      <c r="Q596" s="16"/>
      <c r="R596" s="14"/>
      <c r="S596" s="14"/>
      <c r="T596" s="14"/>
      <c r="U596" s="16"/>
      <c r="V596" s="14"/>
      <c r="W596" s="14"/>
      <c r="X596" s="14"/>
      <c r="Y596" s="16"/>
      <c r="Z596" s="14"/>
      <c r="AA596" s="14"/>
      <c r="AB596" s="14"/>
      <c r="AC596" s="16"/>
      <c r="AD596" s="14"/>
      <c r="AE596" s="14"/>
      <c r="AF596" s="14"/>
      <c r="AG596" s="16"/>
      <c r="AH596" s="14"/>
      <c r="AI596" s="14"/>
      <c r="AJ596" s="14"/>
      <c r="AK596" s="16"/>
      <c r="AL596" s="14"/>
      <c r="AM596" s="14"/>
      <c r="AN596" s="14"/>
      <c r="AO596" s="16"/>
      <c r="AP596" s="14"/>
      <c r="AQ596" s="14"/>
      <c r="AR596" s="15" t="str">
        <f t="shared" si="27"/>
        <v/>
      </c>
      <c r="AS596" s="15" t="str">
        <f t="shared" si="28"/>
        <v/>
      </c>
      <c r="AT596" s="15" t="str">
        <f t="shared" si="29"/>
        <v/>
      </c>
      <c r="AU596" s="14"/>
    </row>
    <row r="597" spans="1:47" ht="15" customHeight="1" x14ac:dyDescent="0.25">
      <c r="A597" s="19">
        <v>594</v>
      </c>
      <c r="B597" s="12"/>
      <c r="C597" s="14"/>
      <c r="D597" s="14"/>
      <c r="E597" s="16"/>
      <c r="F597" s="14"/>
      <c r="G597" s="14"/>
      <c r="H597" s="14"/>
      <c r="I597" s="16"/>
      <c r="J597" s="14"/>
      <c r="K597" s="14"/>
      <c r="L597" s="14"/>
      <c r="M597" s="16"/>
      <c r="N597" s="14"/>
      <c r="O597" s="14"/>
      <c r="P597" s="14"/>
      <c r="Q597" s="16"/>
      <c r="R597" s="14"/>
      <c r="S597" s="14"/>
      <c r="T597" s="14"/>
      <c r="U597" s="16"/>
      <c r="V597" s="14"/>
      <c r="W597" s="14"/>
      <c r="X597" s="14"/>
      <c r="Y597" s="16"/>
      <c r="Z597" s="14"/>
      <c r="AA597" s="14"/>
      <c r="AB597" s="14"/>
      <c r="AC597" s="16"/>
      <c r="AD597" s="14"/>
      <c r="AE597" s="14"/>
      <c r="AF597" s="14"/>
      <c r="AG597" s="16"/>
      <c r="AH597" s="14"/>
      <c r="AI597" s="14"/>
      <c r="AJ597" s="14"/>
      <c r="AK597" s="16"/>
      <c r="AL597" s="14"/>
      <c r="AM597" s="14"/>
      <c r="AN597" s="14"/>
      <c r="AO597" s="16"/>
      <c r="AP597" s="14"/>
      <c r="AQ597" s="14"/>
      <c r="AR597" s="15" t="str">
        <f t="shared" si="27"/>
        <v/>
      </c>
      <c r="AS597" s="15" t="str">
        <f t="shared" si="28"/>
        <v/>
      </c>
      <c r="AT597" s="15" t="str">
        <f t="shared" si="29"/>
        <v/>
      </c>
      <c r="AU597" s="14"/>
    </row>
    <row r="598" spans="1:47" ht="15" customHeight="1" x14ac:dyDescent="0.25">
      <c r="A598" s="19">
        <v>595</v>
      </c>
      <c r="B598" s="12"/>
      <c r="C598" s="14"/>
      <c r="D598" s="14"/>
      <c r="E598" s="16"/>
      <c r="F598" s="14"/>
      <c r="G598" s="14"/>
      <c r="H598" s="14"/>
      <c r="I598" s="16"/>
      <c r="J598" s="14"/>
      <c r="K598" s="14"/>
      <c r="L598" s="14"/>
      <c r="M598" s="16"/>
      <c r="N598" s="14"/>
      <c r="O598" s="14"/>
      <c r="P598" s="14"/>
      <c r="Q598" s="16"/>
      <c r="R598" s="14"/>
      <c r="S598" s="14"/>
      <c r="T598" s="14"/>
      <c r="U598" s="16"/>
      <c r="V598" s="14"/>
      <c r="W598" s="14"/>
      <c r="X598" s="14"/>
      <c r="Y598" s="16"/>
      <c r="Z598" s="14"/>
      <c r="AA598" s="14"/>
      <c r="AB598" s="14"/>
      <c r="AC598" s="16"/>
      <c r="AD598" s="14"/>
      <c r="AE598" s="14"/>
      <c r="AF598" s="14"/>
      <c r="AG598" s="16"/>
      <c r="AH598" s="14"/>
      <c r="AI598" s="14"/>
      <c r="AJ598" s="14"/>
      <c r="AK598" s="16"/>
      <c r="AL598" s="14"/>
      <c r="AM598" s="14"/>
      <c r="AN598" s="14"/>
      <c r="AO598" s="16"/>
      <c r="AP598" s="14"/>
      <c r="AQ598" s="14"/>
      <c r="AR598" s="15" t="str">
        <f t="shared" si="27"/>
        <v/>
      </c>
      <c r="AS598" s="15" t="str">
        <f t="shared" si="28"/>
        <v/>
      </c>
      <c r="AT598" s="15" t="str">
        <f t="shared" si="29"/>
        <v/>
      </c>
      <c r="AU598" s="14"/>
    </row>
    <row r="599" spans="1:47" ht="15" customHeight="1" x14ac:dyDescent="0.25">
      <c r="A599" s="19">
        <v>596</v>
      </c>
      <c r="B599" s="12"/>
      <c r="C599" s="14"/>
      <c r="D599" s="14"/>
      <c r="E599" s="16"/>
      <c r="F599" s="14"/>
      <c r="G599" s="14"/>
      <c r="H599" s="14"/>
      <c r="I599" s="16"/>
      <c r="J599" s="14"/>
      <c r="K599" s="14"/>
      <c r="L599" s="14"/>
      <c r="M599" s="16"/>
      <c r="N599" s="14"/>
      <c r="O599" s="14"/>
      <c r="P599" s="14"/>
      <c r="Q599" s="16"/>
      <c r="R599" s="14"/>
      <c r="S599" s="14"/>
      <c r="T599" s="14"/>
      <c r="U599" s="16"/>
      <c r="V599" s="14"/>
      <c r="W599" s="14"/>
      <c r="X599" s="14"/>
      <c r="Y599" s="16"/>
      <c r="Z599" s="14"/>
      <c r="AA599" s="14"/>
      <c r="AB599" s="14"/>
      <c r="AC599" s="16"/>
      <c r="AD599" s="14"/>
      <c r="AE599" s="14"/>
      <c r="AF599" s="14"/>
      <c r="AG599" s="16"/>
      <c r="AH599" s="14"/>
      <c r="AI599" s="14"/>
      <c r="AJ599" s="14"/>
      <c r="AK599" s="16"/>
      <c r="AL599" s="14"/>
      <c r="AM599" s="14"/>
      <c r="AN599" s="14"/>
      <c r="AO599" s="16"/>
      <c r="AP599" s="14"/>
      <c r="AQ599" s="14"/>
      <c r="AR599" s="15" t="str">
        <f t="shared" si="27"/>
        <v/>
      </c>
      <c r="AS599" s="15" t="str">
        <f t="shared" si="28"/>
        <v/>
      </c>
      <c r="AT599" s="15" t="str">
        <f t="shared" si="29"/>
        <v/>
      </c>
      <c r="AU599" s="14"/>
    </row>
    <row r="600" spans="1:47" ht="15" customHeight="1" x14ac:dyDescent="0.25">
      <c r="A600" s="19">
        <v>597</v>
      </c>
      <c r="B600" s="12"/>
      <c r="C600" s="14"/>
      <c r="D600" s="14"/>
      <c r="E600" s="16"/>
      <c r="F600" s="14"/>
      <c r="G600" s="14"/>
      <c r="H600" s="14"/>
      <c r="I600" s="16"/>
      <c r="J600" s="14"/>
      <c r="K600" s="14"/>
      <c r="L600" s="14"/>
      <c r="M600" s="16"/>
      <c r="N600" s="14"/>
      <c r="O600" s="14"/>
      <c r="P600" s="14"/>
      <c r="Q600" s="16"/>
      <c r="R600" s="14"/>
      <c r="S600" s="14"/>
      <c r="T600" s="14"/>
      <c r="U600" s="16"/>
      <c r="V600" s="14"/>
      <c r="W600" s="14"/>
      <c r="X600" s="14"/>
      <c r="Y600" s="16"/>
      <c r="Z600" s="14"/>
      <c r="AA600" s="14"/>
      <c r="AB600" s="14"/>
      <c r="AC600" s="16"/>
      <c r="AD600" s="14"/>
      <c r="AE600" s="14"/>
      <c r="AF600" s="14"/>
      <c r="AG600" s="16"/>
      <c r="AH600" s="14"/>
      <c r="AI600" s="14"/>
      <c r="AJ600" s="14"/>
      <c r="AK600" s="16"/>
      <c r="AL600" s="14"/>
      <c r="AM600" s="14"/>
      <c r="AN600" s="14"/>
      <c r="AO600" s="16"/>
      <c r="AP600" s="14"/>
      <c r="AQ600" s="14"/>
      <c r="AR600" s="15" t="str">
        <f t="shared" si="27"/>
        <v/>
      </c>
      <c r="AS600" s="15" t="str">
        <f t="shared" si="28"/>
        <v/>
      </c>
      <c r="AT600" s="15" t="str">
        <f t="shared" si="29"/>
        <v/>
      </c>
      <c r="AU600" s="14"/>
    </row>
    <row r="601" spans="1:47" ht="15" customHeight="1" x14ac:dyDescent="0.25">
      <c r="A601" s="19">
        <v>598</v>
      </c>
      <c r="B601" s="12"/>
      <c r="C601" s="14"/>
      <c r="D601" s="14"/>
      <c r="E601" s="16"/>
      <c r="F601" s="14"/>
      <c r="G601" s="14"/>
      <c r="H601" s="14"/>
      <c r="I601" s="16"/>
      <c r="J601" s="14"/>
      <c r="K601" s="14"/>
      <c r="L601" s="14"/>
      <c r="M601" s="16"/>
      <c r="N601" s="14"/>
      <c r="O601" s="14"/>
      <c r="P601" s="14"/>
      <c r="Q601" s="16"/>
      <c r="R601" s="14"/>
      <c r="S601" s="14"/>
      <c r="T601" s="14"/>
      <c r="U601" s="16"/>
      <c r="V601" s="14"/>
      <c r="W601" s="14"/>
      <c r="X601" s="14"/>
      <c r="Y601" s="16"/>
      <c r="Z601" s="14"/>
      <c r="AA601" s="14"/>
      <c r="AB601" s="14"/>
      <c r="AC601" s="16"/>
      <c r="AD601" s="14"/>
      <c r="AE601" s="14"/>
      <c r="AF601" s="14"/>
      <c r="AG601" s="16"/>
      <c r="AH601" s="14"/>
      <c r="AI601" s="14"/>
      <c r="AJ601" s="14"/>
      <c r="AK601" s="16"/>
      <c r="AL601" s="14"/>
      <c r="AM601" s="14"/>
      <c r="AN601" s="14"/>
      <c r="AO601" s="16"/>
      <c r="AP601" s="14"/>
      <c r="AQ601" s="14"/>
      <c r="AR601" s="15" t="str">
        <f t="shared" si="27"/>
        <v/>
      </c>
      <c r="AS601" s="15" t="str">
        <f t="shared" si="28"/>
        <v/>
      </c>
      <c r="AT601" s="15" t="str">
        <f t="shared" si="29"/>
        <v/>
      </c>
      <c r="AU601" s="14"/>
    </row>
    <row r="602" spans="1:47" ht="15" customHeight="1" x14ac:dyDescent="0.25">
      <c r="A602" s="19">
        <v>599</v>
      </c>
      <c r="B602" s="12"/>
      <c r="C602" s="14"/>
      <c r="D602" s="14"/>
      <c r="E602" s="16"/>
      <c r="F602" s="14"/>
      <c r="G602" s="14"/>
      <c r="H602" s="14"/>
      <c r="I602" s="16"/>
      <c r="J602" s="14"/>
      <c r="K602" s="14"/>
      <c r="L602" s="14"/>
      <c r="M602" s="16"/>
      <c r="N602" s="14"/>
      <c r="O602" s="14"/>
      <c r="P602" s="14"/>
      <c r="Q602" s="16"/>
      <c r="R602" s="14"/>
      <c r="S602" s="14"/>
      <c r="T602" s="14"/>
      <c r="U602" s="16"/>
      <c r="V602" s="14"/>
      <c r="W602" s="14"/>
      <c r="X602" s="14"/>
      <c r="Y602" s="16"/>
      <c r="Z602" s="14"/>
      <c r="AA602" s="14"/>
      <c r="AB602" s="14"/>
      <c r="AC602" s="16"/>
      <c r="AD602" s="14"/>
      <c r="AE602" s="14"/>
      <c r="AF602" s="14"/>
      <c r="AG602" s="16"/>
      <c r="AH602" s="14"/>
      <c r="AI602" s="14"/>
      <c r="AJ602" s="14"/>
      <c r="AK602" s="16"/>
      <c r="AL602" s="14"/>
      <c r="AM602" s="14"/>
      <c r="AN602" s="14"/>
      <c r="AO602" s="16"/>
      <c r="AP602" s="14"/>
      <c r="AQ602" s="14"/>
      <c r="AR602" s="15" t="str">
        <f t="shared" si="27"/>
        <v/>
      </c>
      <c r="AS602" s="15" t="str">
        <f t="shared" si="28"/>
        <v/>
      </c>
      <c r="AT602" s="15" t="str">
        <f t="shared" si="29"/>
        <v/>
      </c>
      <c r="AU602" s="14"/>
    </row>
    <row r="603" spans="1:47" ht="15" customHeight="1" x14ac:dyDescent="0.25">
      <c r="A603" s="19">
        <v>600</v>
      </c>
      <c r="B603" s="12"/>
      <c r="C603" s="14"/>
      <c r="D603" s="14"/>
      <c r="E603" s="16"/>
      <c r="F603" s="14"/>
      <c r="G603" s="14"/>
      <c r="H603" s="14"/>
      <c r="I603" s="16"/>
      <c r="J603" s="14"/>
      <c r="K603" s="14"/>
      <c r="L603" s="14"/>
      <c r="M603" s="16"/>
      <c r="N603" s="14"/>
      <c r="O603" s="14"/>
      <c r="P603" s="14"/>
      <c r="Q603" s="16"/>
      <c r="R603" s="14"/>
      <c r="S603" s="14"/>
      <c r="T603" s="14"/>
      <c r="U603" s="16"/>
      <c r="V603" s="14"/>
      <c r="W603" s="14"/>
      <c r="X603" s="14"/>
      <c r="Y603" s="16"/>
      <c r="Z603" s="14"/>
      <c r="AA603" s="14"/>
      <c r="AB603" s="14"/>
      <c r="AC603" s="16"/>
      <c r="AD603" s="14"/>
      <c r="AE603" s="14"/>
      <c r="AF603" s="14"/>
      <c r="AG603" s="16"/>
      <c r="AH603" s="14"/>
      <c r="AI603" s="14"/>
      <c r="AJ603" s="14"/>
      <c r="AK603" s="16"/>
      <c r="AL603" s="14"/>
      <c r="AM603" s="14"/>
      <c r="AN603" s="14"/>
      <c r="AO603" s="16"/>
      <c r="AP603" s="14"/>
      <c r="AQ603" s="14"/>
      <c r="AR603" s="15" t="str">
        <f t="shared" si="27"/>
        <v/>
      </c>
      <c r="AS603" s="15" t="str">
        <f t="shared" si="28"/>
        <v/>
      </c>
      <c r="AT603" s="15" t="str">
        <f t="shared" si="29"/>
        <v/>
      </c>
      <c r="AU603" s="14"/>
    </row>
    <row r="604" spans="1:47" ht="15" customHeight="1" x14ac:dyDescent="0.25">
      <c r="A604" s="19">
        <v>601</v>
      </c>
      <c r="B604" s="12"/>
      <c r="C604" s="14"/>
      <c r="D604" s="14"/>
      <c r="E604" s="16"/>
      <c r="F604" s="14"/>
      <c r="G604" s="14"/>
      <c r="H604" s="14"/>
      <c r="I604" s="16"/>
      <c r="J604" s="14"/>
      <c r="K604" s="14"/>
      <c r="L604" s="14"/>
      <c r="M604" s="16"/>
      <c r="N604" s="14"/>
      <c r="O604" s="14"/>
      <c r="P604" s="14"/>
      <c r="Q604" s="16"/>
      <c r="R604" s="14"/>
      <c r="S604" s="14"/>
      <c r="T604" s="14"/>
      <c r="U604" s="16"/>
      <c r="V604" s="14"/>
      <c r="W604" s="14"/>
      <c r="X604" s="14"/>
      <c r="Y604" s="16"/>
      <c r="Z604" s="14"/>
      <c r="AA604" s="14"/>
      <c r="AB604" s="14"/>
      <c r="AC604" s="16"/>
      <c r="AD604" s="14"/>
      <c r="AE604" s="14"/>
      <c r="AF604" s="14"/>
      <c r="AG604" s="16"/>
      <c r="AH604" s="14"/>
      <c r="AI604" s="14"/>
      <c r="AJ604" s="14"/>
      <c r="AK604" s="16"/>
      <c r="AL604" s="14"/>
      <c r="AM604" s="14"/>
      <c r="AN604" s="14"/>
      <c r="AO604" s="16"/>
      <c r="AP604" s="14"/>
      <c r="AQ604" s="14"/>
      <c r="AR604" s="15" t="str">
        <f t="shared" si="27"/>
        <v/>
      </c>
      <c r="AS604" s="15" t="str">
        <f t="shared" si="28"/>
        <v/>
      </c>
      <c r="AT604" s="15" t="str">
        <f t="shared" si="29"/>
        <v/>
      </c>
      <c r="AU604" s="14"/>
    </row>
    <row r="605" spans="1:47" ht="15" customHeight="1" x14ac:dyDescent="0.25">
      <c r="A605" s="19">
        <v>602</v>
      </c>
      <c r="B605" s="12"/>
      <c r="C605" s="14"/>
      <c r="D605" s="14"/>
      <c r="E605" s="16"/>
      <c r="F605" s="14"/>
      <c r="G605" s="14"/>
      <c r="H605" s="14"/>
      <c r="I605" s="16"/>
      <c r="J605" s="14"/>
      <c r="K605" s="14"/>
      <c r="L605" s="14"/>
      <c r="M605" s="16"/>
      <c r="N605" s="14"/>
      <c r="O605" s="14"/>
      <c r="P605" s="14"/>
      <c r="Q605" s="16"/>
      <c r="R605" s="14"/>
      <c r="S605" s="14"/>
      <c r="T605" s="14"/>
      <c r="U605" s="16"/>
      <c r="V605" s="14"/>
      <c r="W605" s="14"/>
      <c r="X605" s="14"/>
      <c r="Y605" s="16"/>
      <c r="Z605" s="14"/>
      <c r="AA605" s="14"/>
      <c r="AB605" s="14"/>
      <c r="AC605" s="16"/>
      <c r="AD605" s="14"/>
      <c r="AE605" s="14"/>
      <c r="AF605" s="14"/>
      <c r="AG605" s="16"/>
      <c r="AH605" s="14"/>
      <c r="AI605" s="14"/>
      <c r="AJ605" s="14"/>
      <c r="AK605" s="16"/>
      <c r="AL605" s="14"/>
      <c r="AM605" s="14"/>
      <c r="AN605" s="14"/>
      <c r="AO605" s="16"/>
      <c r="AP605" s="14"/>
      <c r="AQ605" s="14"/>
      <c r="AR605" s="15" t="str">
        <f t="shared" si="27"/>
        <v/>
      </c>
      <c r="AS605" s="15" t="str">
        <f t="shared" si="28"/>
        <v/>
      </c>
      <c r="AT605" s="15" t="str">
        <f t="shared" si="29"/>
        <v/>
      </c>
      <c r="AU605" s="14"/>
    </row>
    <row r="606" spans="1:47" ht="15" customHeight="1" x14ac:dyDescent="0.25">
      <c r="A606" s="19">
        <v>603</v>
      </c>
      <c r="B606" s="12"/>
      <c r="C606" s="14"/>
      <c r="D606" s="14"/>
      <c r="E606" s="16"/>
      <c r="F606" s="14"/>
      <c r="G606" s="14"/>
      <c r="H606" s="14"/>
      <c r="I606" s="16"/>
      <c r="J606" s="14"/>
      <c r="K606" s="14"/>
      <c r="L606" s="14"/>
      <c r="M606" s="16"/>
      <c r="N606" s="14"/>
      <c r="O606" s="14"/>
      <c r="P606" s="14"/>
      <c r="Q606" s="16"/>
      <c r="R606" s="14"/>
      <c r="S606" s="14"/>
      <c r="T606" s="14"/>
      <c r="U606" s="16"/>
      <c r="V606" s="14"/>
      <c r="W606" s="14"/>
      <c r="X606" s="14"/>
      <c r="Y606" s="16"/>
      <c r="Z606" s="14"/>
      <c r="AA606" s="14"/>
      <c r="AB606" s="14"/>
      <c r="AC606" s="16"/>
      <c r="AD606" s="14"/>
      <c r="AE606" s="14"/>
      <c r="AF606" s="14"/>
      <c r="AG606" s="16"/>
      <c r="AH606" s="14"/>
      <c r="AI606" s="14"/>
      <c r="AJ606" s="14"/>
      <c r="AK606" s="16"/>
      <c r="AL606" s="14"/>
      <c r="AM606" s="14"/>
      <c r="AN606" s="14"/>
      <c r="AO606" s="16"/>
      <c r="AP606" s="14"/>
      <c r="AQ606" s="14"/>
      <c r="AR606" s="15" t="str">
        <f t="shared" si="27"/>
        <v/>
      </c>
      <c r="AS606" s="15" t="str">
        <f t="shared" si="28"/>
        <v/>
      </c>
      <c r="AT606" s="15" t="str">
        <f t="shared" si="29"/>
        <v/>
      </c>
      <c r="AU606" s="14"/>
    </row>
    <row r="607" spans="1:47" ht="15" customHeight="1" x14ac:dyDescent="0.25">
      <c r="A607" s="19">
        <v>604</v>
      </c>
      <c r="B607" s="12"/>
      <c r="C607" s="14"/>
      <c r="D607" s="14"/>
      <c r="E607" s="16"/>
      <c r="F607" s="14"/>
      <c r="G607" s="14"/>
      <c r="H607" s="14"/>
      <c r="I607" s="16"/>
      <c r="J607" s="14"/>
      <c r="K607" s="14"/>
      <c r="L607" s="14"/>
      <c r="M607" s="16"/>
      <c r="N607" s="14"/>
      <c r="O607" s="14"/>
      <c r="P607" s="14"/>
      <c r="Q607" s="16"/>
      <c r="R607" s="14"/>
      <c r="S607" s="14"/>
      <c r="T607" s="14"/>
      <c r="U607" s="16"/>
      <c r="V607" s="14"/>
      <c r="W607" s="14"/>
      <c r="X607" s="14"/>
      <c r="Y607" s="16"/>
      <c r="Z607" s="14"/>
      <c r="AA607" s="14"/>
      <c r="AB607" s="14"/>
      <c r="AC607" s="16"/>
      <c r="AD607" s="14"/>
      <c r="AE607" s="14"/>
      <c r="AF607" s="14"/>
      <c r="AG607" s="16"/>
      <c r="AH607" s="14"/>
      <c r="AI607" s="14"/>
      <c r="AJ607" s="14"/>
      <c r="AK607" s="16"/>
      <c r="AL607" s="14"/>
      <c r="AM607" s="14"/>
      <c r="AN607" s="14"/>
      <c r="AO607" s="16"/>
      <c r="AP607" s="14"/>
      <c r="AQ607" s="14"/>
      <c r="AR607" s="15" t="str">
        <f t="shared" si="27"/>
        <v/>
      </c>
      <c r="AS607" s="15" t="str">
        <f t="shared" si="28"/>
        <v/>
      </c>
      <c r="AT607" s="15" t="str">
        <f t="shared" si="29"/>
        <v/>
      </c>
      <c r="AU607" s="14"/>
    </row>
    <row r="608" spans="1:47" ht="15" customHeight="1" x14ac:dyDescent="0.25">
      <c r="A608" s="19">
        <v>605</v>
      </c>
      <c r="B608" s="12"/>
      <c r="C608" s="14"/>
      <c r="D608" s="14"/>
      <c r="E608" s="16"/>
      <c r="F608" s="14"/>
      <c r="G608" s="14"/>
      <c r="H608" s="14"/>
      <c r="I608" s="16"/>
      <c r="J608" s="14"/>
      <c r="K608" s="14"/>
      <c r="L608" s="14"/>
      <c r="M608" s="16"/>
      <c r="N608" s="14"/>
      <c r="O608" s="14"/>
      <c r="P608" s="14"/>
      <c r="Q608" s="16"/>
      <c r="R608" s="14"/>
      <c r="S608" s="14"/>
      <c r="T608" s="14"/>
      <c r="U608" s="16"/>
      <c r="V608" s="14"/>
      <c r="W608" s="14"/>
      <c r="X608" s="14"/>
      <c r="Y608" s="16"/>
      <c r="Z608" s="14"/>
      <c r="AA608" s="14"/>
      <c r="AB608" s="14"/>
      <c r="AC608" s="16"/>
      <c r="AD608" s="14"/>
      <c r="AE608" s="14"/>
      <c r="AF608" s="14"/>
      <c r="AG608" s="16"/>
      <c r="AH608" s="14"/>
      <c r="AI608" s="14"/>
      <c r="AJ608" s="14"/>
      <c r="AK608" s="16"/>
      <c r="AL608" s="14"/>
      <c r="AM608" s="14"/>
      <c r="AN608" s="14"/>
      <c r="AO608" s="16"/>
      <c r="AP608" s="14"/>
      <c r="AQ608" s="14"/>
      <c r="AR608" s="15" t="str">
        <f t="shared" si="27"/>
        <v/>
      </c>
      <c r="AS608" s="15" t="str">
        <f t="shared" si="28"/>
        <v/>
      </c>
      <c r="AT608" s="15" t="str">
        <f t="shared" si="29"/>
        <v/>
      </c>
      <c r="AU608" s="14"/>
    </row>
    <row r="609" spans="1:47" ht="15" customHeight="1" x14ac:dyDescent="0.25">
      <c r="A609" s="19">
        <v>606</v>
      </c>
      <c r="B609" s="12"/>
      <c r="C609" s="14"/>
      <c r="D609" s="14"/>
      <c r="E609" s="16"/>
      <c r="F609" s="14"/>
      <c r="G609" s="14"/>
      <c r="H609" s="14"/>
      <c r="I609" s="16"/>
      <c r="J609" s="14"/>
      <c r="K609" s="14"/>
      <c r="L609" s="14"/>
      <c r="M609" s="16"/>
      <c r="N609" s="14"/>
      <c r="O609" s="14"/>
      <c r="P609" s="14"/>
      <c r="Q609" s="16"/>
      <c r="R609" s="14"/>
      <c r="S609" s="14"/>
      <c r="T609" s="14"/>
      <c r="U609" s="16"/>
      <c r="V609" s="14"/>
      <c r="W609" s="14"/>
      <c r="X609" s="14"/>
      <c r="Y609" s="16"/>
      <c r="Z609" s="14"/>
      <c r="AA609" s="14"/>
      <c r="AB609" s="14"/>
      <c r="AC609" s="16"/>
      <c r="AD609" s="14"/>
      <c r="AE609" s="14"/>
      <c r="AF609" s="14"/>
      <c r="AG609" s="16"/>
      <c r="AH609" s="14"/>
      <c r="AI609" s="14"/>
      <c r="AJ609" s="14"/>
      <c r="AK609" s="16"/>
      <c r="AL609" s="14"/>
      <c r="AM609" s="14"/>
      <c r="AN609" s="14"/>
      <c r="AO609" s="16"/>
      <c r="AP609" s="14"/>
      <c r="AQ609" s="14"/>
      <c r="AR609" s="15" t="str">
        <f t="shared" si="27"/>
        <v/>
      </c>
      <c r="AS609" s="15" t="str">
        <f t="shared" si="28"/>
        <v/>
      </c>
      <c r="AT609" s="15" t="str">
        <f t="shared" si="29"/>
        <v/>
      </c>
      <c r="AU609" s="14"/>
    </row>
    <row r="610" spans="1:47" ht="15" customHeight="1" x14ac:dyDescent="0.25">
      <c r="A610" s="19">
        <v>607</v>
      </c>
      <c r="B610" s="12"/>
      <c r="C610" s="14"/>
      <c r="D610" s="14"/>
      <c r="E610" s="16"/>
      <c r="F610" s="14"/>
      <c r="G610" s="14"/>
      <c r="H610" s="14"/>
      <c r="I610" s="16"/>
      <c r="J610" s="14"/>
      <c r="K610" s="14"/>
      <c r="L610" s="14"/>
      <c r="M610" s="16"/>
      <c r="N610" s="14"/>
      <c r="O610" s="14"/>
      <c r="P610" s="14"/>
      <c r="Q610" s="16"/>
      <c r="R610" s="14"/>
      <c r="S610" s="14"/>
      <c r="T610" s="14"/>
      <c r="U610" s="16"/>
      <c r="V610" s="14"/>
      <c r="W610" s="14"/>
      <c r="X610" s="14"/>
      <c r="Y610" s="16"/>
      <c r="Z610" s="14"/>
      <c r="AA610" s="14"/>
      <c r="AB610" s="14"/>
      <c r="AC610" s="16"/>
      <c r="AD610" s="14"/>
      <c r="AE610" s="14"/>
      <c r="AF610" s="14"/>
      <c r="AG610" s="16"/>
      <c r="AH610" s="14"/>
      <c r="AI610" s="14"/>
      <c r="AJ610" s="14"/>
      <c r="AK610" s="16"/>
      <c r="AL610" s="14"/>
      <c r="AM610" s="14"/>
      <c r="AN610" s="14"/>
      <c r="AO610" s="16"/>
      <c r="AP610" s="14"/>
      <c r="AQ610" s="14"/>
      <c r="AR610" s="15" t="str">
        <f t="shared" si="27"/>
        <v/>
      </c>
      <c r="AS610" s="15" t="str">
        <f t="shared" si="28"/>
        <v/>
      </c>
      <c r="AT610" s="15" t="str">
        <f t="shared" si="29"/>
        <v/>
      </c>
      <c r="AU610" s="14"/>
    </row>
    <row r="611" spans="1:47" ht="15" customHeight="1" x14ac:dyDescent="0.25">
      <c r="A611" s="19">
        <v>608</v>
      </c>
      <c r="B611" s="12"/>
      <c r="C611" s="14"/>
      <c r="D611" s="14"/>
      <c r="E611" s="16"/>
      <c r="F611" s="14"/>
      <c r="G611" s="14"/>
      <c r="H611" s="14"/>
      <c r="I611" s="16"/>
      <c r="J611" s="14"/>
      <c r="K611" s="14"/>
      <c r="L611" s="14"/>
      <c r="M611" s="16"/>
      <c r="N611" s="14"/>
      <c r="O611" s="14"/>
      <c r="P611" s="14"/>
      <c r="Q611" s="16"/>
      <c r="R611" s="14"/>
      <c r="S611" s="14"/>
      <c r="T611" s="14"/>
      <c r="U611" s="16"/>
      <c r="V611" s="14"/>
      <c r="W611" s="14"/>
      <c r="X611" s="14"/>
      <c r="Y611" s="16"/>
      <c r="Z611" s="14"/>
      <c r="AA611" s="14"/>
      <c r="AB611" s="14"/>
      <c r="AC611" s="16"/>
      <c r="AD611" s="14"/>
      <c r="AE611" s="14"/>
      <c r="AF611" s="14"/>
      <c r="AG611" s="16"/>
      <c r="AH611" s="14"/>
      <c r="AI611" s="14"/>
      <c r="AJ611" s="14"/>
      <c r="AK611" s="16"/>
      <c r="AL611" s="14"/>
      <c r="AM611" s="14"/>
      <c r="AN611" s="14"/>
      <c r="AO611" s="16"/>
      <c r="AP611" s="14"/>
      <c r="AQ611" s="14"/>
      <c r="AR611" s="15" t="str">
        <f t="shared" si="27"/>
        <v/>
      </c>
      <c r="AS611" s="15" t="str">
        <f t="shared" si="28"/>
        <v/>
      </c>
      <c r="AT611" s="15" t="str">
        <f t="shared" si="29"/>
        <v/>
      </c>
      <c r="AU611" s="14"/>
    </row>
    <row r="612" spans="1:47" ht="15" customHeight="1" x14ac:dyDescent="0.25">
      <c r="A612" s="19">
        <v>609</v>
      </c>
      <c r="B612" s="12"/>
      <c r="C612" s="14"/>
      <c r="D612" s="14"/>
      <c r="E612" s="16"/>
      <c r="F612" s="14"/>
      <c r="G612" s="14"/>
      <c r="H612" s="14"/>
      <c r="I612" s="16"/>
      <c r="J612" s="14"/>
      <c r="K612" s="14"/>
      <c r="L612" s="14"/>
      <c r="M612" s="16"/>
      <c r="N612" s="14"/>
      <c r="O612" s="14"/>
      <c r="P612" s="14"/>
      <c r="Q612" s="16"/>
      <c r="R612" s="14"/>
      <c r="S612" s="14"/>
      <c r="T612" s="14"/>
      <c r="U612" s="16"/>
      <c r="V612" s="14"/>
      <c r="W612" s="14"/>
      <c r="X612" s="14"/>
      <c r="Y612" s="16"/>
      <c r="Z612" s="14"/>
      <c r="AA612" s="14"/>
      <c r="AB612" s="14"/>
      <c r="AC612" s="16"/>
      <c r="AD612" s="14"/>
      <c r="AE612" s="14"/>
      <c r="AF612" s="14"/>
      <c r="AG612" s="16"/>
      <c r="AH612" s="14"/>
      <c r="AI612" s="14"/>
      <c r="AJ612" s="14"/>
      <c r="AK612" s="16"/>
      <c r="AL612" s="14"/>
      <c r="AM612" s="14"/>
      <c r="AN612" s="14"/>
      <c r="AO612" s="16"/>
      <c r="AP612" s="14"/>
      <c r="AQ612" s="14"/>
      <c r="AR612" s="15" t="str">
        <f t="shared" si="27"/>
        <v/>
      </c>
      <c r="AS612" s="15" t="str">
        <f t="shared" si="28"/>
        <v/>
      </c>
      <c r="AT612" s="15" t="str">
        <f t="shared" si="29"/>
        <v/>
      </c>
      <c r="AU612" s="14"/>
    </row>
    <row r="613" spans="1:47" ht="15" customHeight="1" x14ac:dyDescent="0.25">
      <c r="A613" s="19">
        <v>610</v>
      </c>
      <c r="B613" s="12"/>
      <c r="C613" s="14"/>
      <c r="D613" s="14"/>
      <c r="E613" s="16"/>
      <c r="F613" s="14"/>
      <c r="G613" s="14"/>
      <c r="H613" s="14"/>
      <c r="I613" s="16"/>
      <c r="J613" s="14"/>
      <c r="K613" s="14"/>
      <c r="L613" s="14"/>
      <c r="M613" s="16"/>
      <c r="N613" s="14"/>
      <c r="O613" s="14"/>
      <c r="P613" s="14"/>
      <c r="Q613" s="16"/>
      <c r="R613" s="14"/>
      <c r="S613" s="14"/>
      <c r="T613" s="14"/>
      <c r="U613" s="16"/>
      <c r="V613" s="14"/>
      <c r="W613" s="14"/>
      <c r="X613" s="14"/>
      <c r="Y613" s="16"/>
      <c r="Z613" s="14"/>
      <c r="AA613" s="14"/>
      <c r="AB613" s="14"/>
      <c r="AC613" s="16"/>
      <c r="AD613" s="14"/>
      <c r="AE613" s="14"/>
      <c r="AF613" s="14"/>
      <c r="AG613" s="16"/>
      <c r="AH613" s="14"/>
      <c r="AI613" s="14"/>
      <c r="AJ613" s="14"/>
      <c r="AK613" s="16"/>
      <c r="AL613" s="14"/>
      <c r="AM613" s="14"/>
      <c r="AN613" s="14"/>
      <c r="AO613" s="16"/>
      <c r="AP613" s="14"/>
      <c r="AQ613" s="14"/>
      <c r="AR613" s="15" t="str">
        <f t="shared" si="27"/>
        <v/>
      </c>
      <c r="AS613" s="15" t="str">
        <f t="shared" si="28"/>
        <v/>
      </c>
      <c r="AT613" s="15" t="str">
        <f t="shared" si="29"/>
        <v/>
      </c>
      <c r="AU613" s="14"/>
    </row>
    <row r="614" spans="1:47" ht="15" customHeight="1" x14ac:dyDescent="0.25">
      <c r="A614" s="19">
        <v>611</v>
      </c>
      <c r="B614" s="12"/>
      <c r="C614" s="14"/>
      <c r="D614" s="14"/>
      <c r="E614" s="16"/>
      <c r="F614" s="14"/>
      <c r="G614" s="14"/>
      <c r="H614" s="14"/>
      <c r="I614" s="16"/>
      <c r="J614" s="14"/>
      <c r="K614" s="14"/>
      <c r="L614" s="14"/>
      <c r="M614" s="16"/>
      <c r="N614" s="14"/>
      <c r="O614" s="14"/>
      <c r="P614" s="14"/>
      <c r="Q614" s="16"/>
      <c r="R614" s="14"/>
      <c r="S614" s="14"/>
      <c r="T614" s="14"/>
      <c r="U614" s="16"/>
      <c r="V614" s="14"/>
      <c r="W614" s="14"/>
      <c r="X614" s="14"/>
      <c r="Y614" s="16"/>
      <c r="Z614" s="14"/>
      <c r="AA614" s="14"/>
      <c r="AB614" s="14"/>
      <c r="AC614" s="16"/>
      <c r="AD614" s="14"/>
      <c r="AE614" s="14"/>
      <c r="AF614" s="14"/>
      <c r="AG614" s="16"/>
      <c r="AH614" s="14"/>
      <c r="AI614" s="14"/>
      <c r="AJ614" s="14"/>
      <c r="AK614" s="16"/>
      <c r="AL614" s="14"/>
      <c r="AM614" s="14"/>
      <c r="AN614" s="14"/>
      <c r="AO614" s="16"/>
      <c r="AP614" s="14"/>
      <c r="AQ614" s="14"/>
      <c r="AR614" s="15" t="str">
        <f t="shared" si="27"/>
        <v/>
      </c>
      <c r="AS614" s="15" t="str">
        <f t="shared" si="28"/>
        <v/>
      </c>
      <c r="AT614" s="15" t="str">
        <f t="shared" si="29"/>
        <v/>
      </c>
      <c r="AU614" s="14"/>
    </row>
    <row r="615" spans="1:47" ht="15" customHeight="1" x14ac:dyDescent="0.25">
      <c r="A615" s="19">
        <v>612</v>
      </c>
      <c r="B615" s="12"/>
      <c r="C615" s="14"/>
      <c r="D615" s="14"/>
      <c r="E615" s="16"/>
      <c r="F615" s="14"/>
      <c r="G615" s="14"/>
      <c r="H615" s="14"/>
      <c r="I615" s="16"/>
      <c r="J615" s="14"/>
      <c r="K615" s="14"/>
      <c r="L615" s="14"/>
      <c r="M615" s="16"/>
      <c r="N615" s="14"/>
      <c r="O615" s="14"/>
      <c r="P615" s="14"/>
      <c r="Q615" s="16"/>
      <c r="R615" s="14"/>
      <c r="S615" s="14"/>
      <c r="T615" s="14"/>
      <c r="U615" s="16"/>
      <c r="V615" s="14"/>
      <c r="W615" s="14"/>
      <c r="X615" s="14"/>
      <c r="Y615" s="16"/>
      <c r="Z615" s="14"/>
      <c r="AA615" s="14"/>
      <c r="AB615" s="14"/>
      <c r="AC615" s="16"/>
      <c r="AD615" s="14"/>
      <c r="AE615" s="14"/>
      <c r="AF615" s="14"/>
      <c r="AG615" s="16"/>
      <c r="AH615" s="14"/>
      <c r="AI615" s="14"/>
      <c r="AJ615" s="14"/>
      <c r="AK615" s="16"/>
      <c r="AL615" s="14"/>
      <c r="AM615" s="14"/>
      <c r="AN615" s="14"/>
      <c r="AO615" s="16"/>
      <c r="AP615" s="14"/>
      <c r="AQ615" s="14"/>
      <c r="AR615" s="15" t="str">
        <f t="shared" si="27"/>
        <v/>
      </c>
      <c r="AS615" s="15" t="str">
        <f t="shared" si="28"/>
        <v/>
      </c>
      <c r="AT615" s="15" t="str">
        <f t="shared" si="29"/>
        <v/>
      </c>
      <c r="AU615" s="14"/>
    </row>
    <row r="616" spans="1:47" ht="15" customHeight="1" x14ac:dyDescent="0.25">
      <c r="A616" s="19">
        <v>613</v>
      </c>
      <c r="B616" s="12"/>
      <c r="C616" s="14"/>
      <c r="D616" s="14"/>
      <c r="E616" s="16"/>
      <c r="F616" s="14"/>
      <c r="G616" s="14"/>
      <c r="H616" s="14"/>
      <c r="I616" s="16"/>
      <c r="J616" s="14"/>
      <c r="K616" s="14"/>
      <c r="L616" s="14"/>
      <c r="M616" s="16"/>
      <c r="N616" s="14"/>
      <c r="O616" s="14"/>
      <c r="P616" s="14"/>
      <c r="Q616" s="16"/>
      <c r="R616" s="14"/>
      <c r="S616" s="14"/>
      <c r="T616" s="14"/>
      <c r="U616" s="16"/>
      <c r="V616" s="14"/>
      <c r="W616" s="14"/>
      <c r="X616" s="14"/>
      <c r="Y616" s="16"/>
      <c r="Z616" s="14"/>
      <c r="AA616" s="14"/>
      <c r="AB616" s="14"/>
      <c r="AC616" s="16"/>
      <c r="AD616" s="14"/>
      <c r="AE616" s="14"/>
      <c r="AF616" s="14"/>
      <c r="AG616" s="16"/>
      <c r="AH616" s="14"/>
      <c r="AI616" s="14"/>
      <c r="AJ616" s="14"/>
      <c r="AK616" s="16"/>
      <c r="AL616" s="14"/>
      <c r="AM616" s="14"/>
      <c r="AN616" s="14"/>
      <c r="AO616" s="16"/>
      <c r="AP616" s="14"/>
      <c r="AQ616" s="14"/>
      <c r="AR616" s="15" t="str">
        <f t="shared" si="27"/>
        <v/>
      </c>
      <c r="AS616" s="15" t="str">
        <f t="shared" si="28"/>
        <v/>
      </c>
      <c r="AT616" s="15" t="str">
        <f t="shared" si="29"/>
        <v/>
      </c>
      <c r="AU616" s="14"/>
    </row>
    <row r="617" spans="1:47" ht="15" customHeight="1" x14ac:dyDescent="0.25">
      <c r="A617" s="19">
        <v>614</v>
      </c>
      <c r="B617" s="12"/>
      <c r="C617" s="14"/>
      <c r="D617" s="14"/>
      <c r="E617" s="16"/>
      <c r="F617" s="14"/>
      <c r="G617" s="14"/>
      <c r="H617" s="14"/>
      <c r="I617" s="16"/>
      <c r="J617" s="14"/>
      <c r="K617" s="14"/>
      <c r="L617" s="14"/>
      <c r="M617" s="16"/>
      <c r="N617" s="14"/>
      <c r="O617" s="14"/>
      <c r="P617" s="14"/>
      <c r="Q617" s="16"/>
      <c r="R617" s="14"/>
      <c r="S617" s="14"/>
      <c r="T617" s="14"/>
      <c r="U617" s="16"/>
      <c r="V617" s="14"/>
      <c r="W617" s="14"/>
      <c r="X617" s="14"/>
      <c r="Y617" s="16"/>
      <c r="Z617" s="14"/>
      <c r="AA617" s="14"/>
      <c r="AB617" s="14"/>
      <c r="AC617" s="16"/>
      <c r="AD617" s="14"/>
      <c r="AE617" s="14"/>
      <c r="AF617" s="14"/>
      <c r="AG617" s="16"/>
      <c r="AH617" s="14"/>
      <c r="AI617" s="14"/>
      <c r="AJ617" s="14"/>
      <c r="AK617" s="16"/>
      <c r="AL617" s="14"/>
      <c r="AM617" s="14"/>
      <c r="AN617" s="14"/>
      <c r="AO617" s="16"/>
      <c r="AP617" s="14"/>
      <c r="AQ617" s="14"/>
      <c r="AR617" s="15" t="str">
        <f t="shared" si="27"/>
        <v/>
      </c>
      <c r="AS617" s="15" t="str">
        <f t="shared" si="28"/>
        <v/>
      </c>
      <c r="AT617" s="15" t="str">
        <f t="shared" si="29"/>
        <v/>
      </c>
      <c r="AU617" s="14"/>
    </row>
    <row r="618" spans="1:47" ht="15" customHeight="1" x14ac:dyDescent="0.25">
      <c r="A618" s="19">
        <v>615</v>
      </c>
      <c r="B618" s="12"/>
      <c r="C618" s="14"/>
      <c r="D618" s="14"/>
      <c r="E618" s="16"/>
      <c r="F618" s="14"/>
      <c r="G618" s="14"/>
      <c r="H618" s="14"/>
      <c r="I618" s="16"/>
      <c r="J618" s="14"/>
      <c r="K618" s="14"/>
      <c r="L618" s="14"/>
      <c r="M618" s="16"/>
      <c r="N618" s="14"/>
      <c r="O618" s="14"/>
      <c r="P618" s="14"/>
      <c r="Q618" s="16"/>
      <c r="R618" s="14"/>
      <c r="S618" s="14"/>
      <c r="T618" s="14"/>
      <c r="U618" s="16"/>
      <c r="V618" s="14"/>
      <c r="W618" s="14"/>
      <c r="X618" s="14"/>
      <c r="Y618" s="16"/>
      <c r="Z618" s="14"/>
      <c r="AA618" s="14"/>
      <c r="AB618" s="14"/>
      <c r="AC618" s="16"/>
      <c r="AD618" s="14"/>
      <c r="AE618" s="14"/>
      <c r="AF618" s="14"/>
      <c r="AG618" s="16"/>
      <c r="AH618" s="14"/>
      <c r="AI618" s="14"/>
      <c r="AJ618" s="14"/>
      <c r="AK618" s="16"/>
      <c r="AL618" s="14"/>
      <c r="AM618" s="14"/>
      <c r="AN618" s="14"/>
      <c r="AO618" s="16"/>
      <c r="AP618" s="14"/>
      <c r="AQ618" s="14"/>
      <c r="AR618" s="15" t="str">
        <f t="shared" si="27"/>
        <v/>
      </c>
      <c r="AS618" s="15" t="str">
        <f t="shared" si="28"/>
        <v/>
      </c>
      <c r="AT618" s="15" t="str">
        <f t="shared" si="29"/>
        <v/>
      </c>
      <c r="AU618" s="14"/>
    </row>
    <row r="619" spans="1:47" ht="15" customHeight="1" x14ac:dyDescent="0.25">
      <c r="A619" s="19">
        <v>616</v>
      </c>
      <c r="B619" s="12"/>
      <c r="C619" s="14"/>
      <c r="D619" s="14"/>
      <c r="E619" s="16"/>
      <c r="F619" s="14"/>
      <c r="G619" s="14"/>
      <c r="H619" s="14"/>
      <c r="I619" s="16"/>
      <c r="J619" s="14"/>
      <c r="K619" s="14"/>
      <c r="L619" s="14"/>
      <c r="M619" s="16"/>
      <c r="N619" s="14"/>
      <c r="O619" s="14"/>
      <c r="P619" s="14"/>
      <c r="Q619" s="16"/>
      <c r="R619" s="14"/>
      <c r="S619" s="14"/>
      <c r="T619" s="14"/>
      <c r="U619" s="16"/>
      <c r="V619" s="14"/>
      <c r="W619" s="14"/>
      <c r="X619" s="14"/>
      <c r="Y619" s="16"/>
      <c r="Z619" s="14"/>
      <c r="AA619" s="14"/>
      <c r="AB619" s="14"/>
      <c r="AC619" s="16"/>
      <c r="AD619" s="14"/>
      <c r="AE619" s="14"/>
      <c r="AF619" s="14"/>
      <c r="AG619" s="16"/>
      <c r="AH619" s="14"/>
      <c r="AI619" s="14"/>
      <c r="AJ619" s="14"/>
      <c r="AK619" s="16"/>
      <c r="AL619" s="14"/>
      <c r="AM619" s="14"/>
      <c r="AN619" s="14"/>
      <c r="AO619" s="16"/>
      <c r="AP619" s="14"/>
      <c r="AQ619" s="14"/>
      <c r="AR619" s="15" t="str">
        <f t="shared" si="27"/>
        <v/>
      </c>
      <c r="AS619" s="15" t="str">
        <f t="shared" si="28"/>
        <v/>
      </c>
      <c r="AT619" s="15" t="str">
        <f t="shared" si="29"/>
        <v/>
      </c>
      <c r="AU619" s="14"/>
    </row>
    <row r="620" spans="1:47" ht="15" customHeight="1" x14ac:dyDescent="0.25">
      <c r="A620" s="19">
        <v>617</v>
      </c>
      <c r="B620" s="12"/>
      <c r="C620" s="14"/>
      <c r="D620" s="14"/>
      <c r="E620" s="16"/>
      <c r="F620" s="14"/>
      <c r="G620" s="14"/>
      <c r="H620" s="14"/>
      <c r="I620" s="16"/>
      <c r="J620" s="14"/>
      <c r="K620" s="14"/>
      <c r="L620" s="14"/>
      <c r="M620" s="16"/>
      <c r="N620" s="14"/>
      <c r="O620" s="14"/>
      <c r="P620" s="14"/>
      <c r="Q620" s="16"/>
      <c r="R620" s="14"/>
      <c r="S620" s="14"/>
      <c r="T620" s="14"/>
      <c r="U620" s="16"/>
      <c r="V620" s="14"/>
      <c r="W620" s="14"/>
      <c r="X620" s="14"/>
      <c r="Y620" s="16"/>
      <c r="Z620" s="14"/>
      <c r="AA620" s="14"/>
      <c r="AB620" s="14"/>
      <c r="AC620" s="16"/>
      <c r="AD620" s="14"/>
      <c r="AE620" s="14"/>
      <c r="AF620" s="14"/>
      <c r="AG620" s="16"/>
      <c r="AH620" s="14"/>
      <c r="AI620" s="14"/>
      <c r="AJ620" s="14"/>
      <c r="AK620" s="16"/>
      <c r="AL620" s="14"/>
      <c r="AM620" s="14"/>
      <c r="AN620" s="14"/>
      <c r="AO620" s="16"/>
      <c r="AP620" s="14"/>
      <c r="AQ620" s="14"/>
      <c r="AR620" s="15" t="str">
        <f t="shared" si="27"/>
        <v/>
      </c>
      <c r="AS620" s="15" t="str">
        <f t="shared" si="28"/>
        <v/>
      </c>
      <c r="AT620" s="15" t="str">
        <f t="shared" si="29"/>
        <v/>
      </c>
      <c r="AU620" s="14"/>
    </row>
    <row r="621" spans="1:47" ht="15" customHeight="1" x14ac:dyDescent="0.25">
      <c r="A621" s="19">
        <v>618</v>
      </c>
      <c r="B621" s="12"/>
      <c r="C621" s="14"/>
      <c r="D621" s="14"/>
      <c r="E621" s="16"/>
      <c r="F621" s="14"/>
      <c r="G621" s="14"/>
      <c r="H621" s="14"/>
      <c r="I621" s="16"/>
      <c r="J621" s="14"/>
      <c r="K621" s="14"/>
      <c r="L621" s="14"/>
      <c r="M621" s="16"/>
      <c r="N621" s="14"/>
      <c r="O621" s="14"/>
      <c r="P621" s="14"/>
      <c r="Q621" s="16"/>
      <c r="R621" s="14"/>
      <c r="S621" s="14"/>
      <c r="T621" s="14"/>
      <c r="U621" s="16"/>
      <c r="V621" s="14"/>
      <c r="W621" s="14"/>
      <c r="X621" s="14"/>
      <c r="Y621" s="16"/>
      <c r="Z621" s="14"/>
      <c r="AA621" s="14"/>
      <c r="AB621" s="14"/>
      <c r="AC621" s="16"/>
      <c r="AD621" s="14"/>
      <c r="AE621" s="14"/>
      <c r="AF621" s="14"/>
      <c r="AG621" s="16"/>
      <c r="AH621" s="14"/>
      <c r="AI621" s="14"/>
      <c r="AJ621" s="14"/>
      <c r="AK621" s="16"/>
      <c r="AL621" s="14"/>
      <c r="AM621" s="14"/>
      <c r="AN621" s="14"/>
      <c r="AO621" s="16"/>
      <c r="AP621" s="14"/>
      <c r="AQ621" s="14"/>
      <c r="AR621" s="15" t="str">
        <f t="shared" si="27"/>
        <v/>
      </c>
      <c r="AS621" s="15" t="str">
        <f t="shared" si="28"/>
        <v/>
      </c>
      <c r="AT621" s="15" t="str">
        <f t="shared" si="29"/>
        <v/>
      </c>
      <c r="AU621" s="14"/>
    </row>
    <row r="622" spans="1:47" ht="15" customHeight="1" x14ac:dyDescent="0.25">
      <c r="A622" s="19">
        <v>619</v>
      </c>
      <c r="B622" s="12"/>
      <c r="C622" s="14"/>
      <c r="D622" s="14"/>
      <c r="E622" s="16"/>
      <c r="F622" s="14"/>
      <c r="G622" s="14"/>
      <c r="H622" s="14"/>
      <c r="I622" s="16"/>
      <c r="J622" s="14"/>
      <c r="K622" s="14"/>
      <c r="L622" s="14"/>
      <c r="M622" s="16"/>
      <c r="N622" s="14"/>
      <c r="O622" s="14"/>
      <c r="P622" s="14"/>
      <c r="Q622" s="16"/>
      <c r="R622" s="14"/>
      <c r="S622" s="14"/>
      <c r="T622" s="14"/>
      <c r="U622" s="16"/>
      <c r="V622" s="14"/>
      <c r="W622" s="14"/>
      <c r="X622" s="14"/>
      <c r="Y622" s="16"/>
      <c r="Z622" s="14"/>
      <c r="AA622" s="14"/>
      <c r="AB622" s="14"/>
      <c r="AC622" s="16"/>
      <c r="AD622" s="14"/>
      <c r="AE622" s="14"/>
      <c r="AF622" s="14"/>
      <c r="AG622" s="16"/>
      <c r="AH622" s="14"/>
      <c r="AI622" s="14"/>
      <c r="AJ622" s="14"/>
      <c r="AK622" s="16"/>
      <c r="AL622" s="14"/>
      <c r="AM622" s="14"/>
      <c r="AN622" s="14"/>
      <c r="AO622" s="16"/>
      <c r="AP622" s="14"/>
      <c r="AQ622" s="14"/>
      <c r="AR622" s="15" t="str">
        <f t="shared" si="27"/>
        <v/>
      </c>
      <c r="AS622" s="15" t="str">
        <f t="shared" si="28"/>
        <v/>
      </c>
      <c r="AT622" s="15" t="str">
        <f t="shared" si="29"/>
        <v/>
      </c>
      <c r="AU622" s="14"/>
    </row>
    <row r="623" spans="1:47" ht="15" customHeight="1" x14ac:dyDescent="0.25">
      <c r="A623" s="19">
        <v>620</v>
      </c>
      <c r="B623" s="12"/>
      <c r="C623" s="14"/>
      <c r="D623" s="14"/>
      <c r="E623" s="16"/>
      <c r="F623" s="14"/>
      <c r="G623" s="14"/>
      <c r="H623" s="14"/>
      <c r="I623" s="16"/>
      <c r="J623" s="14"/>
      <c r="K623" s="14"/>
      <c r="L623" s="14"/>
      <c r="M623" s="16"/>
      <c r="N623" s="14"/>
      <c r="O623" s="14"/>
      <c r="P623" s="14"/>
      <c r="Q623" s="16"/>
      <c r="R623" s="14"/>
      <c r="S623" s="14"/>
      <c r="T623" s="14"/>
      <c r="U623" s="16"/>
      <c r="V623" s="14"/>
      <c r="W623" s="14"/>
      <c r="X623" s="14"/>
      <c r="Y623" s="16"/>
      <c r="Z623" s="14"/>
      <c r="AA623" s="14"/>
      <c r="AB623" s="14"/>
      <c r="AC623" s="16"/>
      <c r="AD623" s="14"/>
      <c r="AE623" s="14"/>
      <c r="AF623" s="14"/>
      <c r="AG623" s="16"/>
      <c r="AH623" s="14"/>
      <c r="AI623" s="14"/>
      <c r="AJ623" s="14"/>
      <c r="AK623" s="16"/>
      <c r="AL623" s="14"/>
      <c r="AM623" s="14"/>
      <c r="AN623" s="14"/>
      <c r="AO623" s="16"/>
      <c r="AP623" s="14"/>
      <c r="AQ623" s="14"/>
      <c r="AR623" s="15" t="str">
        <f t="shared" si="27"/>
        <v/>
      </c>
      <c r="AS623" s="15" t="str">
        <f t="shared" si="28"/>
        <v/>
      </c>
      <c r="AT623" s="15" t="str">
        <f t="shared" si="29"/>
        <v/>
      </c>
      <c r="AU623" s="14"/>
    </row>
    <row r="624" spans="1:47" ht="15" customHeight="1" x14ac:dyDescent="0.25">
      <c r="A624" s="19">
        <v>621</v>
      </c>
      <c r="B624" s="12"/>
      <c r="C624" s="14"/>
      <c r="D624" s="14"/>
      <c r="E624" s="16"/>
      <c r="F624" s="14"/>
      <c r="G624" s="14"/>
      <c r="H624" s="14"/>
      <c r="I624" s="16"/>
      <c r="J624" s="14"/>
      <c r="K624" s="14"/>
      <c r="L624" s="14"/>
      <c r="M624" s="16"/>
      <c r="N624" s="14"/>
      <c r="O624" s="14"/>
      <c r="P624" s="14"/>
      <c r="Q624" s="16"/>
      <c r="R624" s="14"/>
      <c r="S624" s="14"/>
      <c r="T624" s="14"/>
      <c r="U624" s="16"/>
      <c r="V624" s="14"/>
      <c r="W624" s="14"/>
      <c r="X624" s="14"/>
      <c r="Y624" s="16"/>
      <c r="Z624" s="14"/>
      <c r="AA624" s="14"/>
      <c r="AB624" s="14"/>
      <c r="AC624" s="16"/>
      <c r="AD624" s="14"/>
      <c r="AE624" s="14"/>
      <c r="AF624" s="14"/>
      <c r="AG624" s="16"/>
      <c r="AH624" s="14"/>
      <c r="AI624" s="14"/>
      <c r="AJ624" s="14"/>
      <c r="AK624" s="16"/>
      <c r="AL624" s="14"/>
      <c r="AM624" s="14"/>
      <c r="AN624" s="14"/>
      <c r="AO624" s="16"/>
      <c r="AP624" s="14"/>
      <c r="AQ624" s="14"/>
      <c r="AR624" s="15" t="str">
        <f t="shared" si="27"/>
        <v/>
      </c>
      <c r="AS624" s="15" t="str">
        <f t="shared" si="28"/>
        <v/>
      </c>
      <c r="AT624" s="15" t="str">
        <f t="shared" si="29"/>
        <v/>
      </c>
      <c r="AU624" s="14"/>
    </row>
    <row r="625" spans="1:47" ht="15" customHeight="1" x14ac:dyDescent="0.25">
      <c r="A625" s="19">
        <v>622</v>
      </c>
      <c r="B625" s="12"/>
      <c r="C625" s="14"/>
      <c r="D625" s="14"/>
      <c r="E625" s="16"/>
      <c r="F625" s="14"/>
      <c r="G625" s="14"/>
      <c r="H625" s="14"/>
      <c r="I625" s="16"/>
      <c r="J625" s="14"/>
      <c r="K625" s="14"/>
      <c r="L625" s="14"/>
      <c r="M625" s="16"/>
      <c r="N625" s="14"/>
      <c r="O625" s="14"/>
      <c r="P625" s="14"/>
      <c r="Q625" s="16"/>
      <c r="R625" s="14"/>
      <c r="S625" s="14"/>
      <c r="T625" s="14"/>
      <c r="U625" s="16"/>
      <c r="V625" s="14"/>
      <c r="W625" s="14"/>
      <c r="X625" s="14"/>
      <c r="Y625" s="16"/>
      <c r="Z625" s="14"/>
      <c r="AA625" s="14"/>
      <c r="AB625" s="14"/>
      <c r="AC625" s="16"/>
      <c r="AD625" s="14"/>
      <c r="AE625" s="14"/>
      <c r="AF625" s="14"/>
      <c r="AG625" s="16"/>
      <c r="AH625" s="14"/>
      <c r="AI625" s="14"/>
      <c r="AJ625" s="14"/>
      <c r="AK625" s="16"/>
      <c r="AL625" s="14"/>
      <c r="AM625" s="14"/>
      <c r="AN625" s="14"/>
      <c r="AO625" s="16"/>
      <c r="AP625" s="14"/>
      <c r="AQ625" s="14"/>
      <c r="AR625" s="15" t="str">
        <f t="shared" si="27"/>
        <v/>
      </c>
      <c r="AS625" s="15" t="str">
        <f t="shared" si="28"/>
        <v/>
      </c>
      <c r="AT625" s="15" t="str">
        <f t="shared" si="29"/>
        <v/>
      </c>
      <c r="AU625" s="14"/>
    </row>
    <row r="626" spans="1:47" ht="15" customHeight="1" x14ac:dyDescent="0.25">
      <c r="A626" s="19">
        <v>623</v>
      </c>
      <c r="B626" s="12"/>
      <c r="C626" s="14"/>
      <c r="D626" s="14"/>
      <c r="E626" s="16"/>
      <c r="F626" s="14"/>
      <c r="G626" s="14"/>
      <c r="H626" s="14"/>
      <c r="I626" s="16"/>
      <c r="J626" s="14"/>
      <c r="K626" s="14"/>
      <c r="L626" s="14"/>
      <c r="M626" s="16"/>
      <c r="N626" s="14"/>
      <c r="O626" s="14"/>
      <c r="P626" s="14"/>
      <c r="Q626" s="16"/>
      <c r="R626" s="14"/>
      <c r="S626" s="14"/>
      <c r="T626" s="14"/>
      <c r="U626" s="16"/>
      <c r="V626" s="14"/>
      <c r="W626" s="14"/>
      <c r="X626" s="14"/>
      <c r="Y626" s="16"/>
      <c r="Z626" s="14"/>
      <c r="AA626" s="14"/>
      <c r="AB626" s="14"/>
      <c r="AC626" s="16"/>
      <c r="AD626" s="14"/>
      <c r="AE626" s="14"/>
      <c r="AF626" s="14"/>
      <c r="AG626" s="16"/>
      <c r="AH626" s="14"/>
      <c r="AI626" s="14"/>
      <c r="AJ626" s="14"/>
      <c r="AK626" s="16"/>
      <c r="AL626" s="14"/>
      <c r="AM626" s="14"/>
      <c r="AN626" s="14"/>
      <c r="AO626" s="16"/>
      <c r="AP626" s="14"/>
      <c r="AQ626" s="14"/>
      <c r="AR626" s="15" t="str">
        <f t="shared" si="27"/>
        <v/>
      </c>
      <c r="AS626" s="15" t="str">
        <f t="shared" si="28"/>
        <v/>
      </c>
      <c r="AT626" s="15" t="str">
        <f t="shared" si="29"/>
        <v/>
      </c>
      <c r="AU626" s="14"/>
    </row>
    <row r="627" spans="1:47" ht="15" customHeight="1" x14ac:dyDescent="0.25">
      <c r="A627" s="19">
        <v>624</v>
      </c>
      <c r="B627" s="12"/>
      <c r="C627" s="14"/>
      <c r="D627" s="14"/>
      <c r="E627" s="16"/>
      <c r="F627" s="14"/>
      <c r="G627" s="14"/>
      <c r="H627" s="14"/>
      <c r="I627" s="16"/>
      <c r="J627" s="14"/>
      <c r="K627" s="14"/>
      <c r="L627" s="14"/>
      <c r="M627" s="16"/>
      <c r="N627" s="14"/>
      <c r="O627" s="14"/>
      <c r="P627" s="14"/>
      <c r="Q627" s="16"/>
      <c r="R627" s="14"/>
      <c r="S627" s="14"/>
      <c r="T627" s="14"/>
      <c r="U627" s="16"/>
      <c r="V627" s="14"/>
      <c r="W627" s="14"/>
      <c r="X627" s="14"/>
      <c r="Y627" s="16"/>
      <c r="Z627" s="14"/>
      <c r="AA627" s="14"/>
      <c r="AB627" s="14"/>
      <c r="AC627" s="16"/>
      <c r="AD627" s="14"/>
      <c r="AE627" s="14"/>
      <c r="AF627" s="14"/>
      <c r="AG627" s="16"/>
      <c r="AH627" s="14"/>
      <c r="AI627" s="14"/>
      <c r="AJ627" s="14"/>
      <c r="AK627" s="16"/>
      <c r="AL627" s="14"/>
      <c r="AM627" s="14"/>
      <c r="AN627" s="14"/>
      <c r="AO627" s="16"/>
      <c r="AP627" s="14"/>
      <c r="AQ627" s="14"/>
      <c r="AR627" s="15" t="str">
        <f t="shared" si="27"/>
        <v/>
      </c>
      <c r="AS627" s="15" t="str">
        <f t="shared" si="28"/>
        <v/>
      </c>
      <c r="AT627" s="15" t="str">
        <f t="shared" si="29"/>
        <v/>
      </c>
      <c r="AU627" s="14"/>
    </row>
    <row r="628" spans="1:47" ht="15" customHeight="1" x14ac:dyDescent="0.25">
      <c r="A628" s="19">
        <v>625</v>
      </c>
      <c r="B628" s="12"/>
      <c r="C628" s="14"/>
      <c r="D628" s="14"/>
      <c r="E628" s="16"/>
      <c r="F628" s="14"/>
      <c r="G628" s="14"/>
      <c r="H628" s="14"/>
      <c r="I628" s="16"/>
      <c r="J628" s="14"/>
      <c r="K628" s="14"/>
      <c r="L628" s="14"/>
      <c r="M628" s="16"/>
      <c r="N628" s="14"/>
      <c r="O628" s="14"/>
      <c r="P628" s="14"/>
      <c r="Q628" s="16"/>
      <c r="R628" s="14"/>
      <c r="S628" s="14"/>
      <c r="T628" s="14"/>
      <c r="U628" s="16"/>
      <c r="V628" s="14"/>
      <c r="W628" s="14"/>
      <c r="X628" s="14"/>
      <c r="Y628" s="16"/>
      <c r="Z628" s="14"/>
      <c r="AA628" s="14"/>
      <c r="AB628" s="14"/>
      <c r="AC628" s="16"/>
      <c r="AD628" s="14"/>
      <c r="AE628" s="14"/>
      <c r="AF628" s="14"/>
      <c r="AG628" s="16"/>
      <c r="AH628" s="14"/>
      <c r="AI628" s="14"/>
      <c r="AJ628" s="14"/>
      <c r="AK628" s="16"/>
      <c r="AL628" s="14"/>
      <c r="AM628" s="14"/>
      <c r="AN628" s="14"/>
      <c r="AO628" s="16"/>
      <c r="AP628" s="14"/>
      <c r="AQ628" s="14"/>
      <c r="AR628" s="15" t="str">
        <f t="shared" si="27"/>
        <v/>
      </c>
      <c r="AS628" s="15" t="str">
        <f t="shared" si="28"/>
        <v/>
      </c>
      <c r="AT628" s="15" t="str">
        <f t="shared" si="29"/>
        <v/>
      </c>
      <c r="AU628" s="14"/>
    </row>
    <row r="629" spans="1:47" ht="15" customHeight="1" x14ac:dyDescent="0.25">
      <c r="A629" s="19">
        <v>626</v>
      </c>
      <c r="B629" s="12"/>
      <c r="C629" s="14"/>
      <c r="D629" s="14"/>
      <c r="E629" s="16"/>
      <c r="F629" s="14"/>
      <c r="G629" s="14"/>
      <c r="H629" s="14"/>
      <c r="I629" s="16"/>
      <c r="J629" s="14"/>
      <c r="K629" s="14"/>
      <c r="L629" s="14"/>
      <c r="M629" s="16"/>
      <c r="N629" s="14"/>
      <c r="O629" s="14"/>
      <c r="P629" s="14"/>
      <c r="Q629" s="16"/>
      <c r="R629" s="14"/>
      <c r="S629" s="14"/>
      <c r="T629" s="14"/>
      <c r="U629" s="16"/>
      <c r="V629" s="14"/>
      <c r="W629" s="14"/>
      <c r="X629" s="14"/>
      <c r="Y629" s="16"/>
      <c r="Z629" s="14"/>
      <c r="AA629" s="14"/>
      <c r="AB629" s="14"/>
      <c r="AC629" s="16"/>
      <c r="AD629" s="14"/>
      <c r="AE629" s="14"/>
      <c r="AF629" s="14"/>
      <c r="AG629" s="16"/>
      <c r="AH629" s="14"/>
      <c r="AI629" s="14"/>
      <c r="AJ629" s="14"/>
      <c r="AK629" s="16"/>
      <c r="AL629" s="14"/>
      <c r="AM629" s="14"/>
      <c r="AN629" s="14"/>
      <c r="AO629" s="16"/>
      <c r="AP629" s="14"/>
      <c r="AQ629" s="14"/>
      <c r="AR629" s="15" t="str">
        <f t="shared" si="27"/>
        <v/>
      </c>
      <c r="AS629" s="15" t="str">
        <f t="shared" si="28"/>
        <v/>
      </c>
      <c r="AT629" s="15" t="str">
        <f t="shared" si="29"/>
        <v/>
      </c>
      <c r="AU629" s="14"/>
    </row>
    <row r="630" spans="1:47" ht="15" customHeight="1" x14ac:dyDescent="0.25">
      <c r="A630" s="19">
        <v>627</v>
      </c>
      <c r="B630" s="12"/>
      <c r="C630" s="14"/>
      <c r="D630" s="14"/>
      <c r="E630" s="16"/>
      <c r="F630" s="14"/>
      <c r="G630" s="14"/>
      <c r="H630" s="14"/>
      <c r="I630" s="16"/>
      <c r="J630" s="14"/>
      <c r="K630" s="14"/>
      <c r="L630" s="14"/>
      <c r="M630" s="16"/>
      <c r="N630" s="14"/>
      <c r="O630" s="14"/>
      <c r="P630" s="14"/>
      <c r="Q630" s="16"/>
      <c r="R630" s="14"/>
      <c r="S630" s="14"/>
      <c r="T630" s="14"/>
      <c r="U630" s="16"/>
      <c r="V630" s="14"/>
      <c r="W630" s="14"/>
      <c r="X630" s="14"/>
      <c r="Y630" s="16"/>
      <c r="Z630" s="14"/>
      <c r="AA630" s="14"/>
      <c r="AB630" s="14"/>
      <c r="AC630" s="16"/>
      <c r="AD630" s="14"/>
      <c r="AE630" s="14"/>
      <c r="AF630" s="14"/>
      <c r="AG630" s="16"/>
      <c r="AH630" s="14"/>
      <c r="AI630" s="14"/>
      <c r="AJ630" s="14"/>
      <c r="AK630" s="16"/>
      <c r="AL630" s="14"/>
      <c r="AM630" s="14"/>
      <c r="AN630" s="14"/>
      <c r="AO630" s="16"/>
      <c r="AP630" s="14"/>
      <c r="AQ630" s="14"/>
      <c r="AR630" s="15" t="str">
        <f t="shared" si="27"/>
        <v/>
      </c>
      <c r="AS630" s="15" t="str">
        <f t="shared" si="28"/>
        <v/>
      </c>
      <c r="AT630" s="15" t="str">
        <f t="shared" si="29"/>
        <v/>
      </c>
      <c r="AU630" s="14"/>
    </row>
    <row r="631" spans="1:47" ht="15" customHeight="1" x14ac:dyDescent="0.25">
      <c r="A631" s="19">
        <v>628</v>
      </c>
      <c r="B631" s="12"/>
      <c r="C631" s="14"/>
      <c r="D631" s="14"/>
      <c r="E631" s="16"/>
      <c r="F631" s="14"/>
      <c r="G631" s="14"/>
      <c r="H631" s="14"/>
      <c r="I631" s="16"/>
      <c r="J631" s="14"/>
      <c r="K631" s="14"/>
      <c r="L631" s="14"/>
      <c r="M631" s="16"/>
      <c r="N631" s="14"/>
      <c r="O631" s="14"/>
      <c r="P631" s="14"/>
      <c r="Q631" s="16"/>
      <c r="R631" s="14"/>
      <c r="S631" s="14"/>
      <c r="T631" s="14"/>
      <c r="U631" s="16"/>
      <c r="V631" s="14"/>
      <c r="W631" s="14"/>
      <c r="X631" s="14"/>
      <c r="Y631" s="16"/>
      <c r="Z631" s="14"/>
      <c r="AA631" s="14"/>
      <c r="AB631" s="14"/>
      <c r="AC631" s="16"/>
      <c r="AD631" s="14"/>
      <c r="AE631" s="14"/>
      <c r="AF631" s="14"/>
      <c r="AG631" s="16"/>
      <c r="AH631" s="14"/>
      <c r="AI631" s="14"/>
      <c r="AJ631" s="14"/>
      <c r="AK631" s="16"/>
      <c r="AL631" s="14"/>
      <c r="AM631" s="14"/>
      <c r="AN631" s="14"/>
      <c r="AO631" s="16"/>
      <c r="AP631" s="14"/>
      <c r="AQ631" s="14"/>
      <c r="AR631" s="15" t="str">
        <f t="shared" si="27"/>
        <v/>
      </c>
      <c r="AS631" s="15" t="str">
        <f t="shared" si="28"/>
        <v/>
      </c>
      <c r="AT631" s="15" t="str">
        <f t="shared" si="29"/>
        <v/>
      </c>
      <c r="AU631" s="14"/>
    </row>
    <row r="632" spans="1:47" ht="15" customHeight="1" x14ac:dyDescent="0.25">
      <c r="A632" s="19">
        <v>629</v>
      </c>
      <c r="B632" s="12"/>
      <c r="C632" s="14"/>
      <c r="D632" s="14"/>
      <c r="E632" s="16"/>
      <c r="F632" s="14"/>
      <c r="G632" s="14"/>
      <c r="H632" s="14"/>
      <c r="I632" s="16"/>
      <c r="J632" s="14"/>
      <c r="K632" s="14"/>
      <c r="L632" s="14"/>
      <c r="M632" s="16"/>
      <c r="N632" s="14"/>
      <c r="O632" s="14"/>
      <c r="P632" s="14"/>
      <c r="Q632" s="16"/>
      <c r="R632" s="14"/>
      <c r="S632" s="14"/>
      <c r="T632" s="14"/>
      <c r="U632" s="16"/>
      <c r="V632" s="14"/>
      <c r="W632" s="14"/>
      <c r="X632" s="14"/>
      <c r="Y632" s="16"/>
      <c r="Z632" s="14"/>
      <c r="AA632" s="14"/>
      <c r="AB632" s="14"/>
      <c r="AC632" s="16"/>
      <c r="AD632" s="14"/>
      <c r="AE632" s="14"/>
      <c r="AF632" s="14"/>
      <c r="AG632" s="16"/>
      <c r="AH632" s="14"/>
      <c r="AI632" s="14"/>
      <c r="AJ632" s="14"/>
      <c r="AK632" s="16"/>
      <c r="AL632" s="14"/>
      <c r="AM632" s="14"/>
      <c r="AN632" s="14"/>
      <c r="AO632" s="16"/>
      <c r="AP632" s="14"/>
      <c r="AQ632" s="14"/>
      <c r="AR632" s="15" t="str">
        <f t="shared" si="27"/>
        <v/>
      </c>
      <c r="AS632" s="15" t="str">
        <f t="shared" si="28"/>
        <v/>
      </c>
      <c r="AT632" s="15" t="str">
        <f t="shared" si="29"/>
        <v/>
      </c>
      <c r="AU632" s="14"/>
    </row>
    <row r="633" spans="1:47" ht="15" customHeight="1" x14ac:dyDescent="0.25">
      <c r="A633" s="19">
        <v>630</v>
      </c>
      <c r="B633" s="12"/>
      <c r="C633" s="14"/>
      <c r="D633" s="14"/>
      <c r="E633" s="16"/>
      <c r="F633" s="14"/>
      <c r="G633" s="14"/>
      <c r="H633" s="14"/>
      <c r="I633" s="16"/>
      <c r="J633" s="14"/>
      <c r="K633" s="14"/>
      <c r="L633" s="14"/>
      <c r="M633" s="16"/>
      <c r="N633" s="14"/>
      <c r="O633" s="14"/>
      <c r="P633" s="14"/>
      <c r="Q633" s="16"/>
      <c r="R633" s="14"/>
      <c r="S633" s="14"/>
      <c r="T633" s="14"/>
      <c r="U633" s="16"/>
      <c r="V633" s="14"/>
      <c r="W633" s="14"/>
      <c r="X633" s="14"/>
      <c r="Y633" s="16"/>
      <c r="Z633" s="14"/>
      <c r="AA633" s="14"/>
      <c r="AB633" s="14"/>
      <c r="AC633" s="16"/>
      <c r="AD633" s="14"/>
      <c r="AE633" s="14"/>
      <c r="AF633" s="14"/>
      <c r="AG633" s="16"/>
      <c r="AH633" s="14"/>
      <c r="AI633" s="14"/>
      <c r="AJ633" s="14"/>
      <c r="AK633" s="16"/>
      <c r="AL633" s="14"/>
      <c r="AM633" s="14"/>
      <c r="AN633" s="14"/>
      <c r="AO633" s="16"/>
      <c r="AP633" s="14"/>
      <c r="AQ633" s="14"/>
      <c r="AR633" s="15" t="str">
        <f t="shared" si="27"/>
        <v/>
      </c>
      <c r="AS633" s="15" t="str">
        <f t="shared" si="28"/>
        <v/>
      </c>
      <c r="AT633" s="15" t="str">
        <f t="shared" si="29"/>
        <v/>
      </c>
      <c r="AU633" s="14"/>
    </row>
    <row r="634" spans="1:47" ht="15" customHeight="1" x14ac:dyDescent="0.25">
      <c r="A634" s="19">
        <v>631</v>
      </c>
      <c r="B634" s="12"/>
      <c r="C634" s="14"/>
      <c r="D634" s="14"/>
      <c r="E634" s="16"/>
      <c r="F634" s="14"/>
      <c r="G634" s="14"/>
      <c r="H634" s="14"/>
      <c r="I634" s="16"/>
      <c r="J634" s="14"/>
      <c r="K634" s="14"/>
      <c r="L634" s="14"/>
      <c r="M634" s="16"/>
      <c r="N634" s="14"/>
      <c r="O634" s="14"/>
      <c r="P634" s="14"/>
      <c r="Q634" s="16"/>
      <c r="R634" s="14"/>
      <c r="S634" s="14"/>
      <c r="T634" s="14"/>
      <c r="U634" s="16"/>
      <c r="V634" s="14"/>
      <c r="W634" s="14"/>
      <c r="X634" s="14"/>
      <c r="Y634" s="16"/>
      <c r="Z634" s="14"/>
      <c r="AA634" s="14"/>
      <c r="AB634" s="14"/>
      <c r="AC634" s="16"/>
      <c r="AD634" s="14"/>
      <c r="AE634" s="14"/>
      <c r="AF634" s="14"/>
      <c r="AG634" s="16"/>
      <c r="AH634" s="14"/>
      <c r="AI634" s="14"/>
      <c r="AJ634" s="14"/>
      <c r="AK634" s="16"/>
      <c r="AL634" s="14"/>
      <c r="AM634" s="14"/>
      <c r="AN634" s="14"/>
      <c r="AO634" s="16"/>
      <c r="AP634" s="14"/>
      <c r="AQ634" s="14"/>
      <c r="AR634" s="15" t="str">
        <f t="shared" si="27"/>
        <v/>
      </c>
      <c r="AS634" s="15" t="str">
        <f t="shared" si="28"/>
        <v/>
      </c>
      <c r="AT634" s="15" t="str">
        <f t="shared" si="29"/>
        <v/>
      </c>
      <c r="AU634" s="14"/>
    </row>
    <row r="635" spans="1:47" ht="15" customHeight="1" x14ac:dyDescent="0.25">
      <c r="A635" s="19">
        <v>632</v>
      </c>
      <c r="B635" s="12"/>
      <c r="C635" s="14"/>
      <c r="D635" s="14"/>
      <c r="E635" s="16"/>
      <c r="F635" s="14"/>
      <c r="G635" s="14"/>
      <c r="H635" s="14"/>
      <c r="I635" s="16"/>
      <c r="J635" s="14"/>
      <c r="K635" s="14"/>
      <c r="L635" s="14"/>
      <c r="M635" s="16"/>
      <c r="N635" s="14"/>
      <c r="O635" s="14"/>
      <c r="P635" s="14"/>
      <c r="Q635" s="16"/>
      <c r="R635" s="14"/>
      <c r="S635" s="14"/>
      <c r="T635" s="14"/>
      <c r="U635" s="16"/>
      <c r="V635" s="14"/>
      <c r="W635" s="14"/>
      <c r="X635" s="14"/>
      <c r="Y635" s="16"/>
      <c r="Z635" s="14"/>
      <c r="AA635" s="14"/>
      <c r="AB635" s="14"/>
      <c r="AC635" s="16"/>
      <c r="AD635" s="14"/>
      <c r="AE635" s="14"/>
      <c r="AF635" s="14"/>
      <c r="AG635" s="16"/>
      <c r="AH635" s="14"/>
      <c r="AI635" s="14"/>
      <c r="AJ635" s="14"/>
      <c r="AK635" s="16"/>
      <c r="AL635" s="14"/>
      <c r="AM635" s="14"/>
      <c r="AN635" s="14"/>
      <c r="AO635" s="16"/>
      <c r="AP635" s="14"/>
      <c r="AQ635" s="14"/>
      <c r="AR635" s="15" t="str">
        <f t="shared" si="27"/>
        <v/>
      </c>
      <c r="AS635" s="15" t="str">
        <f t="shared" si="28"/>
        <v/>
      </c>
      <c r="AT635" s="15" t="str">
        <f t="shared" si="29"/>
        <v/>
      </c>
      <c r="AU635" s="14"/>
    </row>
    <row r="636" spans="1:47" ht="15" customHeight="1" x14ac:dyDescent="0.25">
      <c r="A636" s="19">
        <v>633</v>
      </c>
      <c r="B636" s="12"/>
      <c r="C636" s="14"/>
      <c r="D636" s="14"/>
      <c r="E636" s="16"/>
      <c r="F636" s="14"/>
      <c r="G636" s="14"/>
      <c r="H636" s="14"/>
      <c r="I636" s="16"/>
      <c r="J636" s="14"/>
      <c r="K636" s="14"/>
      <c r="L636" s="14"/>
      <c r="M636" s="16"/>
      <c r="N636" s="14"/>
      <c r="O636" s="14"/>
      <c r="P636" s="14"/>
      <c r="Q636" s="16"/>
      <c r="R636" s="14"/>
      <c r="S636" s="14"/>
      <c r="T636" s="14"/>
      <c r="U636" s="16"/>
      <c r="V636" s="14"/>
      <c r="W636" s="14"/>
      <c r="X636" s="14"/>
      <c r="Y636" s="16"/>
      <c r="Z636" s="14"/>
      <c r="AA636" s="14"/>
      <c r="AB636" s="14"/>
      <c r="AC636" s="16"/>
      <c r="AD636" s="14"/>
      <c r="AE636" s="14"/>
      <c r="AF636" s="14"/>
      <c r="AG636" s="16"/>
      <c r="AH636" s="14"/>
      <c r="AI636" s="14"/>
      <c r="AJ636" s="14"/>
      <c r="AK636" s="16"/>
      <c r="AL636" s="14"/>
      <c r="AM636" s="14"/>
      <c r="AN636" s="14"/>
      <c r="AO636" s="16"/>
      <c r="AP636" s="14"/>
      <c r="AQ636" s="14"/>
      <c r="AR636" s="15" t="str">
        <f t="shared" si="27"/>
        <v/>
      </c>
      <c r="AS636" s="15" t="str">
        <f t="shared" si="28"/>
        <v/>
      </c>
      <c r="AT636" s="15" t="str">
        <f t="shared" si="29"/>
        <v/>
      </c>
      <c r="AU636" s="14"/>
    </row>
    <row r="637" spans="1:47" ht="15" customHeight="1" x14ac:dyDescent="0.25">
      <c r="A637" s="19">
        <v>634</v>
      </c>
      <c r="B637" s="12"/>
      <c r="C637" s="14"/>
      <c r="D637" s="14"/>
      <c r="E637" s="16"/>
      <c r="F637" s="14"/>
      <c r="G637" s="14"/>
      <c r="H637" s="14"/>
      <c r="I637" s="16"/>
      <c r="J637" s="14"/>
      <c r="K637" s="14"/>
      <c r="L637" s="14"/>
      <c r="M637" s="16"/>
      <c r="N637" s="14"/>
      <c r="O637" s="14"/>
      <c r="P637" s="14"/>
      <c r="Q637" s="16"/>
      <c r="R637" s="14"/>
      <c r="S637" s="14"/>
      <c r="T637" s="14"/>
      <c r="U637" s="16"/>
      <c r="V637" s="14"/>
      <c r="W637" s="14"/>
      <c r="X637" s="14"/>
      <c r="Y637" s="16"/>
      <c r="Z637" s="14"/>
      <c r="AA637" s="14"/>
      <c r="AB637" s="14"/>
      <c r="AC637" s="16"/>
      <c r="AD637" s="14"/>
      <c r="AE637" s="14"/>
      <c r="AF637" s="14"/>
      <c r="AG637" s="16"/>
      <c r="AH637" s="14"/>
      <c r="AI637" s="14"/>
      <c r="AJ637" s="14"/>
      <c r="AK637" s="16"/>
      <c r="AL637" s="14"/>
      <c r="AM637" s="14"/>
      <c r="AN637" s="14"/>
      <c r="AO637" s="16"/>
      <c r="AP637" s="14"/>
      <c r="AQ637" s="14"/>
      <c r="AR637" s="15" t="str">
        <f t="shared" si="27"/>
        <v/>
      </c>
      <c r="AS637" s="15" t="str">
        <f t="shared" si="28"/>
        <v/>
      </c>
      <c r="AT637" s="15" t="str">
        <f t="shared" si="29"/>
        <v/>
      </c>
      <c r="AU637" s="14"/>
    </row>
    <row r="638" spans="1:47" ht="15" customHeight="1" x14ac:dyDescent="0.25">
      <c r="A638" s="19">
        <v>635</v>
      </c>
      <c r="B638" s="12"/>
      <c r="C638" s="14"/>
      <c r="D638" s="14"/>
      <c r="E638" s="16"/>
      <c r="F638" s="14"/>
      <c r="G638" s="14"/>
      <c r="H638" s="14"/>
      <c r="I638" s="16"/>
      <c r="J638" s="14"/>
      <c r="K638" s="14"/>
      <c r="L638" s="14"/>
      <c r="M638" s="16"/>
      <c r="N638" s="14"/>
      <c r="O638" s="14"/>
      <c r="P638" s="14"/>
      <c r="Q638" s="16"/>
      <c r="R638" s="14"/>
      <c r="S638" s="14"/>
      <c r="T638" s="14"/>
      <c r="U638" s="16"/>
      <c r="V638" s="14"/>
      <c r="W638" s="14"/>
      <c r="X638" s="14"/>
      <c r="Y638" s="16"/>
      <c r="Z638" s="14"/>
      <c r="AA638" s="14"/>
      <c r="AB638" s="14"/>
      <c r="AC638" s="16"/>
      <c r="AD638" s="14"/>
      <c r="AE638" s="14"/>
      <c r="AF638" s="14"/>
      <c r="AG638" s="16"/>
      <c r="AH638" s="14"/>
      <c r="AI638" s="14"/>
      <c r="AJ638" s="14"/>
      <c r="AK638" s="16"/>
      <c r="AL638" s="14"/>
      <c r="AM638" s="14"/>
      <c r="AN638" s="14"/>
      <c r="AO638" s="16"/>
      <c r="AP638" s="14"/>
      <c r="AQ638" s="14"/>
      <c r="AR638" s="15" t="str">
        <f t="shared" si="27"/>
        <v/>
      </c>
      <c r="AS638" s="15" t="str">
        <f t="shared" si="28"/>
        <v/>
      </c>
      <c r="AT638" s="15" t="str">
        <f t="shared" si="29"/>
        <v/>
      </c>
      <c r="AU638" s="14"/>
    </row>
    <row r="639" spans="1:47" ht="15" customHeight="1" x14ac:dyDescent="0.25">
      <c r="A639" s="19">
        <v>636</v>
      </c>
      <c r="B639" s="12"/>
      <c r="C639" s="14"/>
      <c r="D639" s="14"/>
      <c r="E639" s="16"/>
      <c r="F639" s="14"/>
      <c r="G639" s="14"/>
      <c r="H639" s="14"/>
      <c r="I639" s="16"/>
      <c r="J639" s="14"/>
      <c r="K639" s="14"/>
      <c r="L639" s="14"/>
      <c r="M639" s="16"/>
      <c r="N639" s="14"/>
      <c r="O639" s="14"/>
      <c r="P639" s="14"/>
      <c r="Q639" s="16"/>
      <c r="R639" s="14"/>
      <c r="S639" s="14"/>
      <c r="T639" s="14"/>
      <c r="U639" s="16"/>
      <c r="V639" s="14"/>
      <c r="W639" s="14"/>
      <c r="X639" s="14"/>
      <c r="Y639" s="16"/>
      <c r="Z639" s="14"/>
      <c r="AA639" s="14"/>
      <c r="AB639" s="14"/>
      <c r="AC639" s="16"/>
      <c r="AD639" s="14"/>
      <c r="AE639" s="14"/>
      <c r="AF639" s="14"/>
      <c r="AG639" s="16"/>
      <c r="AH639" s="14"/>
      <c r="AI639" s="14"/>
      <c r="AJ639" s="14"/>
      <c r="AK639" s="16"/>
      <c r="AL639" s="14"/>
      <c r="AM639" s="14"/>
      <c r="AN639" s="14"/>
      <c r="AO639" s="16"/>
      <c r="AP639" s="14"/>
      <c r="AQ639" s="14"/>
      <c r="AR639" s="15" t="str">
        <f t="shared" si="27"/>
        <v/>
      </c>
      <c r="AS639" s="15" t="str">
        <f t="shared" si="28"/>
        <v/>
      </c>
      <c r="AT639" s="15" t="str">
        <f t="shared" si="29"/>
        <v/>
      </c>
      <c r="AU639" s="14"/>
    </row>
    <row r="640" spans="1:47" ht="15" customHeight="1" x14ac:dyDescent="0.25">
      <c r="A640" s="19">
        <v>637</v>
      </c>
      <c r="B640" s="12"/>
      <c r="C640" s="14"/>
      <c r="D640" s="14"/>
      <c r="E640" s="16"/>
      <c r="F640" s="14"/>
      <c r="G640" s="14"/>
      <c r="H640" s="14"/>
      <c r="I640" s="16"/>
      <c r="J640" s="14"/>
      <c r="K640" s="14"/>
      <c r="L640" s="14"/>
      <c r="M640" s="16"/>
      <c r="N640" s="14"/>
      <c r="O640" s="14"/>
      <c r="P640" s="14"/>
      <c r="Q640" s="16"/>
      <c r="R640" s="14"/>
      <c r="S640" s="14"/>
      <c r="T640" s="14"/>
      <c r="U640" s="16"/>
      <c r="V640" s="14"/>
      <c r="W640" s="14"/>
      <c r="X640" s="14"/>
      <c r="Y640" s="16"/>
      <c r="Z640" s="14"/>
      <c r="AA640" s="14"/>
      <c r="AB640" s="14"/>
      <c r="AC640" s="16"/>
      <c r="AD640" s="14"/>
      <c r="AE640" s="14"/>
      <c r="AF640" s="14"/>
      <c r="AG640" s="16"/>
      <c r="AH640" s="14"/>
      <c r="AI640" s="14"/>
      <c r="AJ640" s="14"/>
      <c r="AK640" s="16"/>
      <c r="AL640" s="14"/>
      <c r="AM640" s="14"/>
      <c r="AN640" s="14"/>
      <c r="AO640" s="16"/>
      <c r="AP640" s="14"/>
      <c r="AQ640" s="14"/>
      <c r="AR640" s="15" t="str">
        <f t="shared" si="27"/>
        <v/>
      </c>
      <c r="AS640" s="15" t="str">
        <f t="shared" si="28"/>
        <v/>
      </c>
      <c r="AT640" s="15" t="str">
        <f t="shared" si="29"/>
        <v/>
      </c>
      <c r="AU640" s="14"/>
    </row>
    <row r="641" spans="1:47" ht="15" customHeight="1" x14ac:dyDescent="0.25">
      <c r="A641" s="19">
        <v>638</v>
      </c>
      <c r="B641" s="12"/>
      <c r="C641" s="14"/>
      <c r="D641" s="14"/>
      <c r="E641" s="16"/>
      <c r="F641" s="14"/>
      <c r="G641" s="14"/>
      <c r="H641" s="14"/>
      <c r="I641" s="16"/>
      <c r="J641" s="14"/>
      <c r="K641" s="14"/>
      <c r="L641" s="14"/>
      <c r="M641" s="16"/>
      <c r="N641" s="14"/>
      <c r="O641" s="14"/>
      <c r="P641" s="14"/>
      <c r="Q641" s="16"/>
      <c r="R641" s="14"/>
      <c r="S641" s="14"/>
      <c r="T641" s="14"/>
      <c r="U641" s="16"/>
      <c r="V641" s="14"/>
      <c r="W641" s="14"/>
      <c r="X641" s="14"/>
      <c r="Y641" s="16"/>
      <c r="Z641" s="14"/>
      <c r="AA641" s="14"/>
      <c r="AB641" s="14"/>
      <c r="AC641" s="16"/>
      <c r="AD641" s="14"/>
      <c r="AE641" s="14"/>
      <c r="AF641" s="14"/>
      <c r="AG641" s="16"/>
      <c r="AH641" s="14"/>
      <c r="AI641" s="14"/>
      <c r="AJ641" s="14"/>
      <c r="AK641" s="16"/>
      <c r="AL641" s="14"/>
      <c r="AM641" s="14"/>
      <c r="AN641" s="14"/>
      <c r="AO641" s="16"/>
      <c r="AP641" s="14"/>
      <c r="AQ641" s="14"/>
      <c r="AR641" s="15" t="str">
        <f t="shared" si="27"/>
        <v/>
      </c>
      <c r="AS641" s="15" t="str">
        <f t="shared" si="28"/>
        <v/>
      </c>
      <c r="AT641" s="15" t="str">
        <f t="shared" si="29"/>
        <v/>
      </c>
      <c r="AU641" s="14"/>
    </row>
    <row r="642" spans="1:47" ht="15" customHeight="1" x14ac:dyDescent="0.25">
      <c r="A642" s="19">
        <v>639</v>
      </c>
      <c r="B642" s="12"/>
      <c r="C642" s="14"/>
      <c r="D642" s="14"/>
      <c r="E642" s="16"/>
      <c r="F642" s="14"/>
      <c r="G642" s="14"/>
      <c r="H642" s="14"/>
      <c r="I642" s="16"/>
      <c r="J642" s="14"/>
      <c r="K642" s="14"/>
      <c r="L642" s="14"/>
      <c r="M642" s="16"/>
      <c r="N642" s="14"/>
      <c r="O642" s="14"/>
      <c r="P642" s="14"/>
      <c r="Q642" s="16"/>
      <c r="R642" s="14"/>
      <c r="S642" s="14"/>
      <c r="T642" s="14"/>
      <c r="U642" s="16"/>
      <c r="V642" s="14"/>
      <c r="W642" s="14"/>
      <c r="X642" s="14"/>
      <c r="Y642" s="16"/>
      <c r="Z642" s="14"/>
      <c r="AA642" s="14"/>
      <c r="AB642" s="14"/>
      <c r="AC642" s="16"/>
      <c r="AD642" s="14"/>
      <c r="AE642" s="14"/>
      <c r="AF642" s="14"/>
      <c r="AG642" s="16"/>
      <c r="AH642" s="14"/>
      <c r="AI642" s="14"/>
      <c r="AJ642" s="14"/>
      <c r="AK642" s="16"/>
      <c r="AL642" s="14"/>
      <c r="AM642" s="14"/>
      <c r="AN642" s="14"/>
      <c r="AO642" s="16"/>
      <c r="AP642" s="14"/>
      <c r="AQ642" s="14"/>
      <c r="AR642" s="15" t="str">
        <f t="shared" si="27"/>
        <v/>
      </c>
      <c r="AS642" s="15" t="str">
        <f t="shared" si="28"/>
        <v/>
      </c>
      <c r="AT642" s="15" t="str">
        <f t="shared" si="29"/>
        <v/>
      </c>
      <c r="AU642" s="14"/>
    </row>
    <row r="643" spans="1:47" ht="15" customHeight="1" x14ac:dyDescent="0.25">
      <c r="A643" s="19">
        <v>640</v>
      </c>
      <c r="B643" s="12"/>
      <c r="C643" s="14"/>
      <c r="D643" s="14"/>
      <c r="E643" s="16"/>
      <c r="F643" s="14"/>
      <c r="G643" s="14"/>
      <c r="H643" s="14"/>
      <c r="I643" s="16"/>
      <c r="J643" s="14"/>
      <c r="K643" s="14"/>
      <c r="L643" s="14"/>
      <c r="M643" s="16"/>
      <c r="N643" s="14"/>
      <c r="O643" s="14"/>
      <c r="P643" s="14"/>
      <c r="Q643" s="16"/>
      <c r="R643" s="14"/>
      <c r="S643" s="14"/>
      <c r="T643" s="14"/>
      <c r="U643" s="16"/>
      <c r="V643" s="14"/>
      <c r="W643" s="14"/>
      <c r="X643" s="14"/>
      <c r="Y643" s="16"/>
      <c r="Z643" s="14"/>
      <c r="AA643" s="14"/>
      <c r="AB643" s="14"/>
      <c r="AC643" s="16"/>
      <c r="AD643" s="14"/>
      <c r="AE643" s="14"/>
      <c r="AF643" s="14"/>
      <c r="AG643" s="16"/>
      <c r="AH643" s="14"/>
      <c r="AI643" s="14"/>
      <c r="AJ643" s="14"/>
      <c r="AK643" s="16"/>
      <c r="AL643" s="14"/>
      <c r="AM643" s="14"/>
      <c r="AN643" s="14"/>
      <c r="AO643" s="16"/>
      <c r="AP643" s="14"/>
      <c r="AQ643" s="14"/>
      <c r="AR643" s="15" t="str">
        <f t="shared" si="27"/>
        <v/>
      </c>
      <c r="AS643" s="15" t="str">
        <f t="shared" si="28"/>
        <v/>
      </c>
      <c r="AT643" s="15" t="str">
        <f t="shared" si="29"/>
        <v/>
      </c>
      <c r="AU643" s="14"/>
    </row>
    <row r="644" spans="1:47" ht="15" customHeight="1" x14ac:dyDescent="0.25">
      <c r="A644" s="19">
        <v>641</v>
      </c>
      <c r="B644" s="12"/>
      <c r="C644" s="14"/>
      <c r="D644" s="14"/>
      <c r="E644" s="16"/>
      <c r="F644" s="14"/>
      <c r="G644" s="14"/>
      <c r="H644" s="14"/>
      <c r="I644" s="16"/>
      <c r="J644" s="14"/>
      <c r="K644" s="14"/>
      <c r="L644" s="14"/>
      <c r="M644" s="16"/>
      <c r="N644" s="14"/>
      <c r="O644" s="14"/>
      <c r="P644" s="14"/>
      <c r="Q644" s="16"/>
      <c r="R644" s="14"/>
      <c r="S644" s="14"/>
      <c r="T644" s="14"/>
      <c r="U644" s="16"/>
      <c r="V644" s="14"/>
      <c r="W644" s="14"/>
      <c r="X644" s="14"/>
      <c r="Y644" s="16"/>
      <c r="Z644" s="14"/>
      <c r="AA644" s="14"/>
      <c r="AB644" s="14"/>
      <c r="AC644" s="16"/>
      <c r="AD644" s="14"/>
      <c r="AE644" s="14"/>
      <c r="AF644" s="14"/>
      <c r="AG644" s="16"/>
      <c r="AH644" s="14"/>
      <c r="AI644" s="14"/>
      <c r="AJ644" s="14"/>
      <c r="AK644" s="16"/>
      <c r="AL644" s="14"/>
      <c r="AM644" s="14"/>
      <c r="AN644" s="14"/>
      <c r="AO644" s="16"/>
      <c r="AP644" s="14"/>
      <c r="AQ644" s="14"/>
      <c r="AR644" s="15" t="str">
        <f t="shared" ref="AR644:AR703" si="30">IF(COUNT(E644,I644,M644,Q644,U644,Y644,AC644,AG644,AK644,AO644)=0,"",AVERAGE(E644,I644,M644,Q644,U644,Y644,AC644,AG644,AK644,AO644))</f>
        <v/>
      </c>
      <c r="AS644" s="15" t="str">
        <f t="shared" ref="AS644:AS703" si="31">IF(COUNT(E644,I644,M644,Q644,U644,Y644,AC644,AG644,AK644,AO644)=0,"",MIN(E644,I644,M644,Q644,U644,Y644,AC644,AG644,AK644,AO644))</f>
        <v/>
      </c>
      <c r="AT644" s="15" t="str">
        <f t="shared" ref="AT644:AT703" si="32">IF(COUNT(E644,I644,M644,Q644,U644,Y644,AC644,AG644,AK644,AO644)=0,"",MAX(E644,I644,M644,Q644,U644,Y644,AC644,AG644,AK644,AO644))</f>
        <v/>
      </c>
      <c r="AU644" s="14"/>
    </row>
    <row r="645" spans="1:47" ht="15" customHeight="1" x14ac:dyDescent="0.25">
      <c r="A645" s="19">
        <v>642</v>
      </c>
      <c r="B645" s="12"/>
      <c r="C645" s="14"/>
      <c r="D645" s="14"/>
      <c r="E645" s="16"/>
      <c r="F645" s="14"/>
      <c r="G645" s="14"/>
      <c r="H645" s="14"/>
      <c r="I645" s="16"/>
      <c r="J645" s="14"/>
      <c r="K645" s="14"/>
      <c r="L645" s="14"/>
      <c r="M645" s="16"/>
      <c r="N645" s="14"/>
      <c r="O645" s="14"/>
      <c r="P645" s="14"/>
      <c r="Q645" s="16"/>
      <c r="R645" s="14"/>
      <c r="S645" s="14"/>
      <c r="T645" s="14"/>
      <c r="U645" s="16"/>
      <c r="V645" s="14"/>
      <c r="W645" s="14"/>
      <c r="X645" s="14"/>
      <c r="Y645" s="16"/>
      <c r="Z645" s="14"/>
      <c r="AA645" s="14"/>
      <c r="AB645" s="14"/>
      <c r="AC645" s="16"/>
      <c r="AD645" s="14"/>
      <c r="AE645" s="14"/>
      <c r="AF645" s="14"/>
      <c r="AG645" s="16"/>
      <c r="AH645" s="14"/>
      <c r="AI645" s="14"/>
      <c r="AJ645" s="14"/>
      <c r="AK645" s="16"/>
      <c r="AL645" s="14"/>
      <c r="AM645" s="14"/>
      <c r="AN645" s="14"/>
      <c r="AO645" s="16"/>
      <c r="AP645" s="14"/>
      <c r="AQ645" s="14"/>
      <c r="AR645" s="15" t="str">
        <f t="shared" si="30"/>
        <v/>
      </c>
      <c r="AS645" s="15" t="str">
        <f t="shared" si="31"/>
        <v/>
      </c>
      <c r="AT645" s="15" t="str">
        <f t="shared" si="32"/>
        <v/>
      </c>
      <c r="AU645" s="14"/>
    </row>
    <row r="646" spans="1:47" ht="15" customHeight="1" x14ac:dyDescent="0.25">
      <c r="A646" s="19">
        <v>643</v>
      </c>
      <c r="B646" s="12"/>
      <c r="C646" s="14"/>
      <c r="D646" s="14"/>
      <c r="E646" s="16"/>
      <c r="F646" s="14"/>
      <c r="G646" s="14"/>
      <c r="H646" s="14"/>
      <c r="I646" s="16"/>
      <c r="J646" s="14"/>
      <c r="K646" s="14"/>
      <c r="L646" s="14"/>
      <c r="M646" s="16"/>
      <c r="N646" s="14"/>
      <c r="O646" s="14"/>
      <c r="P646" s="14"/>
      <c r="Q646" s="16"/>
      <c r="R646" s="14"/>
      <c r="S646" s="14"/>
      <c r="T646" s="14"/>
      <c r="U646" s="16"/>
      <c r="V646" s="14"/>
      <c r="W646" s="14"/>
      <c r="X646" s="14"/>
      <c r="Y646" s="16"/>
      <c r="Z646" s="14"/>
      <c r="AA646" s="14"/>
      <c r="AB646" s="14"/>
      <c r="AC646" s="16"/>
      <c r="AD646" s="14"/>
      <c r="AE646" s="14"/>
      <c r="AF646" s="14"/>
      <c r="AG646" s="16"/>
      <c r="AH646" s="14"/>
      <c r="AI646" s="14"/>
      <c r="AJ646" s="14"/>
      <c r="AK646" s="16"/>
      <c r="AL646" s="14"/>
      <c r="AM646" s="14"/>
      <c r="AN646" s="14"/>
      <c r="AO646" s="16"/>
      <c r="AP646" s="14"/>
      <c r="AQ646" s="14"/>
      <c r="AR646" s="15" t="str">
        <f t="shared" si="30"/>
        <v/>
      </c>
      <c r="AS646" s="15" t="str">
        <f t="shared" si="31"/>
        <v/>
      </c>
      <c r="AT646" s="15" t="str">
        <f t="shared" si="32"/>
        <v/>
      </c>
      <c r="AU646" s="14"/>
    </row>
    <row r="647" spans="1:47" ht="15" customHeight="1" x14ac:dyDescent="0.25">
      <c r="A647" s="19">
        <v>644</v>
      </c>
      <c r="B647" s="12"/>
      <c r="C647" s="14"/>
      <c r="D647" s="14"/>
      <c r="E647" s="16"/>
      <c r="F647" s="14"/>
      <c r="G647" s="14"/>
      <c r="H647" s="14"/>
      <c r="I647" s="16"/>
      <c r="J647" s="14"/>
      <c r="K647" s="14"/>
      <c r="L647" s="14"/>
      <c r="M647" s="16"/>
      <c r="N647" s="14"/>
      <c r="O647" s="14"/>
      <c r="P647" s="14"/>
      <c r="Q647" s="16"/>
      <c r="R647" s="14"/>
      <c r="S647" s="14"/>
      <c r="T647" s="14"/>
      <c r="U647" s="16"/>
      <c r="V647" s="14"/>
      <c r="W647" s="14"/>
      <c r="X647" s="14"/>
      <c r="Y647" s="16"/>
      <c r="Z647" s="14"/>
      <c r="AA647" s="14"/>
      <c r="AB647" s="14"/>
      <c r="AC647" s="16"/>
      <c r="AD647" s="14"/>
      <c r="AE647" s="14"/>
      <c r="AF647" s="14"/>
      <c r="AG647" s="16"/>
      <c r="AH647" s="14"/>
      <c r="AI647" s="14"/>
      <c r="AJ647" s="14"/>
      <c r="AK647" s="16"/>
      <c r="AL647" s="14"/>
      <c r="AM647" s="14"/>
      <c r="AN647" s="14"/>
      <c r="AO647" s="16"/>
      <c r="AP647" s="14"/>
      <c r="AQ647" s="14"/>
      <c r="AR647" s="15" t="str">
        <f t="shared" si="30"/>
        <v/>
      </c>
      <c r="AS647" s="15" t="str">
        <f t="shared" si="31"/>
        <v/>
      </c>
      <c r="AT647" s="15" t="str">
        <f t="shared" si="32"/>
        <v/>
      </c>
      <c r="AU647" s="14"/>
    </row>
    <row r="648" spans="1:47" ht="15" customHeight="1" x14ac:dyDescent="0.25">
      <c r="A648" s="19">
        <v>645</v>
      </c>
      <c r="B648" s="12"/>
      <c r="C648" s="14"/>
      <c r="D648" s="14"/>
      <c r="E648" s="16"/>
      <c r="F648" s="14"/>
      <c r="G648" s="14"/>
      <c r="H648" s="14"/>
      <c r="I648" s="16"/>
      <c r="J648" s="14"/>
      <c r="K648" s="14"/>
      <c r="L648" s="14"/>
      <c r="M648" s="16"/>
      <c r="N648" s="14"/>
      <c r="O648" s="14"/>
      <c r="P648" s="14"/>
      <c r="Q648" s="16"/>
      <c r="R648" s="14"/>
      <c r="S648" s="14"/>
      <c r="T648" s="14"/>
      <c r="U648" s="16"/>
      <c r="V648" s="14"/>
      <c r="W648" s="14"/>
      <c r="X648" s="14"/>
      <c r="Y648" s="16"/>
      <c r="Z648" s="14"/>
      <c r="AA648" s="14"/>
      <c r="AB648" s="14"/>
      <c r="AC648" s="16"/>
      <c r="AD648" s="14"/>
      <c r="AE648" s="14"/>
      <c r="AF648" s="14"/>
      <c r="AG648" s="16"/>
      <c r="AH648" s="14"/>
      <c r="AI648" s="14"/>
      <c r="AJ648" s="14"/>
      <c r="AK648" s="16"/>
      <c r="AL648" s="14"/>
      <c r="AM648" s="14"/>
      <c r="AN648" s="14"/>
      <c r="AO648" s="16"/>
      <c r="AP648" s="14"/>
      <c r="AQ648" s="14"/>
      <c r="AR648" s="15" t="str">
        <f t="shared" si="30"/>
        <v/>
      </c>
      <c r="AS648" s="15" t="str">
        <f t="shared" si="31"/>
        <v/>
      </c>
      <c r="AT648" s="15" t="str">
        <f t="shared" si="32"/>
        <v/>
      </c>
      <c r="AU648" s="14"/>
    </row>
    <row r="649" spans="1:47" ht="15" customHeight="1" x14ac:dyDescent="0.25">
      <c r="A649" s="19">
        <v>646</v>
      </c>
      <c r="B649" s="12"/>
      <c r="C649" s="14"/>
      <c r="D649" s="14"/>
      <c r="E649" s="16"/>
      <c r="F649" s="14"/>
      <c r="G649" s="14"/>
      <c r="H649" s="14"/>
      <c r="I649" s="16"/>
      <c r="J649" s="14"/>
      <c r="K649" s="14"/>
      <c r="L649" s="14"/>
      <c r="M649" s="16"/>
      <c r="N649" s="14"/>
      <c r="O649" s="14"/>
      <c r="P649" s="14"/>
      <c r="Q649" s="16"/>
      <c r="R649" s="14"/>
      <c r="S649" s="14"/>
      <c r="T649" s="14"/>
      <c r="U649" s="16"/>
      <c r="V649" s="14"/>
      <c r="W649" s="14"/>
      <c r="X649" s="14"/>
      <c r="Y649" s="16"/>
      <c r="Z649" s="14"/>
      <c r="AA649" s="14"/>
      <c r="AB649" s="14"/>
      <c r="AC649" s="16"/>
      <c r="AD649" s="14"/>
      <c r="AE649" s="14"/>
      <c r="AF649" s="14"/>
      <c r="AG649" s="16"/>
      <c r="AH649" s="14"/>
      <c r="AI649" s="14"/>
      <c r="AJ649" s="14"/>
      <c r="AK649" s="16"/>
      <c r="AL649" s="14"/>
      <c r="AM649" s="14"/>
      <c r="AN649" s="14"/>
      <c r="AO649" s="16"/>
      <c r="AP649" s="14"/>
      <c r="AQ649" s="14"/>
      <c r="AR649" s="15" t="str">
        <f t="shared" si="30"/>
        <v/>
      </c>
      <c r="AS649" s="15" t="str">
        <f t="shared" si="31"/>
        <v/>
      </c>
      <c r="AT649" s="15" t="str">
        <f t="shared" si="32"/>
        <v/>
      </c>
      <c r="AU649" s="14"/>
    </row>
    <row r="650" spans="1:47" ht="15" customHeight="1" x14ac:dyDescent="0.25">
      <c r="A650" s="19">
        <v>647</v>
      </c>
      <c r="B650" s="12"/>
      <c r="C650" s="14"/>
      <c r="D650" s="14"/>
      <c r="E650" s="16"/>
      <c r="F650" s="14"/>
      <c r="G650" s="14"/>
      <c r="H650" s="14"/>
      <c r="I650" s="16"/>
      <c r="J650" s="14"/>
      <c r="K650" s="14"/>
      <c r="L650" s="14"/>
      <c r="M650" s="16"/>
      <c r="N650" s="14"/>
      <c r="O650" s="14"/>
      <c r="P650" s="14"/>
      <c r="Q650" s="16"/>
      <c r="R650" s="14"/>
      <c r="S650" s="14"/>
      <c r="T650" s="14"/>
      <c r="U650" s="16"/>
      <c r="V650" s="14"/>
      <c r="W650" s="14"/>
      <c r="X650" s="14"/>
      <c r="Y650" s="16"/>
      <c r="Z650" s="14"/>
      <c r="AA650" s="14"/>
      <c r="AB650" s="14"/>
      <c r="AC650" s="16"/>
      <c r="AD650" s="14"/>
      <c r="AE650" s="14"/>
      <c r="AF650" s="14"/>
      <c r="AG650" s="16"/>
      <c r="AH650" s="14"/>
      <c r="AI650" s="14"/>
      <c r="AJ650" s="14"/>
      <c r="AK650" s="16"/>
      <c r="AL650" s="14"/>
      <c r="AM650" s="14"/>
      <c r="AN650" s="14"/>
      <c r="AO650" s="16"/>
      <c r="AP650" s="14"/>
      <c r="AQ650" s="14"/>
      <c r="AR650" s="15" t="str">
        <f t="shared" si="30"/>
        <v/>
      </c>
      <c r="AS650" s="15" t="str">
        <f t="shared" si="31"/>
        <v/>
      </c>
      <c r="AT650" s="15" t="str">
        <f t="shared" si="32"/>
        <v/>
      </c>
      <c r="AU650" s="14"/>
    </row>
    <row r="651" spans="1:47" ht="15" customHeight="1" x14ac:dyDescent="0.25">
      <c r="A651" s="19">
        <v>648</v>
      </c>
      <c r="B651" s="12"/>
      <c r="C651" s="14"/>
      <c r="D651" s="14"/>
      <c r="E651" s="16"/>
      <c r="F651" s="14"/>
      <c r="G651" s="14"/>
      <c r="H651" s="14"/>
      <c r="I651" s="16"/>
      <c r="J651" s="14"/>
      <c r="K651" s="14"/>
      <c r="L651" s="14"/>
      <c r="M651" s="16"/>
      <c r="N651" s="14"/>
      <c r="O651" s="14"/>
      <c r="P651" s="14"/>
      <c r="Q651" s="16"/>
      <c r="R651" s="14"/>
      <c r="S651" s="14"/>
      <c r="T651" s="14"/>
      <c r="U651" s="16"/>
      <c r="V651" s="14"/>
      <c r="W651" s="14"/>
      <c r="X651" s="14"/>
      <c r="Y651" s="16"/>
      <c r="Z651" s="14"/>
      <c r="AA651" s="14"/>
      <c r="AB651" s="14"/>
      <c r="AC651" s="16"/>
      <c r="AD651" s="14"/>
      <c r="AE651" s="14"/>
      <c r="AF651" s="14"/>
      <c r="AG651" s="16"/>
      <c r="AH651" s="14"/>
      <c r="AI651" s="14"/>
      <c r="AJ651" s="14"/>
      <c r="AK651" s="16"/>
      <c r="AL651" s="14"/>
      <c r="AM651" s="14"/>
      <c r="AN651" s="14"/>
      <c r="AO651" s="16"/>
      <c r="AP651" s="14"/>
      <c r="AQ651" s="14"/>
      <c r="AR651" s="15" t="str">
        <f t="shared" si="30"/>
        <v/>
      </c>
      <c r="AS651" s="15" t="str">
        <f t="shared" si="31"/>
        <v/>
      </c>
      <c r="AT651" s="15" t="str">
        <f t="shared" si="32"/>
        <v/>
      </c>
      <c r="AU651" s="14"/>
    </row>
    <row r="652" spans="1:47" ht="15" customHeight="1" x14ac:dyDescent="0.25">
      <c r="A652" s="19">
        <v>649</v>
      </c>
      <c r="B652" s="12"/>
      <c r="C652" s="14"/>
      <c r="D652" s="14"/>
      <c r="E652" s="16"/>
      <c r="F652" s="14"/>
      <c r="G652" s="14"/>
      <c r="H652" s="14"/>
      <c r="I652" s="16"/>
      <c r="J652" s="14"/>
      <c r="K652" s="14"/>
      <c r="L652" s="14"/>
      <c r="M652" s="16"/>
      <c r="N652" s="14"/>
      <c r="O652" s="14"/>
      <c r="P652" s="14"/>
      <c r="Q652" s="16"/>
      <c r="R652" s="14"/>
      <c r="S652" s="14"/>
      <c r="T652" s="14"/>
      <c r="U652" s="16"/>
      <c r="V652" s="14"/>
      <c r="W652" s="14"/>
      <c r="X652" s="14"/>
      <c r="Y652" s="16"/>
      <c r="Z652" s="14"/>
      <c r="AA652" s="14"/>
      <c r="AB652" s="14"/>
      <c r="AC652" s="16"/>
      <c r="AD652" s="14"/>
      <c r="AE652" s="14"/>
      <c r="AF652" s="14"/>
      <c r="AG652" s="16"/>
      <c r="AH652" s="14"/>
      <c r="AI652" s="14"/>
      <c r="AJ652" s="14"/>
      <c r="AK652" s="16"/>
      <c r="AL652" s="14"/>
      <c r="AM652" s="14"/>
      <c r="AN652" s="14"/>
      <c r="AO652" s="16"/>
      <c r="AP652" s="14"/>
      <c r="AQ652" s="14"/>
      <c r="AR652" s="15" t="str">
        <f t="shared" si="30"/>
        <v/>
      </c>
      <c r="AS652" s="15" t="str">
        <f t="shared" si="31"/>
        <v/>
      </c>
      <c r="AT652" s="15" t="str">
        <f t="shared" si="32"/>
        <v/>
      </c>
      <c r="AU652" s="14"/>
    </row>
    <row r="653" spans="1:47" ht="15" customHeight="1" x14ac:dyDescent="0.25">
      <c r="A653" s="19">
        <v>650</v>
      </c>
      <c r="B653" s="12"/>
      <c r="C653" s="14"/>
      <c r="D653" s="14"/>
      <c r="E653" s="16"/>
      <c r="F653" s="14"/>
      <c r="G653" s="14"/>
      <c r="H653" s="14"/>
      <c r="I653" s="16"/>
      <c r="J653" s="14"/>
      <c r="K653" s="14"/>
      <c r="L653" s="14"/>
      <c r="M653" s="16"/>
      <c r="N653" s="14"/>
      <c r="O653" s="14"/>
      <c r="P653" s="14"/>
      <c r="Q653" s="16"/>
      <c r="R653" s="14"/>
      <c r="S653" s="14"/>
      <c r="T653" s="14"/>
      <c r="U653" s="16"/>
      <c r="V653" s="14"/>
      <c r="W653" s="14"/>
      <c r="X653" s="14"/>
      <c r="Y653" s="16"/>
      <c r="Z653" s="14"/>
      <c r="AA653" s="14"/>
      <c r="AB653" s="14"/>
      <c r="AC653" s="16"/>
      <c r="AD653" s="14"/>
      <c r="AE653" s="14"/>
      <c r="AF653" s="14"/>
      <c r="AG653" s="16"/>
      <c r="AH653" s="14"/>
      <c r="AI653" s="14"/>
      <c r="AJ653" s="14"/>
      <c r="AK653" s="16"/>
      <c r="AL653" s="14"/>
      <c r="AM653" s="14"/>
      <c r="AN653" s="14"/>
      <c r="AO653" s="16"/>
      <c r="AP653" s="14"/>
      <c r="AQ653" s="14"/>
      <c r="AR653" s="15" t="str">
        <f t="shared" si="30"/>
        <v/>
      </c>
      <c r="AS653" s="15" t="str">
        <f t="shared" si="31"/>
        <v/>
      </c>
      <c r="AT653" s="15" t="str">
        <f t="shared" si="32"/>
        <v/>
      </c>
      <c r="AU653" s="14"/>
    </row>
    <row r="654" spans="1:47" ht="15" customHeight="1" x14ac:dyDescent="0.25">
      <c r="A654" s="19">
        <v>651</v>
      </c>
      <c r="B654" s="12"/>
      <c r="C654" s="14"/>
      <c r="D654" s="14"/>
      <c r="E654" s="16"/>
      <c r="F654" s="14"/>
      <c r="G654" s="14"/>
      <c r="H654" s="14"/>
      <c r="I654" s="16"/>
      <c r="J654" s="14"/>
      <c r="K654" s="14"/>
      <c r="L654" s="14"/>
      <c r="M654" s="16"/>
      <c r="N654" s="14"/>
      <c r="O654" s="14"/>
      <c r="P654" s="14"/>
      <c r="Q654" s="16"/>
      <c r="R654" s="14"/>
      <c r="S654" s="14"/>
      <c r="T654" s="14"/>
      <c r="U654" s="16"/>
      <c r="V654" s="14"/>
      <c r="W654" s="14"/>
      <c r="X654" s="14"/>
      <c r="Y654" s="16"/>
      <c r="Z654" s="14"/>
      <c r="AA654" s="14"/>
      <c r="AB654" s="14"/>
      <c r="AC654" s="16"/>
      <c r="AD654" s="14"/>
      <c r="AE654" s="14"/>
      <c r="AF654" s="14"/>
      <c r="AG654" s="16"/>
      <c r="AH654" s="14"/>
      <c r="AI654" s="14"/>
      <c r="AJ654" s="14"/>
      <c r="AK654" s="16"/>
      <c r="AL654" s="14"/>
      <c r="AM654" s="14"/>
      <c r="AN654" s="14"/>
      <c r="AO654" s="16"/>
      <c r="AP654" s="14"/>
      <c r="AQ654" s="14"/>
      <c r="AR654" s="15" t="str">
        <f t="shared" si="30"/>
        <v/>
      </c>
      <c r="AS654" s="15" t="str">
        <f t="shared" si="31"/>
        <v/>
      </c>
      <c r="AT654" s="15" t="str">
        <f t="shared" si="32"/>
        <v/>
      </c>
      <c r="AU654" s="14"/>
    </row>
    <row r="655" spans="1:47" ht="15" customHeight="1" x14ac:dyDescent="0.25">
      <c r="A655" s="19">
        <v>652</v>
      </c>
      <c r="B655" s="12"/>
      <c r="C655" s="14"/>
      <c r="D655" s="14"/>
      <c r="E655" s="16"/>
      <c r="F655" s="14"/>
      <c r="G655" s="14"/>
      <c r="H655" s="14"/>
      <c r="I655" s="16"/>
      <c r="J655" s="14"/>
      <c r="K655" s="14"/>
      <c r="L655" s="14"/>
      <c r="M655" s="16"/>
      <c r="N655" s="14"/>
      <c r="O655" s="14"/>
      <c r="P655" s="14"/>
      <c r="Q655" s="16"/>
      <c r="R655" s="14"/>
      <c r="S655" s="14"/>
      <c r="T655" s="14"/>
      <c r="U655" s="16"/>
      <c r="V655" s="14"/>
      <c r="W655" s="14"/>
      <c r="X655" s="14"/>
      <c r="Y655" s="16"/>
      <c r="Z655" s="14"/>
      <c r="AA655" s="14"/>
      <c r="AB655" s="14"/>
      <c r="AC655" s="16"/>
      <c r="AD655" s="14"/>
      <c r="AE655" s="14"/>
      <c r="AF655" s="14"/>
      <c r="AG655" s="16"/>
      <c r="AH655" s="14"/>
      <c r="AI655" s="14"/>
      <c r="AJ655" s="14"/>
      <c r="AK655" s="16"/>
      <c r="AL655" s="14"/>
      <c r="AM655" s="14"/>
      <c r="AN655" s="14"/>
      <c r="AO655" s="16"/>
      <c r="AP655" s="14"/>
      <c r="AQ655" s="14"/>
      <c r="AR655" s="15" t="str">
        <f t="shared" si="30"/>
        <v/>
      </c>
      <c r="AS655" s="15" t="str">
        <f t="shared" si="31"/>
        <v/>
      </c>
      <c r="AT655" s="15" t="str">
        <f t="shared" si="32"/>
        <v/>
      </c>
      <c r="AU655" s="14"/>
    </row>
    <row r="656" spans="1:47" ht="15" customHeight="1" x14ac:dyDescent="0.25">
      <c r="A656" s="19">
        <v>653</v>
      </c>
      <c r="B656" s="12"/>
      <c r="C656" s="14"/>
      <c r="D656" s="14"/>
      <c r="E656" s="16"/>
      <c r="F656" s="14"/>
      <c r="G656" s="14"/>
      <c r="H656" s="14"/>
      <c r="I656" s="16"/>
      <c r="J656" s="14"/>
      <c r="K656" s="14"/>
      <c r="L656" s="14"/>
      <c r="M656" s="16"/>
      <c r="N656" s="14"/>
      <c r="O656" s="14"/>
      <c r="P656" s="14"/>
      <c r="Q656" s="16"/>
      <c r="R656" s="14"/>
      <c r="S656" s="14"/>
      <c r="T656" s="14"/>
      <c r="U656" s="16"/>
      <c r="V656" s="14"/>
      <c r="W656" s="14"/>
      <c r="X656" s="14"/>
      <c r="Y656" s="16"/>
      <c r="Z656" s="14"/>
      <c r="AA656" s="14"/>
      <c r="AB656" s="14"/>
      <c r="AC656" s="16"/>
      <c r="AD656" s="14"/>
      <c r="AE656" s="14"/>
      <c r="AF656" s="14"/>
      <c r="AG656" s="16"/>
      <c r="AH656" s="14"/>
      <c r="AI656" s="14"/>
      <c r="AJ656" s="14"/>
      <c r="AK656" s="16"/>
      <c r="AL656" s="14"/>
      <c r="AM656" s="14"/>
      <c r="AN656" s="14"/>
      <c r="AO656" s="16"/>
      <c r="AP656" s="14"/>
      <c r="AQ656" s="14"/>
      <c r="AR656" s="15" t="str">
        <f t="shared" si="30"/>
        <v/>
      </c>
      <c r="AS656" s="15" t="str">
        <f t="shared" si="31"/>
        <v/>
      </c>
      <c r="AT656" s="15" t="str">
        <f t="shared" si="32"/>
        <v/>
      </c>
      <c r="AU656" s="14"/>
    </row>
    <row r="657" spans="1:47" ht="15" customHeight="1" x14ac:dyDescent="0.25">
      <c r="A657" s="19">
        <v>654</v>
      </c>
      <c r="B657" s="12"/>
      <c r="C657" s="14"/>
      <c r="D657" s="14"/>
      <c r="E657" s="16"/>
      <c r="F657" s="14"/>
      <c r="G657" s="14"/>
      <c r="H657" s="14"/>
      <c r="I657" s="16"/>
      <c r="J657" s="14"/>
      <c r="K657" s="14"/>
      <c r="L657" s="14"/>
      <c r="M657" s="16"/>
      <c r="N657" s="14"/>
      <c r="O657" s="14"/>
      <c r="P657" s="14"/>
      <c r="Q657" s="16"/>
      <c r="R657" s="14"/>
      <c r="S657" s="14"/>
      <c r="T657" s="14"/>
      <c r="U657" s="16"/>
      <c r="V657" s="14"/>
      <c r="W657" s="14"/>
      <c r="X657" s="14"/>
      <c r="Y657" s="16"/>
      <c r="Z657" s="14"/>
      <c r="AA657" s="14"/>
      <c r="AB657" s="14"/>
      <c r="AC657" s="16"/>
      <c r="AD657" s="14"/>
      <c r="AE657" s="14"/>
      <c r="AF657" s="14"/>
      <c r="AG657" s="16"/>
      <c r="AH657" s="14"/>
      <c r="AI657" s="14"/>
      <c r="AJ657" s="14"/>
      <c r="AK657" s="16"/>
      <c r="AL657" s="14"/>
      <c r="AM657" s="14"/>
      <c r="AN657" s="14"/>
      <c r="AO657" s="16"/>
      <c r="AP657" s="14"/>
      <c r="AQ657" s="14"/>
      <c r="AR657" s="15" t="str">
        <f t="shared" si="30"/>
        <v/>
      </c>
      <c r="AS657" s="15" t="str">
        <f t="shared" si="31"/>
        <v/>
      </c>
      <c r="AT657" s="15" t="str">
        <f t="shared" si="32"/>
        <v/>
      </c>
      <c r="AU657" s="14"/>
    </row>
    <row r="658" spans="1:47" ht="15" customHeight="1" x14ac:dyDescent="0.25">
      <c r="A658" s="19">
        <v>655</v>
      </c>
      <c r="B658" s="12"/>
      <c r="C658" s="14"/>
      <c r="D658" s="14"/>
      <c r="E658" s="16"/>
      <c r="F658" s="14"/>
      <c r="G658" s="14"/>
      <c r="H658" s="14"/>
      <c r="I658" s="16"/>
      <c r="J658" s="14"/>
      <c r="K658" s="14"/>
      <c r="L658" s="14"/>
      <c r="M658" s="16"/>
      <c r="N658" s="14"/>
      <c r="O658" s="14"/>
      <c r="P658" s="14"/>
      <c r="Q658" s="16"/>
      <c r="R658" s="14"/>
      <c r="S658" s="14"/>
      <c r="T658" s="14"/>
      <c r="U658" s="16"/>
      <c r="V658" s="14"/>
      <c r="W658" s="14"/>
      <c r="X658" s="14"/>
      <c r="Y658" s="16"/>
      <c r="Z658" s="14"/>
      <c r="AA658" s="14"/>
      <c r="AB658" s="14"/>
      <c r="AC658" s="16"/>
      <c r="AD658" s="14"/>
      <c r="AE658" s="14"/>
      <c r="AF658" s="14"/>
      <c r="AG658" s="16"/>
      <c r="AH658" s="14"/>
      <c r="AI658" s="14"/>
      <c r="AJ658" s="14"/>
      <c r="AK658" s="16"/>
      <c r="AL658" s="14"/>
      <c r="AM658" s="14"/>
      <c r="AN658" s="14"/>
      <c r="AO658" s="16"/>
      <c r="AP658" s="14"/>
      <c r="AQ658" s="14"/>
      <c r="AR658" s="15" t="str">
        <f t="shared" si="30"/>
        <v/>
      </c>
      <c r="AS658" s="15" t="str">
        <f t="shared" si="31"/>
        <v/>
      </c>
      <c r="AT658" s="15" t="str">
        <f t="shared" si="32"/>
        <v/>
      </c>
      <c r="AU658" s="14"/>
    </row>
    <row r="659" spans="1:47" ht="15" customHeight="1" x14ac:dyDescent="0.25">
      <c r="A659" s="19">
        <v>656</v>
      </c>
      <c r="B659" s="12"/>
      <c r="C659" s="14"/>
      <c r="D659" s="14"/>
      <c r="E659" s="16"/>
      <c r="F659" s="14"/>
      <c r="G659" s="14"/>
      <c r="H659" s="14"/>
      <c r="I659" s="16"/>
      <c r="J659" s="14"/>
      <c r="K659" s="14"/>
      <c r="L659" s="14"/>
      <c r="M659" s="16"/>
      <c r="N659" s="14"/>
      <c r="O659" s="14"/>
      <c r="P659" s="14"/>
      <c r="Q659" s="16"/>
      <c r="R659" s="14"/>
      <c r="S659" s="14"/>
      <c r="T659" s="14"/>
      <c r="U659" s="16"/>
      <c r="V659" s="14"/>
      <c r="W659" s="14"/>
      <c r="X659" s="14"/>
      <c r="Y659" s="16"/>
      <c r="Z659" s="14"/>
      <c r="AA659" s="14"/>
      <c r="AB659" s="14"/>
      <c r="AC659" s="16"/>
      <c r="AD659" s="14"/>
      <c r="AE659" s="14"/>
      <c r="AF659" s="14"/>
      <c r="AG659" s="16"/>
      <c r="AH659" s="14"/>
      <c r="AI659" s="14"/>
      <c r="AJ659" s="14"/>
      <c r="AK659" s="16"/>
      <c r="AL659" s="14"/>
      <c r="AM659" s="14"/>
      <c r="AN659" s="14"/>
      <c r="AO659" s="16"/>
      <c r="AP659" s="14"/>
      <c r="AQ659" s="14"/>
      <c r="AR659" s="15" t="str">
        <f t="shared" si="30"/>
        <v/>
      </c>
      <c r="AS659" s="15" t="str">
        <f t="shared" si="31"/>
        <v/>
      </c>
      <c r="AT659" s="15" t="str">
        <f t="shared" si="32"/>
        <v/>
      </c>
      <c r="AU659" s="14"/>
    </row>
    <row r="660" spans="1:47" ht="15" customHeight="1" x14ac:dyDescent="0.25">
      <c r="A660" s="19">
        <v>657</v>
      </c>
      <c r="B660" s="12"/>
      <c r="C660" s="14"/>
      <c r="D660" s="14"/>
      <c r="E660" s="16"/>
      <c r="F660" s="14"/>
      <c r="G660" s="14"/>
      <c r="H660" s="14"/>
      <c r="I660" s="16"/>
      <c r="J660" s="14"/>
      <c r="K660" s="14"/>
      <c r="L660" s="14"/>
      <c r="M660" s="16"/>
      <c r="N660" s="14"/>
      <c r="O660" s="14"/>
      <c r="P660" s="14"/>
      <c r="Q660" s="16"/>
      <c r="R660" s="14"/>
      <c r="S660" s="14"/>
      <c r="T660" s="14"/>
      <c r="U660" s="16"/>
      <c r="V660" s="14"/>
      <c r="W660" s="14"/>
      <c r="X660" s="14"/>
      <c r="Y660" s="16"/>
      <c r="Z660" s="14"/>
      <c r="AA660" s="14"/>
      <c r="AB660" s="14"/>
      <c r="AC660" s="16"/>
      <c r="AD660" s="14"/>
      <c r="AE660" s="14"/>
      <c r="AF660" s="14"/>
      <c r="AG660" s="16"/>
      <c r="AH660" s="14"/>
      <c r="AI660" s="14"/>
      <c r="AJ660" s="14"/>
      <c r="AK660" s="16"/>
      <c r="AL660" s="14"/>
      <c r="AM660" s="14"/>
      <c r="AN660" s="14"/>
      <c r="AO660" s="16"/>
      <c r="AP660" s="14"/>
      <c r="AQ660" s="14"/>
      <c r="AR660" s="15" t="str">
        <f t="shared" si="30"/>
        <v/>
      </c>
      <c r="AS660" s="15" t="str">
        <f t="shared" si="31"/>
        <v/>
      </c>
      <c r="AT660" s="15" t="str">
        <f t="shared" si="32"/>
        <v/>
      </c>
      <c r="AU660" s="14"/>
    </row>
    <row r="661" spans="1:47" ht="15" customHeight="1" x14ac:dyDescent="0.25">
      <c r="A661" s="19">
        <v>658</v>
      </c>
      <c r="B661" s="12"/>
      <c r="C661" s="14"/>
      <c r="D661" s="14"/>
      <c r="E661" s="16"/>
      <c r="F661" s="14"/>
      <c r="G661" s="14"/>
      <c r="H661" s="14"/>
      <c r="I661" s="16"/>
      <c r="J661" s="14"/>
      <c r="K661" s="14"/>
      <c r="L661" s="14"/>
      <c r="M661" s="16"/>
      <c r="N661" s="14"/>
      <c r="O661" s="14"/>
      <c r="P661" s="14"/>
      <c r="Q661" s="16"/>
      <c r="R661" s="14"/>
      <c r="S661" s="14"/>
      <c r="T661" s="14"/>
      <c r="U661" s="16"/>
      <c r="V661" s="14"/>
      <c r="W661" s="14"/>
      <c r="X661" s="14"/>
      <c r="Y661" s="16"/>
      <c r="Z661" s="14"/>
      <c r="AA661" s="14"/>
      <c r="AB661" s="14"/>
      <c r="AC661" s="16"/>
      <c r="AD661" s="14"/>
      <c r="AE661" s="14"/>
      <c r="AF661" s="14"/>
      <c r="AG661" s="16"/>
      <c r="AH661" s="14"/>
      <c r="AI661" s="14"/>
      <c r="AJ661" s="14"/>
      <c r="AK661" s="16"/>
      <c r="AL661" s="14"/>
      <c r="AM661" s="14"/>
      <c r="AN661" s="14"/>
      <c r="AO661" s="16"/>
      <c r="AP661" s="14"/>
      <c r="AQ661" s="14"/>
      <c r="AR661" s="15" t="str">
        <f t="shared" si="30"/>
        <v/>
      </c>
      <c r="AS661" s="15" t="str">
        <f t="shared" si="31"/>
        <v/>
      </c>
      <c r="AT661" s="15" t="str">
        <f t="shared" si="32"/>
        <v/>
      </c>
      <c r="AU661" s="14"/>
    </row>
    <row r="662" spans="1:47" ht="15" customHeight="1" x14ac:dyDescent="0.25">
      <c r="A662" s="19">
        <v>659</v>
      </c>
      <c r="B662" s="12"/>
      <c r="C662" s="14"/>
      <c r="D662" s="14"/>
      <c r="E662" s="16"/>
      <c r="F662" s="14"/>
      <c r="G662" s="14"/>
      <c r="H662" s="14"/>
      <c r="I662" s="16"/>
      <c r="J662" s="14"/>
      <c r="K662" s="14"/>
      <c r="L662" s="14"/>
      <c r="M662" s="16"/>
      <c r="N662" s="14"/>
      <c r="O662" s="14"/>
      <c r="P662" s="14"/>
      <c r="Q662" s="16"/>
      <c r="R662" s="14"/>
      <c r="S662" s="14"/>
      <c r="T662" s="14"/>
      <c r="U662" s="16"/>
      <c r="V662" s="14"/>
      <c r="W662" s="14"/>
      <c r="X662" s="14"/>
      <c r="Y662" s="16"/>
      <c r="Z662" s="14"/>
      <c r="AA662" s="14"/>
      <c r="AB662" s="14"/>
      <c r="AC662" s="16"/>
      <c r="AD662" s="14"/>
      <c r="AE662" s="14"/>
      <c r="AF662" s="14"/>
      <c r="AG662" s="16"/>
      <c r="AH662" s="14"/>
      <c r="AI662" s="14"/>
      <c r="AJ662" s="14"/>
      <c r="AK662" s="16"/>
      <c r="AL662" s="14"/>
      <c r="AM662" s="14"/>
      <c r="AN662" s="14"/>
      <c r="AO662" s="16"/>
      <c r="AP662" s="14"/>
      <c r="AQ662" s="14"/>
      <c r="AR662" s="15" t="str">
        <f t="shared" si="30"/>
        <v/>
      </c>
      <c r="AS662" s="15" t="str">
        <f t="shared" si="31"/>
        <v/>
      </c>
      <c r="AT662" s="15" t="str">
        <f t="shared" si="32"/>
        <v/>
      </c>
      <c r="AU662" s="14"/>
    </row>
    <row r="663" spans="1:47" ht="15" customHeight="1" x14ac:dyDescent="0.25">
      <c r="A663" s="19">
        <v>660</v>
      </c>
      <c r="B663" s="12"/>
      <c r="C663" s="14"/>
      <c r="D663" s="14"/>
      <c r="E663" s="16"/>
      <c r="F663" s="14"/>
      <c r="G663" s="14"/>
      <c r="H663" s="14"/>
      <c r="I663" s="16"/>
      <c r="J663" s="14"/>
      <c r="K663" s="14"/>
      <c r="L663" s="14"/>
      <c r="M663" s="16"/>
      <c r="N663" s="14"/>
      <c r="O663" s="14"/>
      <c r="P663" s="14"/>
      <c r="Q663" s="16"/>
      <c r="R663" s="14"/>
      <c r="S663" s="14"/>
      <c r="T663" s="14"/>
      <c r="U663" s="16"/>
      <c r="V663" s="14"/>
      <c r="W663" s="14"/>
      <c r="X663" s="14"/>
      <c r="Y663" s="16"/>
      <c r="Z663" s="14"/>
      <c r="AA663" s="14"/>
      <c r="AB663" s="14"/>
      <c r="AC663" s="16"/>
      <c r="AD663" s="14"/>
      <c r="AE663" s="14"/>
      <c r="AF663" s="14"/>
      <c r="AG663" s="16"/>
      <c r="AH663" s="14"/>
      <c r="AI663" s="14"/>
      <c r="AJ663" s="14"/>
      <c r="AK663" s="16"/>
      <c r="AL663" s="14"/>
      <c r="AM663" s="14"/>
      <c r="AN663" s="14"/>
      <c r="AO663" s="16"/>
      <c r="AP663" s="14"/>
      <c r="AQ663" s="14"/>
      <c r="AR663" s="15" t="str">
        <f t="shared" si="30"/>
        <v/>
      </c>
      <c r="AS663" s="15" t="str">
        <f t="shared" si="31"/>
        <v/>
      </c>
      <c r="AT663" s="15" t="str">
        <f t="shared" si="32"/>
        <v/>
      </c>
      <c r="AU663" s="14"/>
    </row>
    <row r="664" spans="1:47" ht="15" customHeight="1" x14ac:dyDescent="0.25">
      <c r="A664" s="19">
        <v>661</v>
      </c>
      <c r="B664" s="12"/>
      <c r="C664" s="14"/>
      <c r="D664" s="14"/>
      <c r="E664" s="16"/>
      <c r="F664" s="14"/>
      <c r="G664" s="14"/>
      <c r="H664" s="14"/>
      <c r="I664" s="16"/>
      <c r="J664" s="14"/>
      <c r="K664" s="14"/>
      <c r="L664" s="14"/>
      <c r="M664" s="16"/>
      <c r="N664" s="14"/>
      <c r="O664" s="14"/>
      <c r="P664" s="14"/>
      <c r="Q664" s="16"/>
      <c r="R664" s="14"/>
      <c r="S664" s="14"/>
      <c r="T664" s="14"/>
      <c r="U664" s="16"/>
      <c r="V664" s="14"/>
      <c r="W664" s="14"/>
      <c r="X664" s="14"/>
      <c r="Y664" s="16"/>
      <c r="Z664" s="14"/>
      <c r="AA664" s="14"/>
      <c r="AB664" s="14"/>
      <c r="AC664" s="16"/>
      <c r="AD664" s="14"/>
      <c r="AE664" s="14"/>
      <c r="AF664" s="14"/>
      <c r="AG664" s="16"/>
      <c r="AH664" s="14"/>
      <c r="AI664" s="14"/>
      <c r="AJ664" s="14"/>
      <c r="AK664" s="16"/>
      <c r="AL664" s="14"/>
      <c r="AM664" s="14"/>
      <c r="AN664" s="14"/>
      <c r="AO664" s="16"/>
      <c r="AP664" s="14"/>
      <c r="AQ664" s="14"/>
      <c r="AR664" s="15" t="str">
        <f t="shared" si="30"/>
        <v/>
      </c>
      <c r="AS664" s="15" t="str">
        <f t="shared" si="31"/>
        <v/>
      </c>
      <c r="AT664" s="15" t="str">
        <f t="shared" si="32"/>
        <v/>
      </c>
      <c r="AU664" s="14"/>
    </row>
    <row r="665" spans="1:47" ht="15" customHeight="1" x14ac:dyDescent="0.25">
      <c r="A665" s="19">
        <v>662</v>
      </c>
      <c r="B665" s="12"/>
      <c r="C665" s="14"/>
      <c r="D665" s="14"/>
      <c r="E665" s="16"/>
      <c r="F665" s="14"/>
      <c r="G665" s="14"/>
      <c r="H665" s="14"/>
      <c r="I665" s="16"/>
      <c r="J665" s="14"/>
      <c r="K665" s="14"/>
      <c r="L665" s="14"/>
      <c r="M665" s="16"/>
      <c r="N665" s="14"/>
      <c r="O665" s="14"/>
      <c r="P665" s="14"/>
      <c r="Q665" s="16"/>
      <c r="R665" s="14"/>
      <c r="S665" s="14"/>
      <c r="T665" s="14"/>
      <c r="U665" s="16"/>
      <c r="V665" s="14"/>
      <c r="W665" s="14"/>
      <c r="X665" s="14"/>
      <c r="Y665" s="16"/>
      <c r="Z665" s="14"/>
      <c r="AA665" s="14"/>
      <c r="AB665" s="14"/>
      <c r="AC665" s="16"/>
      <c r="AD665" s="14"/>
      <c r="AE665" s="14"/>
      <c r="AF665" s="14"/>
      <c r="AG665" s="16"/>
      <c r="AH665" s="14"/>
      <c r="AI665" s="14"/>
      <c r="AJ665" s="14"/>
      <c r="AK665" s="16"/>
      <c r="AL665" s="14"/>
      <c r="AM665" s="14"/>
      <c r="AN665" s="14"/>
      <c r="AO665" s="16"/>
      <c r="AP665" s="14"/>
      <c r="AQ665" s="14"/>
      <c r="AR665" s="15" t="str">
        <f t="shared" si="30"/>
        <v/>
      </c>
      <c r="AS665" s="15" t="str">
        <f t="shared" si="31"/>
        <v/>
      </c>
      <c r="AT665" s="15" t="str">
        <f t="shared" si="32"/>
        <v/>
      </c>
      <c r="AU665" s="14"/>
    </row>
    <row r="666" spans="1:47" ht="15" customHeight="1" x14ac:dyDescent="0.25">
      <c r="A666" s="19">
        <v>663</v>
      </c>
      <c r="B666" s="12"/>
      <c r="C666" s="14"/>
      <c r="D666" s="14"/>
      <c r="E666" s="16"/>
      <c r="F666" s="14"/>
      <c r="G666" s="14"/>
      <c r="H666" s="14"/>
      <c r="I666" s="16"/>
      <c r="J666" s="14"/>
      <c r="K666" s="14"/>
      <c r="L666" s="14"/>
      <c r="M666" s="16"/>
      <c r="N666" s="14"/>
      <c r="O666" s="14"/>
      <c r="P666" s="14"/>
      <c r="Q666" s="16"/>
      <c r="R666" s="14"/>
      <c r="S666" s="14"/>
      <c r="T666" s="14"/>
      <c r="U666" s="16"/>
      <c r="V666" s="14"/>
      <c r="W666" s="14"/>
      <c r="X666" s="14"/>
      <c r="Y666" s="16"/>
      <c r="Z666" s="14"/>
      <c r="AA666" s="14"/>
      <c r="AB666" s="14"/>
      <c r="AC666" s="16"/>
      <c r="AD666" s="14"/>
      <c r="AE666" s="14"/>
      <c r="AF666" s="14"/>
      <c r="AG666" s="16"/>
      <c r="AH666" s="14"/>
      <c r="AI666" s="14"/>
      <c r="AJ666" s="14"/>
      <c r="AK666" s="16"/>
      <c r="AL666" s="14"/>
      <c r="AM666" s="14"/>
      <c r="AN666" s="14"/>
      <c r="AO666" s="16"/>
      <c r="AP666" s="14"/>
      <c r="AQ666" s="14"/>
      <c r="AR666" s="15" t="str">
        <f t="shared" si="30"/>
        <v/>
      </c>
      <c r="AS666" s="15" t="str">
        <f t="shared" si="31"/>
        <v/>
      </c>
      <c r="AT666" s="15" t="str">
        <f t="shared" si="32"/>
        <v/>
      </c>
      <c r="AU666" s="14"/>
    </row>
    <row r="667" spans="1:47" ht="15" customHeight="1" x14ac:dyDescent="0.25">
      <c r="A667" s="19">
        <v>664</v>
      </c>
      <c r="B667" s="12"/>
      <c r="C667" s="14"/>
      <c r="D667" s="14"/>
      <c r="E667" s="16"/>
      <c r="F667" s="14"/>
      <c r="G667" s="14"/>
      <c r="H667" s="14"/>
      <c r="I667" s="16"/>
      <c r="J667" s="14"/>
      <c r="K667" s="14"/>
      <c r="L667" s="14"/>
      <c r="M667" s="16"/>
      <c r="N667" s="14"/>
      <c r="O667" s="14"/>
      <c r="P667" s="14"/>
      <c r="Q667" s="16"/>
      <c r="R667" s="14"/>
      <c r="S667" s="14"/>
      <c r="T667" s="14"/>
      <c r="U667" s="16"/>
      <c r="V667" s="14"/>
      <c r="W667" s="14"/>
      <c r="X667" s="14"/>
      <c r="Y667" s="16"/>
      <c r="Z667" s="14"/>
      <c r="AA667" s="14"/>
      <c r="AB667" s="14"/>
      <c r="AC667" s="16"/>
      <c r="AD667" s="14"/>
      <c r="AE667" s="14"/>
      <c r="AF667" s="14"/>
      <c r="AG667" s="16"/>
      <c r="AH667" s="14"/>
      <c r="AI667" s="14"/>
      <c r="AJ667" s="14"/>
      <c r="AK667" s="16"/>
      <c r="AL667" s="14"/>
      <c r="AM667" s="14"/>
      <c r="AN667" s="14"/>
      <c r="AO667" s="16"/>
      <c r="AP667" s="14"/>
      <c r="AQ667" s="14"/>
      <c r="AR667" s="15" t="str">
        <f t="shared" si="30"/>
        <v/>
      </c>
      <c r="AS667" s="15" t="str">
        <f t="shared" si="31"/>
        <v/>
      </c>
      <c r="AT667" s="15" t="str">
        <f t="shared" si="32"/>
        <v/>
      </c>
      <c r="AU667" s="14"/>
    </row>
    <row r="668" spans="1:47" ht="15" customHeight="1" x14ac:dyDescent="0.25">
      <c r="A668" s="19">
        <v>665</v>
      </c>
      <c r="B668" s="12"/>
      <c r="C668" s="14"/>
      <c r="D668" s="14"/>
      <c r="E668" s="16"/>
      <c r="F668" s="14"/>
      <c r="G668" s="14"/>
      <c r="H668" s="14"/>
      <c r="I668" s="16"/>
      <c r="J668" s="14"/>
      <c r="K668" s="14"/>
      <c r="L668" s="14"/>
      <c r="M668" s="16"/>
      <c r="N668" s="14"/>
      <c r="O668" s="14"/>
      <c r="P668" s="14"/>
      <c r="Q668" s="16"/>
      <c r="R668" s="14"/>
      <c r="S668" s="14"/>
      <c r="T668" s="14"/>
      <c r="U668" s="16"/>
      <c r="V668" s="14"/>
      <c r="W668" s="14"/>
      <c r="X668" s="14"/>
      <c r="Y668" s="16"/>
      <c r="Z668" s="14"/>
      <c r="AA668" s="14"/>
      <c r="AB668" s="14"/>
      <c r="AC668" s="16"/>
      <c r="AD668" s="14"/>
      <c r="AE668" s="14"/>
      <c r="AF668" s="14"/>
      <c r="AG668" s="16"/>
      <c r="AH668" s="14"/>
      <c r="AI668" s="14"/>
      <c r="AJ668" s="14"/>
      <c r="AK668" s="16"/>
      <c r="AL668" s="14"/>
      <c r="AM668" s="14"/>
      <c r="AN668" s="14"/>
      <c r="AO668" s="16"/>
      <c r="AP668" s="14"/>
      <c r="AQ668" s="14"/>
      <c r="AR668" s="15" t="str">
        <f t="shared" si="30"/>
        <v/>
      </c>
      <c r="AS668" s="15" t="str">
        <f t="shared" si="31"/>
        <v/>
      </c>
      <c r="AT668" s="15" t="str">
        <f t="shared" si="32"/>
        <v/>
      </c>
      <c r="AU668" s="14"/>
    </row>
    <row r="669" spans="1:47" ht="15" customHeight="1" x14ac:dyDescent="0.25">
      <c r="A669" s="19">
        <v>666</v>
      </c>
      <c r="B669" s="12"/>
      <c r="C669" s="14"/>
      <c r="D669" s="14"/>
      <c r="E669" s="16"/>
      <c r="F669" s="14"/>
      <c r="G669" s="14"/>
      <c r="H669" s="14"/>
      <c r="I669" s="16"/>
      <c r="J669" s="14"/>
      <c r="K669" s="14"/>
      <c r="L669" s="14"/>
      <c r="M669" s="16"/>
      <c r="N669" s="14"/>
      <c r="O669" s="14"/>
      <c r="P669" s="14"/>
      <c r="Q669" s="16"/>
      <c r="R669" s="14"/>
      <c r="S669" s="14"/>
      <c r="T669" s="14"/>
      <c r="U669" s="16"/>
      <c r="V669" s="14"/>
      <c r="W669" s="14"/>
      <c r="X669" s="14"/>
      <c r="Y669" s="16"/>
      <c r="Z669" s="14"/>
      <c r="AA669" s="14"/>
      <c r="AB669" s="14"/>
      <c r="AC669" s="16"/>
      <c r="AD669" s="14"/>
      <c r="AE669" s="14"/>
      <c r="AF669" s="14"/>
      <c r="AG669" s="16"/>
      <c r="AH669" s="14"/>
      <c r="AI669" s="14"/>
      <c r="AJ669" s="14"/>
      <c r="AK669" s="16"/>
      <c r="AL669" s="14"/>
      <c r="AM669" s="14"/>
      <c r="AN669" s="14"/>
      <c r="AO669" s="16"/>
      <c r="AP669" s="14"/>
      <c r="AQ669" s="14"/>
      <c r="AR669" s="15" t="str">
        <f t="shared" si="30"/>
        <v/>
      </c>
      <c r="AS669" s="15" t="str">
        <f t="shared" si="31"/>
        <v/>
      </c>
      <c r="AT669" s="15" t="str">
        <f t="shared" si="32"/>
        <v/>
      </c>
      <c r="AU669" s="14"/>
    </row>
    <row r="670" spans="1:47" ht="15" customHeight="1" x14ac:dyDescent="0.25">
      <c r="A670" s="19">
        <v>667</v>
      </c>
      <c r="B670" s="12"/>
      <c r="C670" s="14"/>
      <c r="D670" s="14"/>
      <c r="E670" s="16"/>
      <c r="F670" s="14"/>
      <c r="G670" s="14"/>
      <c r="H670" s="14"/>
      <c r="I670" s="16"/>
      <c r="J670" s="14"/>
      <c r="K670" s="14"/>
      <c r="L670" s="14"/>
      <c r="M670" s="16"/>
      <c r="N670" s="14"/>
      <c r="O670" s="14"/>
      <c r="P670" s="14"/>
      <c r="Q670" s="16"/>
      <c r="R670" s="14"/>
      <c r="S670" s="14"/>
      <c r="T670" s="14"/>
      <c r="U670" s="16"/>
      <c r="V670" s="14"/>
      <c r="W670" s="14"/>
      <c r="X670" s="14"/>
      <c r="Y670" s="16"/>
      <c r="Z670" s="14"/>
      <c r="AA670" s="14"/>
      <c r="AB670" s="14"/>
      <c r="AC670" s="16"/>
      <c r="AD670" s="14"/>
      <c r="AE670" s="14"/>
      <c r="AF670" s="14"/>
      <c r="AG670" s="16"/>
      <c r="AH670" s="14"/>
      <c r="AI670" s="14"/>
      <c r="AJ670" s="14"/>
      <c r="AK670" s="16"/>
      <c r="AL670" s="14"/>
      <c r="AM670" s="14"/>
      <c r="AN670" s="14"/>
      <c r="AO670" s="16"/>
      <c r="AP670" s="14"/>
      <c r="AQ670" s="14"/>
      <c r="AR670" s="15" t="str">
        <f t="shared" si="30"/>
        <v/>
      </c>
      <c r="AS670" s="15" t="str">
        <f t="shared" si="31"/>
        <v/>
      </c>
      <c r="AT670" s="15" t="str">
        <f t="shared" si="32"/>
        <v/>
      </c>
      <c r="AU670" s="14"/>
    </row>
    <row r="671" spans="1:47" ht="15" customHeight="1" x14ac:dyDescent="0.25">
      <c r="A671" s="19">
        <v>668</v>
      </c>
      <c r="B671" s="12"/>
      <c r="C671" s="14"/>
      <c r="D671" s="14"/>
      <c r="E671" s="16"/>
      <c r="F671" s="14"/>
      <c r="G671" s="14"/>
      <c r="H671" s="14"/>
      <c r="I671" s="16"/>
      <c r="J671" s="14"/>
      <c r="K671" s="14"/>
      <c r="L671" s="14"/>
      <c r="M671" s="16"/>
      <c r="N671" s="14"/>
      <c r="O671" s="14"/>
      <c r="P671" s="14"/>
      <c r="Q671" s="16"/>
      <c r="R671" s="14"/>
      <c r="S671" s="14"/>
      <c r="T671" s="14"/>
      <c r="U671" s="16"/>
      <c r="V671" s="14"/>
      <c r="W671" s="14"/>
      <c r="X671" s="14"/>
      <c r="Y671" s="16"/>
      <c r="Z671" s="14"/>
      <c r="AA671" s="14"/>
      <c r="AB671" s="14"/>
      <c r="AC671" s="16"/>
      <c r="AD671" s="14"/>
      <c r="AE671" s="14"/>
      <c r="AF671" s="14"/>
      <c r="AG671" s="16"/>
      <c r="AH671" s="14"/>
      <c r="AI671" s="14"/>
      <c r="AJ671" s="14"/>
      <c r="AK671" s="16"/>
      <c r="AL671" s="14"/>
      <c r="AM671" s="14"/>
      <c r="AN671" s="14"/>
      <c r="AO671" s="16"/>
      <c r="AP671" s="14"/>
      <c r="AQ671" s="14"/>
      <c r="AR671" s="15" t="str">
        <f t="shared" si="30"/>
        <v/>
      </c>
      <c r="AS671" s="15" t="str">
        <f t="shared" si="31"/>
        <v/>
      </c>
      <c r="AT671" s="15" t="str">
        <f t="shared" si="32"/>
        <v/>
      </c>
      <c r="AU671" s="14"/>
    </row>
    <row r="672" spans="1:47" ht="15" customHeight="1" x14ac:dyDescent="0.25">
      <c r="A672" s="19">
        <v>669</v>
      </c>
      <c r="B672" s="12"/>
      <c r="C672" s="14"/>
      <c r="D672" s="14"/>
      <c r="E672" s="16"/>
      <c r="F672" s="14"/>
      <c r="G672" s="14"/>
      <c r="H672" s="14"/>
      <c r="I672" s="16"/>
      <c r="J672" s="14"/>
      <c r="K672" s="14"/>
      <c r="L672" s="14"/>
      <c r="M672" s="16"/>
      <c r="N672" s="14"/>
      <c r="O672" s="14"/>
      <c r="P672" s="14"/>
      <c r="Q672" s="16"/>
      <c r="R672" s="14"/>
      <c r="S672" s="14"/>
      <c r="T672" s="14"/>
      <c r="U672" s="16"/>
      <c r="V672" s="14"/>
      <c r="W672" s="14"/>
      <c r="X672" s="14"/>
      <c r="Y672" s="16"/>
      <c r="Z672" s="14"/>
      <c r="AA672" s="14"/>
      <c r="AB672" s="14"/>
      <c r="AC672" s="16"/>
      <c r="AD672" s="14"/>
      <c r="AE672" s="14"/>
      <c r="AF672" s="14"/>
      <c r="AG672" s="16"/>
      <c r="AH672" s="14"/>
      <c r="AI672" s="14"/>
      <c r="AJ672" s="14"/>
      <c r="AK672" s="16"/>
      <c r="AL672" s="14"/>
      <c r="AM672" s="14"/>
      <c r="AN672" s="14"/>
      <c r="AO672" s="16"/>
      <c r="AP672" s="14"/>
      <c r="AQ672" s="14"/>
      <c r="AR672" s="15" t="str">
        <f t="shared" si="30"/>
        <v/>
      </c>
      <c r="AS672" s="15" t="str">
        <f t="shared" si="31"/>
        <v/>
      </c>
      <c r="AT672" s="15" t="str">
        <f t="shared" si="32"/>
        <v/>
      </c>
      <c r="AU672" s="14"/>
    </row>
    <row r="673" spans="1:47" ht="15" customHeight="1" x14ac:dyDescent="0.25">
      <c r="A673" s="19">
        <v>670</v>
      </c>
      <c r="B673" s="12"/>
      <c r="C673" s="14"/>
      <c r="D673" s="14"/>
      <c r="E673" s="16"/>
      <c r="F673" s="14"/>
      <c r="G673" s="14"/>
      <c r="H673" s="14"/>
      <c r="I673" s="16"/>
      <c r="J673" s="14"/>
      <c r="K673" s="14"/>
      <c r="L673" s="14"/>
      <c r="M673" s="16"/>
      <c r="N673" s="14"/>
      <c r="O673" s="14"/>
      <c r="P673" s="14"/>
      <c r="Q673" s="16"/>
      <c r="R673" s="14"/>
      <c r="S673" s="14"/>
      <c r="T673" s="14"/>
      <c r="U673" s="16"/>
      <c r="V673" s="14"/>
      <c r="W673" s="14"/>
      <c r="X673" s="14"/>
      <c r="Y673" s="16"/>
      <c r="Z673" s="14"/>
      <c r="AA673" s="14"/>
      <c r="AB673" s="14"/>
      <c r="AC673" s="16"/>
      <c r="AD673" s="14"/>
      <c r="AE673" s="14"/>
      <c r="AF673" s="14"/>
      <c r="AG673" s="16"/>
      <c r="AH673" s="14"/>
      <c r="AI673" s="14"/>
      <c r="AJ673" s="14"/>
      <c r="AK673" s="16"/>
      <c r="AL673" s="14"/>
      <c r="AM673" s="14"/>
      <c r="AN673" s="14"/>
      <c r="AO673" s="16"/>
      <c r="AP673" s="14"/>
      <c r="AQ673" s="14"/>
      <c r="AR673" s="15" t="str">
        <f t="shared" si="30"/>
        <v/>
      </c>
      <c r="AS673" s="15" t="str">
        <f t="shared" si="31"/>
        <v/>
      </c>
      <c r="AT673" s="15" t="str">
        <f t="shared" si="32"/>
        <v/>
      </c>
      <c r="AU673" s="14"/>
    </row>
    <row r="674" spans="1:47" ht="15" customHeight="1" x14ac:dyDescent="0.25">
      <c r="A674" s="19">
        <v>671</v>
      </c>
      <c r="B674" s="12"/>
      <c r="C674" s="14"/>
      <c r="D674" s="14"/>
      <c r="E674" s="16"/>
      <c r="F674" s="14"/>
      <c r="G674" s="14"/>
      <c r="H674" s="14"/>
      <c r="I674" s="16"/>
      <c r="J674" s="14"/>
      <c r="K674" s="14"/>
      <c r="L674" s="14"/>
      <c r="M674" s="16"/>
      <c r="N674" s="14"/>
      <c r="O674" s="14"/>
      <c r="P674" s="14"/>
      <c r="Q674" s="16"/>
      <c r="R674" s="14"/>
      <c r="S674" s="14"/>
      <c r="T674" s="14"/>
      <c r="U674" s="16"/>
      <c r="V674" s="14"/>
      <c r="W674" s="14"/>
      <c r="X674" s="14"/>
      <c r="Y674" s="16"/>
      <c r="Z674" s="14"/>
      <c r="AA674" s="14"/>
      <c r="AB674" s="14"/>
      <c r="AC674" s="16"/>
      <c r="AD674" s="14"/>
      <c r="AE674" s="14"/>
      <c r="AF674" s="14"/>
      <c r="AG674" s="16"/>
      <c r="AH674" s="14"/>
      <c r="AI674" s="14"/>
      <c r="AJ674" s="14"/>
      <c r="AK674" s="16"/>
      <c r="AL674" s="14"/>
      <c r="AM674" s="14"/>
      <c r="AN674" s="14"/>
      <c r="AO674" s="16"/>
      <c r="AP674" s="14"/>
      <c r="AQ674" s="14"/>
      <c r="AR674" s="15" t="str">
        <f t="shared" si="30"/>
        <v/>
      </c>
      <c r="AS674" s="15" t="str">
        <f t="shared" si="31"/>
        <v/>
      </c>
      <c r="AT674" s="15" t="str">
        <f t="shared" si="32"/>
        <v/>
      </c>
      <c r="AU674" s="14"/>
    </row>
    <row r="675" spans="1:47" ht="15" customHeight="1" x14ac:dyDescent="0.25">
      <c r="A675" s="19">
        <v>672</v>
      </c>
      <c r="B675" s="12"/>
      <c r="C675" s="14"/>
      <c r="D675" s="14"/>
      <c r="E675" s="16"/>
      <c r="F675" s="14"/>
      <c r="G675" s="14"/>
      <c r="H675" s="14"/>
      <c r="I675" s="16"/>
      <c r="J675" s="14"/>
      <c r="K675" s="14"/>
      <c r="L675" s="14"/>
      <c r="M675" s="16"/>
      <c r="N675" s="14"/>
      <c r="O675" s="14"/>
      <c r="P675" s="14"/>
      <c r="Q675" s="16"/>
      <c r="R675" s="14"/>
      <c r="S675" s="14"/>
      <c r="T675" s="14"/>
      <c r="U675" s="16"/>
      <c r="V675" s="14"/>
      <c r="W675" s="14"/>
      <c r="X675" s="14"/>
      <c r="Y675" s="16"/>
      <c r="Z675" s="14"/>
      <c r="AA675" s="14"/>
      <c r="AB675" s="14"/>
      <c r="AC675" s="16"/>
      <c r="AD675" s="14"/>
      <c r="AE675" s="14"/>
      <c r="AF675" s="14"/>
      <c r="AG675" s="16"/>
      <c r="AH675" s="14"/>
      <c r="AI675" s="14"/>
      <c r="AJ675" s="14"/>
      <c r="AK675" s="16"/>
      <c r="AL675" s="14"/>
      <c r="AM675" s="14"/>
      <c r="AN675" s="14"/>
      <c r="AO675" s="16"/>
      <c r="AP675" s="14"/>
      <c r="AQ675" s="14"/>
      <c r="AR675" s="15" t="str">
        <f t="shared" si="30"/>
        <v/>
      </c>
      <c r="AS675" s="15" t="str">
        <f t="shared" si="31"/>
        <v/>
      </c>
      <c r="AT675" s="15" t="str">
        <f t="shared" si="32"/>
        <v/>
      </c>
      <c r="AU675" s="14"/>
    </row>
    <row r="676" spans="1:47" ht="15" customHeight="1" x14ac:dyDescent="0.25">
      <c r="A676" s="19">
        <v>673</v>
      </c>
      <c r="B676" s="12"/>
      <c r="C676" s="14"/>
      <c r="D676" s="14"/>
      <c r="E676" s="16"/>
      <c r="F676" s="14"/>
      <c r="G676" s="14"/>
      <c r="H676" s="14"/>
      <c r="I676" s="16"/>
      <c r="J676" s="14"/>
      <c r="K676" s="14"/>
      <c r="L676" s="14"/>
      <c r="M676" s="16"/>
      <c r="N676" s="14"/>
      <c r="O676" s="14"/>
      <c r="P676" s="14"/>
      <c r="Q676" s="16"/>
      <c r="R676" s="14"/>
      <c r="S676" s="14"/>
      <c r="T676" s="14"/>
      <c r="U676" s="16"/>
      <c r="V676" s="14"/>
      <c r="W676" s="14"/>
      <c r="X676" s="14"/>
      <c r="Y676" s="16"/>
      <c r="Z676" s="14"/>
      <c r="AA676" s="14"/>
      <c r="AB676" s="14"/>
      <c r="AC676" s="16"/>
      <c r="AD676" s="14"/>
      <c r="AE676" s="14"/>
      <c r="AF676" s="14"/>
      <c r="AG676" s="16"/>
      <c r="AH676" s="14"/>
      <c r="AI676" s="14"/>
      <c r="AJ676" s="14"/>
      <c r="AK676" s="16"/>
      <c r="AL676" s="14"/>
      <c r="AM676" s="14"/>
      <c r="AN676" s="14"/>
      <c r="AO676" s="16"/>
      <c r="AP676" s="14"/>
      <c r="AQ676" s="14"/>
      <c r="AR676" s="15" t="str">
        <f t="shared" si="30"/>
        <v/>
      </c>
      <c r="AS676" s="15" t="str">
        <f t="shared" si="31"/>
        <v/>
      </c>
      <c r="AT676" s="15" t="str">
        <f t="shared" si="32"/>
        <v/>
      </c>
      <c r="AU676" s="14"/>
    </row>
    <row r="677" spans="1:47" ht="15" customHeight="1" x14ac:dyDescent="0.25">
      <c r="A677" s="19">
        <v>674</v>
      </c>
      <c r="B677" s="12"/>
      <c r="C677" s="14"/>
      <c r="D677" s="14"/>
      <c r="E677" s="16"/>
      <c r="F677" s="14"/>
      <c r="G677" s="14"/>
      <c r="H677" s="14"/>
      <c r="I677" s="16"/>
      <c r="J677" s="14"/>
      <c r="K677" s="14"/>
      <c r="L677" s="14"/>
      <c r="M677" s="16"/>
      <c r="N677" s="14"/>
      <c r="O677" s="14"/>
      <c r="P677" s="14"/>
      <c r="Q677" s="16"/>
      <c r="R677" s="14"/>
      <c r="S677" s="14"/>
      <c r="T677" s="14"/>
      <c r="U677" s="16"/>
      <c r="V677" s="14"/>
      <c r="W677" s="14"/>
      <c r="X677" s="14"/>
      <c r="Y677" s="16"/>
      <c r="Z677" s="14"/>
      <c r="AA677" s="14"/>
      <c r="AB677" s="14"/>
      <c r="AC677" s="16"/>
      <c r="AD677" s="14"/>
      <c r="AE677" s="14"/>
      <c r="AF677" s="14"/>
      <c r="AG677" s="16"/>
      <c r="AH677" s="14"/>
      <c r="AI677" s="14"/>
      <c r="AJ677" s="14"/>
      <c r="AK677" s="16"/>
      <c r="AL677" s="14"/>
      <c r="AM677" s="14"/>
      <c r="AN677" s="14"/>
      <c r="AO677" s="16"/>
      <c r="AP677" s="14"/>
      <c r="AQ677" s="14"/>
      <c r="AR677" s="15" t="str">
        <f t="shared" si="30"/>
        <v/>
      </c>
      <c r="AS677" s="15" t="str">
        <f t="shared" si="31"/>
        <v/>
      </c>
      <c r="AT677" s="15" t="str">
        <f t="shared" si="32"/>
        <v/>
      </c>
      <c r="AU677" s="14"/>
    </row>
    <row r="678" spans="1:47" ht="15" customHeight="1" x14ac:dyDescent="0.25">
      <c r="A678" s="19">
        <v>675</v>
      </c>
      <c r="B678" s="12"/>
      <c r="C678" s="14"/>
      <c r="D678" s="14"/>
      <c r="E678" s="16"/>
      <c r="F678" s="14"/>
      <c r="G678" s="14"/>
      <c r="H678" s="14"/>
      <c r="I678" s="16"/>
      <c r="J678" s="14"/>
      <c r="K678" s="14"/>
      <c r="L678" s="14"/>
      <c r="M678" s="16"/>
      <c r="N678" s="14"/>
      <c r="O678" s="14"/>
      <c r="P678" s="14"/>
      <c r="Q678" s="16"/>
      <c r="R678" s="14"/>
      <c r="S678" s="14"/>
      <c r="T678" s="14"/>
      <c r="U678" s="16"/>
      <c r="V678" s="14"/>
      <c r="W678" s="14"/>
      <c r="X678" s="14"/>
      <c r="Y678" s="16"/>
      <c r="Z678" s="14"/>
      <c r="AA678" s="14"/>
      <c r="AB678" s="14"/>
      <c r="AC678" s="16"/>
      <c r="AD678" s="14"/>
      <c r="AE678" s="14"/>
      <c r="AF678" s="14"/>
      <c r="AG678" s="16"/>
      <c r="AH678" s="14"/>
      <c r="AI678" s="14"/>
      <c r="AJ678" s="14"/>
      <c r="AK678" s="16"/>
      <c r="AL678" s="14"/>
      <c r="AM678" s="14"/>
      <c r="AN678" s="14"/>
      <c r="AO678" s="16"/>
      <c r="AP678" s="14"/>
      <c r="AQ678" s="14"/>
      <c r="AR678" s="15" t="str">
        <f t="shared" si="30"/>
        <v/>
      </c>
      <c r="AS678" s="15" t="str">
        <f t="shared" si="31"/>
        <v/>
      </c>
      <c r="AT678" s="15" t="str">
        <f t="shared" si="32"/>
        <v/>
      </c>
      <c r="AU678" s="14"/>
    </row>
    <row r="679" spans="1:47" ht="15" customHeight="1" x14ac:dyDescent="0.25">
      <c r="A679" s="19">
        <v>676</v>
      </c>
      <c r="B679" s="12"/>
      <c r="C679" s="14"/>
      <c r="D679" s="14"/>
      <c r="E679" s="16"/>
      <c r="F679" s="14"/>
      <c r="G679" s="14"/>
      <c r="H679" s="14"/>
      <c r="I679" s="16"/>
      <c r="J679" s="14"/>
      <c r="K679" s="14"/>
      <c r="L679" s="14"/>
      <c r="M679" s="16"/>
      <c r="N679" s="14"/>
      <c r="O679" s="14"/>
      <c r="P679" s="14"/>
      <c r="Q679" s="16"/>
      <c r="R679" s="14"/>
      <c r="S679" s="14"/>
      <c r="T679" s="14"/>
      <c r="U679" s="16"/>
      <c r="V679" s="14"/>
      <c r="W679" s="14"/>
      <c r="X679" s="14"/>
      <c r="Y679" s="16"/>
      <c r="Z679" s="14"/>
      <c r="AA679" s="14"/>
      <c r="AB679" s="14"/>
      <c r="AC679" s="16"/>
      <c r="AD679" s="14"/>
      <c r="AE679" s="14"/>
      <c r="AF679" s="14"/>
      <c r="AG679" s="16"/>
      <c r="AH679" s="14"/>
      <c r="AI679" s="14"/>
      <c r="AJ679" s="14"/>
      <c r="AK679" s="16"/>
      <c r="AL679" s="14"/>
      <c r="AM679" s="14"/>
      <c r="AN679" s="14"/>
      <c r="AO679" s="16"/>
      <c r="AP679" s="14"/>
      <c r="AQ679" s="14"/>
      <c r="AR679" s="15" t="str">
        <f t="shared" si="30"/>
        <v/>
      </c>
      <c r="AS679" s="15" t="str">
        <f t="shared" si="31"/>
        <v/>
      </c>
      <c r="AT679" s="15" t="str">
        <f t="shared" si="32"/>
        <v/>
      </c>
      <c r="AU679" s="14"/>
    </row>
    <row r="680" spans="1:47" ht="15" customHeight="1" x14ac:dyDescent="0.25">
      <c r="A680" s="19">
        <v>677</v>
      </c>
      <c r="B680" s="12"/>
      <c r="C680" s="14"/>
      <c r="D680" s="14"/>
      <c r="E680" s="16"/>
      <c r="F680" s="14"/>
      <c r="G680" s="14"/>
      <c r="H680" s="14"/>
      <c r="I680" s="16"/>
      <c r="J680" s="14"/>
      <c r="K680" s="14"/>
      <c r="L680" s="14"/>
      <c r="M680" s="16"/>
      <c r="N680" s="14"/>
      <c r="O680" s="14"/>
      <c r="P680" s="14"/>
      <c r="Q680" s="16"/>
      <c r="R680" s="14"/>
      <c r="S680" s="14"/>
      <c r="T680" s="14"/>
      <c r="U680" s="16"/>
      <c r="V680" s="14"/>
      <c r="W680" s="14"/>
      <c r="X680" s="14"/>
      <c r="Y680" s="16"/>
      <c r="Z680" s="14"/>
      <c r="AA680" s="14"/>
      <c r="AB680" s="14"/>
      <c r="AC680" s="16"/>
      <c r="AD680" s="14"/>
      <c r="AE680" s="14"/>
      <c r="AF680" s="14"/>
      <c r="AG680" s="16"/>
      <c r="AH680" s="14"/>
      <c r="AI680" s="14"/>
      <c r="AJ680" s="14"/>
      <c r="AK680" s="16"/>
      <c r="AL680" s="14"/>
      <c r="AM680" s="14"/>
      <c r="AN680" s="14"/>
      <c r="AO680" s="16"/>
      <c r="AP680" s="14"/>
      <c r="AQ680" s="14"/>
      <c r="AR680" s="15" t="str">
        <f t="shared" si="30"/>
        <v/>
      </c>
      <c r="AS680" s="15" t="str">
        <f t="shared" si="31"/>
        <v/>
      </c>
      <c r="AT680" s="15" t="str">
        <f t="shared" si="32"/>
        <v/>
      </c>
      <c r="AU680" s="14"/>
    </row>
    <row r="681" spans="1:47" ht="15" customHeight="1" x14ac:dyDescent="0.25">
      <c r="A681" s="19">
        <v>678</v>
      </c>
      <c r="B681" s="12"/>
      <c r="C681" s="14"/>
      <c r="D681" s="14"/>
      <c r="E681" s="16"/>
      <c r="F681" s="14"/>
      <c r="G681" s="14"/>
      <c r="H681" s="14"/>
      <c r="I681" s="16"/>
      <c r="J681" s="14"/>
      <c r="K681" s="14"/>
      <c r="L681" s="14"/>
      <c r="M681" s="16"/>
      <c r="N681" s="14"/>
      <c r="O681" s="14"/>
      <c r="P681" s="14"/>
      <c r="Q681" s="16"/>
      <c r="R681" s="14"/>
      <c r="S681" s="14"/>
      <c r="T681" s="14"/>
      <c r="U681" s="16"/>
      <c r="V681" s="14"/>
      <c r="W681" s="14"/>
      <c r="X681" s="14"/>
      <c r="Y681" s="16"/>
      <c r="Z681" s="14"/>
      <c r="AA681" s="14"/>
      <c r="AB681" s="14"/>
      <c r="AC681" s="16"/>
      <c r="AD681" s="14"/>
      <c r="AE681" s="14"/>
      <c r="AF681" s="14"/>
      <c r="AG681" s="16"/>
      <c r="AH681" s="14"/>
      <c r="AI681" s="14"/>
      <c r="AJ681" s="14"/>
      <c r="AK681" s="16"/>
      <c r="AL681" s="14"/>
      <c r="AM681" s="14"/>
      <c r="AN681" s="14"/>
      <c r="AO681" s="16"/>
      <c r="AP681" s="14"/>
      <c r="AQ681" s="14"/>
      <c r="AR681" s="15" t="str">
        <f t="shared" si="30"/>
        <v/>
      </c>
      <c r="AS681" s="15" t="str">
        <f t="shared" si="31"/>
        <v/>
      </c>
      <c r="AT681" s="15" t="str">
        <f t="shared" si="32"/>
        <v/>
      </c>
      <c r="AU681" s="14"/>
    </row>
    <row r="682" spans="1:47" ht="15" customHeight="1" x14ac:dyDescent="0.25">
      <c r="A682" s="19">
        <v>679</v>
      </c>
      <c r="B682" s="12"/>
      <c r="C682" s="14"/>
      <c r="D682" s="14"/>
      <c r="E682" s="16"/>
      <c r="F682" s="14"/>
      <c r="G682" s="14"/>
      <c r="H682" s="14"/>
      <c r="I682" s="16"/>
      <c r="J682" s="14"/>
      <c r="K682" s="14"/>
      <c r="L682" s="14"/>
      <c r="M682" s="16"/>
      <c r="N682" s="14"/>
      <c r="O682" s="14"/>
      <c r="P682" s="14"/>
      <c r="Q682" s="16"/>
      <c r="R682" s="14"/>
      <c r="S682" s="14"/>
      <c r="T682" s="14"/>
      <c r="U682" s="16"/>
      <c r="V682" s="14"/>
      <c r="W682" s="14"/>
      <c r="X682" s="14"/>
      <c r="Y682" s="16"/>
      <c r="Z682" s="14"/>
      <c r="AA682" s="14"/>
      <c r="AB682" s="14"/>
      <c r="AC682" s="16"/>
      <c r="AD682" s="14"/>
      <c r="AE682" s="14"/>
      <c r="AF682" s="14"/>
      <c r="AG682" s="16"/>
      <c r="AH682" s="14"/>
      <c r="AI682" s="14"/>
      <c r="AJ682" s="14"/>
      <c r="AK682" s="16"/>
      <c r="AL682" s="14"/>
      <c r="AM682" s="14"/>
      <c r="AN682" s="14"/>
      <c r="AO682" s="16"/>
      <c r="AP682" s="14"/>
      <c r="AQ682" s="14"/>
      <c r="AR682" s="15" t="str">
        <f t="shared" si="30"/>
        <v/>
      </c>
      <c r="AS682" s="15" t="str">
        <f t="shared" si="31"/>
        <v/>
      </c>
      <c r="AT682" s="15" t="str">
        <f t="shared" si="32"/>
        <v/>
      </c>
      <c r="AU682" s="14"/>
    </row>
    <row r="683" spans="1:47" ht="15" customHeight="1" x14ac:dyDescent="0.25">
      <c r="A683" s="19">
        <v>680</v>
      </c>
      <c r="B683" s="12"/>
      <c r="C683" s="14"/>
      <c r="D683" s="14"/>
      <c r="E683" s="16"/>
      <c r="F683" s="14"/>
      <c r="G683" s="14"/>
      <c r="H683" s="14"/>
      <c r="I683" s="16"/>
      <c r="J683" s="14"/>
      <c r="K683" s="14"/>
      <c r="L683" s="14"/>
      <c r="M683" s="16"/>
      <c r="N683" s="14"/>
      <c r="O683" s="14"/>
      <c r="P683" s="14"/>
      <c r="Q683" s="16"/>
      <c r="R683" s="14"/>
      <c r="S683" s="14"/>
      <c r="T683" s="14"/>
      <c r="U683" s="16"/>
      <c r="V683" s="14"/>
      <c r="W683" s="14"/>
      <c r="X683" s="14"/>
      <c r="Y683" s="16"/>
      <c r="Z683" s="14"/>
      <c r="AA683" s="14"/>
      <c r="AB683" s="14"/>
      <c r="AC683" s="16"/>
      <c r="AD683" s="14"/>
      <c r="AE683" s="14"/>
      <c r="AF683" s="14"/>
      <c r="AG683" s="16"/>
      <c r="AH683" s="14"/>
      <c r="AI683" s="14"/>
      <c r="AJ683" s="14"/>
      <c r="AK683" s="16"/>
      <c r="AL683" s="14"/>
      <c r="AM683" s="14"/>
      <c r="AN683" s="14"/>
      <c r="AO683" s="16"/>
      <c r="AP683" s="14"/>
      <c r="AQ683" s="14"/>
      <c r="AR683" s="15" t="str">
        <f t="shared" si="30"/>
        <v/>
      </c>
      <c r="AS683" s="15" t="str">
        <f t="shared" si="31"/>
        <v/>
      </c>
      <c r="AT683" s="15" t="str">
        <f t="shared" si="32"/>
        <v/>
      </c>
      <c r="AU683" s="14"/>
    </row>
    <row r="684" spans="1:47" ht="15" customHeight="1" x14ac:dyDescent="0.25">
      <c r="A684" s="19">
        <v>681</v>
      </c>
      <c r="B684" s="12"/>
      <c r="C684" s="14"/>
      <c r="D684" s="14"/>
      <c r="E684" s="16"/>
      <c r="F684" s="14"/>
      <c r="G684" s="14"/>
      <c r="H684" s="14"/>
      <c r="I684" s="16"/>
      <c r="J684" s="14"/>
      <c r="K684" s="14"/>
      <c r="L684" s="14"/>
      <c r="M684" s="16"/>
      <c r="N684" s="14"/>
      <c r="O684" s="14"/>
      <c r="P684" s="14"/>
      <c r="Q684" s="16"/>
      <c r="R684" s="14"/>
      <c r="S684" s="14"/>
      <c r="T684" s="14"/>
      <c r="U684" s="16"/>
      <c r="V684" s="14"/>
      <c r="W684" s="14"/>
      <c r="X684" s="14"/>
      <c r="Y684" s="16"/>
      <c r="Z684" s="14"/>
      <c r="AA684" s="14"/>
      <c r="AB684" s="14"/>
      <c r="AC684" s="16"/>
      <c r="AD684" s="14"/>
      <c r="AE684" s="14"/>
      <c r="AF684" s="14"/>
      <c r="AG684" s="16"/>
      <c r="AH684" s="14"/>
      <c r="AI684" s="14"/>
      <c r="AJ684" s="14"/>
      <c r="AK684" s="16"/>
      <c r="AL684" s="14"/>
      <c r="AM684" s="14"/>
      <c r="AN684" s="14"/>
      <c r="AO684" s="16"/>
      <c r="AP684" s="14"/>
      <c r="AQ684" s="14"/>
      <c r="AR684" s="15" t="str">
        <f t="shared" si="30"/>
        <v/>
      </c>
      <c r="AS684" s="15" t="str">
        <f t="shared" si="31"/>
        <v/>
      </c>
      <c r="AT684" s="15" t="str">
        <f t="shared" si="32"/>
        <v/>
      </c>
      <c r="AU684" s="14"/>
    </row>
    <row r="685" spans="1:47" ht="15" customHeight="1" x14ac:dyDescent="0.25">
      <c r="A685" s="19">
        <v>682</v>
      </c>
      <c r="B685" s="12"/>
      <c r="C685" s="14"/>
      <c r="D685" s="14"/>
      <c r="E685" s="16"/>
      <c r="F685" s="14"/>
      <c r="G685" s="14"/>
      <c r="H685" s="14"/>
      <c r="I685" s="16"/>
      <c r="J685" s="14"/>
      <c r="K685" s="14"/>
      <c r="L685" s="14"/>
      <c r="M685" s="16"/>
      <c r="N685" s="14"/>
      <c r="O685" s="14"/>
      <c r="P685" s="14"/>
      <c r="Q685" s="16"/>
      <c r="R685" s="14"/>
      <c r="S685" s="14"/>
      <c r="T685" s="14"/>
      <c r="U685" s="16"/>
      <c r="V685" s="14"/>
      <c r="W685" s="14"/>
      <c r="X685" s="14"/>
      <c r="Y685" s="16"/>
      <c r="Z685" s="14"/>
      <c r="AA685" s="14"/>
      <c r="AB685" s="14"/>
      <c r="AC685" s="16"/>
      <c r="AD685" s="14"/>
      <c r="AE685" s="14"/>
      <c r="AF685" s="14"/>
      <c r="AG685" s="16"/>
      <c r="AH685" s="14"/>
      <c r="AI685" s="14"/>
      <c r="AJ685" s="14"/>
      <c r="AK685" s="16"/>
      <c r="AL685" s="14"/>
      <c r="AM685" s="14"/>
      <c r="AN685" s="14"/>
      <c r="AO685" s="16"/>
      <c r="AP685" s="14"/>
      <c r="AQ685" s="14"/>
      <c r="AR685" s="15" t="str">
        <f t="shared" si="30"/>
        <v/>
      </c>
      <c r="AS685" s="15" t="str">
        <f t="shared" si="31"/>
        <v/>
      </c>
      <c r="AT685" s="15" t="str">
        <f t="shared" si="32"/>
        <v/>
      </c>
      <c r="AU685" s="14"/>
    </row>
    <row r="686" spans="1:47" ht="15" customHeight="1" x14ac:dyDescent="0.25">
      <c r="A686" s="19">
        <v>683</v>
      </c>
      <c r="B686" s="12"/>
      <c r="C686" s="14"/>
      <c r="D686" s="14"/>
      <c r="E686" s="16"/>
      <c r="F686" s="14"/>
      <c r="G686" s="14"/>
      <c r="H686" s="14"/>
      <c r="I686" s="16"/>
      <c r="J686" s="14"/>
      <c r="K686" s="14"/>
      <c r="L686" s="14"/>
      <c r="M686" s="16"/>
      <c r="N686" s="14"/>
      <c r="O686" s="14"/>
      <c r="P686" s="14"/>
      <c r="Q686" s="16"/>
      <c r="R686" s="14"/>
      <c r="S686" s="14"/>
      <c r="T686" s="14"/>
      <c r="U686" s="16"/>
      <c r="V686" s="14"/>
      <c r="W686" s="14"/>
      <c r="X686" s="14"/>
      <c r="Y686" s="16"/>
      <c r="Z686" s="14"/>
      <c r="AA686" s="14"/>
      <c r="AB686" s="14"/>
      <c r="AC686" s="16"/>
      <c r="AD686" s="14"/>
      <c r="AE686" s="14"/>
      <c r="AF686" s="14"/>
      <c r="AG686" s="16"/>
      <c r="AH686" s="14"/>
      <c r="AI686" s="14"/>
      <c r="AJ686" s="14"/>
      <c r="AK686" s="16"/>
      <c r="AL686" s="14"/>
      <c r="AM686" s="14"/>
      <c r="AN686" s="14"/>
      <c r="AO686" s="16"/>
      <c r="AP686" s="14"/>
      <c r="AQ686" s="14"/>
      <c r="AR686" s="15" t="str">
        <f t="shared" si="30"/>
        <v/>
      </c>
      <c r="AS686" s="15" t="str">
        <f t="shared" si="31"/>
        <v/>
      </c>
      <c r="AT686" s="15" t="str">
        <f t="shared" si="32"/>
        <v/>
      </c>
      <c r="AU686" s="14"/>
    </row>
    <row r="687" spans="1:47" ht="15" customHeight="1" x14ac:dyDescent="0.25">
      <c r="A687" s="19">
        <v>684</v>
      </c>
      <c r="B687" s="12"/>
      <c r="C687" s="14"/>
      <c r="D687" s="14"/>
      <c r="E687" s="16"/>
      <c r="F687" s="14"/>
      <c r="G687" s="14"/>
      <c r="H687" s="14"/>
      <c r="I687" s="16"/>
      <c r="J687" s="14"/>
      <c r="K687" s="14"/>
      <c r="L687" s="14"/>
      <c r="M687" s="16"/>
      <c r="N687" s="14"/>
      <c r="O687" s="14"/>
      <c r="P687" s="14"/>
      <c r="Q687" s="16"/>
      <c r="R687" s="14"/>
      <c r="S687" s="14"/>
      <c r="T687" s="14"/>
      <c r="U687" s="16"/>
      <c r="V687" s="14"/>
      <c r="W687" s="14"/>
      <c r="X687" s="14"/>
      <c r="Y687" s="16"/>
      <c r="Z687" s="14"/>
      <c r="AA687" s="14"/>
      <c r="AB687" s="14"/>
      <c r="AC687" s="16"/>
      <c r="AD687" s="14"/>
      <c r="AE687" s="14"/>
      <c r="AF687" s="14"/>
      <c r="AG687" s="16"/>
      <c r="AH687" s="14"/>
      <c r="AI687" s="14"/>
      <c r="AJ687" s="14"/>
      <c r="AK687" s="16"/>
      <c r="AL687" s="14"/>
      <c r="AM687" s="14"/>
      <c r="AN687" s="14"/>
      <c r="AO687" s="16"/>
      <c r="AP687" s="14"/>
      <c r="AQ687" s="14"/>
      <c r="AR687" s="15" t="str">
        <f t="shared" si="30"/>
        <v/>
      </c>
      <c r="AS687" s="15" t="str">
        <f t="shared" si="31"/>
        <v/>
      </c>
      <c r="AT687" s="15" t="str">
        <f t="shared" si="32"/>
        <v/>
      </c>
      <c r="AU687" s="14"/>
    </row>
    <row r="688" spans="1:47" ht="15" customHeight="1" x14ac:dyDescent="0.25">
      <c r="A688" s="19">
        <v>685</v>
      </c>
      <c r="B688" s="12"/>
      <c r="C688" s="14"/>
      <c r="D688" s="14"/>
      <c r="E688" s="16"/>
      <c r="F688" s="14"/>
      <c r="G688" s="14"/>
      <c r="H688" s="14"/>
      <c r="I688" s="16"/>
      <c r="J688" s="14"/>
      <c r="K688" s="14"/>
      <c r="L688" s="14"/>
      <c r="M688" s="16"/>
      <c r="N688" s="14"/>
      <c r="O688" s="14"/>
      <c r="P688" s="14"/>
      <c r="Q688" s="16"/>
      <c r="R688" s="14"/>
      <c r="S688" s="14"/>
      <c r="T688" s="14"/>
      <c r="U688" s="16"/>
      <c r="V688" s="14"/>
      <c r="W688" s="14"/>
      <c r="X688" s="14"/>
      <c r="Y688" s="16"/>
      <c r="Z688" s="14"/>
      <c r="AA688" s="14"/>
      <c r="AB688" s="14"/>
      <c r="AC688" s="16"/>
      <c r="AD688" s="14"/>
      <c r="AE688" s="14"/>
      <c r="AF688" s="14"/>
      <c r="AG688" s="16"/>
      <c r="AH688" s="14"/>
      <c r="AI688" s="14"/>
      <c r="AJ688" s="14"/>
      <c r="AK688" s="16"/>
      <c r="AL688" s="14"/>
      <c r="AM688" s="14"/>
      <c r="AN688" s="14"/>
      <c r="AO688" s="16"/>
      <c r="AP688" s="14"/>
      <c r="AQ688" s="14"/>
      <c r="AR688" s="15" t="str">
        <f t="shared" si="30"/>
        <v/>
      </c>
      <c r="AS688" s="15" t="str">
        <f t="shared" si="31"/>
        <v/>
      </c>
      <c r="AT688" s="15" t="str">
        <f t="shared" si="32"/>
        <v/>
      </c>
      <c r="AU688" s="14"/>
    </row>
    <row r="689" spans="1:47" ht="15" customHeight="1" x14ac:dyDescent="0.25">
      <c r="A689" s="19">
        <v>686</v>
      </c>
      <c r="B689" s="12"/>
      <c r="C689" s="14"/>
      <c r="D689" s="14"/>
      <c r="E689" s="16"/>
      <c r="F689" s="14"/>
      <c r="G689" s="14"/>
      <c r="H689" s="14"/>
      <c r="I689" s="16"/>
      <c r="J689" s="14"/>
      <c r="K689" s="14"/>
      <c r="L689" s="14"/>
      <c r="M689" s="16"/>
      <c r="N689" s="14"/>
      <c r="O689" s="14"/>
      <c r="P689" s="14"/>
      <c r="Q689" s="16"/>
      <c r="R689" s="14"/>
      <c r="S689" s="14"/>
      <c r="T689" s="14"/>
      <c r="U689" s="16"/>
      <c r="V689" s="14"/>
      <c r="W689" s="14"/>
      <c r="X689" s="14"/>
      <c r="Y689" s="16"/>
      <c r="Z689" s="14"/>
      <c r="AA689" s="14"/>
      <c r="AB689" s="14"/>
      <c r="AC689" s="16"/>
      <c r="AD689" s="14"/>
      <c r="AE689" s="14"/>
      <c r="AF689" s="14"/>
      <c r="AG689" s="16"/>
      <c r="AH689" s="14"/>
      <c r="AI689" s="14"/>
      <c r="AJ689" s="14"/>
      <c r="AK689" s="16"/>
      <c r="AL689" s="14"/>
      <c r="AM689" s="14"/>
      <c r="AN689" s="14"/>
      <c r="AO689" s="16"/>
      <c r="AP689" s="14"/>
      <c r="AQ689" s="14"/>
      <c r="AR689" s="15" t="str">
        <f t="shared" si="30"/>
        <v/>
      </c>
      <c r="AS689" s="15" t="str">
        <f t="shared" si="31"/>
        <v/>
      </c>
      <c r="AT689" s="15" t="str">
        <f t="shared" si="32"/>
        <v/>
      </c>
      <c r="AU689" s="14"/>
    </row>
    <row r="690" spans="1:47" ht="15" customHeight="1" x14ac:dyDescent="0.25">
      <c r="A690" s="19">
        <v>687</v>
      </c>
      <c r="B690" s="12"/>
      <c r="C690" s="14"/>
      <c r="D690" s="14"/>
      <c r="E690" s="16"/>
      <c r="F690" s="14"/>
      <c r="G690" s="14"/>
      <c r="H690" s="14"/>
      <c r="I690" s="16"/>
      <c r="J690" s="14"/>
      <c r="K690" s="14"/>
      <c r="L690" s="14"/>
      <c r="M690" s="16"/>
      <c r="N690" s="14"/>
      <c r="O690" s="14"/>
      <c r="P690" s="14"/>
      <c r="Q690" s="16"/>
      <c r="R690" s="14"/>
      <c r="S690" s="14"/>
      <c r="T690" s="14"/>
      <c r="U690" s="16"/>
      <c r="V690" s="14"/>
      <c r="W690" s="14"/>
      <c r="X690" s="14"/>
      <c r="Y690" s="16"/>
      <c r="Z690" s="14"/>
      <c r="AA690" s="14"/>
      <c r="AB690" s="14"/>
      <c r="AC690" s="16"/>
      <c r="AD690" s="14"/>
      <c r="AE690" s="14"/>
      <c r="AF690" s="14"/>
      <c r="AG690" s="16"/>
      <c r="AH690" s="14"/>
      <c r="AI690" s="14"/>
      <c r="AJ690" s="14"/>
      <c r="AK690" s="16"/>
      <c r="AL690" s="14"/>
      <c r="AM690" s="14"/>
      <c r="AN690" s="14"/>
      <c r="AO690" s="16"/>
      <c r="AP690" s="14"/>
      <c r="AQ690" s="14"/>
      <c r="AR690" s="15" t="str">
        <f t="shared" si="30"/>
        <v/>
      </c>
      <c r="AS690" s="15" t="str">
        <f t="shared" si="31"/>
        <v/>
      </c>
      <c r="AT690" s="15" t="str">
        <f t="shared" si="32"/>
        <v/>
      </c>
      <c r="AU690" s="14"/>
    </row>
    <row r="691" spans="1:47" ht="15" customHeight="1" x14ac:dyDescent="0.25">
      <c r="A691" s="19">
        <v>688</v>
      </c>
      <c r="B691" s="12"/>
      <c r="C691" s="14"/>
      <c r="D691" s="14"/>
      <c r="E691" s="16"/>
      <c r="F691" s="14"/>
      <c r="G691" s="14"/>
      <c r="H691" s="14"/>
      <c r="I691" s="16"/>
      <c r="J691" s="14"/>
      <c r="K691" s="14"/>
      <c r="L691" s="14"/>
      <c r="M691" s="16"/>
      <c r="N691" s="14"/>
      <c r="O691" s="14"/>
      <c r="P691" s="14"/>
      <c r="Q691" s="16"/>
      <c r="R691" s="14"/>
      <c r="S691" s="14"/>
      <c r="T691" s="14"/>
      <c r="U691" s="16"/>
      <c r="V691" s="14"/>
      <c r="W691" s="14"/>
      <c r="X691" s="14"/>
      <c r="Y691" s="16"/>
      <c r="Z691" s="14"/>
      <c r="AA691" s="14"/>
      <c r="AB691" s="14"/>
      <c r="AC691" s="16"/>
      <c r="AD691" s="14"/>
      <c r="AE691" s="14"/>
      <c r="AF691" s="14"/>
      <c r="AG691" s="16"/>
      <c r="AH691" s="14"/>
      <c r="AI691" s="14"/>
      <c r="AJ691" s="14"/>
      <c r="AK691" s="16"/>
      <c r="AL691" s="14"/>
      <c r="AM691" s="14"/>
      <c r="AN691" s="14"/>
      <c r="AO691" s="16"/>
      <c r="AP691" s="14"/>
      <c r="AQ691" s="14"/>
      <c r="AR691" s="15" t="str">
        <f t="shared" si="30"/>
        <v/>
      </c>
      <c r="AS691" s="15" t="str">
        <f t="shared" si="31"/>
        <v/>
      </c>
      <c r="AT691" s="15" t="str">
        <f t="shared" si="32"/>
        <v/>
      </c>
      <c r="AU691" s="14"/>
    </row>
    <row r="692" spans="1:47" ht="15" customHeight="1" x14ac:dyDescent="0.25">
      <c r="A692" s="19">
        <v>689</v>
      </c>
      <c r="B692" s="12"/>
      <c r="C692" s="14"/>
      <c r="D692" s="14"/>
      <c r="E692" s="16"/>
      <c r="F692" s="14"/>
      <c r="G692" s="14"/>
      <c r="H692" s="14"/>
      <c r="I692" s="16"/>
      <c r="J692" s="14"/>
      <c r="K692" s="14"/>
      <c r="L692" s="14"/>
      <c r="M692" s="16"/>
      <c r="N692" s="14"/>
      <c r="O692" s="14"/>
      <c r="P692" s="14"/>
      <c r="Q692" s="16"/>
      <c r="R692" s="14"/>
      <c r="S692" s="14"/>
      <c r="T692" s="14"/>
      <c r="U692" s="16"/>
      <c r="V692" s="14"/>
      <c r="W692" s="14"/>
      <c r="X692" s="14"/>
      <c r="Y692" s="16"/>
      <c r="Z692" s="14"/>
      <c r="AA692" s="14"/>
      <c r="AB692" s="14"/>
      <c r="AC692" s="16"/>
      <c r="AD692" s="14"/>
      <c r="AE692" s="14"/>
      <c r="AF692" s="14"/>
      <c r="AG692" s="16"/>
      <c r="AH692" s="14"/>
      <c r="AI692" s="14"/>
      <c r="AJ692" s="14"/>
      <c r="AK692" s="16"/>
      <c r="AL692" s="14"/>
      <c r="AM692" s="14"/>
      <c r="AN692" s="14"/>
      <c r="AO692" s="16"/>
      <c r="AP692" s="14"/>
      <c r="AQ692" s="14"/>
      <c r="AR692" s="15" t="str">
        <f t="shared" si="30"/>
        <v/>
      </c>
      <c r="AS692" s="15" t="str">
        <f t="shared" si="31"/>
        <v/>
      </c>
      <c r="AT692" s="15" t="str">
        <f t="shared" si="32"/>
        <v/>
      </c>
      <c r="AU692" s="14"/>
    </row>
    <row r="693" spans="1:47" ht="15" customHeight="1" x14ac:dyDescent="0.25">
      <c r="A693" s="19">
        <v>690</v>
      </c>
      <c r="B693" s="12"/>
      <c r="C693" s="14"/>
      <c r="D693" s="14"/>
      <c r="E693" s="16"/>
      <c r="F693" s="14"/>
      <c r="G693" s="14"/>
      <c r="H693" s="14"/>
      <c r="I693" s="16"/>
      <c r="J693" s="14"/>
      <c r="K693" s="14"/>
      <c r="L693" s="14"/>
      <c r="M693" s="16"/>
      <c r="N693" s="14"/>
      <c r="O693" s="14"/>
      <c r="P693" s="14"/>
      <c r="Q693" s="16"/>
      <c r="R693" s="14"/>
      <c r="S693" s="14"/>
      <c r="T693" s="14"/>
      <c r="U693" s="16"/>
      <c r="V693" s="14"/>
      <c r="W693" s="14"/>
      <c r="X693" s="14"/>
      <c r="Y693" s="16"/>
      <c r="Z693" s="14"/>
      <c r="AA693" s="14"/>
      <c r="AB693" s="14"/>
      <c r="AC693" s="16"/>
      <c r="AD693" s="14"/>
      <c r="AE693" s="14"/>
      <c r="AF693" s="14"/>
      <c r="AG693" s="16"/>
      <c r="AH693" s="14"/>
      <c r="AI693" s="14"/>
      <c r="AJ693" s="14"/>
      <c r="AK693" s="16"/>
      <c r="AL693" s="14"/>
      <c r="AM693" s="14"/>
      <c r="AN693" s="14"/>
      <c r="AO693" s="16"/>
      <c r="AP693" s="14"/>
      <c r="AQ693" s="14"/>
      <c r="AR693" s="15" t="str">
        <f t="shared" si="30"/>
        <v/>
      </c>
      <c r="AS693" s="15" t="str">
        <f t="shared" si="31"/>
        <v/>
      </c>
      <c r="AT693" s="15" t="str">
        <f t="shared" si="32"/>
        <v/>
      </c>
      <c r="AU693" s="14"/>
    </row>
    <row r="694" spans="1:47" ht="15" customHeight="1" x14ac:dyDescent="0.25">
      <c r="A694" s="19">
        <v>691</v>
      </c>
      <c r="B694" s="12"/>
      <c r="C694" s="14"/>
      <c r="D694" s="14"/>
      <c r="E694" s="16"/>
      <c r="F694" s="14"/>
      <c r="G694" s="14"/>
      <c r="H694" s="14"/>
      <c r="I694" s="16"/>
      <c r="J694" s="14"/>
      <c r="K694" s="14"/>
      <c r="L694" s="14"/>
      <c r="M694" s="16"/>
      <c r="N694" s="14"/>
      <c r="O694" s="14"/>
      <c r="P694" s="14"/>
      <c r="Q694" s="16"/>
      <c r="R694" s="14"/>
      <c r="S694" s="14"/>
      <c r="T694" s="14"/>
      <c r="U694" s="16"/>
      <c r="V694" s="14"/>
      <c r="W694" s="14"/>
      <c r="X694" s="14"/>
      <c r="Y694" s="16"/>
      <c r="Z694" s="14"/>
      <c r="AA694" s="14"/>
      <c r="AB694" s="14"/>
      <c r="AC694" s="16"/>
      <c r="AD694" s="14"/>
      <c r="AE694" s="14"/>
      <c r="AF694" s="14"/>
      <c r="AG694" s="16"/>
      <c r="AH694" s="14"/>
      <c r="AI694" s="14"/>
      <c r="AJ694" s="14"/>
      <c r="AK694" s="16"/>
      <c r="AL694" s="14"/>
      <c r="AM694" s="14"/>
      <c r="AN694" s="14"/>
      <c r="AO694" s="16"/>
      <c r="AP694" s="14"/>
      <c r="AQ694" s="14"/>
      <c r="AR694" s="15" t="str">
        <f t="shared" si="30"/>
        <v/>
      </c>
      <c r="AS694" s="15" t="str">
        <f t="shared" si="31"/>
        <v/>
      </c>
      <c r="AT694" s="15" t="str">
        <f t="shared" si="32"/>
        <v/>
      </c>
      <c r="AU694" s="14"/>
    </row>
    <row r="695" spans="1:47" ht="15" customHeight="1" x14ac:dyDescent="0.25">
      <c r="A695" s="19">
        <v>692</v>
      </c>
      <c r="B695" s="12"/>
      <c r="C695" s="14"/>
      <c r="D695" s="14"/>
      <c r="E695" s="16"/>
      <c r="F695" s="14"/>
      <c r="G695" s="14"/>
      <c r="H695" s="14"/>
      <c r="I695" s="16"/>
      <c r="J695" s="14"/>
      <c r="K695" s="14"/>
      <c r="L695" s="14"/>
      <c r="M695" s="16"/>
      <c r="N695" s="14"/>
      <c r="O695" s="14"/>
      <c r="P695" s="14"/>
      <c r="Q695" s="16"/>
      <c r="R695" s="14"/>
      <c r="S695" s="14"/>
      <c r="T695" s="14"/>
      <c r="U695" s="16"/>
      <c r="V695" s="14"/>
      <c r="W695" s="14"/>
      <c r="X695" s="14"/>
      <c r="Y695" s="16"/>
      <c r="Z695" s="14"/>
      <c r="AA695" s="14"/>
      <c r="AB695" s="14"/>
      <c r="AC695" s="16"/>
      <c r="AD695" s="14"/>
      <c r="AE695" s="14"/>
      <c r="AF695" s="14"/>
      <c r="AG695" s="16"/>
      <c r="AH695" s="14"/>
      <c r="AI695" s="14"/>
      <c r="AJ695" s="14"/>
      <c r="AK695" s="16"/>
      <c r="AL695" s="14"/>
      <c r="AM695" s="14"/>
      <c r="AN695" s="14"/>
      <c r="AO695" s="16"/>
      <c r="AP695" s="14"/>
      <c r="AQ695" s="14"/>
      <c r="AR695" s="15" t="str">
        <f t="shared" si="30"/>
        <v/>
      </c>
      <c r="AS695" s="15" t="str">
        <f t="shared" si="31"/>
        <v/>
      </c>
      <c r="AT695" s="15" t="str">
        <f t="shared" si="32"/>
        <v/>
      </c>
      <c r="AU695" s="14"/>
    </row>
    <row r="696" spans="1:47" ht="15" customHeight="1" x14ac:dyDescent="0.25">
      <c r="A696" s="19">
        <v>693</v>
      </c>
      <c r="B696" s="12"/>
      <c r="C696" s="14"/>
      <c r="D696" s="14"/>
      <c r="E696" s="16"/>
      <c r="F696" s="14"/>
      <c r="G696" s="14"/>
      <c r="H696" s="14"/>
      <c r="I696" s="16"/>
      <c r="J696" s="14"/>
      <c r="K696" s="14"/>
      <c r="L696" s="14"/>
      <c r="M696" s="16"/>
      <c r="N696" s="14"/>
      <c r="O696" s="14"/>
      <c r="P696" s="14"/>
      <c r="Q696" s="16"/>
      <c r="R696" s="14"/>
      <c r="S696" s="14"/>
      <c r="T696" s="14"/>
      <c r="U696" s="16"/>
      <c r="V696" s="14"/>
      <c r="W696" s="14"/>
      <c r="X696" s="14"/>
      <c r="Y696" s="16"/>
      <c r="Z696" s="14"/>
      <c r="AA696" s="14"/>
      <c r="AB696" s="14"/>
      <c r="AC696" s="16"/>
      <c r="AD696" s="14"/>
      <c r="AE696" s="14"/>
      <c r="AF696" s="14"/>
      <c r="AG696" s="16"/>
      <c r="AH696" s="14"/>
      <c r="AI696" s="14"/>
      <c r="AJ696" s="14"/>
      <c r="AK696" s="16"/>
      <c r="AL696" s="14"/>
      <c r="AM696" s="14"/>
      <c r="AN696" s="14"/>
      <c r="AO696" s="16"/>
      <c r="AP696" s="14"/>
      <c r="AQ696" s="14"/>
      <c r="AR696" s="15" t="str">
        <f t="shared" si="30"/>
        <v/>
      </c>
      <c r="AS696" s="15" t="str">
        <f t="shared" si="31"/>
        <v/>
      </c>
      <c r="AT696" s="15" t="str">
        <f t="shared" si="32"/>
        <v/>
      </c>
      <c r="AU696" s="14"/>
    </row>
    <row r="697" spans="1:47" ht="15" customHeight="1" x14ac:dyDescent="0.25">
      <c r="A697" s="19">
        <v>694</v>
      </c>
      <c r="B697" s="12"/>
      <c r="C697" s="14"/>
      <c r="D697" s="14"/>
      <c r="E697" s="16"/>
      <c r="F697" s="14"/>
      <c r="G697" s="14"/>
      <c r="H697" s="14"/>
      <c r="I697" s="16"/>
      <c r="J697" s="14"/>
      <c r="K697" s="14"/>
      <c r="L697" s="14"/>
      <c r="M697" s="16"/>
      <c r="N697" s="14"/>
      <c r="O697" s="14"/>
      <c r="P697" s="14"/>
      <c r="Q697" s="16"/>
      <c r="R697" s="14"/>
      <c r="S697" s="14"/>
      <c r="T697" s="14"/>
      <c r="U697" s="16"/>
      <c r="V697" s="14"/>
      <c r="W697" s="14"/>
      <c r="X697" s="14"/>
      <c r="Y697" s="16"/>
      <c r="Z697" s="14"/>
      <c r="AA697" s="14"/>
      <c r="AB697" s="14"/>
      <c r="AC697" s="16"/>
      <c r="AD697" s="14"/>
      <c r="AE697" s="14"/>
      <c r="AF697" s="14"/>
      <c r="AG697" s="16"/>
      <c r="AH697" s="14"/>
      <c r="AI697" s="14"/>
      <c r="AJ697" s="14"/>
      <c r="AK697" s="16"/>
      <c r="AL697" s="14"/>
      <c r="AM697" s="14"/>
      <c r="AN697" s="14"/>
      <c r="AO697" s="16"/>
      <c r="AP697" s="14"/>
      <c r="AQ697" s="14"/>
      <c r="AR697" s="15" t="str">
        <f t="shared" si="30"/>
        <v/>
      </c>
      <c r="AS697" s="15" t="str">
        <f t="shared" si="31"/>
        <v/>
      </c>
      <c r="AT697" s="15" t="str">
        <f t="shared" si="32"/>
        <v/>
      </c>
      <c r="AU697" s="14"/>
    </row>
    <row r="698" spans="1:47" ht="15" customHeight="1" x14ac:dyDescent="0.25">
      <c r="A698" s="19">
        <v>695</v>
      </c>
      <c r="B698" s="12"/>
      <c r="C698" s="14"/>
      <c r="D698" s="14"/>
      <c r="E698" s="16"/>
      <c r="F698" s="14"/>
      <c r="G698" s="14"/>
      <c r="H698" s="14"/>
      <c r="I698" s="16"/>
      <c r="J698" s="14"/>
      <c r="K698" s="14"/>
      <c r="L698" s="14"/>
      <c r="M698" s="16"/>
      <c r="N698" s="14"/>
      <c r="O698" s="14"/>
      <c r="P698" s="14"/>
      <c r="Q698" s="16"/>
      <c r="R698" s="14"/>
      <c r="S698" s="14"/>
      <c r="T698" s="14"/>
      <c r="U698" s="16"/>
      <c r="V698" s="14"/>
      <c r="W698" s="14"/>
      <c r="X698" s="14"/>
      <c r="Y698" s="16"/>
      <c r="Z698" s="14"/>
      <c r="AA698" s="14"/>
      <c r="AB698" s="14"/>
      <c r="AC698" s="16"/>
      <c r="AD698" s="14"/>
      <c r="AE698" s="14"/>
      <c r="AF698" s="14"/>
      <c r="AG698" s="16"/>
      <c r="AH698" s="14"/>
      <c r="AI698" s="14"/>
      <c r="AJ698" s="14"/>
      <c r="AK698" s="16"/>
      <c r="AL698" s="14"/>
      <c r="AM698" s="14"/>
      <c r="AN698" s="14"/>
      <c r="AO698" s="16"/>
      <c r="AP698" s="14"/>
      <c r="AQ698" s="14"/>
      <c r="AR698" s="15" t="str">
        <f t="shared" si="30"/>
        <v/>
      </c>
      <c r="AS698" s="15" t="str">
        <f t="shared" si="31"/>
        <v/>
      </c>
      <c r="AT698" s="15" t="str">
        <f t="shared" si="32"/>
        <v/>
      </c>
      <c r="AU698" s="14"/>
    </row>
    <row r="699" spans="1:47" ht="15" customHeight="1" x14ac:dyDescent="0.25">
      <c r="A699" s="19">
        <v>696</v>
      </c>
      <c r="B699" s="12"/>
      <c r="C699" s="14"/>
      <c r="D699" s="14"/>
      <c r="E699" s="16"/>
      <c r="F699" s="14"/>
      <c r="G699" s="14"/>
      <c r="H699" s="14"/>
      <c r="I699" s="16"/>
      <c r="J699" s="14"/>
      <c r="K699" s="14"/>
      <c r="L699" s="14"/>
      <c r="M699" s="16"/>
      <c r="N699" s="14"/>
      <c r="O699" s="14"/>
      <c r="P699" s="14"/>
      <c r="Q699" s="16"/>
      <c r="R699" s="14"/>
      <c r="S699" s="14"/>
      <c r="T699" s="14"/>
      <c r="U699" s="16"/>
      <c r="V699" s="14"/>
      <c r="W699" s="14"/>
      <c r="X699" s="14"/>
      <c r="Y699" s="16"/>
      <c r="Z699" s="14"/>
      <c r="AA699" s="14"/>
      <c r="AB699" s="14"/>
      <c r="AC699" s="16"/>
      <c r="AD699" s="14"/>
      <c r="AE699" s="14"/>
      <c r="AF699" s="14"/>
      <c r="AG699" s="16"/>
      <c r="AH699" s="14"/>
      <c r="AI699" s="14"/>
      <c r="AJ699" s="14"/>
      <c r="AK699" s="16"/>
      <c r="AL699" s="14"/>
      <c r="AM699" s="14"/>
      <c r="AN699" s="14"/>
      <c r="AO699" s="16"/>
      <c r="AP699" s="14"/>
      <c r="AQ699" s="14"/>
      <c r="AR699" s="15" t="str">
        <f t="shared" si="30"/>
        <v/>
      </c>
      <c r="AS699" s="15" t="str">
        <f t="shared" si="31"/>
        <v/>
      </c>
      <c r="AT699" s="15" t="str">
        <f t="shared" si="32"/>
        <v/>
      </c>
      <c r="AU699" s="14"/>
    </row>
    <row r="700" spans="1:47" ht="15" customHeight="1" x14ac:dyDescent="0.25">
      <c r="A700" s="19">
        <v>697</v>
      </c>
      <c r="B700" s="12"/>
      <c r="C700" s="14"/>
      <c r="D700" s="14"/>
      <c r="E700" s="16"/>
      <c r="F700" s="14"/>
      <c r="G700" s="14"/>
      <c r="H700" s="14"/>
      <c r="I700" s="16"/>
      <c r="J700" s="14"/>
      <c r="K700" s="14"/>
      <c r="L700" s="14"/>
      <c r="M700" s="16"/>
      <c r="N700" s="14"/>
      <c r="O700" s="14"/>
      <c r="P700" s="14"/>
      <c r="Q700" s="16"/>
      <c r="R700" s="14"/>
      <c r="S700" s="14"/>
      <c r="T700" s="14"/>
      <c r="U700" s="16"/>
      <c r="V700" s="14"/>
      <c r="W700" s="14"/>
      <c r="X700" s="14"/>
      <c r="Y700" s="16"/>
      <c r="Z700" s="14"/>
      <c r="AA700" s="14"/>
      <c r="AB700" s="14"/>
      <c r="AC700" s="16"/>
      <c r="AD700" s="14"/>
      <c r="AE700" s="14"/>
      <c r="AF700" s="14"/>
      <c r="AG700" s="16"/>
      <c r="AH700" s="14"/>
      <c r="AI700" s="14"/>
      <c r="AJ700" s="14"/>
      <c r="AK700" s="16"/>
      <c r="AL700" s="14"/>
      <c r="AM700" s="14"/>
      <c r="AN700" s="14"/>
      <c r="AO700" s="16"/>
      <c r="AP700" s="14"/>
      <c r="AQ700" s="14"/>
      <c r="AR700" s="15" t="str">
        <f t="shared" si="30"/>
        <v/>
      </c>
      <c r="AS700" s="15" t="str">
        <f t="shared" si="31"/>
        <v/>
      </c>
      <c r="AT700" s="15" t="str">
        <f t="shared" si="32"/>
        <v/>
      </c>
      <c r="AU700" s="14"/>
    </row>
    <row r="701" spans="1:47" ht="15" customHeight="1" x14ac:dyDescent="0.25">
      <c r="A701" s="19">
        <v>698</v>
      </c>
      <c r="B701" s="12"/>
      <c r="C701" s="14"/>
      <c r="D701" s="14"/>
      <c r="E701" s="16"/>
      <c r="F701" s="14"/>
      <c r="G701" s="14"/>
      <c r="H701" s="14"/>
      <c r="I701" s="16"/>
      <c r="J701" s="14"/>
      <c r="K701" s="14"/>
      <c r="L701" s="14"/>
      <c r="M701" s="16"/>
      <c r="N701" s="14"/>
      <c r="O701" s="14"/>
      <c r="P701" s="14"/>
      <c r="Q701" s="16"/>
      <c r="R701" s="14"/>
      <c r="S701" s="14"/>
      <c r="T701" s="14"/>
      <c r="U701" s="16"/>
      <c r="V701" s="14"/>
      <c r="W701" s="14"/>
      <c r="X701" s="14"/>
      <c r="Y701" s="16"/>
      <c r="Z701" s="14"/>
      <c r="AA701" s="14"/>
      <c r="AB701" s="14"/>
      <c r="AC701" s="16"/>
      <c r="AD701" s="14"/>
      <c r="AE701" s="14"/>
      <c r="AF701" s="14"/>
      <c r="AG701" s="16"/>
      <c r="AH701" s="14"/>
      <c r="AI701" s="14"/>
      <c r="AJ701" s="14"/>
      <c r="AK701" s="16"/>
      <c r="AL701" s="14"/>
      <c r="AM701" s="14"/>
      <c r="AN701" s="14"/>
      <c r="AO701" s="16"/>
      <c r="AP701" s="14"/>
      <c r="AQ701" s="14"/>
      <c r="AR701" s="15" t="str">
        <f t="shared" si="30"/>
        <v/>
      </c>
      <c r="AS701" s="15" t="str">
        <f t="shared" si="31"/>
        <v/>
      </c>
      <c r="AT701" s="15" t="str">
        <f t="shared" si="32"/>
        <v/>
      </c>
      <c r="AU701" s="14"/>
    </row>
    <row r="702" spans="1:47" ht="15" customHeight="1" x14ac:dyDescent="0.25">
      <c r="A702" s="19">
        <v>699</v>
      </c>
      <c r="B702" s="12"/>
      <c r="C702" s="14"/>
      <c r="D702" s="14"/>
      <c r="E702" s="16"/>
      <c r="F702" s="14"/>
      <c r="G702" s="14"/>
      <c r="H702" s="14"/>
      <c r="I702" s="16"/>
      <c r="J702" s="14"/>
      <c r="K702" s="14"/>
      <c r="L702" s="14"/>
      <c r="M702" s="16"/>
      <c r="N702" s="14"/>
      <c r="O702" s="14"/>
      <c r="P702" s="14"/>
      <c r="Q702" s="16"/>
      <c r="R702" s="14"/>
      <c r="S702" s="14"/>
      <c r="T702" s="14"/>
      <c r="U702" s="16"/>
      <c r="V702" s="14"/>
      <c r="W702" s="14"/>
      <c r="X702" s="14"/>
      <c r="Y702" s="16"/>
      <c r="Z702" s="14"/>
      <c r="AA702" s="14"/>
      <c r="AB702" s="14"/>
      <c r="AC702" s="16"/>
      <c r="AD702" s="14"/>
      <c r="AE702" s="14"/>
      <c r="AF702" s="14"/>
      <c r="AG702" s="16"/>
      <c r="AH702" s="14"/>
      <c r="AI702" s="14"/>
      <c r="AJ702" s="14"/>
      <c r="AK702" s="16"/>
      <c r="AL702" s="14"/>
      <c r="AM702" s="14"/>
      <c r="AN702" s="14"/>
      <c r="AO702" s="16"/>
      <c r="AP702" s="14"/>
      <c r="AQ702" s="14"/>
      <c r="AR702" s="15" t="str">
        <f t="shared" si="30"/>
        <v/>
      </c>
      <c r="AS702" s="15" t="str">
        <f t="shared" si="31"/>
        <v/>
      </c>
      <c r="AT702" s="15" t="str">
        <f t="shared" si="32"/>
        <v/>
      </c>
      <c r="AU702" s="14"/>
    </row>
    <row r="703" spans="1:47" ht="15" customHeight="1" x14ac:dyDescent="0.25">
      <c r="A703" s="19">
        <v>700</v>
      </c>
      <c r="B703" s="12"/>
      <c r="C703" s="14"/>
      <c r="D703" s="14"/>
      <c r="E703" s="16"/>
      <c r="F703" s="14"/>
      <c r="G703" s="14"/>
      <c r="H703" s="14"/>
      <c r="I703" s="16"/>
      <c r="J703" s="14"/>
      <c r="K703" s="14"/>
      <c r="L703" s="14"/>
      <c r="M703" s="16"/>
      <c r="N703" s="14"/>
      <c r="O703" s="14"/>
      <c r="P703" s="14"/>
      <c r="Q703" s="16"/>
      <c r="R703" s="14"/>
      <c r="S703" s="14"/>
      <c r="T703" s="14"/>
      <c r="U703" s="16"/>
      <c r="V703" s="14"/>
      <c r="W703" s="14"/>
      <c r="X703" s="14"/>
      <c r="Y703" s="16"/>
      <c r="Z703" s="14"/>
      <c r="AA703" s="14"/>
      <c r="AB703" s="14"/>
      <c r="AC703" s="16"/>
      <c r="AD703" s="14"/>
      <c r="AE703" s="14"/>
      <c r="AF703" s="14"/>
      <c r="AG703" s="16"/>
      <c r="AH703" s="14"/>
      <c r="AI703" s="14"/>
      <c r="AJ703" s="14"/>
      <c r="AK703" s="16"/>
      <c r="AL703" s="14"/>
      <c r="AM703" s="14"/>
      <c r="AN703" s="14"/>
      <c r="AO703" s="16"/>
      <c r="AP703" s="14"/>
      <c r="AQ703" s="14"/>
      <c r="AR703" s="15" t="str">
        <f t="shared" si="30"/>
        <v/>
      </c>
      <c r="AS703" s="15" t="str">
        <f t="shared" si="31"/>
        <v/>
      </c>
      <c r="AT703" s="15" t="str">
        <f t="shared" si="32"/>
        <v/>
      </c>
      <c r="AU703" s="14"/>
    </row>
    <row r="705" spans="1:47" ht="15" customHeight="1" x14ac:dyDescent="0.25">
      <c r="A705" s="43" t="s">
        <v>211</v>
      </c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</row>
  </sheetData>
  <sheetProtection sheet="1" sort="0" autoFilter="0"/>
  <mergeCells count="5">
    <mergeCell ref="A2:C2"/>
    <mergeCell ref="A705:AU705"/>
    <mergeCell ref="D2:AQ2"/>
    <mergeCell ref="A1:AU1"/>
    <mergeCell ref="AR2:AT2"/>
  </mergeCells>
  <conditionalFormatting sqref="AR4:AR703">
    <cfRule type="cellIs" dxfId="6" priority="2" operator="between">
      <formula>100</formula>
      <formula>101</formula>
    </cfRule>
    <cfRule type="cellIs" dxfId="5" priority="3" operator="greaterThan">
      <formula>101.3</formula>
    </cfRule>
    <cfRule type="cellIs" dxfId="4" priority="4" operator="lessThan">
      <formula>99.5</formula>
    </cfRule>
  </conditionalFormatting>
  <dataValidations count="2">
    <dataValidation type="list" allowBlank="1" showErrorMessage="1" errorTitle="Położenie wózka" error="Wybierz: bok, środek lub śmigła." promptTitle="Położenie wózka" prompt="bok / środek / śmigła" sqref="G4:G703 K4:K703 O4:O703 S4:S703 W4:W703 AA4:AA703 AE4:AE703 AI4:AI703 AM4:AM703 AQ4:AQ703" xr:uid="{00000000-0002-0000-1B00-000000000000}">
      <formula1>"bok,środek,śmigła"</formula1>
    </dataValidation>
    <dataValidation type="decimal" allowBlank="1" showErrorMessage="1" errorTitle="Użyj przecinka, nie kropki" error="Wpisz temperaturę z PRZECINKIEM (np. 65,5). Kropka jest czytana jako data." sqref="E4:E703 I4:I703 M4:M703 Q4:Q703 U4:U703 Y4:Y703 AC4:AC703 AG4:AG703 AK4:AK703 AO4:AO703" xr:uid="{00000000-0002-0000-1B00-000001000000}">
      <formula1>50</formula1>
      <formula2>150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Wybierz z listy" error="Wybierz dostawcę/stado z listy." xr:uid="{00000000-0002-0000-1B00-000002000000}">
          <x14:formula1>
            <xm:f>Konfiguracja!$G$3:$G$54</xm:f>
          </x14:formula1>
          <xm:sqref>C4:C703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58"/>
  <sheetViews>
    <sheetView zoomScaleNormal="100" workbookViewId="0">
      <selection activeCell="A22" sqref="A22"/>
    </sheetView>
  </sheetViews>
  <sheetFormatPr defaultColWidth="8.7109375" defaultRowHeight="15" x14ac:dyDescent="0.25"/>
  <cols>
    <col min="1" max="1" width="21" customWidth="1"/>
    <col min="2" max="2" width="12" customWidth="1"/>
    <col min="3" max="3" width="14" customWidth="1"/>
    <col min="4" max="9" width="10" customWidth="1"/>
    <col min="10" max="10" width="14" customWidth="1"/>
    <col min="11" max="11" width="10" customWidth="1"/>
  </cols>
  <sheetData>
    <row r="1" spans="1:11" ht="17.25" customHeight="1" x14ac:dyDescent="0.25">
      <c r="A1" s="39" t="s">
        <v>212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23.25" customHeight="1" x14ac:dyDescent="0.25">
      <c r="A2" s="24" t="s">
        <v>213</v>
      </c>
      <c r="B2" s="24" t="s">
        <v>214</v>
      </c>
      <c r="C2" s="24" t="s">
        <v>215</v>
      </c>
      <c r="D2" s="24" t="s">
        <v>216</v>
      </c>
      <c r="E2" s="24" t="s">
        <v>217</v>
      </c>
      <c r="F2" s="24" t="s">
        <v>218</v>
      </c>
      <c r="G2" s="24" t="s">
        <v>219</v>
      </c>
      <c r="H2" s="24" t="s">
        <v>220</v>
      </c>
      <c r="I2" s="24" t="s">
        <v>221</v>
      </c>
      <c r="J2" s="24" t="s">
        <v>222</v>
      </c>
      <c r="K2" s="24" t="s">
        <v>223</v>
      </c>
    </row>
    <row r="3" spans="1:11" ht="15" customHeight="1" x14ac:dyDescent="0.25">
      <c r="A3" s="25" t="str">
        <f>Konfiguracja!B3</f>
        <v>Ferma za Lakiem K1</v>
      </c>
      <c r="B3" s="13">
        <f>IFERROR(COUNTIF(Wylęgarnia!$C$3:$C$502,A3),0)</f>
        <v>24</v>
      </c>
      <c r="C3" s="21">
        <f>IFERROR(SUMIF(Wylęgarnia!$C$3:$C$502,A3,Wylęgarnia!$H$3:$H$502),0)</f>
        <v>607200</v>
      </c>
      <c r="D3" s="17">
        <f>IFERROR(AVERAGEIF(Wylęgarnia!$C$3:$C$502,A3,Wylęgarnia!$M$3:$M$502),"")</f>
        <v>94.341877564716768</v>
      </c>
      <c r="E3" s="17">
        <f>IFERROR(AVERAGEIF(Wylęgarnia!$C$3:$C$502,A3,Wylęgarnia!$L$3:$L$502),"")</f>
        <v>0.42021923836706204</v>
      </c>
      <c r="F3" s="17">
        <f>IFERROR(AVERAGEIF(Wylęgarnia!$C$3:$C$502,A3,Wylęgarnia!$S$3:$S$502),"")</f>
        <v>66.297493830072725</v>
      </c>
      <c r="G3" s="17">
        <f>IFERROR(AVERAGEIF(Wylęgarnia!$C$3:$C$502,A3,Wylęgarnia!$T$3:$T$502),"")</f>
        <v>85.192539294805471</v>
      </c>
      <c r="H3" s="17" t="str">
        <f ca="1">IFERROR(_xludf.minifs(Wylęgarnia!$S$3:$S$502,Wylęgarnia!$C$3:$C$502,A3),"")</f>
        <v/>
      </c>
      <c r="I3" s="17" t="str">
        <f ca="1">IFERROR(_xludf.maxifs(Wylęgarnia!$S$3:$S$502,Wylęgarnia!$C$3:$C$502,A3),"")</f>
        <v/>
      </c>
      <c r="J3" s="21">
        <f>IFERROR(SUMIF(Wylęgarnia!$C$3:$C$502,A3,Wylęgarnia!$R$3:$R$502),0)</f>
        <v>287318</v>
      </c>
      <c r="K3" s="13" t="str">
        <f t="shared" ref="K3:K14" si="0">IF(F3="","",IF(F3&gt;=92,"DOBRY",IF(F3&gt;=85,"ŚREDNI","SŁABY")))</f>
        <v>SŁABY</v>
      </c>
    </row>
    <row r="4" spans="1:11" ht="15" customHeight="1" x14ac:dyDescent="0.25">
      <c r="A4" s="25" t="str">
        <f>Konfiguracja!B4</f>
        <v>Ferma za Lakiem K2</v>
      </c>
      <c r="B4" s="13">
        <f>IFERROR(COUNTIF(Wylęgarnia!$C$3:$C$502,A4),0)</f>
        <v>25</v>
      </c>
      <c r="C4" s="21">
        <f>IFERROR(SUMIF(Wylęgarnia!$C$3:$C$502,A4,Wylęgarnia!$H$3:$H$502),0)</f>
        <v>423600</v>
      </c>
      <c r="D4" s="17">
        <f>IFERROR(AVERAGEIF(Wylęgarnia!$C$3:$C$502,A4,Wylęgarnia!$M$3:$M$502),"")</f>
        <v>95.21509644059644</v>
      </c>
      <c r="E4" s="17">
        <f>IFERROR(AVERAGEIF(Wylęgarnia!$C$3:$C$502,A4,Wylęgarnia!$L$3:$L$502),"")</f>
        <v>0.41137463924963913</v>
      </c>
      <c r="F4" s="17">
        <f>IFERROR(AVERAGEIF(Wylęgarnia!$C$3:$C$502,A4,Wylęgarnia!$S$3:$S$502),"")</f>
        <v>64.044372594997597</v>
      </c>
      <c r="G4" s="17">
        <f>IFERROR(AVERAGEIF(Wylęgarnia!$C$3:$C$502,A4,Wylęgarnia!$T$3:$T$502),"")</f>
        <v>85.044684245265927</v>
      </c>
      <c r="H4" s="17" t="str">
        <f ca="1">IFERROR(_xludf.minifs(Wylęgarnia!$S$3:$S$502,Wylęgarnia!$C$3:$C$502,A4),"")</f>
        <v/>
      </c>
      <c r="I4" s="17" t="str">
        <f ca="1">IFERROR(_xludf.maxifs(Wylęgarnia!$S$3:$S$502,Wylęgarnia!$C$3:$C$502,A4),"")</f>
        <v/>
      </c>
      <c r="J4" s="21">
        <f>IFERROR(SUMIF(Wylęgarnia!$C$3:$C$502,A4,Wylęgarnia!$R$3:$R$502),0)</f>
        <v>298668</v>
      </c>
      <c r="K4" s="13" t="str">
        <f t="shared" si="0"/>
        <v>SŁABY</v>
      </c>
    </row>
    <row r="5" spans="1:11" ht="15" customHeight="1" x14ac:dyDescent="0.25">
      <c r="A5" s="25" t="str">
        <f>Konfiguracja!B5</f>
        <v>Ferma za Lakiem K3</v>
      </c>
      <c r="B5" s="13">
        <f>IFERROR(COUNTIF(Wylęgarnia!$C$3:$C$502,A5),0)</f>
        <v>25</v>
      </c>
      <c r="C5" s="21">
        <f>IFERROR(SUMIF(Wylęgarnia!$C$3:$C$502,A5,Wylęgarnia!$H$3:$H$502),0)</f>
        <v>451650</v>
      </c>
      <c r="D5" s="17">
        <f>IFERROR(AVERAGEIF(Wylęgarnia!$C$3:$C$502,A5,Wylęgarnia!$M$3:$M$502),"")</f>
        <v>94.211792052826695</v>
      </c>
      <c r="E5" s="17">
        <f>IFERROR(AVERAGEIF(Wylęgarnia!$C$3:$C$502,A5,Wylęgarnia!$L$3:$L$502),"")</f>
        <v>0.4609449225473321</v>
      </c>
      <c r="F5" s="17">
        <f>IFERROR(AVERAGEIF(Wylęgarnia!$C$3:$C$502,A5,Wylęgarnia!$S$3:$S$502),"")</f>
        <v>63.306249586870081</v>
      </c>
      <c r="G5" s="17">
        <f>IFERROR(AVERAGEIF(Wylęgarnia!$C$3:$C$502,A5,Wylęgarnia!$T$3:$T$502),"")</f>
        <v>80.741297646992038</v>
      </c>
      <c r="H5" s="17" t="str">
        <f ca="1">IFERROR(_xludf.minifs(Wylęgarnia!$S$3:$S$502,Wylęgarnia!$C$3:$C$502,A5),"")</f>
        <v/>
      </c>
      <c r="I5" s="17" t="str">
        <f ca="1">IFERROR(_xludf.maxifs(Wylęgarnia!$S$3:$S$502,Wylęgarnia!$C$3:$C$502,A5),"")</f>
        <v/>
      </c>
      <c r="J5" s="21">
        <f>IFERROR(SUMIF(Wylęgarnia!$C$3:$C$502,A5,Wylęgarnia!$R$3:$R$502),0)</f>
        <v>316647</v>
      </c>
      <c r="K5" s="13" t="str">
        <f t="shared" si="0"/>
        <v>SŁABY</v>
      </c>
    </row>
    <row r="6" spans="1:11" ht="15" customHeight="1" x14ac:dyDescent="0.25">
      <c r="A6" s="25" t="str">
        <f>Konfiguracja!B6</f>
        <v>Ferma za Lakiem K4</v>
      </c>
      <c r="B6" s="13">
        <f>IFERROR(COUNTIF(Wylęgarnia!$C$3:$C$502,A6),0)</f>
        <v>25</v>
      </c>
      <c r="C6" s="21">
        <f>IFERROR(SUMIF(Wylęgarnia!$C$3:$C$502,A6,Wylęgarnia!$H$3:$H$502),0)</f>
        <v>445200</v>
      </c>
      <c r="D6" s="17">
        <f>IFERROR(AVERAGEIF(Wylęgarnia!$C$3:$C$502,A6,Wylęgarnia!$M$3:$M$502),"")</f>
        <v>93.890397249156067</v>
      </c>
      <c r="E6" s="17">
        <f>IFERROR(AVERAGEIF(Wylęgarnia!$C$3:$C$502,A6,Wylęgarnia!$L$3:$L$502),"")</f>
        <v>0.43006962520050757</v>
      </c>
      <c r="F6" s="17">
        <f>IFERROR(AVERAGEIF(Wylęgarnia!$C$3:$C$502,A6,Wylęgarnia!$S$3:$S$502),"")</f>
        <v>62.731779405779392</v>
      </c>
      <c r="G6" s="17">
        <f>IFERROR(AVERAGEIF(Wylęgarnia!$C$3:$C$502,A6,Wylęgarnia!$T$3:$T$502),"")</f>
        <v>84.681308676139196</v>
      </c>
      <c r="H6" s="17" t="str">
        <f ca="1">IFERROR(_xludf.minifs(Wylęgarnia!$S$3:$S$502,Wylęgarnia!$C$3:$C$502,A6),"")</f>
        <v/>
      </c>
      <c r="I6" s="17" t="str">
        <f ca="1">IFERROR(_xludf.maxifs(Wylęgarnia!$S$3:$S$502,Wylęgarnia!$C$3:$C$502,A6),"")</f>
        <v/>
      </c>
      <c r="J6" s="21">
        <f>IFERROR(SUMIF(Wylęgarnia!$C$3:$C$502,A6,Wylęgarnia!$R$3:$R$502),0)</f>
        <v>316816</v>
      </c>
      <c r="K6" s="13" t="str">
        <f t="shared" si="0"/>
        <v>SŁABY</v>
      </c>
    </row>
    <row r="7" spans="1:11" ht="15" customHeight="1" x14ac:dyDescent="0.25">
      <c r="A7" s="25" t="str">
        <f>Konfiguracja!B7</f>
        <v>W1</v>
      </c>
      <c r="B7" s="13">
        <f>IFERROR(COUNTIF(Wylęgarnia!$C$3:$C$502,A7),0)</f>
        <v>4</v>
      </c>
      <c r="C7" s="21">
        <f>IFERROR(SUMIF(Wylęgarnia!$C$3:$C$502,A7,Wylęgarnia!$H$3:$H$502),0)</f>
        <v>41100</v>
      </c>
      <c r="D7" s="17">
        <f>IFERROR(AVERAGEIF(Wylęgarnia!$C$3:$C$502,A7,Wylęgarnia!$M$3:$M$502),"")</f>
        <v>76.802951388888886</v>
      </c>
      <c r="E7" s="17">
        <f>IFERROR(AVERAGEIF(Wylęgarnia!$C$3:$C$502,A7,Wylęgarnia!$L$3:$L$502),"")</f>
        <v>1.1293402777777777</v>
      </c>
      <c r="F7" s="17">
        <f>IFERROR(AVERAGEIF(Wylęgarnia!$C$3:$C$502,A7,Wylęgarnia!$S$3:$S$502),"")</f>
        <v>39.248263888888886</v>
      </c>
      <c r="G7" s="17">
        <f>IFERROR(AVERAGEIF(Wylęgarnia!$C$3:$C$502,A7,Wylęgarnia!$T$3:$T$502),"")</f>
        <v>75.42354445541126</v>
      </c>
      <c r="H7" s="17" t="str">
        <f ca="1">IFERROR(_xludf.minifs(Wylęgarnia!$S$3:$S$502,Wylęgarnia!$C$3:$C$502,A7),"")</f>
        <v/>
      </c>
      <c r="I7" s="17" t="str">
        <f ca="1">IFERROR(_xludf.maxifs(Wylęgarnia!$S$3:$S$502,Wylęgarnia!$C$3:$C$502,A7),"")</f>
        <v/>
      </c>
      <c r="J7" s="21">
        <f>IFERROR(SUMIF(Wylęgarnia!$C$3:$C$502,A7,Wylęgarnia!$R$3:$R$502),0)</f>
        <v>18092</v>
      </c>
      <c r="K7" s="13" t="str">
        <f t="shared" si="0"/>
        <v>SŁABY</v>
      </c>
    </row>
    <row r="8" spans="1:11" ht="15" customHeight="1" x14ac:dyDescent="0.25">
      <c r="A8" s="25" t="str">
        <f>Konfiguracja!B8</f>
        <v>W2</v>
      </c>
      <c r="B8" s="13">
        <f>IFERROR(COUNTIF(Wylęgarnia!$C$3:$C$502,A8),0)</f>
        <v>4</v>
      </c>
      <c r="C8" s="21">
        <f>IFERROR(SUMIF(Wylęgarnia!$C$3:$C$502,A8,Wylęgarnia!$H$3:$H$502),0)</f>
        <v>50700</v>
      </c>
      <c r="D8" s="17">
        <f>IFERROR(AVERAGEIF(Wylęgarnia!$C$3:$C$502,A8,Wylęgarnia!$M$3:$M$502),"")</f>
        <v>67.489583333333329</v>
      </c>
      <c r="E8" s="17">
        <f>IFERROR(AVERAGEIF(Wylęgarnia!$C$3:$C$502,A8,Wylęgarnia!$L$3:$L$502),"")</f>
        <v>0.74652777777777779</v>
      </c>
      <c r="F8" s="17">
        <f>IFERROR(AVERAGEIF(Wylęgarnia!$C$3:$C$502,A8,Wylęgarnia!$S$3:$S$502),"")</f>
        <v>30.590277777777779</v>
      </c>
      <c r="G8" s="17">
        <f>IFERROR(AVERAGEIF(Wylęgarnia!$C$3:$C$502,A8,Wylęgarnia!$T$3:$T$502),"")</f>
        <v>70.050175145062894</v>
      </c>
      <c r="H8" s="17" t="str">
        <f ca="1">IFERROR(_xludf.minifs(Wylęgarnia!$S$3:$S$502,Wylęgarnia!$C$3:$C$502,A8),"")</f>
        <v/>
      </c>
      <c r="I8" s="17" t="str">
        <f ca="1">IFERROR(_xludf.maxifs(Wylęgarnia!$S$3:$S$502,Wylęgarnia!$C$3:$C$502,A8),"")</f>
        <v/>
      </c>
      <c r="J8" s="21">
        <f>IFERROR(SUMIF(Wylęgarnia!$C$3:$C$502,A8,Wylęgarnia!$R$3:$R$502),0)</f>
        <v>21345</v>
      </c>
      <c r="K8" s="13" t="str">
        <f t="shared" si="0"/>
        <v>SŁABY</v>
      </c>
    </row>
    <row r="9" spans="1:11" ht="15" customHeight="1" x14ac:dyDescent="0.25">
      <c r="A9" s="25" t="str">
        <f>Konfiguracja!B9</f>
        <v>w3</v>
      </c>
      <c r="B9" s="13">
        <f>IFERROR(COUNTIF(Wylęgarnia!$C$3:$C$502,A9),0)</f>
        <v>4</v>
      </c>
      <c r="C9" s="21">
        <f>IFERROR(SUMIF(Wylęgarnia!$C$3:$C$502,A9,Wylęgarnia!$H$3:$H$502),0)</f>
        <v>43500</v>
      </c>
      <c r="D9" s="17">
        <f>IFERROR(AVERAGEIF(Wylęgarnia!$C$3:$C$502,A9,Wylęgarnia!$M$3:$M$502),"")</f>
        <v>74.290064102564102</v>
      </c>
      <c r="E9" s="17">
        <f>IFERROR(AVERAGEIF(Wylęgarnia!$C$3:$C$502,A9,Wylęgarnia!$L$3:$L$502),"")</f>
        <v>1.6834935897435899</v>
      </c>
      <c r="F9" s="17">
        <f>IFERROR(AVERAGEIF(Wylęgarnia!$C$3:$C$502,A9,Wylęgarnia!$S$3:$S$502),"")</f>
        <v>37.849358974358971</v>
      </c>
      <c r="G9" s="17">
        <f>IFERROR(AVERAGEIF(Wylęgarnia!$C$3:$C$502,A9,Wylęgarnia!$T$3:$T$502),"")</f>
        <v>76.380731926032141</v>
      </c>
      <c r="H9" s="17" t="str">
        <f ca="1">IFERROR(_xludf.minifs(Wylęgarnia!$S$3:$S$502,Wylęgarnia!$C$3:$C$502,A9),"")</f>
        <v/>
      </c>
      <c r="I9" s="17" t="str">
        <f ca="1">IFERROR(_xludf.maxifs(Wylęgarnia!$S$3:$S$502,Wylęgarnia!$C$3:$C$502,A9),"")</f>
        <v/>
      </c>
      <c r="J9" s="21">
        <f>IFERROR(SUMIF(Wylęgarnia!$C$3:$C$502,A9,Wylęgarnia!$R$3:$R$502),0)</f>
        <v>17842</v>
      </c>
      <c r="K9" s="13" t="str">
        <f t="shared" si="0"/>
        <v>SŁABY</v>
      </c>
    </row>
    <row r="10" spans="1:11" ht="15" customHeight="1" x14ac:dyDescent="0.25">
      <c r="A10" s="25" t="str">
        <f>Konfiguracja!B10</f>
        <v>W4</v>
      </c>
      <c r="B10" s="13">
        <f>IFERROR(COUNTIF(Wylęgarnia!$C$3:$C$502,A10),0)</f>
        <v>4</v>
      </c>
      <c r="C10" s="21">
        <f>IFERROR(SUMIF(Wylęgarnia!$C$3:$C$502,A10,Wylęgarnia!$H$3:$H$502),0)</f>
        <v>43500</v>
      </c>
      <c r="D10" s="17">
        <f>IFERROR(AVERAGEIF(Wylęgarnia!$C$3:$C$502,A10,Wylęgarnia!$M$3:$M$502),"")</f>
        <v>72.303685897435898</v>
      </c>
      <c r="E10" s="17">
        <f>IFERROR(AVERAGEIF(Wylęgarnia!$C$3:$C$502,A10,Wylęgarnia!$L$3:$L$502),"")</f>
        <v>0.43750000000000006</v>
      </c>
      <c r="F10" s="17">
        <f>IFERROR(AVERAGEIF(Wylęgarnia!$C$3:$C$502,A10,Wylęgarnia!$S$3:$S$502),"")</f>
        <v>37.775641025641022</v>
      </c>
      <c r="G10" s="17">
        <f>IFERROR(AVERAGEIF(Wylęgarnia!$C$3:$C$502,A10,Wylęgarnia!$T$3:$T$502),"")</f>
        <v>79.525458047477841</v>
      </c>
      <c r="H10" s="17" t="str">
        <f ca="1">IFERROR(_xludf.minifs(Wylęgarnia!$S$3:$S$502,Wylęgarnia!$C$3:$C$502,A10),"")</f>
        <v/>
      </c>
      <c r="I10" s="17" t="str">
        <f ca="1">IFERROR(_xludf.maxifs(Wylęgarnia!$S$3:$S$502,Wylęgarnia!$C$3:$C$502,A10),"")</f>
        <v/>
      </c>
      <c r="J10" s="21">
        <f>IFERROR(SUMIF(Wylęgarnia!$C$3:$C$502,A10,Wylęgarnia!$R$3:$R$502),0)</f>
        <v>19613</v>
      </c>
      <c r="K10" s="13" t="str">
        <f t="shared" si="0"/>
        <v>SŁABY</v>
      </c>
    </row>
    <row r="11" spans="1:11" ht="15" customHeight="1" x14ac:dyDescent="0.25">
      <c r="A11" s="25">
        <f>Konfiguracja!B11</f>
        <v>0</v>
      </c>
      <c r="B11" s="13">
        <f>IFERROR(COUNTIF(Wylęgarnia!$C$3:$C$502,A11),0)</f>
        <v>0</v>
      </c>
      <c r="C11" s="21">
        <f>IFERROR(SUMIF(Wylęgarnia!$C$3:$C$502,A11,Wylęgarnia!$H$3:$H$502),0)</f>
        <v>0</v>
      </c>
      <c r="D11" s="17" t="str">
        <f>IFERROR(AVERAGEIF(Wylęgarnia!$C$3:$C$502,A11,Wylęgarnia!$M$3:$M$502),"")</f>
        <v/>
      </c>
      <c r="E11" s="17" t="str">
        <f>IFERROR(AVERAGEIF(Wylęgarnia!$C$3:$C$502,A11,Wylęgarnia!$L$3:$L$502),"")</f>
        <v/>
      </c>
      <c r="F11" s="17" t="str">
        <f>IFERROR(AVERAGEIF(Wylęgarnia!$C$3:$C$502,A11,Wylęgarnia!$S$3:$S$502),"")</f>
        <v/>
      </c>
      <c r="G11" s="17" t="str">
        <f>IFERROR(AVERAGEIF(Wylęgarnia!$C$3:$C$502,A11,Wylęgarnia!$T$3:$T$502),"")</f>
        <v/>
      </c>
      <c r="H11" s="17" t="str">
        <f ca="1">IFERROR(_xludf.minifs(Wylęgarnia!$S$3:$S$502,Wylęgarnia!$C$3:$C$502,A11),"")</f>
        <v/>
      </c>
      <c r="I11" s="17" t="str">
        <f ca="1">IFERROR(_xludf.maxifs(Wylęgarnia!$S$3:$S$502,Wylęgarnia!$C$3:$C$502,A11),"")</f>
        <v/>
      </c>
      <c r="J11" s="21">
        <f>IFERROR(SUMIF(Wylęgarnia!$C$3:$C$502,A11,Wylęgarnia!$R$3:$R$502),0)</f>
        <v>0</v>
      </c>
      <c r="K11" s="13" t="str">
        <f t="shared" si="0"/>
        <v/>
      </c>
    </row>
    <row r="12" spans="1:11" ht="15" customHeight="1" x14ac:dyDescent="0.25">
      <c r="A12" s="25">
        <f>Konfiguracja!B12</f>
        <v>0</v>
      </c>
      <c r="B12" s="13">
        <f>IFERROR(COUNTIF(Wylęgarnia!$C$3:$C$502,A12),0)</f>
        <v>0</v>
      </c>
      <c r="C12" s="21">
        <f>IFERROR(SUMIF(Wylęgarnia!$C$3:$C$502,A12,Wylęgarnia!$H$3:$H$502),0)</f>
        <v>0</v>
      </c>
      <c r="D12" s="17" t="str">
        <f>IFERROR(AVERAGEIF(Wylęgarnia!$C$3:$C$502,A12,Wylęgarnia!$M$3:$M$502),"")</f>
        <v/>
      </c>
      <c r="E12" s="17" t="str">
        <f>IFERROR(AVERAGEIF(Wylęgarnia!$C$3:$C$502,A12,Wylęgarnia!$L$3:$L$502),"")</f>
        <v/>
      </c>
      <c r="F12" s="17" t="str">
        <f>IFERROR(AVERAGEIF(Wylęgarnia!$C$3:$C$502,A12,Wylęgarnia!$S$3:$S$502),"")</f>
        <v/>
      </c>
      <c r="G12" s="17" t="str">
        <f>IFERROR(AVERAGEIF(Wylęgarnia!$C$3:$C$502,A12,Wylęgarnia!$T$3:$T$502),"")</f>
        <v/>
      </c>
      <c r="H12" s="17" t="str">
        <f ca="1">IFERROR(_xludf.minifs(Wylęgarnia!$S$3:$S$502,Wylęgarnia!$C$3:$C$502,A12),"")</f>
        <v/>
      </c>
      <c r="I12" s="17" t="str">
        <f ca="1">IFERROR(_xludf.maxifs(Wylęgarnia!$S$3:$S$502,Wylęgarnia!$C$3:$C$502,A12),"")</f>
        <v/>
      </c>
      <c r="J12" s="21">
        <f>IFERROR(SUMIF(Wylęgarnia!$C$3:$C$502,A12,Wylęgarnia!$R$3:$R$502),0)</f>
        <v>0</v>
      </c>
      <c r="K12" s="13" t="str">
        <f t="shared" si="0"/>
        <v/>
      </c>
    </row>
    <row r="13" spans="1:11" ht="15" customHeight="1" x14ac:dyDescent="0.25">
      <c r="A13" s="25">
        <f>Konfiguracja!B13</f>
        <v>0</v>
      </c>
      <c r="B13" s="13">
        <f>IFERROR(COUNTIF(Wylęgarnia!$C$3:$C$502,A13),0)</f>
        <v>0</v>
      </c>
      <c r="C13" s="21">
        <f>IFERROR(SUMIF(Wylęgarnia!$C$3:$C$502,A13,Wylęgarnia!$H$3:$H$502),0)</f>
        <v>0</v>
      </c>
      <c r="D13" s="17" t="str">
        <f>IFERROR(AVERAGEIF(Wylęgarnia!$C$3:$C$502,A13,Wylęgarnia!$M$3:$M$502),"")</f>
        <v/>
      </c>
      <c r="E13" s="17" t="str">
        <f>IFERROR(AVERAGEIF(Wylęgarnia!$C$3:$C$502,A13,Wylęgarnia!$L$3:$L$502),"")</f>
        <v/>
      </c>
      <c r="F13" s="17" t="str">
        <f>IFERROR(AVERAGEIF(Wylęgarnia!$C$3:$C$502,A13,Wylęgarnia!$S$3:$S$502),"")</f>
        <v/>
      </c>
      <c r="G13" s="17" t="str">
        <f>IFERROR(AVERAGEIF(Wylęgarnia!$C$3:$C$502,A13,Wylęgarnia!$T$3:$T$502),"")</f>
        <v/>
      </c>
      <c r="H13" s="17" t="str">
        <f ca="1">IFERROR(_xludf.minifs(Wylęgarnia!$S$3:$S$502,Wylęgarnia!$C$3:$C$502,A13),"")</f>
        <v/>
      </c>
      <c r="I13" s="17" t="str">
        <f ca="1">IFERROR(_xludf.maxifs(Wylęgarnia!$S$3:$S$502,Wylęgarnia!$C$3:$C$502,A13),"")</f>
        <v/>
      </c>
      <c r="J13" s="21">
        <f>IFERROR(SUMIF(Wylęgarnia!$C$3:$C$502,A13,Wylęgarnia!$R$3:$R$502),0)</f>
        <v>0</v>
      </c>
      <c r="K13" s="13" t="str">
        <f t="shared" si="0"/>
        <v/>
      </c>
    </row>
    <row r="14" spans="1:11" ht="15" customHeight="1" x14ac:dyDescent="0.25">
      <c r="A14" s="25">
        <f>Konfiguracja!B14</f>
        <v>0</v>
      </c>
      <c r="B14" s="13">
        <f>IFERROR(COUNTIF(Wylęgarnia!$C$3:$C$502,A14),0)</f>
        <v>0</v>
      </c>
      <c r="C14" s="21">
        <f>IFERROR(SUMIF(Wylęgarnia!$C$3:$C$502,A14,Wylęgarnia!$H$3:$H$502),0)</f>
        <v>0</v>
      </c>
      <c r="D14" s="17" t="str">
        <f>IFERROR(AVERAGEIF(Wylęgarnia!$C$3:$C$502,A14,Wylęgarnia!$M$3:$M$502),"")</f>
        <v/>
      </c>
      <c r="E14" s="17" t="str">
        <f>IFERROR(AVERAGEIF(Wylęgarnia!$C$3:$C$502,A14,Wylęgarnia!$L$3:$L$502),"")</f>
        <v/>
      </c>
      <c r="F14" s="17" t="str">
        <f>IFERROR(AVERAGEIF(Wylęgarnia!$C$3:$C$502,A14,Wylęgarnia!$S$3:$S$502),"")</f>
        <v/>
      </c>
      <c r="G14" s="17" t="str">
        <f>IFERROR(AVERAGEIF(Wylęgarnia!$C$3:$C$502,A14,Wylęgarnia!$T$3:$T$502),"")</f>
        <v/>
      </c>
      <c r="H14" s="17" t="str">
        <f ca="1">IFERROR(_xludf.minifs(Wylęgarnia!$S$3:$S$502,Wylęgarnia!$C$3:$C$502,A14),"")</f>
        <v/>
      </c>
      <c r="I14" s="17" t="str">
        <f ca="1">IFERROR(_xludf.maxifs(Wylęgarnia!$S$3:$S$502,Wylęgarnia!$C$3:$C$502,A14),"")</f>
        <v/>
      </c>
      <c r="J14" s="21">
        <f>IFERROR(SUMIF(Wylęgarnia!$C$3:$C$502,A14,Wylęgarnia!$R$3:$R$502),0)</f>
        <v>0</v>
      </c>
      <c r="K14" s="13" t="str">
        <f t="shared" si="0"/>
        <v/>
      </c>
    </row>
    <row r="15" spans="1:11" ht="15" customHeight="1" x14ac:dyDescent="0.25">
      <c r="A15" s="26" t="s">
        <v>224</v>
      </c>
      <c r="B15" s="26">
        <f>SUM(B3:B14)</f>
        <v>115</v>
      </c>
      <c r="C15" s="26">
        <f>SUM(C3:C14)</f>
        <v>2106450</v>
      </c>
      <c r="D15" s="26">
        <f>IFERROR(AVERAGE(D3:D14),"")</f>
        <v>83.568181003689787</v>
      </c>
      <c r="E15" s="26">
        <f>IFERROR(AVERAGE(E3:E14),"")</f>
        <v>0.71493375883296073</v>
      </c>
      <c r="F15" s="26">
        <f>IFERROR(AVERAGE(F3:F14),"")</f>
        <v>50.230429635548305</v>
      </c>
      <c r="G15" s="26">
        <f>IFERROR(AVERAGE(G3:G14),"")</f>
        <v>79.629967429648346</v>
      </c>
      <c r="H15" s="26">
        <f ca="1">IFERROR(MIN(H3:H14),"")</f>
        <v>0</v>
      </c>
      <c r="I15" s="26">
        <f ca="1">IFERROR(MAX(I3:I14),"")</f>
        <v>0</v>
      </c>
      <c r="J15" s="26">
        <f>SUM(J3:J14)</f>
        <v>1296341</v>
      </c>
      <c r="K15" s="26"/>
    </row>
    <row r="17" spans="1:11" ht="15" customHeight="1" x14ac:dyDescent="0.25">
      <c r="A17" s="41" t="s">
        <v>225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</row>
    <row r="18" spans="1:11" ht="23.25" customHeight="1" x14ac:dyDescent="0.25">
      <c r="A18" s="27" t="s">
        <v>213</v>
      </c>
      <c r="B18" s="27" t="s">
        <v>214</v>
      </c>
      <c r="C18" s="27" t="s">
        <v>215</v>
      </c>
      <c r="D18" s="27" t="s">
        <v>216</v>
      </c>
      <c r="E18" s="27" t="s">
        <v>217</v>
      </c>
      <c r="F18" s="27" t="s">
        <v>218</v>
      </c>
      <c r="G18" s="27" t="s">
        <v>219</v>
      </c>
      <c r="H18" s="27" t="s">
        <v>220</v>
      </c>
      <c r="I18" s="27" t="s">
        <v>221</v>
      </c>
      <c r="J18" s="27" t="s">
        <v>222</v>
      </c>
      <c r="K18" s="27" t="s">
        <v>223</v>
      </c>
    </row>
    <row r="19" spans="1:11" ht="15" customHeight="1" x14ac:dyDescent="0.25">
      <c r="A19" s="13" t="str">
        <f>IF(Konfiguracja!B18=0,"",Konfiguracja!B18)</f>
        <v>Kujawski Wiktor 12.03.2025 stare</v>
      </c>
      <c r="B19" s="13">
        <f>IF(A19="","",COUNTIF(Wylęgarnia!$C$3:$C$502,A19))</f>
        <v>11</v>
      </c>
      <c r="C19" s="21">
        <f>IF(A19="","",SUMIF(Wylęgarnia!$C$3:$C$502,A19,Wylęgarnia!$H$3:$H$502))</f>
        <v>267450</v>
      </c>
      <c r="D19" s="17">
        <f>IF(A19="","",IFERROR(AVERAGEIF(Wylęgarnia!$C$3:$C$502,A19,Wylęgarnia!$M$3:$M$502),""))</f>
        <v>88.635794896632717</v>
      </c>
      <c r="E19" s="17">
        <f>IF(A19="","",IFERROR(AVERAGEIF(Wylęgarnia!$C$3:$C$502,A19,Wylęgarnia!$L$3:$L$502),""))</f>
        <v>0.81311240115751671</v>
      </c>
      <c r="F19" s="17">
        <f>IF(A19="","",IFERROR(AVERAGEIF(Wylęgarnia!$C$3:$C$502,A19,Wylęgarnia!$S$3:$S$502),""))</f>
        <v>46.160265759196243</v>
      </c>
      <c r="G19" s="17">
        <f>IF(A19="","",IFERROR(AVERAGEIF(Wylęgarnia!$C$3:$C$502,A19,Wylęgarnia!$T$3:$T$502),""))</f>
        <v>66.565799225148325</v>
      </c>
      <c r="H19" s="17" t="str">
        <f ca="1">IF(A19="","",IFERROR(_xludf.minifs(Wylęgarnia!$S$3:$S$502,Wylęgarnia!$C$3:$C$502,A19),""))</f>
        <v/>
      </c>
      <c r="I19" s="17" t="str">
        <f ca="1">IF(A19="","",IFERROR(_xludf.maxifs(Wylęgarnia!$S$3:$S$502,Wylęgarnia!$C$3:$C$502,A19),""))</f>
        <v/>
      </c>
      <c r="J19" s="21">
        <f>IF(A19="","",SUMIF(Wylęgarnia!$C$3:$C$502,A19,Wylęgarnia!$R$3:$R$502))</f>
        <v>127200</v>
      </c>
      <c r="K19" s="13" t="str">
        <f t="shared" ref="K19:K58" si="1">IF(OR(A19="",F19=""),"",IF(F19&gt;=92,"DOBRY",IF(F19&gt;=85,"ŚREDNI","SŁABY")))</f>
        <v>SŁABY</v>
      </c>
    </row>
    <row r="20" spans="1:11" ht="15" customHeight="1" x14ac:dyDescent="0.25">
      <c r="A20" s="13" t="str">
        <f>IF(Konfiguracja!B19=0,"",Konfiguracja!B19)</f>
        <v>Kujawski Wiktor 24.07.2025 śred</v>
      </c>
      <c r="B20" s="13">
        <f>IF(A20="","",COUNTIF(Wylęgarnia!$C$3:$C$502,A20))</f>
        <v>10</v>
      </c>
      <c r="C20" s="21">
        <f>IF(A20="","",SUMIF(Wylęgarnia!$C$3:$C$502,A20,Wylęgarnia!$H$3:$H$502))</f>
        <v>276000</v>
      </c>
      <c r="D20" s="17">
        <f>IF(A20="","",IFERROR(AVERAGEIF(Wylęgarnia!$C$3:$C$502,A20,Wylęgarnia!$M$3:$M$502),""))</f>
        <v>91.7938362873725</v>
      </c>
      <c r="E20" s="17">
        <f>IF(A20="","",IFERROR(AVERAGEIF(Wylęgarnia!$C$3:$C$502,A20,Wylęgarnia!$L$3:$L$502),""))</f>
        <v>0.52877220671628566</v>
      </c>
      <c r="F20" s="17">
        <f>IF(A20="","",IFERROR(AVERAGEIF(Wylęgarnia!$C$3:$C$502,A20,Wylęgarnia!$S$3:$S$502),""))</f>
        <v>85.98891562871826</v>
      </c>
      <c r="G20" s="17">
        <f>IF(A20="","",IFERROR(AVERAGEIF(Wylęgarnia!$C$3:$C$502,A20,Wylęgarnia!$T$3:$T$502),""))</f>
        <v>93.577623229016623</v>
      </c>
      <c r="H20" s="17" t="str">
        <f ca="1">IF(A20="","",IFERROR(_xludf.minifs(Wylęgarnia!$S$3:$S$502,Wylęgarnia!$C$3:$C$502,A20),""))</f>
        <v/>
      </c>
      <c r="I20" s="17" t="str">
        <f ca="1">IF(A20="","",IFERROR(_xludf.maxifs(Wylęgarnia!$S$3:$S$502,Wylęgarnia!$C$3:$C$502,A20),""))</f>
        <v/>
      </c>
      <c r="J20" s="21">
        <f>IF(A20="","",SUMIF(Wylęgarnia!$C$3:$C$502,A20,Wylęgarnia!$R$3:$R$502))</f>
        <v>233800</v>
      </c>
      <c r="K20" s="13" t="str">
        <f t="shared" si="1"/>
        <v>ŚREDNI</v>
      </c>
    </row>
    <row r="21" spans="1:11" ht="15" customHeight="1" x14ac:dyDescent="0.25">
      <c r="A21" s="13" t="str">
        <f>IF(Konfiguracja!B20=0,"",Konfiguracja!B20)</f>
        <v>Kujawski Wiktor 04.12.2025 młode</v>
      </c>
      <c r="B21" s="13">
        <f>IF(A21="","",COUNTIF(Wylęgarnia!$C$3:$C$502,A21))</f>
        <v>15</v>
      </c>
      <c r="C21" s="21">
        <f>IF(A21="","",SUMIF(Wylęgarnia!$C$3:$C$502,A21,Wylęgarnia!$H$3:$H$502))</f>
        <v>505200</v>
      </c>
      <c r="D21" s="17">
        <f>IF(A21="","",IFERROR(AVERAGEIF(Wylęgarnia!$C$3:$C$502,A21,Wylęgarnia!$M$3:$M$502),""))</f>
        <v>93.941245360992767</v>
      </c>
      <c r="E21" s="17">
        <f>IF(A21="","",IFERROR(AVERAGEIF(Wylęgarnia!$C$3:$C$502,A21,Wylęgarnia!$L$3:$L$502),""))</f>
        <v>0.67677833745766092</v>
      </c>
      <c r="F21" s="17">
        <f>IF(A21="","",IFERROR(AVERAGEIF(Wylęgarnia!$C$3:$C$502,A21,Wylęgarnia!$S$3:$S$502),""))</f>
        <v>62.350009485417587</v>
      </c>
      <c r="G21" s="17">
        <f>IF(A21="","",IFERROR(AVERAGEIF(Wylęgarnia!$C$3:$C$502,A21,Wylęgarnia!$T$3:$T$502),""))</f>
        <v>77.668846512416863</v>
      </c>
      <c r="H21" s="17" t="str">
        <f ca="1">IF(A21="","",IFERROR(_xludf.minifs(Wylęgarnia!$S$3:$S$502,Wylęgarnia!$C$3:$C$502,A21),""))</f>
        <v/>
      </c>
      <c r="I21" s="17" t="str">
        <f ca="1">IF(A21="","",IFERROR(_xludf.maxifs(Wylęgarnia!$S$3:$S$502,Wylęgarnia!$C$3:$C$502,A21),""))</f>
        <v/>
      </c>
      <c r="J21" s="21">
        <f>IF(A21="","",SUMIF(Wylęgarnia!$C$3:$C$502,A21,Wylęgarnia!$R$3:$R$502))</f>
        <v>326650</v>
      </c>
      <c r="K21" s="13" t="str">
        <f t="shared" si="1"/>
        <v>SŁABY</v>
      </c>
    </row>
    <row r="22" spans="1:11" ht="15" customHeight="1" x14ac:dyDescent="0.25">
      <c r="A22" s="13" t="str">
        <f>IF(Konfiguracja!B21=0,"",Konfiguracja!B21)</f>
        <v>Merchel</v>
      </c>
      <c r="B22" s="13">
        <f>IF(A22="","",COUNTIF(Wylęgarnia!$C$3:$C$502,A22))</f>
        <v>3</v>
      </c>
      <c r="C22" s="21">
        <f>IF(A22="","",SUMIF(Wylęgarnia!$C$3:$C$502,A22,Wylęgarnia!$H$3:$H$502))</f>
        <v>270354</v>
      </c>
      <c r="D22" s="17">
        <f>IF(A22="","",IFERROR(AVERAGEIF(Wylęgarnia!$C$3:$C$502,A22,Wylęgarnia!$M$3:$M$502),""))</f>
        <v>84.451800173046649</v>
      </c>
      <c r="E22" s="17">
        <f>IF(A22="","",IFERROR(AVERAGEIF(Wylęgarnia!$C$3:$C$502,A22,Wylęgarnia!$L$3:$L$502),""))</f>
        <v>0.98466835842902534</v>
      </c>
      <c r="F22" s="17">
        <f>IF(A22="","",IFERROR(AVERAGEIF(Wylęgarnia!$C$3:$C$502,A22,Wylęgarnia!$S$3:$S$502),""))</f>
        <v>76.133091102930692</v>
      </c>
      <c r="G22" s="17">
        <f>IF(A22="","",IFERROR(AVERAGEIF(Wylęgarnia!$C$3:$C$502,A22,Wylęgarnia!$T$3:$T$502),""))</f>
        <v>90.155321195005243</v>
      </c>
      <c r="H22" s="17" t="str">
        <f ca="1">IF(A22="","",IFERROR(_xludf.minifs(Wylęgarnia!$S$3:$S$502,Wylęgarnia!$C$3:$C$502,A22),""))</f>
        <v/>
      </c>
      <c r="I22" s="17" t="str">
        <f ca="1">IF(A22="","",IFERROR(_xludf.maxifs(Wylęgarnia!$S$3:$S$502,Wylęgarnia!$C$3:$C$502,A22),""))</f>
        <v/>
      </c>
      <c r="J22" s="21">
        <f>IF(A22="","",SUMIF(Wylęgarnia!$C$3:$C$502,A22,Wylęgarnia!$R$3:$R$502))</f>
        <v>205850</v>
      </c>
      <c r="K22" s="13" t="str">
        <f t="shared" si="1"/>
        <v>SŁABY</v>
      </c>
    </row>
    <row r="23" spans="1:11" ht="15" customHeight="1" x14ac:dyDescent="0.25">
      <c r="A23" s="13" t="str">
        <f>IF(Konfiguracja!B22=0,"",Konfiguracja!B22)</f>
        <v>Ferma za Laskiem ściółka</v>
      </c>
      <c r="B23" s="13">
        <f>IF(A23="","",COUNTIF(Wylęgarnia!$C$3:$C$502,A23))</f>
        <v>6</v>
      </c>
      <c r="C23" s="21">
        <f>IF(A23="","",SUMIF(Wylęgarnia!$C$3:$C$502,A23,Wylęgarnia!$H$3:$H$502))</f>
        <v>41550</v>
      </c>
      <c r="D23" s="17">
        <f>IF(A23="","",IFERROR(AVERAGEIF(Wylęgarnia!$C$3:$C$502,A23,Wylęgarnia!$M$3:$M$502),""))</f>
        <v>92.131944444444457</v>
      </c>
      <c r="E23" s="17">
        <f>IF(A23="","",IFERROR(AVERAGEIF(Wylęgarnia!$C$3:$C$502,A23,Wylęgarnia!$L$3:$L$502),""))</f>
        <v>1.1891025641025641</v>
      </c>
      <c r="F23" s="17">
        <f>IF(A23="","",IFERROR(AVERAGEIF(Wylęgarnia!$C$3:$C$502,A23,Wylęgarnia!$S$3:$S$502),""))</f>
        <v>65.758547008547012</v>
      </c>
      <c r="G23" s="17">
        <f>IF(A23="","",IFERROR(AVERAGEIF(Wylęgarnia!$C$3:$C$502,A23,Wylęgarnia!$T$3:$T$502),""))</f>
        <v>87.090086087340936</v>
      </c>
      <c r="H23" s="17" t="str">
        <f ca="1">IF(A23="","",IFERROR(_xludf.minifs(Wylęgarnia!$S$3:$S$502,Wylęgarnia!$C$3:$C$502,A23),""))</f>
        <v/>
      </c>
      <c r="I23" s="17" t="str">
        <f ca="1">IF(A23="","",IFERROR(_xludf.maxifs(Wylęgarnia!$S$3:$S$502,Wylęgarnia!$C$3:$C$502,A23),""))</f>
        <v/>
      </c>
      <c r="J23" s="21">
        <f>IF(A23="","",SUMIF(Wylęgarnia!$C$3:$C$502,A23,Wylęgarnia!$R$3:$R$502))</f>
        <v>6350</v>
      </c>
      <c r="K23" s="13" t="str">
        <f t="shared" si="1"/>
        <v>SŁABY</v>
      </c>
    </row>
    <row r="24" spans="1:11" ht="15" customHeight="1" x14ac:dyDescent="0.25">
      <c r="A24" s="13" t="str">
        <f>IF(Konfiguracja!B23=0,"",Konfiguracja!B23)</f>
        <v>Urbaś Cobb+</v>
      </c>
      <c r="B24" s="13">
        <f>IF(A24="","",COUNTIF(Wylęgarnia!$C$3:$C$502,A24))</f>
        <v>2</v>
      </c>
      <c r="C24" s="21">
        <f>IF(A24="","",SUMIF(Wylęgarnia!$C$3:$C$502,A24,Wylęgarnia!$H$3:$H$502))</f>
        <v>87778</v>
      </c>
      <c r="D24" s="17">
        <f>IF(A24="","",IFERROR(AVERAGEIF(Wylęgarnia!$C$3:$C$502,A24,Wylęgarnia!$M$3:$M$502),""))</f>
        <v>81.427669301848482</v>
      </c>
      <c r="E24" s="17">
        <f>IF(A24="","",IFERROR(AVERAGEIF(Wylęgarnia!$C$3:$C$502,A24,Wylęgarnia!$L$3:$L$502),""))</f>
        <v>0.70668655928515323</v>
      </c>
      <c r="F24" s="17">
        <f>IF(A24="","",IFERROR(AVERAGEIF(Wylęgarnia!$C$3:$C$502,A24,Wylęgarnia!$S$3:$S$502),""))</f>
        <v>70.599211484070878</v>
      </c>
      <c r="G24" s="17">
        <f>IF(A24="","",IFERROR(AVERAGEIF(Wylęgarnia!$C$3:$C$502,A24,Wylęgarnia!$T$3:$T$502),""))</f>
        <v>86.691521727090105</v>
      </c>
      <c r="H24" s="17" t="str">
        <f ca="1">IF(A24="","",IFERROR(_xludf.minifs(Wylęgarnia!$S$3:$S$502,Wylęgarnia!$C$3:$C$502,A24),""))</f>
        <v/>
      </c>
      <c r="I24" s="17" t="str">
        <f ca="1">IF(A24="","",IFERROR(_xludf.maxifs(Wylęgarnia!$S$3:$S$502,Wylęgarnia!$C$3:$C$502,A24),""))</f>
        <v/>
      </c>
      <c r="J24" s="21">
        <f>IF(A24="","",SUMIF(Wylęgarnia!$C$3:$C$502,A24,Wylęgarnia!$R$3:$R$502))</f>
        <v>62350</v>
      </c>
      <c r="K24" s="13" t="str">
        <f t="shared" si="1"/>
        <v>SŁABY</v>
      </c>
    </row>
    <row r="25" spans="1:11" ht="15" customHeight="1" x14ac:dyDescent="0.25">
      <c r="A25" s="13" t="str">
        <f>IF(Konfiguracja!B24=0,"",Konfiguracja!B24)</f>
        <v/>
      </c>
      <c r="B25" s="13" t="str">
        <f>IF(A25="","",COUNTIF(Wylęgarnia!$C$3:$C$502,A25))</f>
        <v/>
      </c>
      <c r="C25" s="21" t="str">
        <f>IF(A25="","",SUMIF(Wylęgarnia!$C$3:$C$502,A25,Wylęgarnia!$H$3:$H$502))</f>
        <v/>
      </c>
      <c r="D25" s="17" t="str">
        <f>IF(A25="","",IFERROR(AVERAGEIF(Wylęgarnia!$C$3:$C$502,A25,Wylęgarnia!$M$3:$M$502),""))</f>
        <v/>
      </c>
      <c r="E25" s="17" t="str">
        <f>IF(A25="","",IFERROR(AVERAGEIF(Wylęgarnia!$C$3:$C$502,A25,Wylęgarnia!$L$3:$L$502),""))</f>
        <v/>
      </c>
      <c r="F25" s="17" t="str">
        <f>IF(A25="","",IFERROR(AVERAGEIF(Wylęgarnia!$C$3:$C$502,A25,Wylęgarnia!$S$3:$S$502),""))</f>
        <v/>
      </c>
      <c r="G25" s="17" t="str">
        <f>IF(A25="","",IFERROR(AVERAGEIF(Wylęgarnia!$C$3:$C$502,A25,Wylęgarnia!$T$3:$T$502),""))</f>
        <v/>
      </c>
      <c r="H25" s="17" t="str">
        <f>IF(A25="","",IFERROR(_xludf.minifs(Wylęgarnia!$S$3:$S$502,Wylęgarnia!$C$3:$C$502,A25),""))</f>
        <v/>
      </c>
      <c r="I25" s="17" t="str">
        <f>IF(A25="","",IFERROR(_xludf.maxifs(Wylęgarnia!$S$3:$S$502,Wylęgarnia!$C$3:$C$502,A25),""))</f>
        <v/>
      </c>
      <c r="J25" s="21" t="str">
        <f>IF(A25="","",SUMIF(Wylęgarnia!$C$3:$C$502,A25,Wylęgarnia!$R$3:$R$502))</f>
        <v/>
      </c>
      <c r="K25" s="13" t="str">
        <f t="shared" si="1"/>
        <v/>
      </c>
    </row>
    <row r="26" spans="1:11" ht="15" customHeight="1" x14ac:dyDescent="0.25">
      <c r="A26" s="13" t="str">
        <f>IF(Konfiguracja!B25=0,"",Konfiguracja!B25)</f>
        <v/>
      </c>
      <c r="B26" s="13" t="str">
        <f>IF(A26="","",COUNTIF(Wylęgarnia!$C$3:$C$502,A26))</f>
        <v/>
      </c>
      <c r="C26" s="21" t="str">
        <f>IF(A26="","",SUMIF(Wylęgarnia!$C$3:$C$502,A26,Wylęgarnia!$H$3:$H$502))</f>
        <v/>
      </c>
      <c r="D26" s="17" t="str">
        <f>IF(A26="","",IFERROR(AVERAGEIF(Wylęgarnia!$C$3:$C$502,A26,Wylęgarnia!$M$3:$M$502),""))</f>
        <v/>
      </c>
      <c r="E26" s="17" t="str">
        <f>IF(A26="","",IFERROR(AVERAGEIF(Wylęgarnia!$C$3:$C$502,A26,Wylęgarnia!$L$3:$L$502),""))</f>
        <v/>
      </c>
      <c r="F26" s="17" t="str">
        <f>IF(A26="","",IFERROR(AVERAGEIF(Wylęgarnia!$C$3:$C$502,A26,Wylęgarnia!$S$3:$S$502),""))</f>
        <v/>
      </c>
      <c r="G26" s="17" t="str">
        <f>IF(A26="","",IFERROR(AVERAGEIF(Wylęgarnia!$C$3:$C$502,A26,Wylęgarnia!$T$3:$T$502),""))</f>
        <v/>
      </c>
      <c r="H26" s="17" t="str">
        <f>IF(A26="","",IFERROR(_xludf.minifs(Wylęgarnia!$S$3:$S$502,Wylęgarnia!$C$3:$C$502,A26),""))</f>
        <v/>
      </c>
      <c r="I26" s="17" t="str">
        <f>IF(A26="","",IFERROR(_xludf.maxifs(Wylęgarnia!$S$3:$S$502,Wylęgarnia!$C$3:$C$502,A26),""))</f>
        <v/>
      </c>
      <c r="J26" s="21" t="str">
        <f>IF(A26="","",SUMIF(Wylęgarnia!$C$3:$C$502,A26,Wylęgarnia!$R$3:$R$502))</f>
        <v/>
      </c>
      <c r="K26" s="13" t="str">
        <f t="shared" si="1"/>
        <v/>
      </c>
    </row>
    <row r="27" spans="1:11" ht="15" customHeight="1" x14ac:dyDescent="0.25">
      <c r="A27" s="13" t="str">
        <f>IF(Konfiguracja!B26=0,"",Konfiguracja!B26)</f>
        <v/>
      </c>
      <c r="B27" s="13" t="str">
        <f>IF(A27="","",COUNTIF(Wylęgarnia!$C$3:$C$502,A27))</f>
        <v/>
      </c>
      <c r="C27" s="21" t="str">
        <f>IF(A27="","",SUMIF(Wylęgarnia!$C$3:$C$502,A27,Wylęgarnia!$H$3:$H$502))</f>
        <v/>
      </c>
      <c r="D27" s="17" t="str">
        <f>IF(A27="","",IFERROR(AVERAGEIF(Wylęgarnia!$C$3:$C$502,A27,Wylęgarnia!$M$3:$M$502),""))</f>
        <v/>
      </c>
      <c r="E27" s="17" t="str">
        <f>IF(A27="","",IFERROR(AVERAGEIF(Wylęgarnia!$C$3:$C$502,A27,Wylęgarnia!$L$3:$L$502),""))</f>
        <v/>
      </c>
      <c r="F27" s="17" t="str">
        <f>IF(A27="","",IFERROR(AVERAGEIF(Wylęgarnia!$C$3:$C$502,A27,Wylęgarnia!$S$3:$S$502),""))</f>
        <v/>
      </c>
      <c r="G27" s="17" t="str">
        <f>IF(A27="","",IFERROR(AVERAGEIF(Wylęgarnia!$C$3:$C$502,A27,Wylęgarnia!$T$3:$T$502),""))</f>
        <v/>
      </c>
      <c r="H27" s="17" t="str">
        <f>IF(A27="","",IFERROR(_xludf.minifs(Wylęgarnia!$S$3:$S$502,Wylęgarnia!$C$3:$C$502,A27),""))</f>
        <v/>
      </c>
      <c r="I27" s="17" t="str">
        <f>IF(A27="","",IFERROR(_xludf.maxifs(Wylęgarnia!$S$3:$S$502,Wylęgarnia!$C$3:$C$502,A27),""))</f>
        <v/>
      </c>
      <c r="J27" s="21" t="str">
        <f>IF(A27="","",SUMIF(Wylęgarnia!$C$3:$C$502,A27,Wylęgarnia!$R$3:$R$502))</f>
        <v/>
      </c>
      <c r="K27" s="13" t="str">
        <f t="shared" si="1"/>
        <v/>
      </c>
    </row>
    <row r="28" spans="1:11" ht="15" customHeight="1" x14ac:dyDescent="0.25">
      <c r="A28" s="13" t="str">
        <f>IF(Konfiguracja!B27=0,"",Konfiguracja!B27)</f>
        <v/>
      </c>
      <c r="B28" s="13" t="str">
        <f>IF(A28="","",COUNTIF(Wylęgarnia!$C$3:$C$502,A28))</f>
        <v/>
      </c>
      <c r="C28" s="21" t="str">
        <f>IF(A28="","",SUMIF(Wylęgarnia!$C$3:$C$502,A28,Wylęgarnia!$H$3:$H$502))</f>
        <v/>
      </c>
      <c r="D28" s="17" t="str">
        <f>IF(A28="","",IFERROR(AVERAGEIF(Wylęgarnia!$C$3:$C$502,A28,Wylęgarnia!$M$3:$M$502),""))</f>
        <v/>
      </c>
      <c r="E28" s="17" t="str">
        <f>IF(A28="","",IFERROR(AVERAGEIF(Wylęgarnia!$C$3:$C$502,A28,Wylęgarnia!$L$3:$L$502),""))</f>
        <v/>
      </c>
      <c r="F28" s="17" t="str">
        <f>IF(A28="","",IFERROR(AVERAGEIF(Wylęgarnia!$C$3:$C$502,A28,Wylęgarnia!$S$3:$S$502),""))</f>
        <v/>
      </c>
      <c r="G28" s="17" t="str">
        <f>IF(A28="","",IFERROR(AVERAGEIF(Wylęgarnia!$C$3:$C$502,A28,Wylęgarnia!$T$3:$T$502),""))</f>
        <v/>
      </c>
      <c r="H28" s="17" t="str">
        <f>IF(A28="","",IFERROR(_xludf.minifs(Wylęgarnia!$S$3:$S$502,Wylęgarnia!$C$3:$C$502,A28),""))</f>
        <v/>
      </c>
      <c r="I28" s="17" t="str">
        <f>IF(A28="","",IFERROR(_xludf.maxifs(Wylęgarnia!$S$3:$S$502,Wylęgarnia!$C$3:$C$502,A28),""))</f>
        <v/>
      </c>
      <c r="J28" s="21" t="str">
        <f>IF(A28="","",SUMIF(Wylęgarnia!$C$3:$C$502,A28,Wylęgarnia!$R$3:$R$502))</f>
        <v/>
      </c>
      <c r="K28" s="13" t="str">
        <f t="shared" si="1"/>
        <v/>
      </c>
    </row>
    <row r="29" spans="1:11" x14ac:dyDescent="0.25">
      <c r="A29" s="13" t="str">
        <f>IF(Konfiguracja!B28=0,"",Konfiguracja!B28)</f>
        <v/>
      </c>
      <c r="B29" s="13" t="str">
        <f>IF(A29="","",COUNTIF(Wylęgarnia!$C$3:$C$502,A29))</f>
        <v/>
      </c>
      <c r="C29" s="21" t="str">
        <f>IF(A29="","",SUMIF(Wylęgarnia!$C$3:$C$502,A29,Wylęgarnia!$H$3:$H$502))</f>
        <v/>
      </c>
      <c r="D29" s="17" t="str">
        <f>IF(A29="","",IFERROR(AVERAGEIF(Wylęgarnia!$C$3:$C$502,A29,Wylęgarnia!$M$3:$M$502),""))</f>
        <v/>
      </c>
      <c r="E29" s="17" t="str">
        <f>IF(A29="","",IFERROR(AVERAGEIF(Wylęgarnia!$C$3:$C$502,A29,Wylęgarnia!$L$3:$L$502),""))</f>
        <v/>
      </c>
      <c r="F29" s="17" t="str">
        <f>IF(A29="","",IFERROR(AVERAGEIF(Wylęgarnia!$C$3:$C$502,A29,Wylęgarnia!$S$3:$S$502),""))</f>
        <v/>
      </c>
      <c r="G29" s="17" t="str">
        <f>IF(A29="","",IFERROR(AVERAGEIF(Wylęgarnia!$C$3:$C$502,A29,Wylęgarnia!$T$3:$T$502),""))</f>
        <v/>
      </c>
      <c r="H29" s="17" t="str">
        <f>IF(A29="","",IFERROR(_xludf.minifs(Wylęgarnia!$S$3:$S$502,Wylęgarnia!$C$3:$C$502,A29),""))</f>
        <v/>
      </c>
      <c r="I29" s="17" t="str">
        <f>IF(A29="","",IFERROR(_xludf.maxifs(Wylęgarnia!$S$3:$S$502,Wylęgarnia!$C$3:$C$502,A29),""))</f>
        <v/>
      </c>
      <c r="J29" s="21" t="str">
        <f>IF(A29="","",SUMIF(Wylęgarnia!$C$3:$C$502,A29,Wylęgarnia!$R$3:$R$502))</f>
        <v/>
      </c>
      <c r="K29" s="13" t="str">
        <f t="shared" si="1"/>
        <v/>
      </c>
    </row>
    <row r="30" spans="1:11" x14ac:dyDescent="0.25">
      <c r="A30" s="13" t="str">
        <f>IF(Konfiguracja!B29=0,"",Konfiguracja!B29)</f>
        <v/>
      </c>
      <c r="B30" s="13" t="str">
        <f>IF(A30="","",COUNTIF(Wylęgarnia!$C$3:$C$502,A30))</f>
        <v/>
      </c>
      <c r="C30" s="21" t="str">
        <f>IF(A30="","",SUMIF(Wylęgarnia!$C$3:$C$502,A30,Wylęgarnia!$H$3:$H$502))</f>
        <v/>
      </c>
      <c r="D30" s="17" t="str">
        <f>IF(A30="","",IFERROR(AVERAGEIF(Wylęgarnia!$C$3:$C$502,A30,Wylęgarnia!$M$3:$M$502),""))</f>
        <v/>
      </c>
      <c r="E30" s="17" t="str">
        <f>IF(A30="","",IFERROR(AVERAGEIF(Wylęgarnia!$C$3:$C$502,A30,Wylęgarnia!$L$3:$L$502),""))</f>
        <v/>
      </c>
      <c r="F30" s="17" t="str">
        <f>IF(A30="","",IFERROR(AVERAGEIF(Wylęgarnia!$C$3:$C$502,A30,Wylęgarnia!$S$3:$S$502),""))</f>
        <v/>
      </c>
      <c r="G30" s="17" t="str">
        <f>IF(A30="","",IFERROR(AVERAGEIF(Wylęgarnia!$C$3:$C$502,A30,Wylęgarnia!$T$3:$T$502),""))</f>
        <v/>
      </c>
      <c r="H30" s="17" t="str">
        <f>IF(A30="","",IFERROR(_xludf.minifs(Wylęgarnia!$S$3:$S$502,Wylęgarnia!$C$3:$C$502,A30),""))</f>
        <v/>
      </c>
      <c r="I30" s="17" t="str">
        <f>IF(A30="","",IFERROR(_xludf.maxifs(Wylęgarnia!$S$3:$S$502,Wylęgarnia!$C$3:$C$502,A30),""))</f>
        <v/>
      </c>
      <c r="J30" s="21" t="str">
        <f>IF(A30="","",SUMIF(Wylęgarnia!$C$3:$C$502,A30,Wylęgarnia!$R$3:$R$502))</f>
        <v/>
      </c>
      <c r="K30" s="13" t="str">
        <f t="shared" si="1"/>
        <v/>
      </c>
    </row>
    <row r="31" spans="1:11" x14ac:dyDescent="0.25">
      <c r="A31" s="13" t="str">
        <f>IF(Konfiguracja!B30=0,"",Konfiguracja!B30)</f>
        <v/>
      </c>
      <c r="B31" s="13" t="str">
        <f>IF(A31="","",COUNTIF(Wylęgarnia!$C$3:$C$502,A31))</f>
        <v/>
      </c>
      <c r="C31" s="21" t="str">
        <f>IF(A31="","",SUMIF(Wylęgarnia!$C$3:$C$502,A31,Wylęgarnia!$H$3:$H$502))</f>
        <v/>
      </c>
      <c r="D31" s="17" t="str">
        <f>IF(A31="","",IFERROR(AVERAGEIF(Wylęgarnia!$C$3:$C$502,A31,Wylęgarnia!$M$3:$M$502),""))</f>
        <v/>
      </c>
      <c r="E31" s="17" t="str">
        <f>IF(A31="","",IFERROR(AVERAGEIF(Wylęgarnia!$C$3:$C$502,A31,Wylęgarnia!$L$3:$L$502),""))</f>
        <v/>
      </c>
      <c r="F31" s="17" t="str">
        <f>IF(A31="","",IFERROR(AVERAGEIF(Wylęgarnia!$C$3:$C$502,A31,Wylęgarnia!$S$3:$S$502),""))</f>
        <v/>
      </c>
      <c r="G31" s="17" t="str">
        <f>IF(A31="","",IFERROR(AVERAGEIF(Wylęgarnia!$C$3:$C$502,A31,Wylęgarnia!$T$3:$T$502),""))</f>
        <v/>
      </c>
      <c r="H31" s="17" t="str">
        <f>IF(A31="","",IFERROR(_xludf.minifs(Wylęgarnia!$S$3:$S$502,Wylęgarnia!$C$3:$C$502,A31),""))</f>
        <v/>
      </c>
      <c r="I31" s="17" t="str">
        <f>IF(A31="","",IFERROR(_xludf.maxifs(Wylęgarnia!$S$3:$S$502,Wylęgarnia!$C$3:$C$502,A31),""))</f>
        <v/>
      </c>
      <c r="J31" s="21" t="str">
        <f>IF(A31="","",SUMIF(Wylęgarnia!$C$3:$C$502,A31,Wylęgarnia!$R$3:$R$502))</f>
        <v/>
      </c>
      <c r="K31" s="13" t="str">
        <f t="shared" si="1"/>
        <v/>
      </c>
    </row>
    <row r="32" spans="1:11" x14ac:dyDescent="0.25">
      <c r="A32" s="13" t="str">
        <f>IF(Konfiguracja!B31=0,"",Konfiguracja!B31)</f>
        <v/>
      </c>
      <c r="B32" s="13" t="str">
        <f>IF(A32="","",COUNTIF(Wylęgarnia!$C$3:$C$502,A32))</f>
        <v/>
      </c>
      <c r="C32" s="21" t="str">
        <f>IF(A32="","",SUMIF(Wylęgarnia!$C$3:$C$502,A32,Wylęgarnia!$H$3:$H$502))</f>
        <v/>
      </c>
      <c r="D32" s="17" t="str">
        <f>IF(A32="","",IFERROR(AVERAGEIF(Wylęgarnia!$C$3:$C$502,A32,Wylęgarnia!$M$3:$M$502),""))</f>
        <v/>
      </c>
      <c r="E32" s="17" t="str">
        <f>IF(A32="","",IFERROR(AVERAGEIF(Wylęgarnia!$C$3:$C$502,A32,Wylęgarnia!$L$3:$L$502),""))</f>
        <v/>
      </c>
      <c r="F32" s="17" t="str">
        <f>IF(A32="","",IFERROR(AVERAGEIF(Wylęgarnia!$C$3:$C$502,A32,Wylęgarnia!$S$3:$S$502),""))</f>
        <v/>
      </c>
      <c r="G32" s="17" t="str">
        <f>IF(A32="","",IFERROR(AVERAGEIF(Wylęgarnia!$C$3:$C$502,A32,Wylęgarnia!$T$3:$T$502),""))</f>
        <v/>
      </c>
      <c r="H32" s="17" t="str">
        <f>IF(A32="","",IFERROR(_xludf.minifs(Wylęgarnia!$S$3:$S$502,Wylęgarnia!$C$3:$C$502,A32),""))</f>
        <v/>
      </c>
      <c r="I32" s="17" t="str">
        <f>IF(A32="","",IFERROR(_xludf.maxifs(Wylęgarnia!$S$3:$S$502,Wylęgarnia!$C$3:$C$502,A32),""))</f>
        <v/>
      </c>
      <c r="J32" s="21" t="str">
        <f>IF(A32="","",SUMIF(Wylęgarnia!$C$3:$C$502,A32,Wylęgarnia!$R$3:$R$502))</f>
        <v/>
      </c>
      <c r="K32" s="13" t="str">
        <f t="shared" si="1"/>
        <v/>
      </c>
    </row>
    <row r="33" spans="1:11" x14ac:dyDescent="0.25">
      <c r="A33" s="13" t="str">
        <f>IF(Konfiguracja!B32=0,"",Konfiguracja!B32)</f>
        <v/>
      </c>
      <c r="B33" s="13" t="str">
        <f>IF(A33="","",COUNTIF(Wylęgarnia!$C$3:$C$502,A33))</f>
        <v/>
      </c>
      <c r="C33" s="21" t="str">
        <f>IF(A33="","",SUMIF(Wylęgarnia!$C$3:$C$502,A33,Wylęgarnia!$H$3:$H$502))</f>
        <v/>
      </c>
      <c r="D33" s="17" t="str">
        <f>IF(A33="","",IFERROR(AVERAGEIF(Wylęgarnia!$C$3:$C$502,A33,Wylęgarnia!$M$3:$M$502),""))</f>
        <v/>
      </c>
      <c r="E33" s="17" t="str">
        <f>IF(A33="","",IFERROR(AVERAGEIF(Wylęgarnia!$C$3:$C$502,A33,Wylęgarnia!$L$3:$L$502),""))</f>
        <v/>
      </c>
      <c r="F33" s="17" t="str">
        <f>IF(A33="","",IFERROR(AVERAGEIF(Wylęgarnia!$C$3:$C$502,A33,Wylęgarnia!$S$3:$S$502),""))</f>
        <v/>
      </c>
      <c r="G33" s="17" t="str">
        <f>IF(A33="","",IFERROR(AVERAGEIF(Wylęgarnia!$C$3:$C$502,A33,Wylęgarnia!$T$3:$T$502),""))</f>
        <v/>
      </c>
      <c r="H33" s="17" t="str">
        <f>IF(A33="","",IFERROR(_xludf.minifs(Wylęgarnia!$S$3:$S$502,Wylęgarnia!$C$3:$C$502,A33),""))</f>
        <v/>
      </c>
      <c r="I33" s="17" t="str">
        <f>IF(A33="","",IFERROR(_xludf.maxifs(Wylęgarnia!$S$3:$S$502,Wylęgarnia!$C$3:$C$502,A33),""))</f>
        <v/>
      </c>
      <c r="J33" s="21" t="str">
        <f>IF(A33="","",SUMIF(Wylęgarnia!$C$3:$C$502,A33,Wylęgarnia!$R$3:$R$502))</f>
        <v/>
      </c>
      <c r="K33" s="13" t="str">
        <f t="shared" si="1"/>
        <v/>
      </c>
    </row>
    <row r="34" spans="1:11" x14ac:dyDescent="0.25">
      <c r="A34" s="13" t="str">
        <f>IF(Konfiguracja!B33=0,"",Konfiguracja!B33)</f>
        <v/>
      </c>
      <c r="B34" s="13" t="str">
        <f>IF(A34="","",COUNTIF(Wylęgarnia!$C$3:$C$502,A34))</f>
        <v/>
      </c>
      <c r="C34" s="21" t="str">
        <f>IF(A34="","",SUMIF(Wylęgarnia!$C$3:$C$502,A34,Wylęgarnia!$H$3:$H$502))</f>
        <v/>
      </c>
      <c r="D34" s="17" t="str">
        <f>IF(A34="","",IFERROR(AVERAGEIF(Wylęgarnia!$C$3:$C$502,A34,Wylęgarnia!$M$3:$M$502),""))</f>
        <v/>
      </c>
      <c r="E34" s="17" t="str">
        <f>IF(A34="","",IFERROR(AVERAGEIF(Wylęgarnia!$C$3:$C$502,A34,Wylęgarnia!$L$3:$L$502),""))</f>
        <v/>
      </c>
      <c r="F34" s="17" t="str">
        <f>IF(A34="","",IFERROR(AVERAGEIF(Wylęgarnia!$C$3:$C$502,A34,Wylęgarnia!$S$3:$S$502),""))</f>
        <v/>
      </c>
      <c r="G34" s="17" t="str">
        <f>IF(A34="","",IFERROR(AVERAGEIF(Wylęgarnia!$C$3:$C$502,A34,Wylęgarnia!$T$3:$T$502),""))</f>
        <v/>
      </c>
      <c r="H34" s="17" t="str">
        <f>IF(A34="","",IFERROR(_xludf.minifs(Wylęgarnia!$S$3:$S$502,Wylęgarnia!$C$3:$C$502,A34),""))</f>
        <v/>
      </c>
      <c r="I34" s="17" t="str">
        <f>IF(A34="","",IFERROR(_xludf.maxifs(Wylęgarnia!$S$3:$S$502,Wylęgarnia!$C$3:$C$502,A34),""))</f>
        <v/>
      </c>
      <c r="J34" s="21" t="str">
        <f>IF(A34="","",SUMIF(Wylęgarnia!$C$3:$C$502,A34,Wylęgarnia!$R$3:$R$502))</f>
        <v/>
      </c>
      <c r="K34" s="13" t="str">
        <f t="shared" si="1"/>
        <v/>
      </c>
    </row>
    <row r="35" spans="1:11" x14ac:dyDescent="0.25">
      <c r="A35" s="13" t="str">
        <f>IF(Konfiguracja!B34=0,"",Konfiguracja!B34)</f>
        <v/>
      </c>
      <c r="B35" s="13" t="str">
        <f>IF(A35="","",COUNTIF(Wylęgarnia!$C$3:$C$502,A35))</f>
        <v/>
      </c>
      <c r="C35" s="21" t="str">
        <f>IF(A35="","",SUMIF(Wylęgarnia!$C$3:$C$502,A35,Wylęgarnia!$H$3:$H$502))</f>
        <v/>
      </c>
      <c r="D35" s="17" t="str">
        <f>IF(A35="","",IFERROR(AVERAGEIF(Wylęgarnia!$C$3:$C$502,A35,Wylęgarnia!$M$3:$M$502),""))</f>
        <v/>
      </c>
      <c r="E35" s="17" t="str">
        <f>IF(A35="","",IFERROR(AVERAGEIF(Wylęgarnia!$C$3:$C$502,A35,Wylęgarnia!$L$3:$L$502),""))</f>
        <v/>
      </c>
      <c r="F35" s="17" t="str">
        <f>IF(A35="","",IFERROR(AVERAGEIF(Wylęgarnia!$C$3:$C$502,A35,Wylęgarnia!$S$3:$S$502),""))</f>
        <v/>
      </c>
      <c r="G35" s="17" t="str">
        <f>IF(A35="","",IFERROR(AVERAGEIF(Wylęgarnia!$C$3:$C$502,A35,Wylęgarnia!$T$3:$T$502),""))</f>
        <v/>
      </c>
      <c r="H35" s="17" t="str">
        <f>IF(A35="","",IFERROR(_xludf.minifs(Wylęgarnia!$S$3:$S$502,Wylęgarnia!$C$3:$C$502,A35),""))</f>
        <v/>
      </c>
      <c r="I35" s="17" t="str">
        <f>IF(A35="","",IFERROR(_xludf.maxifs(Wylęgarnia!$S$3:$S$502,Wylęgarnia!$C$3:$C$502,A35),""))</f>
        <v/>
      </c>
      <c r="J35" s="21" t="str">
        <f>IF(A35="","",SUMIF(Wylęgarnia!$C$3:$C$502,A35,Wylęgarnia!$R$3:$R$502))</f>
        <v/>
      </c>
      <c r="K35" s="13" t="str">
        <f t="shared" si="1"/>
        <v/>
      </c>
    </row>
    <row r="36" spans="1:11" x14ac:dyDescent="0.25">
      <c r="A36" s="13" t="str">
        <f>IF(Konfiguracja!B35=0,"",Konfiguracja!B35)</f>
        <v/>
      </c>
      <c r="B36" s="13" t="str">
        <f>IF(A36="","",COUNTIF(Wylęgarnia!$C$3:$C$502,A36))</f>
        <v/>
      </c>
      <c r="C36" s="21" t="str">
        <f>IF(A36="","",SUMIF(Wylęgarnia!$C$3:$C$502,A36,Wylęgarnia!$H$3:$H$502))</f>
        <v/>
      </c>
      <c r="D36" s="17" t="str">
        <f>IF(A36="","",IFERROR(AVERAGEIF(Wylęgarnia!$C$3:$C$502,A36,Wylęgarnia!$M$3:$M$502),""))</f>
        <v/>
      </c>
      <c r="E36" s="17" t="str">
        <f>IF(A36="","",IFERROR(AVERAGEIF(Wylęgarnia!$C$3:$C$502,A36,Wylęgarnia!$L$3:$L$502),""))</f>
        <v/>
      </c>
      <c r="F36" s="17" t="str">
        <f>IF(A36="","",IFERROR(AVERAGEIF(Wylęgarnia!$C$3:$C$502,A36,Wylęgarnia!$S$3:$S$502),""))</f>
        <v/>
      </c>
      <c r="G36" s="17" t="str">
        <f>IF(A36="","",IFERROR(AVERAGEIF(Wylęgarnia!$C$3:$C$502,A36,Wylęgarnia!$T$3:$T$502),""))</f>
        <v/>
      </c>
      <c r="H36" s="17" t="str">
        <f>IF(A36="","",IFERROR(_xludf.minifs(Wylęgarnia!$S$3:$S$502,Wylęgarnia!$C$3:$C$502,A36),""))</f>
        <v/>
      </c>
      <c r="I36" s="17" t="str">
        <f>IF(A36="","",IFERROR(_xludf.maxifs(Wylęgarnia!$S$3:$S$502,Wylęgarnia!$C$3:$C$502,A36),""))</f>
        <v/>
      </c>
      <c r="J36" s="21" t="str">
        <f>IF(A36="","",SUMIF(Wylęgarnia!$C$3:$C$502,A36,Wylęgarnia!$R$3:$R$502))</f>
        <v/>
      </c>
      <c r="K36" s="13" t="str">
        <f t="shared" si="1"/>
        <v/>
      </c>
    </row>
    <row r="37" spans="1:11" x14ac:dyDescent="0.25">
      <c r="A37" s="13" t="str">
        <f>IF(Konfiguracja!B36=0,"",Konfiguracja!B36)</f>
        <v/>
      </c>
      <c r="B37" s="13" t="str">
        <f>IF(A37="","",COUNTIF(Wylęgarnia!$C$3:$C$502,A37))</f>
        <v/>
      </c>
      <c r="C37" s="21" t="str">
        <f>IF(A37="","",SUMIF(Wylęgarnia!$C$3:$C$502,A37,Wylęgarnia!$H$3:$H$502))</f>
        <v/>
      </c>
      <c r="D37" s="17" t="str">
        <f>IF(A37="","",IFERROR(AVERAGEIF(Wylęgarnia!$C$3:$C$502,A37,Wylęgarnia!$M$3:$M$502),""))</f>
        <v/>
      </c>
      <c r="E37" s="17" t="str">
        <f>IF(A37="","",IFERROR(AVERAGEIF(Wylęgarnia!$C$3:$C$502,A37,Wylęgarnia!$L$3:$L$502),""))</f>
        <v/>
      </c>
      <c r="F37" s="17" t="str">
        <f>IF(A37="","",IFERROR(AVERAGEIF(Wylęgarnia!$C$3:$C$502,A37,Wylęgarnia!$S$3:$S$502),""))</f>
        <v/>
      </c>
      <c r="G37" s="17" t="str">
        <f>IF(A37="","",IFERROR(AVERAGEIF(Wylęgarnia!$C$3:$C$502,A37,Wylęgarnia!$T$3:$T$502),""))</f>
        <v/>
      </c>
      <c r="H37" s="17" t="str">
        <f>IF(A37="","",IFERROR(_xludf.minifs(Wylęgarnia!$S$3:$S$502,Wylęgarnia!$C$3:$C$502,A37),""))</f>
        <v/>
      </c>
      <c r="I37" s="17" t="str">
        <f>IF(A37="","",IFERROR(_xludf.maxifs(Wylęgarnia!$S$3:$S$502,Wylęgarnia!$C$3:$C$502,A37),""))</f>
        <v/>
      </c>
      <c r="J37" s="21" t="str">
        <f>IF(A37="","",SUMIF(Wylęgarnia!$C$3:$C$502,A37,Wylęgarnia!$R$3:$R$502))</f>
        <v/>
      </c>
      <c r="K37" s="13" t="str">
        <f t="shared" si="1"/>
        <v/>
      </c>
    </row>
    <row r="38" spans="1:11" x14ac:dyDescent="0.25">
      <c r="A38" s="13" t="str">
        <f>IF(Konfiguracja!B37=0,"",Konfiguracja!B37)</f>
        <v/>
      </c>
      <c r="B38" s="13" t="str">
        <f>IF(A38="","",COUNTIF(Wylęgarnia!$C$3:$C$502,A38))</f>
        <v/>
      </c>
      <c r="C38" s="21" t="str">
        <f>IF(A38="","",SUMIF(Wylęgarnia!$C$3:$C$502,A38,Wylęgarnia!$H$3:$H$502))</f>
        <v/>
      </c>
      <c r="D38" s="17" t="str">
        <f>IF(A38="","",IFERROR(AVERAGEIF(Wylęgarnia!$C$3:$C$502,A38,Wylęgarnia!$M$3:$M$502),""))</f>
        <v/>
      </c>
      <c r="E38" s="17" t="str">
        <f>IF(A38="","",IFERROR(AVERAGEIF(Wylęgarnia!$C$3:$C$502,A38,Wylęgarnia!$L$3:$L$502),""))</f>
        <v/>
      </c>
      <c r="F38" s="17" t="str">
        <f>IF(A38="","",IFERROR(AVERAGEIF(Wylęgarnia!$C$3:$C$502,A38,Wylęgarnia!$S$3:$S$502),""))</f>
        <v/>
      </c>
      <c r="G38" s="17" t="str">
        <f>IF(A38="","",IFERROR(AVERAGEIF(Wylęgarnia!$C$3:$C$502,A38,Wylęgarnia!$T$3:$T$502),""))</f>
        <v/>
      </c>
      <c r="H38" s="17" t="str">
        <f>IF(A38="","",IFERROR(_xludf.minifs(Wylęgarnia!$S$3:$S$502,Wylęgarnia!$C$3:$C$502,A38),""))</f>
        <v/>
      </c>
      <c r="I38" s="17" t="str">
        <f>IF(A38="","",IFERROR(_xludf.maxifs(Wylęgarnia!$S$3:$S$502,Wylęgarnia!$C$3:$C$502,A38),""))</f>
        <v/>
      </c>
      <c r="J38" s="21" t="str">
        <f>IF(A38="","",SUMIF(Wylęgarnia!$C$3:$C$502,A38,Wylęgarnia!$R$3:$R$502))</f>
        <v/>
      </c>
      <c r="K38" s="13" t="str">
        <f t="shared" si="1"/>
        <v/>
      </c>
    </row>
    <row r="39" spans="1:11" x14ac:dyDescent="0.25">
      <c r="A39" s="13" t="str">
        <f>IF(Konfiguracja!B38=0,"",Konfiguracja!B38)</f>
        <v/>
      </c>
      <c r="B39" s="13" t="str">
        <f>IF(A39="","",COUNTIF(Wylęgarnia!$C$3:$C$502,A39))</f>
        <v/>
      </c>
      <c r="C39" s="21" t="str">
        <f>IF(A39="","",SUMIF(Wylęgarnia!$C$3:$C$502,A39,Wylęgarnia!$H$3:$H$502))</f>
        <v/>
      </c>
      <c r="D39" s="17" t="str">
        <f>IF(A39="","",IFERROR(AVERAGEIF(Wylęgarnia!$C$3:$C$502,A39,Wylęgarnia!$M$3:$M$502),""))</f>
        <v/>
      </c>
      <c r="E39" s="17" t="str">
        <f>IF(A39="","",IFERROR(AVERAGEIF(Wylęgarnia!$C$3:$C$502,A39,Wylęgarnia!$L$3:$L$502),""))</f>
        <v/>
      </c>
      <c r="F39" s="17" t="str">
        <f>IF(A39="","",IFERROR(AVERAGEIF(Wylęgarnia!$C$3:$C$502,A39,Wylęgarnia!$S$3:$S$502),""))</f>
        <v/>
      </c>
      <c r="G39" s="17" t="str">
        <f>IF(A39="","",IFERROR(AVERAGEIF(Wylęgarnia!$C$3:$C$502,A39,Wylęgarnia!$T$3:$T$502),""))</f>
        <v/>
      </c>
      <c r="H39" s="17" t="str">
        <f>IF(A39="","",IFERROR(_xludf.minifs(Wylęgarnia!$S$3:$S$502,Wylęgarnia!$C$3:$C$502,A39),""))</f>
        <v/>
      </c>
      <c r="I39" s="17" t="str">
        <f>IF(A39="","",IFERROR(_xludf.maxifs(Wylęgarnia!$S$3:$S$502,Wylęgarnia!$C$3:$C$502,A39),""))</f>
        <v/>
      </c>
      <c r="J39" s="21" t="str">
        <f>IF(A39="","",SUMIF(Wylęgarnia!$C$3:$C$502,A39,Wylęgarnia!$R$3:$R$502))</f>
        <v/>
      </c>
      <c r="K39" s="13" t="str">
        <f t="shared" si="1"/>
        <v/>
      </c>
    </row>
    <row r="40" spans="1:11" x14ac:dyDescent="0.25">
      <c r="A40" s="13" t="str">
        <f>IF(Konfiguracja!B39=0,"",Konfiguracja!B39)</f>
        <v/>
      </c>
      <c r="B40" s="13" t="str">
        <f>IF(A40="","",COUNTIF(Wylęgarnia!$C$3:$C$502,A40))</f>
        <v/>
      </c>
      <c r="C40" s="21" t="str">
        <f>IF(A40="","",SUMIF(Wylęgarnia!$C$3:$C$502,A40,Wylęgarnia!$H$3:$H$502))</f>
        <v/>
      </c>
      <c r="D40" s="17" t="str">
        <f>IF(A40="","",IFERROR(AVERAGEIF(Wylęgarnia!$C$3:$C$502,A40,Wylęgarnia!$M$3:$M$502),""))</f>
        <v/>
      </c>
      <c r="E40" s="17" t="str">
        <f>IF(A40="","",IFERROR(AVERAGEIF(Wylęgarnia!$C$3:$C$502,A40,Wylęgarnia!$L$3:$L$502),""))</f>
        <v/>
      </c>
      <c r="F40" s="17" t="str">
        <f>IF(A40="","",IFERROR(AVERAGEIF(Wylęgarnia!$C$3:$C$502,A40,Wylęgarnia!$S$3:$S$502),""))</f>
        <v/>
      </c>
      <c r="G40" s="17" t="str">
        <f>IF(A40="","",IFERROR(AVERAGEIF(Wylęgarnia!$C$3:$C$502,A40,Wylęgarnia!$T$3:$T$502),""))</f>
        <v/>
      </c>
      <c r="H40" s="17" t="str">
        <f>IF(A40="","",IFERROR(_xludf.minifs(Wylęgarnia!$S$3:$S$502,Wylęgarnia!$C$3:$C$502,A40),""))</f>
        <v/>
      </c>
      <c r="I40" s="17" t="str">
        <f>IF(A40="","",IFERROR(_xludf.maxifs(Wylęgarnia!$S$3:$S$502,Wylęgarnia!$C$3:$C$502,A40),""))</f>
        <v/>
      </c>
      <c r="J40" s="21" t="str">
        <f>IF(A40="","",SUMIF(Wylęgarnia!$C$3:$C$502,A40,Wylęgarnia!$R$3:$R$502))</f>
        <v/>
      </c>
      <c r="K40" s="13" t="str">
        <f t="shared" si="1"/>
        <v/>
      </c>
    </row>
    <row r="41" spans="1:11" x14ac:dyDescent="0.25">
      <c r="A41" s="13" t="str">
        <f>IF(Konfiguracja!B40=0,"",Konfiguracja!B40)</f>
        <v/>
      </c>
      <c r="B41" s="13" t="str">
        <f>IF(A41="","",COUNTIF(Wylęgarnia!$C$3:$C$502,A41))</f>
        <v/>
      </c>
      <c r="C41" s="21" t="str">
        <f>IF(A41="","",SUMIF(Wylęgarnia!$C$3:$C$502,A41,Wylęgarnia!$H$3:$H$502))</f>
        <v/>
      </c>
      <c r="D41" s="17" t="str">
        <f>IF(A41="","",IFERROR(AVERAGEIF(Wylęgarnia!$C$3:$C$502,A41,Wylęgarnia!$M$3:$M$502),""))</f>
        <v/>
      </c>
      <c r="E41" s="17" t="str">
        <f>IF(A41="","",IFERROR(AVERAGEIF(Wylęgarnia!$C$3:$C$502,A41,Wylęgarnia!$L$3:$L$502),""))</f>
        <v/>
      </c>
      <c r="F41" s="17" t="str">
        <f>IF(A41="","",IFERROR(AVERAGEIF(Wylęgarnia!$C$3:$C$502,A41,Wylęgarnia!$S$3:$S$502),""))</f>
        <v/>
      </c>
      <c r="G41" s="17" t="str">
        <f>IF(A41="","",IFERROR(AVERAGEIF(Wylęgarnia!$C$3:$C$502,A41,Wylęgarnia!$T$3:$T$502),""))</f>
        <v/>
      </c>
      <c r="H41" s="17" t="str">
        <f>IF(A41="","",IFERROR(_xludf.minifs(Wylęgarnia!$S$3:$S$502,Wylęgarnia!$C$3:$C$502,A41),""))</f>
        <v/>
      </c>
      <c r="I41" s="17" t="str">
        <f>IF(A41="","",IFERROR(_xludf.maxifs(Wylęgarnia!$S$3:$S$502,Wylęgarnia!$C$3:$C$502,A41),""))</f>
        <v/>
      </c>
      <c r="J41" s="21" t="str">
        <f>IF(A41="","",SUMIF(Wylęgarnia!$C$3:$C$502,A41,Wylęgarnia!$R$3:$R$502))</f>
        <v/>
      </c>
      <c r="K41" s="13" t="str">
        <f t="shared" si="1"/>
        <v/>
      </c>
    </row>
    <row r="42" spans="1:11" x14ac:dyDescent="0.25">
      <c r="A42" s="13" t="str">
        <f>IF(Konfiguracja!B41=0,"",Konfiguracja!B41)</f>
        <v/>
      </c>
      <c r="B42" s="13" t="str">
        <f>IF(A42="","",COUNTIF(Wylęgarnia!$C$3:$C$502,A42))</f>
        <v/>
      </c>
      <c r="C42" s="21" t="str">
        <f>IF(A42="","",SUMIF(Wylęgarnia!$C$3:$C$502,A42,Wylęgarnia!$H$3:$H$502))</f>
        <v/>
      </c>
      <c r="D42" s="17" t="str">
        <f>IF(A42="","",IFERROR(AVERAGEIF(Wylęgarnia!$C$3:$C$502,A42,Wylęgarnia!$M$3:$M$502),""))</f>
        <v/>
      </c>
      <c r="E42" s="17" t="str">
        <f>IF(A42="","",IFERROR(AVERAGEIF(Wylęgarnia!$C$3:$C$502,A42,Wylęgarnia!$L$3:$L$502),""))</f>
        <v/>
      </c>
      <c r="F42" s="17" t="str">
        <f>IF(A42="","",IFERROR(AVERAGEIF(Wylęgarnia!$C$3:$C$502,A42,Wylęgarnia!$S$3:$S$502),""))</f>
        <v/>
      </c>
      <c r="G42" s="17" t="str">
        <f>IF(A42="","",IFERROR(AVERAGEIF(Wylęgarnia!$C$3:$C$502,A42,Wylęgarnia!$T$3:$T$502),""))</f>
        <v/>
      </c>
      <c r="H42" s="17" t="str">
        <f>IF(A42="","",IFERROR(_xludf.minifs(Wylęgarnia!$S$3:$S$502,Wylęgarnia!$C$3:$C$502,A42),""))</f>
        <v/>
      </c>
      <c r="I42" s="17" t="str">
        <f>IF(A42="","",IFERROR(_xludf.maxifs(Wylęgarnia!$S$3:$S$502,Wylęgarnia!$C$3:$C$502,A42),""))</f>
        <v/>
      </c>
      <c r="J42" s="21" t="str">
        <f>IF(A42="","",SUMIF(Wylęgarnia!$C$3:$C$502,A42,Wylęgarnia!$R$3:$R$502))</f>
        <v/>
      </c>
      <c r="K42" s="13" t="str">
        <f t="shared" si="1"/>
        <v/>
      </c>
    </row>
    <row r="43" spans="1:11" x14ac:dyDescent="0.25">
      <c r="A43" s="13" t="str">
        <f>IF(Konfiguracja!B42=0,"",Konfiguracja!B42)</f>
        <v/>
      </c>
      <c r="B43" s="13" t="str">
        <f>IF(A43="","",COUNTIF(Wylęgarnia!$C$3:$C$502,A43))</f>
        <v/>
      </c>
      <c r="C43" s="21" t="str">
        <f>IF(A43="","",SUMIF(Wylęgarnia!$C$3:$C$502,A43,Wylęgarnia!$H$3:$H$502))</f>
        <v/>
      </c>
      <c r="D43" s="17" t="str">
        <f>IF(A43="","",IFERROR(AVERAGEIF(Wylęgarnia!$C$3:$C$502,A43,Wylęgarnia!$M$3:$M$502),""))</f>
        <v/>
      </c>
      <c r="E43" s="17" t="str">
        <f>IF(A43="","",IFERROR(AVERAGEIF(Wylęgarnia!$C$3:$C$502,A43,Wylęgarnia!$L$3:$L$502),""))</f>
        <v/>
      </c>
      <c r="F43" s="17" t="str">
        <f>IF(A43="","",IFERROR(AVERAGEIF(Wylęgarnia!$C$3:$C$502,A43,Wylęgarnia!$S$3:$S$502),""))</f>
        <v/>
      </c>
      <c r="G43" s="17" t="str">
        <f>IF(A43="","",IFERROR(AVERAGEIF(Wylęgarnia!$C$3:$C$502,A43,Wylęgarnia!$T$3:$T$502),""))</f>
        <v/>
      </c>
      <c r="H43" s="17" t="str">
        <f>IF(A43="","",IFERROR(_xludf.minifs(Wylęgarnia!$S$3:$S$502,Wylęgarnia!$C$3:$C$502,A43),""))</f>
        <v/>
      </c>
      <c r="I43" s="17" t="str">
        <f>IF(A43="","",IFERROR(_xludf.maxifs(Wylęgarnia!$S$3:$S$502,Wylęgarnia!$C$3:$C$502,A43),""))</f>
        <v/>
      </c>
      <c r="J43" s="21" t="str">
        <f>IF(A43="","",SUMIF(Wylęgarnia!$C$3:$C$502,A43,Wylęgarnia!$R$3:$R$502))</f>
        <v/>
      </c>
      <c r="K43" s="13" t="str">
        <f t="shared" si="1"/>
        <v/>
      </c>
    </row>
    <row r="44" spans="1:11" x14ac:dyDescent="0.25">
      <c r="A44" s="13" t="str">
        <f>IF(Konfiguracja!B43=0,"",Konfiguracja!B43)</f>
        <v/>
      </c>
      <c r="B44" s="13" t="str">
        <f>IF(A44="","",COUNTIF(Wylęgarnia!$C$3:$C$502,A44))</f>
        <v/>
      </c>
      <c r="C44" s="21" t="str">
        <f>IF(A44="","",SUMIF(Wylęgarnia!$C$3:$C$502,A44,Wylęgarnia!$H$3:$H$502))</f>
        <v/>
      </c>
      <c r="D44" s="17" t="str">
        <f>IF(A44="","",IFERROR(AVERAGEIF(Wylęgarnia!$C$3:$C$502,A44,Wylęgarnia!$M$3:$M$502),""))</f>
        <v/>
      </c>
      <c r="E44" s="17" t="str">
        <f>IF(A44="","",IFERROR(AVERAGEIF(Wylęgarnia!$C$3:$C$502,A44,Wylęgarnia!$L$3:$L$502),""))</f>
        <v/>
      </c>
      <c r="F44" s="17" t="str">
        <f>IF(A44="","",IFERROR(AVERAGEIF(Wylęgarnia!$C$3:$C$502,A44,Wylęgarnia!$S$3:$S$502),""))</f>
        <v/>
      </c>
      <c r="G44" s="17" t="str">
        <f>IF(A44="","",IFERROR(AVERAGEIF(Wylęgarnia!$C$3:$C$502,A44,Wylęgarnia!$T$3:$T$502),""))</f>
        <v/>
      </c>
      <c r="H44" s="17" t="str">
        <f>IF(A44="","",IFERROR(_xludf.minifs(Wylęgarnia!$S$3:$S$502,Wylęgarnia!$C$3:$C$502,A44),""))</f>
        <v/>
      </c>
      <c r="I44" s="17" t="str">
        <f>IF(A44="","",IFERROR(_xludf.maxifs(Wylęgarnia!$S$3:$S$502,Wylęgarnia!$C$3:$C$502,A44),""))</f>
        <v/>
      </c>
      <c r="J44" s="21" t="str">
        <f>IF(A44="","",SUMIF(Wylęgarnia!$C$3:$C$502,A44,Wylęgarnia!$R$3:$R$502))</f>
        <v/>
      </c>
      <c r="K44" s="13" t="str">
        <f t="shared" si="1"/>
        <v/>
      </c>
    </row>
    <row r="45" spans="1:11" x14ac:dyDescent="0.25">
      <c r="A45" s="13" t="str">
        <f>IF(Konfiguracja!B44=0,"",Konfiguracja!B44)</f>
        <v/>
      </c>
      <c r="B45" s="13" t="str">
        <f>IF(A45="","",COUNTIF(Wylęgarnia!$C$3:$C$502,A45))</f>
        <v/>
      </c>
      <c r="C45" s="21" t="str">
        <f>IF(A45="","",SUMIF(Wylęgarnia!$C$3:$C$502,A45,Wylęgarnia!$H$3:$H$502))</f>
        <v/>
      </c>
      <c r="D45" s="17" t="str">
        <f>IF(A45="","",IFERROR(AVERAGEIF(Wylęgarnia!$C$3:$C$502,A45,Wylęgarnia!$M$3:$M$502),""))</f>
        <v/>
      </c>
      <c r="E45" s="17" t="str">
        <f>IF(A45="","",IFERROR(AVERAGEIF(Wylęgarnia!$C$3:$C$502,A45,Wylęgarnia!$L$3:$L$502),""))</f>
        <v/>
      </c>
      <c r="F45" s="17" t="str">
        <f>IF(A45="","",IFERROR(AVERAGEIF(Wylęgarnia!$C$3:$C$502,A45,Wylęgarnia!$S$3:$S$502),""))</f>
        <v/>
      </c>
      <c r="G45" s="17" t="str">
        <f>IF(A45="","",IFERROR(AVERAGEIF(Wylęgarnia!$C$3:$C$502,A45,Wylęgarnia!$T$3:$T$502),""))</f>
        <v/>
      </c>
      <c r="H45" s="17" t="str">
        <f>IF(A45="","",IFERROR(_xludf.minifs(Wylęgarnia!$S$3:$S$502,Wylęgarnia!$C$3:$C$502,A45),""))</f>
        <v/>
      </c>
      <c r="I45" s="17" t="str">
        <f>IF(A45="","",IFERROR(_xludf.maxifs(Wylęgarnia!$S$3:$S$502,Wylęgarnia!$C$3:$C$502,A45),""))</f>
        <v/>
      </c>
      <c r="J45" s="21" t="str">
        <f>IF(A45="","",SUMIF(Wylęgarnia!$C$3:$C$502,A45,Wylęgarnia!$R$3:$R$502))</f>
        <v/>
      </c>
      <c r="K45" s="13" t="str">
        <f t="shared" si="1"/>
        <v/>
      </c>
    </row>
    <row r="46" spans="1:11" x14ac:dyDescent="0.25">
      <c r="A46" s="13" t="str">
        <f>IF(Konfiguracja!B45=0,"",Konfiguracja!B45)</f>
        <v/>
      </c>
      <c r="B46" s="13" t="str">
        <f>IF(A46="","",COUNTIF(Wylęgarnia!$C$3:$C$502,A46))</f>
        <v/>
      </c>
      <c r="C46" s="21" t="str">
        <f>IF(A46="","",SUMIF(Wylęgarnia!$C$3:$C$502,A46,Wylęgarnia!$H$3:$H$502))</f>
        <v/>
      </c>
      <c r="D46" s="17" t="str">
        <f>IF(A46="","",IFERROR(AVERAGEIF(Wylęgarnia!$C$3:$C$502,A46,Wylęgarnia!$M$3:$M$502),""))</f>
        <v/>
      </c>
      <c r="E46" s="17" t="str">
        <f>IF(A46="","",IFERROR(AVERAGEIF(Wylęgarnia!$C$3:$C$502,A46,Wylęgarnia!$L$3:$L$502),""))</f>
        <v/>
      </c>
      <c r="F46" s="17" t="str">
        <f>IF(A46="","",IFERROR(AVERAGEIF(Wylęgarnia!$C$3:$C$502,A46,Wylęgarnia!$S$3:$S$502),""))</f>
        <v/>
      </c>
      <c r="G46" s="17" t="str">
        <f>IF(A46="","",IFERROR(AVERAGEIF(Wylęgarnia!$C$3:$C$502,A46,Wylęgarnia!$T$3:$T$502),""))</f>
        <v/>
      </c>
      <c r="H46" s="17" t="str">
        <f>IF(A46="","",IFERROR(_xludf.minifs(Wylęgarnia!$S$3:$S$502,Wylęgarnia!$C$3:$C$502,A46),""))</f>
        <v/>
      </c>
      <c r="I46" s="17" t="str">
        <f>IF(A46="","",IFERROR(_xludf.maxifs(Wylęgarnia!$S$3:$S$502,Wylęgarnia!$C$3:$C$502,A46),""))</f>
        <v/>
      </c>
      <c r="J46" s="21" t="str">
        <f>IF(A46="","",SUMIF(Wylęgarnia!$C$3:$C$502,A46,Wylęgarnia!$R$3:$R$502))</f>
        <v/>
      </c>
      <c r="K46" s="13" t="str">
        <f t="shared" si="1"/>
        <v/>
      </c>
    </row>
    <row r="47" spans="1:11" x14ac:dyDescent="0.25">
      <c r="A47" s="13" t="str">
        <f>IF(Konfiguracja!B46=0,"",Konfiguracja!B46)</f>
        <v/>
      </c>
      <c r="B47" s="13" t="str">
        <f>IF(A47="","",COUNTIF(Wylęgarnia!$C$3:$C$502,A47))</f>
        <v/>
      </c>
      <c r="C47" s="21" t="str">
        <f>IF(A47="","",SUMIF(Wylęgarnia!$C$3:$C$502,A47,Wylęgarnia!$H$3:$H$502))</f>
        <v/>
      </c>
      <c r="D47" s="17" t="str">
        <f>IF(A47="","",IFERROR(AVERAGEIF(Wylęgarnia!$C$3:$C$502,A47,Wylęgarnia!$M$3:$M$502),""))</f>
        <v/>
      </c>
      <c r="E47" s="17" t="str">
        <f>IF(A47="","",IFERROR(AVERAGEIF(Wylęgarnia!$C$3:$C$502,A47,Wylęgarnia!$L$3:$L$502),""))</f>
        <v/>
      </c>
      <c r="F47" s="17" t="str">
        <f>IF(A47="","",IFERROR(AVERAGEIF(Wylęgarnia!$C$3:$C$502,A47,Wylęgarnia!$S$3:$S$502),""))</f>
        <v/>
      </c>
      <c r="G47" s="17" t="str">
        <f>IF(A47="","",IFERROR(AVERAGEIF(Wylęgarnia!$C$3:$C$502,A47,Wylęgarnia!$T$3:$T$502),""))</f>
        <v/>
      </c>
      <c r="H47" s="17" t="str">
        <f>IF(A47="","",IFERROR(_xludf.minifs(Wylęgarnia!$S$3:$S$502,Wylęgarnia!$C$3:$C$502,A47),""))</f>
        <v/>
      </c>
      <c r="I47" s="17" t="str">
        <f>IF(A47="","",IFERROR(_xludf.maxifs(Wylęgarnia!$S$3:$S$502,Wylęgarnia!$C$3:$C$502,A47),""))</f>
        <v/>
      </c>
      <c r="J47" s="21" t="str">
        <f>IF(A47="","",SUMIF(Wylęgarnia!$C$3:$C$502,A47,Wylęgarnia!$R$3:$R$502))</f>
        <v/>
      </c>
      <c r="K47" s="13" t="str">
        <f t="shared" si="1"/>
        <v/>
      </c>
    </row>
    <row r="48" spans="1:11" x14ac:dyDescent="0.25">
      <c r="A48" s="13" t="str">
        <f>IF(Konfiguracja!B47=0,"",Konfiguracja!B47)</f>
        <v/>
      </c>
      <c r="B48" s="13" t="str">
        <f>IF(A48="","",COUNTIF(Wylęgarnia!$C$3:$C$502,A48))</f>
        <v/>
      </c>
      <c r="C48" s="21" t="str">
        <f>IF(A48="","",SUMIF(Wylęgarnia!$C$3:$C$502,A48,Wylęgarnia!$H$3:$H$502))</f>
        <v/>
      </c>
      <c r="D48" s="17" t="str">
        <f>IF(A48="","",IFERROR(AVERAGEIF(Wylęgarnia!$C$3:$C$502,A48,Wylęgarnia!$M$3:$M$502),""))</f>
        <v/>
      </c>
      <c r="E48" s="17" t="str">
        <f>IF(A48="","",IFERROR(AVERAGEIF(Wylęgarnia!$C$3:$C$502,A48,Wylęgarnia!$L$3:$L$502),""))</f>
        <v/>
      </c>
      <c r="F48" s="17" t="str">
        <f>IF(A48="","",IFERROR(AVERAGEIF(Wylęgarnia!$C$3:$C$502,A48,Wylęgarnia!$S$3:$S$502),""))</f>
        <v/>
      </c>
      <c r="G48" s="17" t="str">
        <f>IF(A48="","",IFERROR(AVERAGEIF(Wylęgarnia!$C$3:$C$502,A48,Wylęgarnia!$T$3:$T$502),""))</f>
        <v/>
      </c>
      <c r="H48" s="17" t="str">
        <f>IF(A48="","",IFERROR(_xludf.minifs(Wylęgarnia!$S$3:$S$502,Wylęgarnia!$C$3:$C$502,A48),""))</f>
        <v/>
      </c>
      <c r="I48" s="17" t="str">
        <f>IF(A48="","",IFERROR(_xludf.maxifs(Wylęgarnia!$S$3:$S$502,Wylęgarnia!$C$3:$C$502,A48),""))</f>
        <v/>
      </c>
      <c r="J48" s="21" t="str">
        <f>IF(A48="","",SUMIF(Wylęgarnia!$C$3:$C$502,A48,Wylęgarnia!$R$3:$R$502))</f>
        <v/>
      </c>
      <c r="K48" s="13" t="str">
        <f t="shared" si="1"/>
        <v/>
      </c>
    </row>
    <row r="49" spans="1:11" x14ac:dyDescent="0.25">
      <c r="A49" s="13" t="str">
        <f>IF(Konfiguracja!B48=0,"",Konfiguracja!B48)</f>
        <v/>
      </c>
      <c r="B49" s="13" t="str">
        <f>IF(A49="","",COUNTIF(Wylęgarnia!$C$3:$C$502,A49))</f>
        <v/>
      </c>
      <c r="C49" s="21" t="str">
        <f>IF(A49="","",SUMIF(Wylęgarnia!$C$3:$C$502,A49,Wylęgarnia!$H$3:$H$502))</f>
        <v/>
      </c>
      <c r="D49" s="17" t="str">
        <f>IF(A49="","",IFERROR(AVERAGEIF(Wylęgarnia!$C$3:$C$502,A49,Wylęgarnia!$M$3:$M$502),""))</f>
        <v/>
      </c>
      <c r="E49" s="17" t="str">
        <f>IF(A49="","",IFERROR(AVERAGEIF(Wylęgarnia!$C$3:$C$502,A49,Wylęgarnia!$L$3:$L$502),""))</f>
        <v/>
      </c>
      <c r="F49" s="17" t="str">
        <f>IF(A49="","",IFERROR(AVERAGEIF(Wylęgarnia!$C$3:$C$502,A49,Wylęgarnia!$S$3:$S$502),""))</f>
        <v/>
      </c>
      <c r="G49" s="17" t="str">
        <f>IF(A49="","",IFERROR(AVERAGEIF(Wylęgarnia!$C$3:$C$502,A49,Wylęgarnia!$T$3:$T$502),""))</f>
        <v/>
      </c>
      <c r="H49" s="17" t="str">
        <f>IF(A49="","",IFERROR(_xludf.minifs(Wylęgarnia!$S$3:$S$502,Wylęgarnia!$C$3:$C$502,A49),""))</f>
        <v/>
      </c>
      <c r="I49" s="17" t="str">
        <f>IF(A49="","",IFERROR(_xludf.maxifs(Wylęgarnia!$S$3:$S$502,Wylęgarnia!$C$3:$C$502,A49),""))</f>
        <v/>
      </c>
      <c r="J49" s="21" t="str">
        <f>IF(A49="","",SUMIF(Wylęgarnia!$C$3:$C$502,A49,Wylęgarnia!$R$3:$R$502))</f>
        <v/>
      </c>
      <c r="K49" s="13" t="str">
        <f t="shared" si="1"/>
        <v/>
      </c>
    </row>
    <row r="50" spans="1:11" x14ac:dyDescent="0.25">
      <c r="A50" s="13" t="str">
        <f>IF(Konfiguracja!B49=0,"",Konfiguracja!B49)</f>
        <v/>
      </c>
      <c r="B50" s="13" t="str">
        <f>IF(A50="","",COUNTIF(Wylęgarnia!$C$3:$C$502,A50))</f>
        <v/>
      </c>
      <c r="C50" s="21" t="str">
        <f>IF(A50="","",SUMIF(Wylęgarnia!$C$3:$C$502,A50,Wylęgarnia!$H$3:$H$502))</f>
        <v/>
      </c>
      <c r="D50" s="17" t="str">
        <f>IF(A50="","",IFERROR(AVERAGEIF(Wylęgarnia!$C$3:$C$502,A50,Wylęgarnia!$M$3:$M$502),""))</f>
        <v/>
      </c>
      <c r="E50" s="17" t="str">
        <f>IF(A50="","",IFERROR(AVERAGEIF(Wylęgarnia!$C$3:$C$502,A50,Wylęgarnia!$L$3:$L$502),""))</f>
        <v/>
      </c>
      <c r="F50" s="17" t="str">
        <f>IF(A50="","",IFERROR(AVERAGEIF(Wylęgarnia!$C$3:$C$502,A50,Wylęgarnia!$S$3:$S$502),""))</f>
        <v/>
      </c>
      <c r="G50" s="17" t="str">
        <f>IF(A50="","",IFERROR(AVERAGEIF(Wylęgarnia!$C$3:$C$502,A50,Wylęgarnia!$T$3:$T$502),""))</f>
        <v/>
      </c>
      <c r="H50" s="17" t="str">
        <f>IF(A50="","",IFERROR(_xludf.minifs(Wylęgarnia!$S$3:$S$502,Wylęgarnia!$C$3:$C$502,A50),""))</f>
        <v/>
      </c>
      <c r="I50" s="17" t="str">
        <f>IF(A50="","",IFERROR(_xludf.maxifs(Wylęgarnia!$S$3:$S$502,Wylęgarnia!$C$3:$C$502,A50),""))</f>
        <v/>
      </c>
      <c r="J50" s="21" t="str">
        <f>IF(A50="","",SUMIF(Wylęgarnia!$C$3:$C$502,A50,Wylęgarnia!$R$3:$R$502))</f>
        <v/>
      </c>
      <c r="K50" s="13" t="str">
        <f t="shared" si="1"/>
        <v/>
      </c>
    </row>
    <row r="51" spans="1:11" x14ac:dyDescent="0.25">
      <c r="A51" s="13" t="str">
        <f>IF(Konfiguracja!B50=0,"",Konfiguracja!B50)</f>
        <v/>
      </c>
      <c r="B51" s="13" t="str">
        <f>IF(A51="","",COUNTIF(Wylęgarnia!$C$3:$C$502,A51))</f>
        <v/>
      </c>
      <c r="C51" s="21" t="str">
        <f>IF(A51="","",SUMIF(Wylęgarnia!$C$3:$C$502,A51,Wylęgarnia!$H$3:$H$502))</f>
        <v/>
      </c>
      <c r="D51" s="17" t="str">
        <f>IF(A51="","",IFERROR(AVERAGEIF(Wylęgarnia!$C$3:$C$502,A51,Wylęgarnia!$M$3:$M$502),""))</f>
        <v/>
      </c>
      <c r="E51" s="17" t="str">
        <f>IF(A51="","",IFERROR(AVERAGEIF(Wylęgarnia!$C$3:$C$502,A51,Wylęgarnia!$L$3:$L$502),""))</f>
        <v/>
      </c>
      <c r="F51" s="17" t="str">
        <f>IF(A51="","",IFERROR(AVERAGEIF(Wylęgarnia!$C$3:$C$502,A51,Wylęgarnia!$S$3:$S$502),""))</f>
        <v/>
      </c>
      <c r="G51" s="17" t="str">
        <f>IF(A51="","",IFERROR(AVERAGEIF(Wylęgarnia!$C$3:$C$502,A51,Wylęgarnia!$T$3:$T$502),""))</f>
        <v/>
      </c>
      <c r="H51" s="17" t="str">
        <f>IF(A51="","",IFERROR(_xludf.minifs(Wylęgarnia!$S$3:$S$502,Wylęgarnia!$C$3:$C$502,A51),""))</f>
        <v/>
      </c>
      <c r="I51" s="17" t="str">
        <f>IF(A51="","",IFERROR(_xludf.maxifs(Wylęgarnia!$S$3:$S$502,Wylęgarnia!$C$3:$C$502,A51),""))</f>
        <v/>
      </c>
      <c r="J51" s="21" t="str">
        <f>IF(A51="","",SUMIF(Wylęgarnia!$C$3:$C$502,A51,Wylęgarnia!$R$3:$R$502))</f>
        <v/>
      </c>
      <c r="K51" s="13" t="str">
        <f t="shared" si="1"/>
        <v/>
      </c>
    </row>
    <row r="52" spans="1:11" x14ac:dyDescent="0.25">
      <c r="A52" s="13" t="str">
        <f>IF(Konfiguracja!B51=0,"",Konfiguracja!B51)</f>
        <v/>
      </c>
      <c r="B52" s="13" t="str">
        <f>IF(A52="","",COUNTIF(Wylęgarnia!$C$3:$C$502,A52))</f>
        <v/>
      </c>
      <c r="C52" s="21" t="str">
        <f>IF(A52="","",SUMIF(Wylęgarnia!$C$3:$C$502,A52,Wylęgarnia!$H$3:$H$502))</f>
        <v/>
      </c>
      <c r="D52" s="17" t="str">
        <f>IF(A52="","",IFERROR(AVERAGEIF(Wylęgarnia!$C$3:$C$502,A52,Wylęgarnia!$M$3:$M$502),""))</f>
        <v/>
      </c>
      <c r="E52" s="17" t="str">
        <f>IF(A52="","",IFERROR(AVERAGEIF(Wylęgarnia!$C$3:$C$502,A52,Wylęgarnia!$L$3:$L$502),""))</f>
        <v/>
      </c>
      <c r="F52" s="17" t="str">
        <f>IF(A52="","",IFERROR(AVERAGEIF(Wylęgarnia!$C$3:$C$502,A52,Wylęgarnia!$S$3:$S$502),""))</f>
        <v/>
      </c>
      <c r="G52" s="17" t="str">
        <f>IF(A52="","",IFERROR(AVERAGEIF(Wylęgarnia!$C$3:$C$502,A52,Wylęgarnia!$T$3:$T$502),""))</f>
        <v/>
      </c>
      <c r="H52" s="17" t="str">
        <f>IF(A52="","",IFERROR(_xludf.minifs(Wylęgarnia!$S$3:$S$502,Wylęgarnia!$C$3:$C$502,A52),""))</f>
        <v/>
      </c>
      <c r="I52" s="17" t="str">
        <f>IF(A52="","",IFERROR(_xludf.maxifs(Wylęgarnia!$S$3:$S$502,Wylęgarnia!$C$3:$C$502,A52),""))</f>
        <v/>
      </c>
      <c r="J52" s="21" t="str">
        <f>IF(A52="","",SUMIF(Wylęgarnia!$C$3:$C$502,A52,Wylęgarnia!$R$3:$R$502))</f>
        <v/>
      </c>
      <c r="K52" s="13" t="str">
        <f t="shared" si="1"/>
        <v/>
      </c>
    </row>
    <row r="53" spans="1:11" x14ac:dyDescent="0.25">
      <c r="A53" s="13" t="str">
        <f>IF(Konfiguracja!B52=0,"",Konfiguracja!B52)</f>
        <v/>
      </c>
      <c r="B53" s="13" t="str">
        <f>IF(A53="","",COUNTIF(Wylęgarnia!$C$3:$C$502,A53))</f>
        <v/>
      </c>
      <c r="C53" s="21" t="str">
        <f>IF(A53="","",SUMIF(Wylęgarnia!$C$3:$C$502,A53,Wylęgarnia!$H$3:$H$502))</f>
        <v/>
      </c>
      <c r="D53" s="17" t="str">
        <f>IF(A53="","",IFERROR(AVERAGEIF(Wylęgarnia!$C$3:$C$502,A53,Wylęgarnia!$M$3:$M$502),""))</f>
        <v/>
      </c>
      <c r="E53" s="17" t="str">
        <f>IF(A53="","",IFERROR(AVERAGEIF(Wylęgarnia!$C$3:$C$502,A53,Wylęgarnia!$L$3:$L$502),""))</f>
        <v/>
      </c>
      <c r="F53" s="17" t="str">
        <f>IF(A53="","",IFERROR(AVERAGEIF(Wylęgarnia!$C$3:$C$502,A53,Wylęgarnia!$S$3:$S$502),""))</f>
        <v/>
      </c>
      <c r="G53" s="17" t="str">
        <f>IF(A53="","",IFERROR(AVERAGEIF(Wylęgarnia!$C$3:$C$502,A53,Wylęgarnia!$T$3:$T$502),""))</f>
        <v/>
      </c>
      <c r="H53" s="17" t="str">
        <f>IF(A53="","",IFERROR(_xludf.minifs(Wylęgarnia!$S$3:$S$502,Wylęgarnia!$C$3:$C$502,A53),""))</f>
        <v/>
      </c>
      <c r="I53" s="17" t="str">
        <f>IF(A53="","",IFERROR(_xludf.maxifs(Wylęgarnia!$S$3:$S$502,Wylęgarnia!$C$3:$C$502,A53),""))</f>
        <v/>
      </c>
      <c r="J53" s="21" t="str">
        <f>IF(A53="","",SUMIF(Wylęgarnia!$C$3:$C$502,A53,Wylęgarnia!$R$3:$R$502))</f>
        <v/>
      </c>
      <c r="K53" s="13" t="str">
        <f t="shared" si="1"/>
        <v/>
      </c>
    </row>
    <row r="54" spans="1:11" x14ac:dyDescent="0.25">
      <c r="A54" s="13" t="str">
        <f>IF(Konfiguracja!B53=0,"",Konfiguracja!B53)</f>
        <v/>
      </c>
      <c r="B54" s="13" t="str">
        <f>IF(A54="","",COUNTIF(Wylęgarnia!$C$3:$C$502,A54))</f>
        <v/>
      </c>
      <c r="C54" s="21" t="str">
        <f>IF(A54="","",SUMIF(Wylęgarnia!$C$3:$C$502,A54,Wylęgarnia!$H$3:$H$502))</f>
        <v/>
      </c>
      <c r="D54" s="17" t="str">
        <f>IF(A54="","",IFERROR(AVERAGEIF(Wylęgarnia!$C$3:$C$502,A54,Wylęgarnia!$M$3:$M$502),""))</f>
        <v/>
      </c>
      <c r="E54" s="17" t="str">
        <f>IF(A54="","",IFERROR(AVERAGEIF(Wylęgarnia!$C$3:$C$502,A54,Wylęgarnia!$L$3:$L$502),""))</f>
        <v/>
      </c>
      <c r="F54" s="17" t="str">
        <f>IF(A54="","",IFERROR(AVERAGEIF(Wylęgarnia!$C$3:$C$502,A54,Wylęgarnia!$S$3:$S$502),""))</f>
        <v/>
      </c>
      <c r="G54" s="17" t="str">
        <f>IF(A54="","",IFERROR(AVERAGEIF(Wylęgarnia!$C$3:$C$502,A54,Wylęgarnia!$T$3:$T$502),""))</f>
        <v/>
      </c>
      <c r="H54" s="17" t="str">
        <f>IF(A54="","",IFERROR(_xludf.minifs(Wylęgarnia!$S$3:$S$502,Wylęgarnia!$C$3:$C$502,A54),""))</f>
        <v/>
      </c>
      <c r="I54" s="17" t="str">
        <f>IF(A54="","",IFERROR(_xludf.maxifs(Wylęgarnia!$S$3:$S$502,Wylęgarnia!$C$3:$C$502,A54),""))</f>
        <v/>
      </c>
      <c r="J54" s="21" t="str">
        <f>IF(A54="","",SUMIF(Wylęgarnia!$C$3:$C$502,A54,Wylęgarnia!$R$3:$R$502))</f>
        <v/>
      </c>
      <c r="K54" s="13" t="str">
        <f t="shared" si="1"/>
        <v/>
      </c>
    </row>
    <row r="55" spans="1:11" x14ac:dyDescent="0.25">
      <c r="A55" s="13" t="str">
        <f>IF(Konfiguracja!B54=0,"",Konfiguracja!B54)</f>
        <v/>
      </c>
      <c r="B55" s="13" t="str">
        <f>IF(A55="","",COUNTIF(Wylęgarnia!$C$3:$C$502,A55))</f>
        <v/>
      </c>
      <c r="C55" s="21" t="str">
        <f>IF(A55="","",SUMIF(Wylęgarnia!$C$3:$C$502,A55,Wylęgarnia!$H$3:$H$502))</f>
        <v/>
      </c>
      <c r="D55" s="17" t="str">
        <f>IF(A55="","",IFERROR(AVERAGEIF(Wylęgarnia!$C$3:$C$502,A55,Wylęgarnia!$M$3:$M$502),""))</f>
        <v/>
      </c>
      <c r="E55" s="17" t="str">
        <f>IF(A55="","",IFERROR(AVERAGEIF(Wylęgarnia!$C$3:$C$502,A55,Wylęgarnia!$L$3:$L$502),""))</f>
        <v/>
      </c>
      <c r="F55" s="17" t="str">
        <f>IF(A55="","",IFERROR(AVERAGEIF(Wylęgarnia!$C$3:$C$502,A55,Wylęgarnia!$S$3:$S$502),""))</f>
        <v/>
      </c>
      <c r="G55" s="17" t="str">
        <f>IF(A55="","",IFERROR(AVERAGEIF(Wylęgarnia!$C$3:$C$502,A55,Wylęgarnia!$T$3:$T$502),""))</f>
        <v/>
      </c>
      <c r="H55" s="17" t="str">
        <f>IF(A55="","",IFERROR(_xludf.minifs(Wylęgarnia!$S$3:$S$502,Wylęgarnia!$C$3:$C$502,A55),""))</f>
        <v/>
      </c>
      <c r="I55" s="17" t="str">
        <f>IF(A55="","",IFERROR(_xludf.maxifs(Wylęgarnia!$S$3:$S$502,Wylęgarnia!$C$3:$C$502,A55),""))</f>
        <v/>
      </c>
      <c r="J55" s="21" t="str">
        <f>IF(A55="","",SUMIF(Wylęgarnia!$C$3:$C$502,A55,Wylęgarnia!$R$3:$R$502))</f>
        <v/>
      </c>
      <c r="K55" s="13" t="str">
        <f t="shared" si="1"/>
        <v/>
      </c>
    </row>
    <row r="56" spans="1:11" x14ac:dyDescent="0.25">
      <c r="A56" s="13" t="str">
        <f>IF(Konfiguracja!B55=0,"",Konfiguracja!B55)</f>
        <v/>
      </c>
      <c r="B56" s="13" t="str">
        <f>IF(A56="","",COUNTIF(Wylęgarnia!$C$3:$C$502,A56))</f>
        <v/>
      </c>
      <c r="C56" s="21" t="str">
        <f>IF(A56="","",SUMIF(Wylęgarnia!$C$3:$C$502,A56,Wylęgarnia!$H$3:$H$502))</f>
        <v/>
      </c>
      <c r="D56" s="17" t="str">
        <f>IF(A56="","",IFERROR(AVERAGEIF(Wylęgarnia!$C$3:$C$502,A56,Wylęgarnia!$M$3:$M$502),""))</f>
        <v/>
      </c>
      <c r="E56" s="17" t="str">
        <f>IF(A56="","",IFERROR(AVERAGEIF(Wylęgarnia!$C$3:$C$502,A56,Wylęgarnia!$L$3:$L$502),""))</f>
        <v/>
      </c>
      <c r="F56" s="17" t="str">
        <f>IF(A56="","",IFERROR(AVERAGEIF(Wylęgarnia!$C$3:$C$502,A56,Wylęgarnia!$S$3:$S$502),""))</f>
        <v/>
      </c>
      <c r="G56" s="17" t="str">
        <f>IF(A56="","",IFERROR(AVERAGEIF(Wylęgarnia!$C$3:$C$502,A56,Wylęgarnia!$T$3:$T$502),""))</f>
        <v/>
      </c>
      <c r="H56" s="17" t="str">
        <f>IF(A56="","",IFERROR(_xludf.minifs(Wylęgarnia!$S$3:$S$502,Wylęgarnia!$C$3:$C$502,A56),""))</f>
        <v/>
      </c>
      <c r="I56" s="17" t="str">
        <f>IF(A56="","",IFERROR(_xludf.maxifs(Wylęgarnia!$S$3:$S$502,Wylęgarnia!$C$3:$C$502,A56),""))</f>
        <v/>
      </c>
      <c r="J56" s="21" t="str">
        <f>IF(A56="","",SUMIF(Wylęgarnia!$C$3:$C$502,A56,Wylęgarnia!$R$3:$R$502))</f>
        <v/>
      </c>
      <c r="K56" s="13" t="str">
        <f t="shared" si="1"/>
        <v/>
      </c>
    </row>
    <row r="57" spans="1:11" x14ac:dyDescent="0.25">
      <c r="A57" s="13" t="str">
        <f>IF(Konfiguracja!B56=0,"",Konfiguracja!B56)</f>
        <v/>
      </c>
      <c r="B57" s="13" t="str">
        <f>IF(A57="","",COUNTIF(Wylęgarnia!$C$3:$C$502,A57))</f>
        <v/>
      </c>
      <c r="C57" s="21" t="str">
        <f>IF(A57="","",SUMIF(Wylęgarnia!$C$3:$C$502,A57,Wylęgarnia!$H$3:$H$502))</f>
        <v/>
      </c>
      <c r="D57" s="17" t="str">
        <f>IF(A57="","",IFERROR(AVERAGEIF(Wylęgarnia!$C$3:$C$502,A57,Wylęgarnia!$M$3:$M$502),""))</f>
        <v/>
      </c>
      <c r="E57" s="17" t="str">
        <f>IF(A57="","",IFERROR(AVERAGEIF(Wylęgarnia!$C$3:$C$502,A57,Wylęgarnia!$L$3:$L$502),""))</f>
        <v/>
      </c>
      <c r="F57" s="17" t="str">
        <f>IF(A57="","",IFERROR(AVERAGEIF(Wylęgarnia!$C$3:$C$502,A57,Wylęgarnia!$S$3:$S$502),""))</f>
        <v/>
      </c>
      <c r="G57" s="17" t="str">
        <f>IF(A57="","",IFERROR(AVERAGEIF(Wylęgarnia!$C$3:$C$502,A57,Wylęgarnia!$T$3:$T$502),""))</f>
        <v/>
      </c>
      <c r="H57" s="17" t="str">
        <f>IF(A57="","",IFERROR(_xludf.minifs(Wylęgarnia!$S$3:$S$502,Wylęgarnia!$C$3:$C$502,A57),""))</f>
        <v/>
      </c>
      <c r="I57" s="17" t="str">
        <f>IF(A57="","",IFERROR(_xludf.maxifs(Wylęgarnia!$S$3:$S$502,Wylęgarnia!$C$3:$C$502,A57),""))</f>
        <v/>
      </c>
      <c r="J57" s="21" t="str">
        <f>IF(A57="","",SUMIF(Wylęgarnia!$C$3:$C$502,A57,Wylęgarnia!$R$3:$R$502))</f>
        <v/>
      </c>
      <c r="K57" s="13" t="str">
        <f t="shared" si="1"/>
        <v/>
      </c>
    </row>
    <row r="58" spans="1:11" x14ac:dyDescent="0.25">
      <c r="A58" s="13" t="str">
        <f>IF(Konfiguracja!B57=0,"",Konfiguracja!B57)</f>
        <v/>
      </c>
      <c r="B58" s="13" t="str">
        <f>IF(A58="","",COUNTIF(Wylęgarnia!$C$3:$C$502,A58))</f>
        <v/>
      </c>
      <c r="C58" s="21" t="str">
        <f>IF(A58="","",SUMIF(Wylęgarnia!$C$3:$C$502,A58,Wylęgarnia!$H$3:$H$502))</f>
        <v/>
      </c>
      <c r="D58" s="17" t="str">
        <f>IF(A58="","",IFERROR(AVERAGEIF(Wylęgarnia!$C$3:$C$502,A58,Wylęgarnia!$M$3:$M$502),""))</f>
        <v/>
      </c>
      <c r="E58" s="17" t="str">
        <f>IF(A58="","",IFERROR(AVERAGEIF(Wylęgarnia!$C$3:$C$502,A58,Wylęgarnia!$L$3:$L$502),""))</f>
        <v/>
      </c>
      <c r="F58" s="17" t="str">
        <f>IF(A58="","",IFERROR(AVERAGEIF(Wylęgarnia!$C$3:$C$502,A58,Wylęgarnia!$S$3:$S$502),""))</f>
        <v/>
      </c>
      <c r="G58" s="17" t="str">
        <f>IF(A58="","",IFERROR(AVERAGEIF(Wylęgarnia!$C$3:$C$502,A58,Wylęgarnia!$T$3:$T$502),""))</f>
        <v/>
      </c>
      <c r="H58" s="17" t="str">
        <f>IF(A58="","",IFERROR(_xludf.minifs(Wylęgarnia!$S$3:$S$502,Wylęgarnia!$C$3:$C$502,A58),""))</f>
        <v/>
      </c>
      <c r="I58" s="17" t="str">
        <f>IF(A58="","",IFERROR(_xludf.maxifs(Wylęgarnia!$S$3:$S$502,Wylęgarnia!$C$3:$C$502,A58),""))</f>
        <v/>
      </c>
      <c r="J58" s="21" t="str">
        <f>IF(A58="","",SUMIF(Wylęgarnia!$C$3:$C$502,A58,Wylęgarnia!$R$3:$R$502))</f>
        <v/>
      </c>
      <c r="K58" s="13" t="str">
        <f t="shared" si="1"/>
        <v/>
      </c>
    </row>
  </sheetData>
  <sheetProtection sheet="1" formatCells="0" formatColumns="0" formatRows="0" sort="0" autoFilter="0"/>
  <mergeCells count="2">
    <mergeCell ref="A1:K1"/>
    <mergeCell ref="A17:K17"/>
  </mergeCells>
  <conditionalFormatting sqref="K3:K14">
    <cfRule type="cellIs" dxfId="3" priority="2" operator="equal">
      <formula>"DOBRY"</formula>
    </cfRule>
    <cfRule type="cellIs" dxfId="2" priority="3" operator="equal">
      <formula>"SŁABY"</formula>
    </cfRule>
  </conditionalFormatting>
  <conditionalFormatting sqref="K19:K58">
    <cfRule type="cellIs" dxfId="1" priority="4" operator="equal">
      <formula>"DOBRY"</formula>
    </cfRule>
    <cfRule type="cellIs" dxfId="0" priority="5" operator="equal">
      <formula>"SŁABY"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7"/>
  <sheetViews>
    <sheetView zoomScaleNormal="100" workbookViewId="0">
      <selection sqref="A1:K1"/>
    </sheetView>
  </sheetViews>
  <sheetFormatPr defaultColWidth="8.7109375" defaultRowHeight="15" x14ac:dyDescent="0.25"/>
  <cols>
    <col min="1" max="1" width="18" customWidth="1"/>
    <col min="2" max="2" width="14" customWidth="1"/>
    <col min="3" max="4" width="13" customWidth="1"/>
    <col min="5" max="5" width="10" customWidth="1"/>
    <col min="6" max="8" width="12" customWidth="1"/>
    <col min="9" max="9" width="13" customWidth="1"/>
    <col min="10" max="10" width="14" customWidth="1"/>
    <col min="11" max="11" width="12" customWidth="1"/>
  </cols>
  <sheetData>
    <row r="1" spans="1:11" ht="17.25" customHeight="1" x14ac:dyDescent="0.25">
      <c r="A1" s="39" t="s">
        <v>226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23.25" customHeight="1" x14ac:dyDescent="0.25">
      <c r="A2" s="24" t="s">
        <v>213</v>
      </c>
      <c r="B2" s="24" t="s">
        <v>227</v>
      </c>
      <c r="C2" s="24" t="s">
        <v>228</v>
      </c>
      <c r="D2" s="24" t="s">
        <v>229</v>
      </c>
      <c r="E2" s="24" t="s">
        <v>97</v>
      </c>
      <c r="F2" s="24" t="s">
        <v>230</v>
      </c>
      <c r="G2" s="24" t="s">
        <v>231</v>
      </c>
      <c r="H2" s="24" t="s">
        <v>232</v>
      </c>
      <c r="I2" s="24" t="s">
        <v>233</v>
      </c>
      <c r="J2" s="24" t="s">
        <v>234</v>
      </c>
      <c r="K2" s="24" t="s">
        <v>235</v>
      </c>
    </row>
    <row r="3" spans="1:11" ht="15" customHeight="1" x14ac:dyDescent="0.25">
      <c r="A3" s="28" t="str">
        <f>Konfiguracja!B3</f>
        <v>Ferma za Lakiem K1</v>
      </c>
      <c r="B3" s="28" t="str">
        <f>Konfiguracja!C3</f>
        <v>Ross 308</v>
      </c>
      <c r="C3" s="21">
        <f>SUM('Tygodniowe 1'!I3:I72)</f>
        <v>532767</v>
      </c>
      <c r="D3" s="21">
        <f>SUM('Tygodniowe 1'!J3:J72)</f>
        <v>517764</v>
      </c>
      <c r="E3" s="15">
        <f t="shared" ref="E3:E15" si="0">IF(C3=0,"",D3/C3*100)</f>
        <v>97.18394720393718</v>
      </c>
      <c r="F3" s="15">
        <f>IFERROR(AVERAGEIF('Tygodniowe 1'!H3:H72,"&gt;0"),"")</f>
        <v>60.678823674638991</v>
      </c>
      <c r="G3" s="15">
        <f>IFERROR(MAX('Tygodniowe 1'!H3:H72),"")</f>
        <v>69.562947633563525</v>
      </c>
      <c r="H3" s="21">
        <f>SUM('Tygodniowe 1'!F3:F72)</f>
        <v>238</v>
      </c>
      <c r="I3" s="21">
        <f>SUM('Tygodniowe 1'!M3:M72)</f>
        <v>143596</v>
      </c>
      <c r="J3" s="29">
        <f t="shared" ref="J3:J15" si="1">IF(D3=0,"",I3/D3)</f>
        <v>0.27733871030044577</v>
      </c>
      <c r="K3" s="15">
        <f t="shared" ref="K3:K15" si="2">IF(D3=0,"",I3/D3*1000)</f>
        <v>277.33871030044577</v>
      </c>
    </row>
    <row r="4" spans="1:11" ht="15" customHeight="1" x14ac:dyDescent="0.25">
      <c r="A4" s="28" t="str">
        <f>Konfiguracja!B4</f>
        <v>Ferma za Lakiem K2</v>
      </c>
      <c r="B4" s="28" t="str">
        <f>Konfiguracja!C4</f>
        <v>Ross 308</v>
      </c>
      <c r="C4" s="21">
        <f>SUM('Tygodniowe 2'!I3:I72)</f>
        <v>554521</v>
      </c>
      <c r="D4" s="21">
        <f>SUM('Tygodniowe 2'!J3:J72)</f>
        <v>540495</v>
      </c>
      <c r="E4" s="15">
        <f t="shared" si="0"/>
        <v>97.470609769512777</v>
      </c>
      <c r="F4" s="15">
        <f>IFERROR(AVERAGEIF('Tygodniowe 2'!H3:H72,"&gt;0"),"")</f>
        <v>64.691629728890675</v>
      </c>
      <c r="G4" s="15">
        <f>IFERROR(MAX('Tygodniowe 2'!H3:H72),"")</f>
        <v>70.335011682765625</v>
      </c>
      <c r="H4" s="21">
        <f>SUM('Tygodniowe 2'!F3:F72)</f>
        <v>308</v>
      </c>
      <c r="I4" s="21">
        <f>SUM('Tygodniowe 2'!M3:M72)</f>
        <v>137988</v>
      </c>
      <c r="J4" s="29">
        <f t="shared" si="1"/>
        <v>0.25529930896678044</v>
      </c>
      <c r="K4" s="15">
        <f t="shared" si="2"/>
        <v>255.29930896678044</v>
      </c>
    </row>
    <row r="5" spans="1:11" ht="15" customHeight="1" x14ac:dyDescent="0.25">
      <c r="A5" s="28" t="str">
        <f>Konfiguracja!B5</f>
        <v>Ferma za Lakiem K3</v>
      </c>
      <c r="B5" s="28" t="str">
        <f>Konfiguracja!C5</f>
        <v>Ross 308</v>
      </c>
      <c r="C5" s="21">
        <f>SUM('Tygodniowe 3'!I3:I72)</f>
        <v>582183</v>
      </c>
      <c r="D5" s="21">
        <f>SUM('Tygodniowe 3'!J3:J72)</f>
        <v>628348</v>
      </c>
      <c r="E5" s="15">
        <f t="shared" si="0"/>
        <v>107.92963724464644</v>
      </c>
      <c r="F5" s="15">
        <f>IFERROR(AVERAGEIF('Tygodniowe 3'!H3:H72,"&gt;0"),"")</f>
        <v>66.668100555651478</v>
      </c>
      <c r="G5" s="15">
        <f>IFERROR(MAX('Tygodniowe 3'!H3:H72),"")</f>
        <v>73.810545972317087</v>
      </c>
      <c r="H5" s="21">
        <f>SUM('Tygodniowe 3'!F3:F72)</f>
        <v>363</v>
      </c>
      <c r="I5" s="21">
        <f>SUM('Tygodniowe 3'!M3:M72)</f>
        <v>144078</v>
      </c>
      <c r="J5" s="29">
        <f t="shared" si="1"/>
        <v>0.22929650448477595</v>
      </c>
      <c r="K5" s="15">
        <f t="shared" si="2"/>
        <v>229.29650448477597</v>
      </c>
    </row>
    <row r="6" spans="1:11" ht="15" customHeight="1" x14ac:dyDescent="0.25">
      <c r="A6" s="28" t="str">
        <f>Konfiguracja!B6</f>
        <v>Ferma za Lakiem K4</v>
      </c>
      <c r="B6" s="28" t="str">
        <f>Konfiguracja!C6</f>
        <v>Ross 308</v>
      </c>
      <c r="C6" s="21">
        <f>SUM('Tygodniowe 4'!I3:I72)</f>
        <v>591237</v>
      </c>
      <c r="D6" s="21">
        <f>SUM('Tygodniowe 4'!J3:J72)</f>
        <v>570439</v>
      </c>
      <c r="E6" s="15">
        <f t="shared" si="0"/>
        <v>96.482290519706993</v>
      </c>
      <c r="F6" s="15">
        <f>IFERROR(AVERAGEIF('Tygodniowe 4'!H3:H72,"&gt;0"),"")</f>
        <v>65.577946236525619</v>
      </c>
      <c r="G6" s="15">
        <f>IFERROR(MAX('Tygodniowe 4'!H3:H72),"")</f>
        <v>71.525853194077527</v>
      </c>
      <c r="H6" s="21">
        <f>SUM('Tygodniowe 4'!F3:F72)</f>
        <v>148</v>
      </c>
      <c r="I6" s="21">
        <f>SUM('Tygodniowe 4'!M3:M72)</f>
        <v>147247</v>
      </c>
      <c r="J6" s="29">
        <f t="shared" si="1"/>
        <v>0.25812926535527903</v>
      </c>
      <c r="K6" s="15">
        <f t="shared" si="2"/>
        <v>258.12926535527902</v>
      </c>
    </row>
    <row r="7" spans="1:11" ht="15" customHeight="1" x14ac:dyDescent="0.25">
      <c r="A7" s="28" t="str">
        <f>Konfiguracja!B7</f>
        <v>W1</v>
      </c>
      <c r="B7" s="28" t="str">
        <f>Konfiguracja!C7</f>
        <v>Ross 308</v>
      </c>
      <c r="C7" s="21">
        <f>SUM('Tygodniowe 5'!I3:I72)</f>
        <v>244718</v>
      </c>
      <c r="D7" s="21">
        <f>SUM('Tygodniowe 5'!J3:J72)</f>
        <v>196169</v>
      </c>
      <c r="E7" s="15">
        <f t="shared" si="0"/>
        <v>80.161246822873679</v>
      </c>
      <c r="F7" s="15">
        <f>IFERROR(AVERAGEIF('Tygodniowe 5'!H3:H72,"&gt;0"),"")</f>
        <v>47.617541485037371</v>
      </c>
      <c r="G7" s="15">
        <f>IFERROR(MAX('Tygodniowe 5'!H3:H72),"")</f>
        <v>87.255840756734514</v>
      </c>
      <c r="H7" s="21">
        <f>SUM('Tygodniowe 5'!F3:F72)</f>
        <v>227</v>
      </c>
      <c r="I7" s="21">
        <f>SUM('Tygodniowe 5'!M3:M72)</f>
        <v>96804</v>
      </c>
      <c r="J7" s="29">
        <f t="shared" si="1"/>
        <v>0.49347246506838494</v>
      </c>
      <c r="K7" s="15">
        <f t="shared" si="2"/>
        <v>493.47246506838496</v>
      </c>
    </row>
    <row r="8" spans="1:11" ht="15" customHeight="1" x14ac:dyDescent="0.25">
      <c r="A8" s="28" t="str">
        <f>Konfiguracja!B8</f>
        <v>W2</v>
      </c>
      <c r="B8" s="28" t="str">
        <f>Konfiguracja!C8</f>
        <v>Ross308</v>
      </c>
      <c r="C8" s="21">
        <f>SUM('Tygodniowe 6'!I3:I72)</f>
        <v>274768</v>
      </c>
      <c r="D8" s="21">
        <f>SUM('Tygodniowe 6'!J3:J72)</f>
        <v>208730</v>
      </c>
      <c r="E8" s="15">
        <f t="shared" si="0"/>
        <v>75.965905782332726</v>
      </c>
      <c r="F8" s="15">
        <f>IFERROR(AVERAGEIF('Tygodniowe 6'!H3:H72,"&gt;0"),"")</f>
        <v>57.923543904575403</v>
      </c>
      <c r="G8" s="15">
        <f>IFERROR(MAX('Tygodniowe 6'!H3:H72),"")</f>
        <v>95.420990190794086</v>
      </c>
      <c r="H8" s="21">
        <f>SUM('Tygodniowe 6'!F3:F72)</f>
        <v>131</v>
      </c>
      <c r="I8" s="21">
        <f>SUM('Tygodniowe 6'!M3:M72)</f>
        <v>99001</v>
      </c>
      <c r="J8" s="29">
        <f t="shared" si="1"/>
        <v>0.47430172950701865</v>
      </c>
      <c r="K8" s="15">
        <f t="shared" si="2"/>
        <v>474.30172950701865</v>
      </c>
    </row>
    <row r="9" spans="1:11" ht="15" customHeight="1" x14ac:dyDescent="0.25">
      <c r="A9" s="28" t="str">
        <f>Konfiguracja!B9</f>
        <v>w3</v>
      </c>
      <c r="B9" s="28" t="str">
        <f>Konfiguracja!C9</f>
        <v>Ross 308</v>
      </c>
      <c r="C9" s="21">
        <f>SUM('Tygodniowe 7'!I3:I72)</f>
        <v>248365</v>
      </c>
      <c r="D9" s="21">
        <f>SUM('Tygodniowe 7'!J3:J72)</f>
        <v>213139</v>
      </c>
      <c r="E9" s="15">
        <f t="shared" si="0"/>
        <v>85.816842147645602</v>
      </c>
      <c r="F9" s="15">
        <f>IFERROR(AVERAGEIF('Tygodniowe 7'!H3:H72,"&gt;0"),"")</f>
        <v>52.959318876471237</v>
      </c>
      <c r="G9" s="15">
        <f>IFERROR(MAX('Tygodniowe 7'!H3:H72),"")</f>
        <v>97.708080833455185</v>
      </c>
      <c r="H9" s="21">
        <f>SUM('Tygodniowe 7'!F3:F72)</f>
        <v>98</v>
      </c>
      <c r="I9" s="21">
        <f>SUM('Tygodniowe 7'!M3:M72)</f>
        <v>107268</v>
      </c>
      <c r="J9" s="29">
        <f t="shared" si="1"/>
        <v>0.50327720407808985</v>
      </c>
      <c r="K9" s="15">
        <f t="shared" si="2"/>
        <v>503.27720407808982</v>
      </c>
    </row>
    <row r="10" spans="1:11" ht="15" customHeight="1" x14ac:dyDescent="0.25">
      <c r="A10" s="28" t="str">
        <f>Konfiguracja!B10</f>
        <v>W4</v>
      </c>
      <c r="B10" s="28" t="str">
        <f>Konfiguracja!C10</f>
        <v>Ross 308</v>
      </c>
      <c r="C10" s="21">
        <f>SUM('Tygodniowe 8'!I3:I72)</f>
        <v>269541</v>
      </c>
      <c r="D10" s="21">
        <f>SUM('Tygodniowe 8'!J3:J72)</f>
        <v>206848</v>
      </c>
      <c r="E10" s="15">
        <f t="shared" si="0"/>
        <v>76.74082978099807</v>
      </c>
      <c r="F10" s="15">
        <f>IFERROR(AVERAGEIF('Tygodniowe 8'!H3:H72,"&gt;0"),"")</f>
        <v>56.68147427907077</v>
      </c>
      <c r="G10" s="15">
        <f>IFERROR(MAX('Tygodniowe 8'!H3:H72),"")</f>
        <v>96.201175329474225</v>
      </c>
      <c r="H10" s="21">
        <f>SUM('Tygodniowe 8'!F3:F72)</f>
        <v>83</v>
      </c>
      <c r="I10" s="21">
        <f>SUM('Tygodniowe 8'!M3:M72)</f>
        <v>99558</v>
      </c>
      <c r="J10" s="29">
        <f t="shared" si="1"/>
        <v>0.48130994740099009</v>
      </c>
      <c r="K10" s="15">
        <f t="shared" si="2"/>
        <v>481.3099474009901</v>
      </c>
    </row>
    <row r="11" spans="1:11" ht="15" customHeight="1" x14ac:dyDescent="0.25">
      <c r="A11" s="28">
        <f>Konfiguracja!B11</f>
        <v>0</v>
      </c>
      <c r="B11" s="28">
        <f>Konfiguracja!C11</f>
        <v>0</v>
      </c>
      <c r="C11" s="21">
        <f>SUM('Tygodniowe 9'!I3:I72)</f>
        <v>0</v>
      </c>
      <c r="D11" s="21">
        <f>SUM('Tygodniowe 9'!J3:J72)</f>
        <v>0</v>
      </c>
      <c r="E11" s="15" t="str">
        <f t="shared" si="0"/>
        <v/>
      </c>
      <c r="F11" s="15" t="str">
        <f>IFERROR(AVERAGEIF('Tygodniowe 9'!H3:H72,"&gt;0"),"")</f>
        <v/>
      </c>
      <c r="G11" s="15">
        <f>IFERROR(MAX('Tygodniowe 9'!H3:H72),"")</f>
        <v>0</v>
      </c>
      <c r="H11" s="21">
        <f>SUM('Tygodniowe 9'!F3:F72)</f>
        <v>0</v>
      </c>
      <c r="I11" s="21">
        <f>SUM('Tygodniowe 9'!M3:M72)</f>
        <v>0</v>
      </c>
      <c r="J11" s="29" t="str">
        <f t="shared" si="1"/>
        <v/>
      </c>
      <c r="K11" s="15" t="str">
        <f t="shared" si="2"/>
        <v/>
      </c>
    </row>
    <row r="12" spans="1:11" ht="15" customHeight="1" x14ac:dyDescent="0.25">
      <c r="A12" s="28">
        <f>Konfiguracja!B12</f>
        <v>0</v>
      </c>
      <c r="B12" s="28">
        <f>Konfiguracja!C12</f>
        <v>0</v>
      </c>
      <c r="C12" s="21">
        <f>SUM('Tygodniowe 10'!I3:I72)</f>
        <v>0</v>
      </c>
      <c r="D12" s="21">
        <f>SUM('Tygodniowe 10'!J3:J72)</f>
        <v>0</v>
      </c>
      <c r="E12" s="15" t="str">
        <f t="shared" si="0"/>
        <v/>
      </c>
      <c r="F12" s="15" t="str">
        <f>IFERROR(AVERAGEIF('Tygodniowe 10'!H3:H72,"&gt;0"),"")</f>
        <v/>
      </c>
      <c r="G12" s="15">
        <f>IFERROR(MAX('Tygodniowe 10'!H3:H72),"")</f>
        <v>0</v>
      </c>
      <c r="H12" s="21">
        <f>SUM('Tygodniowe 10'!F3:F72)</f>
        <v>0</v>
      </c>
      <c r="I12" s="21">
        <f>SUM('Tygodniowe 10'!M3:M72)</f>
        <v>0</v>
      </c>
      <c r="J12" s="29" t="str">
        <f t="shared" si="1"/>
        <v/>
      </c>
      <c r="K12" s="15" t="str">
        <f t="shared" si="2"/>
        <v/>
      </c>
    </row>
    <row r="13" spans="1:11" ht="15" customHeight="1" x14ac:dyDescent="0.25">
      <c r="A13" s="28">
        <f>Konfiguracja!B13</f>
        <v>0</v>
      </c>
      <c r="B13" s="28">
        <f>Konfiguracja!C13</f>
        <v>0</v>
      </c>
      <c r="C13" s="21">
        <f>SUM('Tygodniowe 11'!I3:I72)</f>
        <v>0</v>
      </c>
      <c r="D13" s="21">
        <f>SUM('Tygodniowe 11'!J3:J72)</f>
        <v>0</v>
      </c>
      <c r="E13" s="15" t="str">
        <f t="shared" si="0"/>
        <v/>
      </c>
      <c r="F13" s="15" t="str">
        <f>IFERROR(AVERAGEIF('Tygodniowe 11'!H3:H72,"&gt;0"),"")</f>
        <v/>
      </c>
      <c r="G13" s="15">
        <f>IFERROR(MAX('Tygodniowe 11'!H3:H72),"")</f>
        <v>0</v>
      </c>
      <c r="H13" s="21">
        <f>SUM('Tygodniowe 11'!F3:F72)</f>
        <v>0</v>
      </c>
      <c r="I13" s="21">
        <f>SUM('Tygodniowe 11'!M3:M72)</f>
        <v>0</v>
      </c>
      <c r="J13" s="29" t="str">
        <f t="shared" si="1"/>
        <v/>
      </c>
      <c r="K13" s="15" t="str">
        <f t="shared" si="2"/>
        <v/>
      </c>
    </row>
    <row r="14" spans="1:11" ht="15" customHeight="1" x14ac:dyDescent="0.25">
      <c r="A14" s="28">
        <f>Konfiguracja!B14</f>
        <v>0</v>
      </c>
      <c r="B14" s="28">
        <f>Konfiguracja!C14</f>
        <v>0</v>
      </c>
      <c r="C14" s="21">
        <f>SUM('Tygodniowe 12'!I3:I72)</f>
        <v>0</v>
      </c>
      <c r="D14" s="21">
        <f>SUM('Tygodniowe 12'!J3:J72)</f>
        <v>0</v>
      </c>
      <c r="E14" s="15" t="str">
        <f t="shared" si="0"/>
        <v/>
      </c>
      <c r="F14" s="15" t="str">
        <f>IFERROR(AVERAGEIF('Tygodniowe 12'!H3:H72,"&gt;0"),"")</f>
        <v/>
      </c>
      <c r="G14" s="15">
        <f>IFERROR(MAX('Tygodniowe 12'!H3:H72),"")</f>
        <v>0</v>
      </c>
      <c r="H14" s="21">
        <f>SUM('Tygodniowe 12'!F3:F72)</f>
        <v>0</v>
      </c>
      <c r="I14" s="21">
        <f>SUM('Tygodniowe 12'!M3:M72)</f>
        <v>0</v>
      </c>
      <c r="J14" s="29" t="str">
        <f t="shared" si="1"/>
        <v/>
      </c>
      <c r="K14" s="15" t="str">
        <f t="shared" si="2"/>
        <v/>
      </c>
    </row>
    <row r="15" spans="1:11" ht="15" customHeight="1" x14ac:dyDescent="0.25">
      <c r="A15" s="26" t="s">
        <v>224</v>
      </c>
      <c r="B15" s="26"/>
      <c r="C15" s="30">
        <f>SUM(C3:C14)</f>
        <v>3298100</v>
      </c>
      <c r="D15" s="30">
        <f>SUM(D3:D14)</f>
        <v>3081932</v>
      </c>
      <c r="E15" s="31">
        <f t="shared" si="0"/>
        <v>93.445680846548001</v>
      </c>
      <c r="F15" s="31">
        <f>IFERROR(AVERAGE(F3:F14),"")</f>
        <v>59.099797342607687</v>
      </c>
      <c r="G15" s="31">
        <f>IFERROR(MAX(G3:G14),"")</f>
        <v>97.708080833455185</v>
      </c>
      <c r="H15" s="30">
        <f>SUM(H3:H14)</f>
        <v>1596</v>
      </c>
      <c r="I15" s="30">
        <f>SUM(I3:I14)</f>
        <v>975540</v>
      </c>
      <c r="J15" s="32">
        <f t="shared" si="1"/>
        <v>0.31653521232785148</v>
      </c>
      <c r="K15" s="31">
        <f t="shared" si="2"/>
        <v>316.53521232785147</v>
      </c>
    </row>
    <row r="17" spans="1:11" ht="15" customHeight="1" x14ac:dyDescent="0.25">
      <c r="A17" s="43" t="s">
        <v>236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</row>
  </sheetData>
  <sheetProtection sheet="1" formatCells="0" formatColumns="0" formatRows="0" sort="0" autoFilter="0"/>
  <mergeCells count="2">
    <mergeCell ref="A1:K1"/>
    <mergeCell ref="A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53"/>
  <sheetViews>
    <sheetView topLeftCell="A28" zoomScaleNormal="100" workbookViewId="0">
      <selection sqref="A1:F1"/>
    </sheetView>
  </sheetViews>
  <sheetFormatPr defaultColWidth="8.7109375" defaultRowHeight="15" x14ac:dyDescent="0.25"/>
  <cols>
    <col min="1" max="2" width="14" customWidth="1"/>
    <col min="3" max="3" width="16" customWidth="1"/>
    <col min="4" max="5" width="12" customWidth="1"/>
    <col min="6" max="6" width="28" customWidth="1"/>
  </cols>
  <sheetData>
    <row r="1" spans="1:6" ht="32.25" customHeight="1" x14ac:dyDescent="0.25">
      <c r="A1" s="39" t="s">
        <v>237</v>
      </c>
      <c r="B1" s="40"/>
      <c r="C1" s="40"/>
      <c r="D1" s="40"/>
      <c r="E1" s="40"/>
      <c r="F1" s="40"/>
    </row>
    <row r="2" spans="1:6" ht="23.25" customHeight="1" x14ac:dyDescent="0.25">
      <c r="A2" s="24" t="s">
        <v>238</v>
      </c>
      <c r="B2" s="24" t="s">
        <v>239</v>
      </c>
      <c r="C2" s="24" t="s">
        <v>240</v>
      </c>
      <c r="D2" s="24" t="s">
        <v>241</v>
      </c>
      <c r="E2" s="24" t="s">
        <v>242</v>
      </c>
      <c r="F2" s="24" t="s">
        <v>140</v>
      </c>
    </row>
    <row r="3" spans="1:6" ht="15" customHeight="1" x14ac:dyDescent="0.25">
      <c r="A3" s="19">
        <v>20</v>
      </c>
      <c r="B3" s="13">
        <f>COUNTIFS(Wylęgarnia!$E$3:$E$502,A3,Wylęgarnia!$U$3:$U$502,"&gt;0")</f>
        <v>0</v>
      </c>
      <c r="C3" s="17" t="str">
        <f>IF(B3=0,"",AVERAGEIFS(Wylęgarnia!$U$3:$U$502,Wylęgarnia!$E$3:$E$502,A3,Wylęgarnia!$U$3:$U$502,"&gt;0"))</f>
        <v/>
      </c>
      <c r="D3" s="17" t="str">
        <f>IF(B3=0,"",_xludf.minifs(Wylęgarnia!$U$3:$U$502,Wylęgarnia!$E$3:$E$502,A3,Wylęgarnia!$U$3:$U$502,"&gt;0"))</f>
        <v/>
      </c>
      <c r="E3" s="17" t="str">
        <f>IF(B3=0,"",_xludf.maxifs(Wylęgarnia!$U$3:$U$502,Wylęgarnia!$E$3:$E$502,A3,Wylęgarnia!$U$3:$U$502,"&gt;0"))</f>
        <v/>
      </c>
      <c r="F3" s="14"/>
    </row>
    <row r="4" spans="1:6" ht="15" customHeight="1" x14ac:dyDescent="0.25">
      <c r="A4" s="19">
        <v>21</v>
      </c>
      <c r="B4" s="13">
        <f>COUNTIFS(Wylęgarnia!$E$3:$E$502,A4,Wylęgarnia!$U$3:$U$502,"&gt;0")</f>
        <v>0</v>
      </c>
      <c r="C4" s="17" t="str">
        <f>IF(B4=0,"",AVERAGEIFS(Wylęgarnia!$U$3:$U$502,Wylęgarnia!$E$3:$E$502,A4,Wylęgarnia!$U$3:$U$502,"&gt;0"))</f>
        <v/>
      </c>
      <c r="D4" s="17" t="str">
        <f>IF(B4=0,"",_xludf.minifs(Wylęgarnia!$U$3:$U$502,Wylęgarnia!$E$3:$E$502,A4,Wylęgarnia!$U$3:$U$502,"&gt;0"))</f>
        <v/>
      </c>
      <c r="E4" s="17" t="str">
        <f>IF(B4=0,"",_xludf.maxifs(Wylęgarnia!$U$3:$U$502,Wylęgarnia!$E$3:$E$502,A4,Wylęgarnia!$U$3:$U$502,"&gt;0"))</f>
        <v/>
      </c>
      <c r="F4" s="14"/>
    </row>
    <row r="5" spans="1:6" ht="15" customHeight="1" x14ac:dyDescent="0.25">
      <c r="A5" s="19">
        <v>22</v>
      </c>
      <c r="B5" s="13">
        <f>COUNTIFS(Wylęgarnia!$E$3:$E$502,A5,Wylęgarnia!$U$3:$U$502,"&gt;0")</f>
        <v>0</v>
      </c>
      <c r="C5" s="17" t="str">
        <f>IF(B5=0,"",AVERAGEIFS(Wylęgarnia!$U$3:$U$502,Wylęgarnia!$E$3:$E$502,A5,Wylęgarnia!$U$3:$U$502,"&gt;0"))</f>
        <v/>
      </c>
      <c r="D5" s="17" t="str">
        <f>IF(B5=0,"",_xludf.minifs(Wylęgarnia!$U$3:$U$502,Wylęgarnia!$E$3:$E$502,A5,Wylęgarnia!$U$3:$U$502,"&gt;0"))</f>
        <v/>
      </c>
      <c r="E5" s="17" t="str">
        <f>IF(B5=0,"",_xludf.maxifs(Wylęgarnia!$U$3:$U$502,Wylęgarnia!$E$3:$E$502,A5,Wylęgarnia!$U$3:$U$502,"&gt;0"))</f>
        <v/>
      </c>
      <c r="F5" s="14"/>
    </row>
    <row r="6" spans="1:6" ht="15" customHeight="1" x14ac:dyDescent="0.25">
      <c r="A6" s="19">
        <v>23</v>
      </c>
      <c r="B6" s="13">
        <f>COUNTIFS(Wylęgarnia!$E$3:$E$502,A6,Wylęgarnia!$U$3:$U$502,"&gt;0")</f>
        <v>0</v>
      </c>
      <c r="C6" s="17" t="str">
        <f>IF(B6=0,"",AVERAGEIFS(Wylęgarnia!$U$3:$U$502,Wylęgarnia!$E$3:$E$502,A6,Wylęgarnia!$U$3:$U$502,"&gt;0"))</f>
        <v/>
      </c>
      <c r="D6" s="17" t="str">
        <f>IF(B6=0,"",_xludf.minifs(Wylęgarnia!$U$3:$U$502,Wylęgarnia!$E$3:$E$502,A6,Wylęgarnia!$U$3:$U$502,"&gt;0"))</f>
        <v/>
      </c>
      <c r="E6" s="17" t="str">
        <f>IF(B6=0,"",_xludf.maxifs(Wylęgarnia!$U$3:$U$502,Wylęgarnia!$E$3:$E$502,A6,Wylęgarnia!$U$3:$U$502,"&gt;0"))</f>
        <v/>
      </c>
      <c r="F6" s="14"/>
    </row>
    <row r="7" spans="1:6" ht="15" customHeight="1" x14ac:dyDescent="0.25">
      <c r="A7" s="19">
        <v>24</v>
      </c>
      <c r="B7" s="13">
        <f>COUNTIFS(Wylęgarnia!$E$3:$E$502,A7,Wylęgarnia!$U$3:$U$502,"&gt;0")</f>
        <v>0</v>
      </c>
      <c r="C7" s="17" t="str">
        <f>IF(B7=0,"",AVERAGEIFS(Wylęgarnia!$U$3:$U$502,Wylęgarnia!$E$3:$E$502,A7,Wylęgarnia!$U$3:$U$502,"&gt;0"))</f>
        <v/>
      </c>
      <c r="D7" s="17" t="str">
        <f>IF(B7=0,"",_xludf.minifs(Wylęgarnia!$U$3:$U$502,Wylęgarnia!$E$3:$E$502,A7,Wylęgarnia!$U$3:$U$502,"&gt;0"))</f>
        <v/>
      </c>
      <c r="E7" s="17" t="str">
        <f>IF(B7=0,"",_xludf.maxifs(Wylęgarnia!$U$3:$U$502,Wylęgarnia!$E$3:$E$502,A7,Wylęgarnia!$U$3:$U$502,"&gt;0"))</f>
        <v/>
      </c>
      <c r="F7" s="14"/>
    </row>
    <row r="8" spans="1:6" ht="15" customHeight="1" x14ac:dyDescent="0.25">
      <c r="A8" s="19">
        <v>25</v>
      </c>
      <c r="B8" s="13">
        <f>COUNTIFS(Wylęgarnia!$E$3:$E$502,A8,Wylęgarnia!$U$3:$U$502,"&gt;0")</f>
        <v>0</v>
      </c>
      <c r="C8" s="17" t="str">
        <f>IF(B8=0,"",AVERAGEIFS(Wylęgarnia!$U$3:$U$502,Wylęgarnia!$E$3:$E$502,A8,Wylęgarnia!$U$3:$U$502,"&gt;0"))</f>
        <v/>
      </c>
      <c r="D8" s="17" t="str">
        <f>IF(B8=0,"",_xludf.minifs(Wylęgarnia!$U$3:$U$502,Wylęgarnia!$E$3:$E$502,A8,Wylęgarnia!$U$3:$U$502,"&gt;0"))</f>
        <v/>
      </c>
      <c r="E8" s="17" t="str">
        <f>IF(B8=0,"",_xludf.maxifs(Wylęgarnia!$U$3:$U$502,Wylęgarnia!$E$3:$E$502,A8,Wylęgarnia!$U$3:$U$502,"&gt;0"))</f>
        <v/>
      </c>
      <c r="F8" s="14"/>
    </row>
    <row r="9" spans="1:6" ht="15" customHeight="1" x14ac:dyDescent="0.25">
      <c r="A9" s="19">
        <v>26</v>
      </c>
      <c r="B9" s="13">
        <f>COUNTIFS(Wylęgarnia!$E$3:$E$502,A9,Wylęgarnia!$U$3:$U$502,"&gt;0")</f>
        <v>0</v>
      </c>
      <c r="C9" s="17" t="str">
        <f>IF(B9=0,"",AVERAGEIFS(Wylęgarnia!$U$3:$U$502,Wylęgarnia!$E$3:$E$502,A9,Wylęgarnia!$U$3:$U$502,"&gt;0"))</f>
        <v/>
      </c>
      <c r="D9" s="17" t="str">
        <f>IF(B9=0,"",_xludf.minifs(Wylęgarnia!$U$3:$U$502,Wylęgarnia!$E$3:$E$502,A9,Wylęgarnia!$U$3:$U$502,"&gt;0"))</f>
        <v/>
      </c>
      <c r="E9" s="17" t="str">
        <f>IF(B9=0,"",_xludf.maxifs(Wylęgarnia!$U$3:$U$502,Wylęgarnia!$E$3:$E$502,A9,Wylęgarnia!$U$3:$U$502,"&gt;0"))</f>
        <v/>
      </c>
      <c r="F9" s="14"/>
    </row>
    <row r="10" spans="1:6" ht="15" customHeight="1" x14ac:dyDescent="0.25">
      <c r="A10" s="19">
        <v>27</v>
      </c>
      <c r="B10" s="13">
        <f>COUNTIFS(Wylęgarnia!$E$3:$E$502,A10,Wylęgarnia!$U$3:$U$502,"&gt;0")</f>
        <v>0</v>
      </c>
      <c r="C10" s="17" t="str">
        <f>IF(B10=0,"",AVERAGEIFS(Wylęgarnia!$U$3:$U$502,Wylęgarnia!$E$3:$E$502,A10,Wylęgarnia!$U$3:$U$502,"&gt;0"))</f>
        <v/>
      </c>
      <c r="D10" s="17" t="str">
        <f>IF(B10=0,"",_xludf.minifs(Wylęgarnia!$U$3:$U$502,Wylęgarnia!$E$3:$E$502,A10,Wylęgarnia!$U$3:$U$502,"&gt;0"))</f>
        <v/>
      </c>
      <c r="E10" s="17" t="str">
        <f>IF(B10=0,"",_xludf.maxifs(Wylęgarnia!$U$3:$U$502,Wylęgarnia!$E$3:$E$502,A10,Wylęgarnia!$U$3:$U$502,"&gt;0"))</f>
        <v/>
      </c>
      <c r="F10" s="14"/>
    </row>
    <row r="11" spans="1:6" ht="15" customHeight="1" x14ac:dyDescent="0.25">
      <c r="A11" s="19">
        <v>28</v>
      </c>
      <c r="B11" s="13">
        <f>COUNTIFS(Wylęgarnia!$E$3:$E$502,A11,Wylęgarnia!$U$3:$U$502,"&gt;0")</f>
        <v>0</v>
      </c>
      <c r="C11" s="17" t="str">
        <f>IF(B11=0,"",AVERAGEIFS(Wylęgarnia!$U$3:$U$502,Wylęgarnia!$E$3:$E$502,A11,Wylęgarnia!$U$3:$U$502,"&gt;0"))</f>
        <v/>
      </c>
      <c r="D11" s="17" t="str">
        <f>IF(B11=0,"",_xludf.minifs(Wylęgarnia!$U$3:$U$502,Wylęgarnia!$E$3:$E$502,A11,Wylęgarnia!$U$3:$U$502,"&gt;0"))</f>
        <v/>
      </c>
      <c r="E11" s="17" t="str">
        <f>IF(B11=0,"",_xludf.maxifs(Wylęgarnia!$U$3:$U$502,Wylęgarnia!$E$3:$E$502,A11,Wylęgarnia!$U$3:$U$502,"&gt;0"))</f>
        <v/>
      </c>
      <c r="F11" s="14"/>
    </row>
    <row r="12" spans="1:6" ht="15" customHeight="1" x14ac:dyDescent="0.25">
      <c r="A12" s="19">
        <v>29</v>
      </c>
      <c r="B12" s="13">
        <f>COUNTIFS(Wylęgarnia!$E$3:$E$502,A12,Wylęgarnia!$U$3:$U$502,"&gt;0")</f>
        <v>5</v>
      </c>
      <c r="C12" s="17">
        <f>IF(B12=0,"",AVERAGEIFS(Wylęgarnia!$U$3:$U$502,Wylęgarnia!$E$3:$E$502,A12,Wylęgarnia!$U$3:$U$502,"&gt;0"))</f>
        <v>11.070849188946912</v>
      </c>
      <c r="D12" s="17" t="e">
        <f ca="1">IF(B12=0,"",_xludf.minifs(Wylęgarnia!$U$3:$U$502,Wylęgarnia!$E$3:$E$502,A12,Wylęgarnia!$U$3:$U$502,"&gt;0"))</f>
        <v>#NAME?</v>
      </c>
      <c r="E12" s="17" t="e">
        <f ca="1">IF(B12=0,"",_xludf.maxifs(Wylęgarnia!$U$3:$U$502,Wylęgarnia!$E$3:$E$502,A12,Wylęgarnia!$U$3:$U$502,"&gt;0"))</f>
        <v>#NAME?</v>
      </c>
      <c r="F12" s="14"/>
    </row>
    <row r="13" spans="1:6" ht="15" customHeight="1" x14ac:dyDescent="0.25">
      <c r="A13" s="19">
        <v>30</v>
      </c>
      <c r="B13" s="13">
        <f>COUNTIFS(Wylęgarnia!$E$3:$E$502,A13,Wylęgarnia!$U$3:$U$502,"&gt;0")</f>
        <v>2</v>
      </c>
      <c r="C13" s="17">
        <f>IF(B13=0,"",AVERAGEIFS(Wylęgarnia!$U$3:$U$502,Wylęgarnia!$E$3:$E$502,A13,Wylęgarnia!$U$3:$U$502,"&gt;0"))</f>
        <v>11.396677798249657</v>
      </c>
      <c r="D13" s="17" t="e">
        <f ca="1">IF(B13=0,"",_xludf.minifs(Wylęgarnia!$U$3:$U$502,Wylęgarnia!$E$3:$E$502,A13,Wylęgarnia!$U$3:$U$502,"&gt;0"))</f>
        <v>#NAME?</v>
      </c>
      <c r="E13" s="17" t="e">
        <f ca="1">IF(B13=0,"",_xludf.maxifs(Wylęgarnia!$U$3:$U$502,Wylęgarnia!$E$3:$E$502,A13,Wylęgarnia!$U$3:$U$502,"&gt;0"))</f>
        <v>#NAME?</v>
      </c>
      <c r="F13" s="14"/>
    </row>
    <row r="14" spans="1:6" ht="15" customHeight="1" x14ac:dyDescent="0.25">
      <c r="A14" s="19">
        <v>31</v>
      </c>
      <c r="B14" s="13">
        <f>COUNTIFS(Wylęgarnia!$E$3:$E$502,A14,Wylęgarnia!$U$3:$U$502,"&gt;0")</f>
        <v>2</v>
      </c>
      <c r="C14" s="17">
        <f>IF(B14=0,"",AVERAGEIFS(Wylęgarnia!$U$3:$U$502,Wylęgarnia!$E$3:$E$502,A14,Wylęgarnia!$U$3:$U$502,"&gt;0"))</f>
        <v>11.144008633397668</v>
      </c>
      <c r="D14" s="17" t="e">
        <f ca="1">IF(B14=0,"",_xludf.minifs(Wylęgarnia!$U$3:$U$502,Wylęgarnia!$E$3:$E$502,A14,Wylęgarnia!$U$3:$U$502,"&gt;0"))</f>
        <v>#NAME?</v>
      </c>
      <c r="E14" s="17" t="e">
        <f ca="1">IF(B14=0,"",_xludf.maxifs(Wylęgarnia!$U$3:$U$502,Wylęgarnia!$E$3:$E$502,A14,Wylęgarnia!$U$3:$U$502,"&gt;0"))</f>
        <v>#NAME?</v>
      </c>
      <c r="F14" s="14"/>
    </row>
    <row r="15" spans="1:6" ht="15" customHeight="1" x14ac:dyDescent="0.25">
      <c r="A15" s="19">
        <v>32</v>
      </c>
      <c r="B15" s="13">
        <f>COUNTIFS(Wylęgarnia!$E$3:$E$502,A15,Wylęgarnia!$U$3:$U$502,"&gt;0")</f>
        <v>2</v>
      </c>
      <c r="C15" s="17">
        <f>IF(B15=0,"",AVERAGEIFS(Wylęgarnia!$U$3:$U$502,Wylęgarnia!$E$3:$E$502,A15,Wylęgarnia!$U$3:$U$502,"&gt;0"))</f>
        <v>11.573451912975738</v>
      </c>
      <c r="D15" s="17" t="e">
        <f ca="1">IF(B15=0,"",_xludf.minifs(Wylęgarnia!$U$3:$U$502,Wylęgarnia!$E$3:$E$502,A15,Wylęgarnia!$U$3:$U$502,"&gt;0"))</f>
        <v>#NAME?</v>
      </c>
      <c r="E15" s="17" t="e">
        <f ca="1">IF(B15=0,"",_xludf.maxifs(Wylęgarnia!$U$3:$U$502,Wylęgarnia!$E$3:$E$502,A15,Wylęgarnia!$U$3:$U$502,"&gt;0"))</f>
        <v>#NAME?</v>
      </c>
      <c r="F15" s="14"/>
    </row>
    <row r="16" spans="1:6" ht="15" customHeight="1" x14ac:dyDescent="0.25">
      <c r="A16" s="19">
        <v>33</v>
      </c>
      <c r="B16" s="13">
        <f>COUNTIFS(Wylęgarnia!$E$3:$E$502,A16,Wylęgarnia!$U$3:$U$502,"&gt;0")</f>
        <v>1</v>
      </c>
      <c r="C16" s="17">
        <f>IF(B16=0,"",AVERAGEIFS(Wylęgarnia!$U$3:$U$502,Wylęgarnia!$E$3:$E$502,A16,Wylęgarnia!$U$3:$U$502,"&gt;0"))</f>
        <v>11.350737797956876</v>
      </c>
      <c r="D16" s="17" t="e">
        <f ca="1">IF(B16=0,"",_xludf.minifs(Wylęgarnia!$U$3:$U$502,Wylęgarnia!$E$3:$E$502,A16,Wylęgarnia!$U$3:$U$502,"&gt;0"))</f>
        <v>#NAME?</v>
      </c>
      <c r="E16" s="17" t="e">
        <f ca="1">IF(B16=0,"",_xludf.maxifs(Wylęgarnia!$U$3:$U$502,Wylęgarnia!$E$3:$E$502,A16,Wylęgarnia!$U$3:$U$502,"&gt;0"))</f>
        <v>#NAME?</v>
      </c>
      <c r="F16" s="14"/>
    </row>
    <row r="17" spans="1:6" ht="15" customHeight="1" x14ac:dyDescent="0.25">
      <c r="A17" s="19">
        <v>34</v>
      </c>
      <c r="B17" s="13">
        <f>COUNTIFS(Wylęgarnia!$E$3:$E$502,A17,Wylęgarnia!$U$3:$U$502,"&gt;0")</f>
        <v>1</v>
      </c>
      <c r="C17" s="17">
        <f>IF(B17=0,"",AVERAGEIFS(Wylęgarnia!$U$3:$U$502,Wylęgarnia!$E$3:$E$502,A17,Wylęgarnia!$U$3:$U$502,"&gt;0"))</f>
        <v>11.148228441999677</v>
      </c>
      <c r="D17" s="17" t="e">
        <f ca="1">IF(B17=0,"",_xludf.minifs(Wylęgarnia!$U$3:$U$502,Wylęgarnia!$E$3:$E$502,A17,Wylęgarnia!$U$3:$U$502,"&gt;0"))</f>
        <v>#NAME?</v>
      </c>
      <c r="E17" s="17" t="e">
        <f ca="1">IF(B17=0,"",_xludf.maxifs(Wylęgarnia!$U$3:$U$502,Wylęgarnia!$E$3:$E$502,A17,Wylęgarnia!$U$3:$U$502,"&gt;0"))</f>
        <v>#NAME?</v>
      </c>
      <c r="F17" s="14"/>
    </row>
    <row r="18" spans="1:6" ht="15" customHeight="1" x14ac:dyDescent="0.25">
      <c r="A18" s="19">
        <v>35</v>
      </c>
      <c r="B18" s="13">
        <f>COUNTIFS(Wylęgarnia!$E$3:$E$502,A18,Wylęgarnia!$U$3:$U$502,"&gt;0")</f>
        <v>1</v>
      </c>
      <c r="C18" s="17">
        <f>IF(B18=0,"",AVERAGEIFS(Wylęgarnia!$U$3:$U$502,Wylęgarnia!$E$3:$E$502,A18,Wylęgarnia!$U$3:$U$502,"&gt;0"))</f>
        <v>13.049740758798212</v>
      </c>
      <c r="D18" s="17" t="e">
        <f ca="1">IF(B18=0,"",_xludf.minifs(Wylęgarnia!$U$3:$U$502,Wylęgarnia!$E$3:$E$502,A18,Wylęgarnia!$U$3:$U$502,"&gt;0"))</f>
        <v>#NAME?</v>
      </c>
      <c r="E18" s="17" t="e">
        <f ca="1">IF(B18=0,"",_xludf.maxifs(Wylęgarnia!$U$3:$U$502,Wylęgarnia!$E$3:$E$502,A18,Wylęgarnia!$U$3:$U$502,"&gt;0"))</f>
        <v>#NAME?</v>
      </c>
      <c r="F18" s="14"/>
    </row>
    <row r="19" spans="1:6" ht="15" customHeight="1" x14ac:dyDescent="0.25">
      <c r="A19" s="19">
        <v>36</v>
      </c>
      <c r="B19" s="13">
        <f>COUNTIFS(Wylęgarnia!$E$3:$E$502,A19,Wylęgarnia!$U$3:$U$502,"&gt;0")</f>
        <v>0</v>
      </c>
      <c r="C19" s="17" t="str">
        <f>IF(B19=0,"",AVERAGEIFS(Wylęgarnia!$U$3:$U$502,Wylęgarnia!$E$3:$E$502,A19,Wylęgarnia!$U$3:$U$502,"&gt;0"))</f>
        <v/>
      </c>
      <c r="D19" s="17" t="str">
        <f>IF(B19=0,"",_xludf.minifs(Wylęgarnia!$U$3:$U$502,Wylęgarnia!$E$3:$E$502,A19,Wylęgarnia!$U$3:$U$502,"&gt;0"))</f>
        <v/>
      </c>
      <c r="E19" s="17" t="str">
        <f>IF(B19=0,"",_xludf.maxifs(Wylęgarnia!$U$3:$U$502,Wylęgarnia!$E$3:$E$502,A19,Wylęgarnia!$U$3:$U$502,"&gt;0"))</f>
        <v/>
      </c>
      <c r="F19" s="14"/>
    </row>
    <row r="20" spans="1:6" ht="15" customHeight="1" x14ac:dyDescent="0.25">
      <c r="A20" s="19">
        <v>37</v>
      </c>
      <c r="B20" s="13">
        <f>COUNTIFS(Wylęgarnia!$E$3:$E$502,A20,Wylęgarnia!$U$3:$U$502,"&gt;0")</f>
        <v>0</v>
      </c>
      <c r="C20" s="17" t="str">
        <f>IF(B20=0,"",AVERAGEIFS(Wylęgarnia!$U$3:$U$502,Wylęgarnia!$E$3:$E$502,A20,Wylęgarnia!$U$3:$U$502,"&gt;0"))</f>
        <v/>
      </c>
      <c r="D20" s="17" t="str">
        <f>IF(B20=0,"",_xludf.minifs(Wylęgarnia!$U$3:$U$502,Wylęgarnia!$E$3:$E$502,A20,Wylęgarnia!$U$3:$U$502,"&gt;0"))</f>
        <v/>
      </c>
      <c r="E20" s="17" t="str">
        <f>IF(B20=0,"",_xludf.maxifs(Wylęgarnia!$U$3:$U$502,Wylęgarnia!$E$3:$E$502,A20,Wylęgarnia!$U$3:$U$502,"&gt;0"))</f>
        <v/>
      </c>
      <c r="F20" s="14"/>
    </row>
    <row r="21" spans="1:6" ht="15" customHeight="1" x14ac:dyDescent="0.25">
      <c r="A21" s="19">
        <v>38</v>
      </c>
      <c r="B21" s="13">
        <f>COUNTIFS(Wylęgarnia!$E$3:$E$502,A21,Wylęgarnia!$U$3:$U$502,"&gt;0")</f>
        <v>0</v>
      </c>
      <c r="C21" s="17" t="str">
        <f>IF(B21=0,"",AVERAGEIFS(Wylęgarnia!$U$3:$U$502,Wylęgarnia!$E$3:$E$502,A21,Wylęgarnia!$U$3:$U$502,"&gt;0"))</f>
        <v/>
      </c>
      <c r="D21" s="17" t="str">
        <f>IF(B21=0,"",_xludf.minifs(Wylęgarnia!$U$3:$U$502,Wylęgarnia!$E$3:$E$502,A21,Wylęgarnia!$U$3:$U$502,"&gt;0"))</f>
        <v/>
      </c>
      <c r="E21" s="17" t="str">
        <f>IF(B21=0,"",_xludf.maxifs(Wylęgarnia!$U$3:$U$502,Wylęgarnia!$E$3:$E$502,A21,Wylęgarnia!$U$3:$U$502,"&gt;0"))</f>
        <v/>
      </c>
      <c r="F21" s="14"/>
    </row>
    <row r="22" spans="1:6" ht="15" customHeight="1" x14ac:dyDescent="0.25">
      <c r="A22" s="19">
        <v>39</v>
      </c>
      <c r="B22" s="13">
        <f>COUNTIFS(Wylęgarnia!$E$3:$E$502,A22,Wylęgarnia!$U$3:$U$502,"&gt;0")</f>
        <v>0</v>
      </c>
      <c r="C22" s="17" t="str">
        <f>IF(B22=0,"",AVERAGEIFS(Wylęgarnia!$U$3:$U$502,Wylęgarnia!$E$3:$E$502,A22,Wylęgarnia!$U$3:$U$502,"&gt;0"))</f>
        <v/>
      </c>
      <c r="D22" s="17" t="str">
        <f>IF(B22=0,"",_xludf.minifs(Wylęgarnia!$U$3:$U$502,Wylęgarnia!$E$3:$E$502,A22,Wylęgarnia!$U$3:$U$502,"&gt;0"))</f>
        <v/>
      </c>
      <c r="E22" s="17" t="str">
        <f>IF(B22=0,"",_xludf.maxifs(Wylęgarnia!$U$3:$U$502,Wylęgarnia!$E$3:$E$502,A22,Wylęgarnia!$U$3:$U$502,"&gt;0"))</f>
        <v/>
      </c>
      <c r="F22" s="14"/>
    </row>
    <row r="23" spans="1:6" ht="15" customHeight="1" x14ac:dyDescent="0.25">
      <c r="A23" s="19">
        <v>40</v>
      </c>
      <c r="B23" s="13">
        <f>COUNTIFS(Wylęgarnia!$E$3:$E$502,A23,Wylęgarnia!$U$3:$U$502,"&gt;0")</f>
        <v>0</v>
      </c>
      <c r="C23" s="17" t="str">
        <f>IF(B23=0,"",AVERAGEIFS(Wylęgarnia!$U$3:$U$502,Wylęgarnia!$E$3:$E$502,A23,Wylęgarnia!$U$3:$U$502,"&gt;0"))</f>
        <v/>
      </c>
      <c r="D23" s="17" t="str">
        <f>IF(B23=0,"",_xludf.minifs(Wylęgarnia!$U$3:$U$502,Wylęgarnia!$E$3:$E$502,A23,Wylęgarnia!$U$3:$U$502,"&gt;0"))</f>
        <v/>
      </c>
      <c r="E23" s="17" t="str">
        <f>IF(B23=0,"",_xludf.maxifs(Wylęgarnia!$U$3:$U$502,Wylęgarnia!$E$3:$E$502,A23,Wylęgarnia!$U$3:$U$502,"&gt;0"))</f>
        <v/>
      </c>
      <c r="F23" s="14"/>
    </row>
    <row r="24" spans="1:6" ht="15" customHeight="1" x14ac:dyDescent="0.25">
      <c r="A24" s="19">
        <v>41</v>
      </c>
      <c r="B24" s="13">
        <f>COUNTIFS(Wylęgarnia!$E$3:$E$502,A24,Wylęgarnia!$U$3:$U$502,"&gt;0")</f>
        <v>0</v>
      </c>
      <c r="C24" s="17" t="str">
        <f>IF(B24=0,"",AVERAGEIFS(Wylęgarnia!$U$3:$U$502,Wylęgarnia!$E$3:$E$502,A24,Wylęgarnia!$U$3:$U$502,"&gt;0"))</f>
        <v/>
      </c>
      <c r="D24" s="17" t="str">
        <f>IF(B24=0,"",_xludf.minifs(Wylęgarnia!$U$3:$U$502,Wylęgarnia!$E$3:$E$502,A24,Wylęgarnia!$U$3:$U$502,"&gt;0"))</f>
        <v/>
      </c>
      <c r="E24" s="17" t="str">
        <f>IF(B24=0,"",_xludf.maxifs(Wylęgarnia!$U$3:$U$502,Wylęgarnia!$E$3:$E$502,A24,Wylęgarnia!$U$3:$U$502,"&gt;0"))</f>
        <v/>
      </c>
      <c r="F24" s="14"/>
    </row>
    <row r="25" spans="1:6" ht="15" customHeight="1" x14ac:dyDescent="0.25">
      <c r="A25" s="19">
        <v>42</v>
      </c>
      <c r="B25" s="13">
        <f>COUNTIFS(Wylęgarnia!$E$3:$E$502,A25,Wylęgarnia!$U$3:$U$502,"&gt;0")</f>
        <v>0</v>
      </c>
      <c r="C25" s="17" t="str">
        <f>IF(B25=0,"",AVERAGEIFS(Wylęgarnia!$U$3:$U$502,Wylęgarnia!$E$3:$E$502,A25,Wylęgarnia!$U$3:$U$502,"&gt;0"))</f>
        <v/>
      </c>
      <c r="D25" s="17" t="str">
        <f>IF(B25=0,"",_xludf.minifs(Wylęgarnia!$U$3:$U$502,Wylęgarnia!$E$3:$E$502,A25,Wylęgarnia!$U$3:$U$502,"&gt;0"))</f>
        <v/>
      </c>
      <c r="E25" s="17" t="str">
        <f>IF(B25=0,"",_xludf.maxifs(Wylęgarnia!$U$3:$U$502,Wylęgarnia!$E$3:$E$502,A25,Wylęgarnia!$U$3:$U$502,"&gt;0"))</f>
        <v/>
      </c>
      <c r="F25" s="14"/>
    </row>
    <row r="26" spans="1:6" ht="15" customHeight="1" x14ac:dyDescent="0.25">
      <c r="A26" s="19">
        <v>43</v>
      </c>
      <c r="B26" s="13">
        <f>COUNTIFS(Wylęgarnia!$E$3:$E$502,A26,Wylęgarnia!$U$3:$U$502,"&gt;0")</f>
        <v>0</v>
      </c>
      <c r="C26" s="17" t="str">
        <f>IF(B26=0,"",AVERAGEIFS(Wylęgarnia!$U$3:$U$502,Wylęgarnia!$E$3:$E$502,A26,Wylęgarnia!$U$3:$U$502,"&gt;0"))</f>
        <v/>
      </c>
      <c r="D26" s="17" t="str">
        <f>IF(B26=0,"",_xludf.minifs(Wylęgarnia!$U$3:$U$502,Wylęgarnia!$E$3:$E$502,A26,Wylęgarnia!$U$3:$U$502,"&gt;0"))</f>
        <v/>
      </c>
      <c r="E26" s="17" t="str">
        <f>IF(B26=0,"",_xludf.maxifs(Wylęgarnia!$U$3:$U$502,Wylęgarnia!$E$3:$E$502,A26,Wylęgarnia!$U$3:$U$502,"&gt;0"))</f>
        <v/>
      </c>
      <c r="F26" s="14"/>
    </row>
    <row r="27" spans="1:6" ht="15" customHeight="1" x14ac:dyDescent="0.25">
      <c r="A27" s="19">
        <v>44</v>
      </c>
      <c r="B27" s="13">
        <f>COUNTIFS(Wylęgarnia!$E$3:$E$502,A27,Wylęgarnia!$U$3:$U$502,"&gt;0")</f>
        <v>0</v>
      </c>
      <c r="C27" s="17" t="str">
        <f>IF(B27=0,"",AVERAGEIFS(Wylęgarnia!$U$3:$U$502,Wylęgarnia!$E$3:$E$502,A27,Wylęgarnia!$U$3:$U$502,"&gt;0"))</f>
        <v/>
      </c>
      <c r="D27" s="17" t="str">
        <f>IF(B27=0,"",_xludf.minifs(Wylęgarnia!$U$3:$U$502,Wylęgarnia!$E$3:$E$502,A27,Wylęgarnia!$U$3:$U$502,"&gt;0"))</f>
        <v/>
      </c>
      <c r="E27" s="17" t="str">
        <f>IF(B27=0,"",_xludf.maxifs(Wylęgarnia!$U$3:$U$502,Wylęgarnia!$E$3:$E$502,A27,Wylęgarnia!$U$3:$U$502,"&gt;0"))</f>
        <v/>
      </c>
      <c r="F27" s="14"/>
    </row>
    <row r="28" spans="1:6" ht="15" customHeight="1" x14ac:dyDescent="0.25">
      <c r="A28" s="19">
        <v>45</v>
      </c>
      <c r="B28" s="13">
        <f>COUNTIFS(Wylęgarnia!$E$3:$E$502,A28,Wylęgarnia!$U$3:$U$502,"&gt;0")</f>
        <v>1</v>
      </c>
      <c r="C28" s="17">
        <f>IF(B28=0,"",AVERAGEIFS(Wylęgarnia!$U$3:$U$502,Wylęgarnia!$E$3:$E$502,A28,Wylęgarnia!$U$3:$U$502,"&gt;0"))</f>
        <v>11.71528613633876</v>
      </c>
      <c r="D28" s="17" t="e">
        <f ca="1">IF(B28=0,"",_xludf.minifs(Wylęgarnia!$U$3:$U$502,Wylęgarnia!$E$3:$E$502,A28,Wylęgarnia!$U$3:$U$502,"&gt;0"))</f>
        <v>#NAME?</v>
      </c>
      <c r="E28" s="17" t="e">
        <f ca="1">IF(B28=0,"",_xludf.maxifs(Wylęgarnia!$U$3:$U$502,Wylęgarnia!$E$3:$E$502,A28,Wylęgarnia!$U$3:$U$502,"&gt;0"))</f>
        <v>#NAME?</v>
      </c>
      <c r="F28" s="14"/>
    </row>
    <row r="29" spans="1:6" ht="15" customHeight="1" x14ac:dyDescent="0.25">
      <c r="A29" s="19">
        <v>46</v>
      </c>
      <c r="B29" s="13">
        <f>COUNTIFS(Wylęgarnia!$E$3:$E$502,A29,Wylęgarnia!$U$3:$U$502,"&gt;0")</f>
        <v>11</v>
      </c>
      <c r="C29" s="17">
        <f>IF(B29=0,"",AVERAGEIFS(Wylęgarnia!$U$3:$U$502,Wylęgarnia!$E$3:$E$502,A29,Wylęgarnia!$U$3:$U$502,"&gt;0"))</f>
        <v>11.565985454540566</v>
      </c>
      <c r="D29" s="17" t="e">
        <f ca="1">IF(B29=0,"",_xludf.minifs(Wylęgarnia!$U$3:$U$502,Wylęgarnia!$E$3:$E$502,A29,Wylęgarnia!$U$3:$U$502,"&gt;0"))</f>
        <v>#NAME?</v>
      </c>
      <c r="E29" s="17" t="e">
        <f ca="1">IF(B29=0,"",_xludf.maxifs(Wylęgarnia!$U$3:$U$502,Wylęgarnia!$E$3:$E$502,A29,Wylęgarnia!$U$3:$U$502,"&gt;0"))</f>
        <v>#NAME?</v>
      </c>
      <c r="F29" s="14"/>
    </row>
    <row r="30" spans="1:6" ht="15" customHeight="1" x14ac:dyDescent="0.25">
      <c r="A30" s="19">
        <v>47</v>
      </c>
      <c r="B30" s="13">
        <f>COUNTIFS(Wylęgarnia!$E$3:$E$502,A30,Wylęgarnia!$U$3:$U$502,"&gt;0")</f>
        <v>8</v>
      </c>
      <c r="C30" s="17">
        <f>IF(B30=0,"",AVERAGEIFS(Wylęgarnia!$U$3:$U$502,Wylęgarnia!$E$3:$E$502,A30,Wylęgarnia!$U$3:$U$502,"&gt;0"))</f>
        <v>11.761870320666505</v>
      </c>
      <c r="D30" s="17" t="e">
        <f ca="1">IF(B30=0,"",_xludf.minifs(Wylęgarnia!$U$3:$U$502,Wylęgarnia!$E$3:$E$502,A30,Wylęgarnia!$U$3:$U$502,"&gt;0"))</f>
        <v>#NAME?</v>
      </c>
      <c r="E30" s="17" t="e">
        <f ca="1">IF(B30=0,"",_xludf.maxifs(Wylęgarnia!$U$3:$U$502,Wylęgarnia!$E$3:$E$502,A30,Wylęgarnia!$U$3:$U$502,"&gt;0"))</f>
        <v>#NAME?</v>
      </c>
      <c r="F30" s="14"/>
    </row>
    <row r="31" spans="1:6" ht="15" customHeight="1" x14ac:dyDescent="0.25">
      <c r="A31" s="19">
        <v>48</v>
      </c>
      <c r="B31" s="13">
        <f>COUNTIFS(Wylęgarnia!$E$3:$E$502,A31,Wylęgarnia!$U$3:$U$502,"&gt;0")</f>
        <v>11</v>
      </c>
      <c r="C31" s="17">
        <f>IF(B31=0,"",AVERAGEIFS(Wylęgarnia!$U$3:$U$502,Wylęgarnia!$E$3:$E$502,A31,Wylęgarnia!$U$3:$U$502,"&gt;0"))</f>
        <v>11.9793739443334</v>
      </c>
      <c r="D31" s="17" t="e">
        <f ca="1">IF(B31=0,"",_xludf.minifs(Wylęgarnia!$U$3:$U$502,Wylęgarnia!$E$3:$E$502,A31,Wylęgarnia!$U$3:$U$502,"&gt;0"))</f>
        <v>#NAME?</v>
      </c>
      <c r="E31" s="17" t="e">
        <f ca="1">IF(B31=0,"",_xludf.maxifs(Wylęgarnia!$U$3:$U$502,Wylęgarnia!$E$3:$E$502,A31,Wylęgarnia!$U$3:$U$502,"&gt;0"))</f>
        <v>#NAME?</v>
      </c>
      <c r="F31" s="14"/>
    </row>
    <row r="32" spans="1:6" ht="15" customHeight="1" x14ac:dyDescent="0.25">
      <c r="A32" s="19">
        <v>49</v>
      </c>
      <c r="B32" s="13">
        <f>COUNTIFS(Wylęgarnia!$E$3:$E$502,A32,Wylęgarnia!$U$3:$U$502,"&gt;0")</f>
        <v>9</v>
      </c>
      <c r="C32" s="17">
        <f>IF(B32=0,"",AVERAGEIFS(Wylęgarnia!$U$3:$U$502,Wylęgarnia!$E$3:$E$502,A32,Wylęgarnia!$U$3:$U$502,"&gt;0"))</f>
        <v>12.356516148512686</v>
      </c>
      <c r="D32" s="17" t="e">
        <f ca="1">IF(B32=0,"",_xludf.minifs(Wylęgarnia!$U$3:$U$502,Wylęgarnia!$E$3:$E$502,A32,Wylęgarnia!$U$3:$U$502,"&gt;0"))</f>
        <v>#NAME?</v>
      </c>
      <c r="E32" s="17" t="e">
        <f ca="1">IF(B32=0,"",_xludf.maxifs(Wylęgarnia!$U$3:$U$502,Wylęgarnia!$E$3:$E$502,A32,Wylęgarnia!$U$3:$U$502,"&gt;0"))</f>
        <v>#NAME?</v>
      </c>
      <c r="F32" s="14"/>
    </row>
    <row r="33" spans="1:6" ht="15" customHeight="1" x14ac:dyDescent="0.25">
      <c r="A33" s="19">
        <v>50</v>
      </c>
      <c r="B33" s="13">
        <f>COUNTIFS(Wylęgarnia!$E$3:$E$502,A33,Wylęgarnia!$U$3:$U$502,"&gt;0")</f>
        <v>13</v>
      </c>
      <c r="C33" s="17">
        <f>IF(B33=0,"",AVERAGEIFS(Wylęgarnia!$U$3:$U$502,Wylęgarnia!$E$3:$E$502,A33,Wylęgarnia!$U$3:$U$502,"&gt;0"))</f>
        <v>12.684920768091215</v>
      </c>
      <c r="D33" s="17" t="e">
        <f ca="1">IF(B33=0,"",_xludf.minifs(Wylęgarnia!$U$3:$U$502,Wylęgarnia!$E$3:$E$502,A33,Wylęgarnia!$U$3:$U$502,"&gt;0"))</f>
        <v>#NAME?</v>
      </c>
      <c r="E33" s="17" t="e">
        <f ca="1">IF(B33=0,"",_xludf.maxifs(Wylęgarnia!$U$3:$U$502,Wylęgarnia!$E$3:$E$502,A33,Wylęgarnia!$U$3:$U$502,"&gt;0"))</f>
        <v>#NAME?</v>
      </c>
      <c r="F33" s="14"/>
    </row>
    <row r="34" spans="1:6" ht="15" customHeight="1" x14ac:dyDescent="0.25">
      <c r="A34" s="19">
        <v>51</v>
      </c>
      <c r="B34" s="13">
        <f>COUNTIFS(Wylęgarnia!$E$3:$E$502,A34,Wylęgarnia!$U$3:$U$502,"&gt;0")</f>
        <v>12</v>
      </c>
      <c r="C34" s="17">
        <f>IF(B34=0,"",AVERAGEIFS(Wylęgarnia!$U$3:$U$502,Wylęgarnia!$E$3:$E$502,A34,Wylęgarnia!$U$3:$U$502,"&gt;0"))</f>
        <v>12.231256956277869</v>
      </c>
      <c r="D34" s="17" t="e">
        <f ca="1">IF(B34=0,"",_xludf.minifs(Wylęgarnia!$U$3:$U$502,Wylęgarnia!$E$3:$E$502,A34,Wylęgarnia!$U$3:$U$502,"&gt;0"))</f>
        <v>#NAME?</v>
      </c>
      <c r="E34" s="17" t="e">
        <f ca="1">IF(B34=0,"",_xludf.maxifs(Wylęgarnia!$U$3:$U$502,Wylęgarnia!$E$3:$E$502,A34,Wylęgarnia!$U$3:$U$502,"&gt;0"))</f>
        <v>#NAME?</v>
      </c>
      <c r="F34" s="14"/>
    </row>
    <row r="35" spans="1:6" ht="15" customHeight="1" x14ac:dyDescent="0.25">
      <c r="A35" s="19">
        <v>52</v>
      </c>
      <c r="B35" s="13">
        <f>COUNTIFS(Wylęgarnia!$E$3:$E$502,A35,Wylęgarnia!$U$3:$U$502,"&gt;0")</f>
        <v>12</v>
      </c>
      <c r="C35" s="17">
        <f>IF(B35=0,"",AVERAGEIFS(Wylęgarnia!$U$3:$U$502,Wylęgarnia!$E$3:$E$502,A35,Wylęgarnia!$U$3:$U$502,"&gt;0"))</f>
        <v>12.062808295457602</v>
      </c>
      <c r="D35" s="17" t="e">
        <f ca="1">IF(B35=0,"",_xludf.minifs(Wylęgarnia!$U$3:$U$502,Wylęgarnia!$E$3:$E$502,A35,Wylęgarnia!$U$3:$U$502,"&gt;0"))</f>
        <v>#NAME?</v>
      </c>
      <c r="E35" s="17" t="e">
        <f ca="1">IF(B35=0,"",_xludf.maxifs(Wylęgarnia!$U$3:$U$502,Wylęgarnia!$E$3:$E$502,A35,Wylęgarnia!$U$3:$U$502,"&gt;0"))</f>
        <v>#NAME?</v>
      </c>
      <c r="F35" s="14"/>
    </row>
    <row r="36" spans="1:6" ht="15" customHeight="1" x14ac:dyDescent="0.25">
      <c r="A36" s="19">
        <v>53</v>
      </c>
      <c r="B36" s="13">
        <f>COUNTIFS(Wylęgarnia!$E$3:$E$502,A36,Wylęgarnia!$U$3:$U$502,"&gt;0")</f>
        <v>4</v>
      </c>
      <c r="C36" s="17">
        <f>IF(B36=0,"",AVERAGEIFS(Wylęgarnia!$U$3:$U$502,Wylęgarnia!$E$3:$E$502,A36,Wylęgarnia!$U$3:$U$502,"&gt;0"))</f>
        <v>12.171476171944107</v>
      </c>
      <c r="D36" s="17" t="e">
        <f ca="1">IF(B36=0,"",_xludf.minifs(Wylęgarnia!$U$3:$U$502,Wylęgarnia!$E$3:$E$502,A36,Wylęgarnia!$U$3:$U$502,"&gt;0"))</f>
        <v>#NAME?</v>
      </c>
      <c r="E36" s="17" t="e">
        <f ca="1">IF(B36=0,"",_xludf.maxifs(Wylęgarnia!$U$3:$U$502,Wylęgarnia!$E$3:$E$502,A36,Wylęgarnia!$U$3:$U$502,"&gt;0"))</f>
        <v>#NAME?</v>
      </c>
      <c r="F36" s="14"/>
    </row>
    <row r="37" spans="1:6" ht="15" customHeight="1" x14ac:dyDescent="0.25">
      <c r="A37" s="19">
        <v>54</v>
      </c>
      <c r="B37" s="13">
        <f>COUNTIFS(Wylęgarnia!$E$3:$E$502,A37,Wylęgarnia!$U$3:$U$502,"&gt;0")</f>
        <v>0</v>
      </c>
      <c r="C37" s="17" t="str">
        <f>IF(B37=0,"",AVERAGEIFS(Wylęgarnia!$U$3:$U$502,Wylęgarnia!$E$3:$E$502,A37,Wylęgarnia!$U$3:$U$502,"&gt;0"))</f>
        <v/>
      </c>
      <c r="D37" s="17" t="str">
        <f>IF(B37=0,"",_xludf.minifs(Wylęgarnia!$U$3:$U$502,Wylęgarnia!$E$3:$E$502,A37,Wylęgarnia!$U$3:$U$502,"&gt;0"))</f>
        <v/>
      </c>
      <c r="E37" s="17" t="str">
        <f>IF(B37=0,"",_xludf.maxifs(Wylęgarnia!$U$3:$U$502,Wylęgarnia!$E$3:$E$502,A37,Wylęgarnia!$U$3:$U$502,"&gt;0"))</f>
        <v/>
      </c>
      <c r="F37" s="14"/>
    </row>
    <row r="38" spans="1:6" ht="15" customHeight="1" x14ac:dyDescent="0.25">
      <c r="A38" s="19">
        <v>55</v>
      </c>
      <c r="B38" s="13">
        <f>COUNTIFS(Wylęgarnia!$E$3:$E$502,A38,Wylęgarnia!$U$3:$U$502,"&gt;0")</f>
        <v>0</v>
      </c>
      <c r="C38" s="17" t="str">
        <f>IF(B38=0,"",AVERAGEIFS(Wylęgarnia!$U$3:$U$502,Wylęgarnia!$E$3:$E$502,A38,Wylęgarnia!$U$3:$U$502,"&gt;0"))</f>
        <v/>
      </c>
      <c r="D38" s="17" t="str">
        <f>IF(B38=0,"",_xludf.minifs(Wylęgarnia!$U$3:$U$502,Wylęgarnia!$E$3:$E$502,A38,Wylęgarnia!$U$3:$U$502,"&gt;0"))</f>
        <v/>
      </c>
      <c r="E38" s="17" t="str">
        <f>IF(B38=0,"",_xludf.maxifs(Wylęgarnia!$U$3:$U$502,Wylęgarnia!$E$3:$E$502,A38,Wylęgarnia!$U$3:$U$502,"&gt;0"))</f>
        <v/>
      </c>
      <c r="F38" s="14"/>
    </row>
    <row r="39" spans="1:6" ht="15" customHeight="1" x14ac:dyDescent="0.25">
      <c r="A39" s="19">
        <v>56</v>
      </c>
      <c r="B39" s="13">
        <f>COUNTIFS(Wylęgarnia!$E$3:$E$502,A39,Wylęgarnia!$U$3:$U$502,"&gt;0")</f>
        <v>2</v>
      </c>
      <c r="C39" s="17">
        <f>IF(B39=0,"",AVERAGEIFS(Wylęgarnia!$U$3:$U$502,Wylęgarnia!$E$3:$E$502,A39,Wylęgarnia!$U$3:$U$502,"&gt;0"))</f>
        <v>11.950276880906792</v>
      </c>
      <c r="D39" s="17" t="e">
        <f ca="1">IF(B39=0,"",_xludf.minifs(Wylęgarnia!$U$3:$U$502,Wylęgarnia!$E$3:$E$502,A39,Wylęgarnia!$U$3:$U$502,"&gt;0"))</f>
        <v>#NAME?</v>
      </c>
      <c r="E39" s="17" t="e">
        <f ca="1">IF(B39=0,"",_xludf.maxifs(Wylęgarnia!$U$3:$U$502,Wylęgarnia!$E$3:$E$502,A39,Wylęgarnia!$U$3:$U$502,"&gt;0"))</f>
        <v>#NAME?</v>
      </c>
      <c r="F39" s="14"/>
    </row>
    <row r="40" spans="1:6" ht="15" customHeight="1" x14ac:dyDescent="0.25">
      <c r="A40" s="19">
        <v>57</v>
      </c>
      <c r="B40" s="13">
        <f>COUNTIFS(Wylęgarnia!$E$3:$E$502,A40,Wylęgarnia!$U$3:$U$502,"&gt;0")</f>
        <v>1</v>
      </c>
      <c r="C40" s="17">
        <f>IF(B40=0,"",AVERAGEIFS(Wylęgarnia!$U$3:$U$502,Wylęgarnia!$E$3:$E$502,A40,Wylęgarnia!$U$3:$U$502,"&gt;0"))</f>
        <v>11.406096361848576</v>
      </c>
      <c r="D40" s="17" t="e">
        <f ca="1">IF(B40=0,"",_xludf.minifs(Wylęgarnia!$U$3:$U$502,Wylęgarnia!$E$3:$E$502,A40,Wylęgarnia!$U$3:$U$502,"&gt;0"))</f>
        <v>#NAME?</v>
      </c>
      <c r="E40" s="17" t="e">
        <f ca="1">IF(B40=0,"",_xludf.maxifs(Wylęgarnia!$U$3:$U$502,Wylęgarnia!$E$3:$E$502,A40,Wylęgarnia!$U$3:$U$502,"&gt;0"))</f>
        <v>#NAME?</v>
      </c>
      <c r="F40" s="14"/>
    </row>
    <row r="41" spans="1:6" ht="15" customHeight="1" x14ac:dyDescent="0.25">
      <c r="A41" s="19">
        <v>58</v>
      </c>
      <c r="B41" s="13">
        <f>COUNTIFS(Wylęgarnia!$E$3:$E$502,A41,Wylęgarnia!$U$3:$U$502,"&gt;0")</f>
        <v>0</v>
      </c>
      <c r="C41" s="17" t="str">
        <f>IF(B41=0,"",AVERAGEIFS(Wylęgarnia!$U$3:$U$502,Wylęgarnia!$E$3:$E$502,A41,Wylęgarnia!$U$3:$U$502,"&gt;0"))</f>
        <v/>
      </c>
      <c r="D41" s="17" t="str">
        <f>IF(B41=0,"",_xludf.minifs(Wylęgarnia!$U$3:$U$502,Wylęgarnia!$E$3:$E$502,A41,Wylęgarnia!$U$3:$U$502,"&gt;0"))</f>
        <v/>
      </c>
      <c r="E41" s="17" t="str">
        <f>IF(B41=0,"",_xludf.maxifs(Wylęgarnia!$U$3:$U$502,Wylęgarnia!$E$3:$E$502,A41,Wylęgarnia!$U$3:$U$502,"&gt;0"))</f>
        <v/>
      </c>
      <c r="F41" s="14"/>
    </row>
    <row r="42" spans="1:6" ht="15" customHeight="1" x14ac:dyDescent="0.25">
      <c r="A42" s="19">
        <v>59</v>
      </c>
      <c r="B42" s="13">
        <f>COUNTIFS(Wylęgarnia!$E$3:$E$502,A42,Wylęgarnia!$U$3:$U$502,"&gt;0")</f>
        <v>0</v>
      </c>
      <c r="C42" s="17" t="str">
        <f>IF(B42=0,"",AVERAGEIFS(Wylęgarnia!$U$3:$U$502,Wylęgarnia!$E$3:$E$502,A42,Wylęgarnia!$U$3:$U$502,"&gt;0"))</f>
        <v/>
      </c>
      <c r="D42" s="17" t="str">
        <f>IF(B42=0,"",_xludf.minifs(Wylęgarnia!$U$3:$U$502,Wylęgarnia!$E$3:$E$502,A42,Wylęgarnia!$U$3:$U$502,"&gt;0"))</f>
        <v/>
      </c>
      <c r="E42" s="17" t="str">
        <f>IF(B42=0,"",_xludf.maxifs(Wylęgarnia!$U$3:$U$502,Wylęgarnia!$E$3:$E$502,A42,Wylęgarnia!$U$3:$U$502,"&gt;0"))</f>
        <v/>
      </c>
      <c r="F42" s="14"/>
    </row>
    <row r="43" spans="1:6" ht="15" customHeight="1" x14ac:dyDescent="0.25">
      <c r="A43" s="19">
        <v>60</v>
      </c>
      <c r="B43" s="13">
        <f>COUNTIFS(Wylęgarnia!$E$3:$E$502,A43,Wylęgarnia!$U$3:$U$502,"&gt;0")</f>
        <v>0</v>
      </c>
      <c r="C43" s="17" t="str">
        <f>IF(B43=0,"",AVERAGEIFS(Wylęgarnia!$U$3:$U$502,Wylęgarnia!$E$3:$E$502,A43,Wylęgarnia!$U$3:$U$502,"&gt;0"))</f>
        <v/>
      </c>
      <c r="D43" s="17" t="str">
        <f>IF(B43=0,"",_xludf.minifs(Wylęgarnia!$U$3:$U$502,Wylęgarnia!$E$3:$E$502,A43,Wylęgarnia!$U$3:$U$502,"&gt;0"))</f>
        <v/>
      </c>
      <c r="E43" s="17" t="str">
        <f>IF(B43=0,"",_xludf.maxifs(Wylęgarnia!$U$3:$U$502,Wylęgarnia!$E$3:$E$502,A43,Wylęgarnia!$U$3:$U$502,"&gt;0"))</f>
        <v/>
      </c>
      <c r="F43" s="14"/>
    </row>
    <row r="44" spans="1:6" ht="15" customHeight="1" x14ac:dyDescent="0.25">
      <c r="A44" s="19">
        <v>61</v>
      </c>
      <c r="B44" s="13">
        <f>COUNTIFS(Wylęgarnia!$E$3:$E$502,A44,Wylęgarnia!$U$3:$U$502,"&gt;0")</f>
        <v>0</v>
      </c>
      <c r="C44" s="17" t="str">
        <f>IF(B44=0,"",AVERAGEIFS(Wylęgarnia!$U$3:$U$502,Wylęgarnia!$E$3:$E$502,A44,Wylęgarnia!$U$3:$U$502,"&gt;0"))</f>
        <v/>
      </c>
      <c r="D44" s="17" t="str">
        <f>IF(B44=0,"",_xludf.minifs(Wylęgarnia!$U$3:$U$502,Wylęgarnia!$E$3:$E$502,A44,Wylęgarnia!$U$3:$U$502,"&gt;0"))</f>
        <v/>
      </c>
      <c r="E44" s="17" t="str">
        <f>IF(B44=0,"",_xludf.maxifs(Wylęgarnia!$U$3:$U$502,Wylęgarnia!$E$3:$E$502,A44,Wylęgarnia!$U$3:$U$502,"&gt;0"))</f>
        <v/>
      </c>
      <c r="F44" s="14"/>
    </row>
    <row r="45" spans="1:6" ht="15" customHeight="1" x14ac:dyDescent="0.25">
      <c r="A45" s="19">
        <v>62</v>
      </c>
      <c r="B45" s="13">
        <f>COUNTIFS(Wylęgarnia!$E$3:$E$502,A45,Wylęgarnia!$U$3:$U$502,"&gt;0")</f>
        <v>0</v>
      </c>
      <c r="C45" s="17" t="str">
        <f>IF(B45=0,"",AVERAGEIFS(Wylęgarnia!$U$3:$U$502,Wylęgarnia!$E$3:$E$502,A45,Wylęgarnia!$U$3:$U$502,"&gt;0"))</f>
        <v/>
      </c>
      <c r="D45" s="17" t="str">
        <f>IF(B45=0,"",_xludf.minifs(Wylęgarnia!$U$3:$U$502,Wylęgarnia!$E$3:$E$502,A45,Wylęgarnia!$U$3:$U$502,"&gt;0"))</f>
        <v/>
      </c>
      <c r="E45" s="17" t="str">
        <f>IF(B45=0,"",_xludf.maxifs(Wylęgarnia!$U$3:$U$502,Wylęgarnia!$E$3:$E$502,A45,Wylęgarnia!$U$3:$U$502,"&gt;0"))</f>
        <v/>
      </c>
      <c r="F45" s="14"/>
    </row>
    <row r="46" spans="1:6" ht="15" customHeight="1" x14ac:dyDescent="0.25">
      <c r="A46" s="19">
        <v>63</v>
      </c>
      <c r="B46" s="13">
        <f>COUNTIFS(Wylęgarnia!$E$3:$E$502,A46,Wylęgarnia!$U$3:$U$502,"&gt;0")</f>
        <v>0</v>
      </c>
      <c r="C46" s="17" t="str">
        <f>IF(B46=0,"",AVERAGEIFS(Wylęgarnia!$U$3:$U$502,Wylęgarnia!$E$3:$E$502,A46,Wylęgarnia!$U$3:$U$502,"&gt;0"))</f>
        <v/>
      </c>
      <c r="D46" s="17" t="str">
        <f>IF(B46=0,"",_xludf.minifs(Wylęgarnia!$U$3:$U$502,Wylęgarnia!$E$3:$E$502,A46,Wylęgarnia!$U$3:$U$502,"&gt;0"))</f>
        <v/>
      </c>
      <c r="E46" s="17" t="str">
        <f>IF(B46=0,"",_xludf.maxifs(Wylęgarnia!$U$3:$U$502,Wylęgarnia!$E$3:$E$502,A46,Wylęgarnia!$U$3:$U$502,"&gt;0"))</f>
        <v/>
      </c>
      <c r="F46" s="14"/>
    </row>
    <row r="47" spans="1:6" ht="15" customHeight="1" x14ac:dyDescent="0.25">
      <c r="A47" s="19">
        <v>64</v>
      </c>
      <c r="B47" s="13">
        <f>COUNTIFS(Wylęgarnia!$E$3:$E$502,A47,Wylęgarnia!$U$3:$U$502,"&gt;0")</f>
        <v>0</v>
      </c>
      <c r="C47" s="17" t="str">
        <f>IF(B47=0,"",AVERAGEIFS(Wylęgarnia!$U$3:$U$502,Wylęgarnia!$E$3:$E$502,A47,Wylęgarnia!$U$3:$U$502,"&gt;0"))</f>
        <v/>
      </c>
      <c r="D47" s="17" t="str">
        <f>IF(B47=0,"",_xludf.minifs(Wylęgarnia!$U$3:$U$502,Wylęgarnia!$E$3:$E$502,A47,Wylęgarnia!$U$3:$U$502,"&gt;0"))</f>
        <v/>
      </c>
      <c r="E47" s="17" t="str">
        <f>IF(B47=0,"",_xludf.maxifs(Wylęgarnia!$U$3:$U$502,Wylęgarnia!$E$3:$E$502,A47,Wylęgarnia!$U$3:$U$502,"&gt;0"))</f>
        <v/>
      </c>
      <c r="F47" s="14"/>
    </row>
    <row r="48" spans="1:6" ht="15" customHeight="1" x14ac:dyDescent="0.25">
      <c r="A48" s="19">
        <v>65</v>
      </c>
      <c r="B48" s="13">
        <f>COUNTIFS(Wylęgarnia!$E$3:$E$502,A48,Wylęgarnia!$U$3:$U$502,"&gt;0")</f>
        <v>0</v>
      </c>
      <c r="C48" s="17" t="str">
        <f>IF(B48=0,"",AVERAGEIFS(Wylęgarnia!$U$3:$U$502,Wylęgarnia!$E$3:$E$502,A48,Wylęgarnia!$U$3:$U$502,"&gt;0"))</f>
        <v/>
      </c>
      <c r="D48" s="17" t="str">
        <f>IF(B48=0,"",_xludf.minifs(Wylęgarnia!$U$3:$U$502,Wylęgarnia!$E$3:$E$502,A48,Wylęgarnia!$U$3:$U$502,"&gt;0"))</f>
        <v/>
      </c>
      <c r="E48" s="17" t="str">
        <f>IF(B48=0,"",_xludf.maxifs(Wylęgarnia!$U$3:$U$502,Wylęgarnia!$E$3:$E$502,A48,Wylęgarnia!$U$3:$U$502,"&gt;0"))</f>
        <v/>
      </c>
      <c r="F48" s="14"/>
    </row>
    <row r="49" spans="1:6" ht="15" customHeight="1" x14ac:dyDescent="0.25">
      <c r="A49" s="19">
        <v>66</v>
      </c>
      <c r="B49" s="13">
        <f>COUNTIFS(Wylęgarnia!$E$3:$E$502,A49,Wylęgarnia!$U$3:$U$502,"&gt;0")</f>
        <v>0</v>
      </c>
      <c r="C49" s="17" t="str">
        <f>IF(B49=0,"",AVERAGEIFS(Wylęgarnia!$U$3:$U$502,Wylęgarnia!$E$3:$E$502,A49,Wylęgarnia!$U$3:$U$502,"&gt;0"))</f>
        <v/>
      </c>
      <c r="D49" s="17" t="str">
        <f>IF(B49=0,"",_xludf.minifs(Wylęgarnia!$U$3:$U$502,Wylęgarnia!$E$3:$E$502,A49,Wylęgarnia!$U$3:$U$502,"&gt;0"))</f>
        <v/>
      </c>
      <c r="E49" s="17" t="str">
        <f>IF(B49=0,"",_xludf.maxifs(Wylęgarnia!$U$3:$U$502,Wylęgarnia!$E$3:$E$502,A49,Wylęgarnia!$U$3:$U$502,"&gt;0"))</f>
        <v/>
      </c>
      <c r="F49" s="14"/>
    </row>
    <row r="50" spans="1:6" ht="15" customHeight="1" x14ac:dyDescent="0.25">
      <c r="A50" s="19">
        <v>67</v>
      </c>
      <c r="B50" s="13">
        <f>COUNTIFS(Wylęgarnia!$E$3:$E$502,A50,Wylęgarnia!$U$3:$U$502,"&gt;0")</f>
        <v>1</v>
      </c>
      <c r="C50" s="17">
        <f>IF(B50=0,"",AVERAGEIFS(Wylęgarnia!$U$3:$U$502,Wylęgarnia!$E$3:$E$502,A50,Wylęgarnia!$U$3:$U$502,"&gt;0"))</f>
        <v>10.962821734985702</v>
      </c>
      <c r="D50" s="17" t="e">
        <f ca="1">IF(B50=0,"",_xludf.minifs(Wylęgarnia!$U$3:$U$502,Wylęgarnia!$E$3:$E$502,A50,Wylęgarnia!$U$3:$U$502,"&gt;0"))</f>
        <v>#NAME?</v>
      </c>
      <c r="E50" s="17" t="e">
        <f ca="1">IF(B50=0,"",_xludf.maxifs(Wylęgarnia!$U$3:$U$502,Wylęgarnia!$E$3:$E$502,A50,Wylęgarnia!$U$3:$U$502,"&gt;0"))</f>
        <v>#NAME?</v>
      </c>
      <c r="F50" s="14"/>
    </row>
    <row r="51" spans="1:6" ht="15" customHeight="1" x14ac:dyDescent="0.25">
      <c r="A51" s="19">
        <v>68</v>
      </c>
      <c r="B51" s="13">
        <f>COUNTIFS(Wylęgarnia!$E$3:$E$502,A51,Wylęgarnia!$U$3:$U$502,"&gt;0")</f>
        <v>1</v>
      </c>
      <c r="C51" s="17">
        <f>IF(B51=0,"",AVERAGEIFS(Wylęgarnia!$U$3:$U$502,Wylęgarnia!$E$3:$E$502,A51,Wylęgarnia!$U$3:$U$502,"&gt;0"))</f>
        <v>11.946050096339114</v>
      </c>
      <c r="D51" s="17" t="e">
        <f ca="1">IF(B51=0,"",_xludf.minifs(Wylęgarnia!$U$3:$U$502,Wylęgarnia!$E$3:$E$502,A51,Wylęgarnia!$U$3:$U$502,"&gt;0"))</f>
        <v>#NAME?</v>
      </c>
      <c r="E51" s="17" t="e">
        <f ca="1">IF(B51=0,"",_xludf.maxifs(Wylęgarnia!$U$3:$U$502,Wylęgarnia!$E$3:$E$502,A51,Wylęgarnia!$U$3:$U$502,"&gt;0"))</f>
        <v>#NAME?</v>
      </c>
      <c r="F51" s="14"/>
    </row>
    <row r="53" spans="1:6" ht="15" customHeight="1" x14ac:dyDescent="0.25">
      <c r="A53" s="43" t="s">
        <v>243</v>
      </c>
      <c r="B53" s="40"/>
      <c r="C53" s="40"/>
      <c r="D53" s="40"/>
      <c r="E53" s="40"/>
      <c r="F53" s="40"/>
    </row>
  </sheetData>
  <sheetProtection sheet="1" formatCells="0" formatColumns="0" formatRows="0" sort="0" autoFilter="0"/>
  <mergeCells count="2">
    <mergeCell ref="A53:F53"/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72"/>
  <sheetViews>
    <sheetView topLeftCell="A17" zoomScaleNormal="100" workbookViewId="0">
      <selection sqref="A1:J1"/>
    </sheetView>
  </sheetViews>
  <sheetFormatPr defaultColWidth="8.7109375" defaultRowHeight="15" x14ac:dyDescent="0.25"/>
  <cols>
    <col min="1" max="1" width="11" customWidth="1"/>
    <col min="2" max="9" width="12" customWidth="1"/>
    <col min="10" max="10" width="22" customWidth="1"/>
  </cols>
  <sheetData>
    <row r="1" spans="1:10" ht="17.25" customHeight="1" x14ac:dyDescent="0.25">
      <c r="A1" s="39" t="s">
        <v>244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3.25" customHeight="1" x14ac:dyDescent="0.25">
      <c r="A2" s="24" t="s">
        <v>9</v>
      </c>
      <c r="B2" s="24" t="s">
        <v>28</v>
      </c>
      <c r="C2" s="24" t="s">
        <v>245</v>
      </c>
      <c r="D2" s="24" t="s">
        <v>18</v>
      </c>
      <c r="E2" s="24" t="s">
        <v>246</v>
      </c>
      <c r="F2" s="24" t="s">
        <v>19</v>
      </c>
      <c r="G2" s="24" t="s">
        <v>22</v>
      </c>
      <c r="H2" s="24" t="s">
        <v>247</v>
      </c>
      <c r="I2" s="24" t="s">
        <v>248</v>
      </c>
      <c r="J2" s="24" t="s">
        <v>140</v>
      </c>
    </row>
    <row r="3" spans="1:10" ht="15" customHeight="1" x14ac:dyDescent="0.25">
      <c r="A3" s="19">
        <v>1</v>
      </c>
      <c r="B3" s="14">
        <v>130</v>
      </c>
      <c r="C3" s="14">
        <v>165</v>
      </c>
      <c r="D3" s="16"/>
      <c r="E3" s="16"/>
      <c r="F3" s="16"/>
      <c r="G3" s="14">
        <v>23</v>
      </c>
      <c r="H3" s="14">
        <v>35</v>
      </c>
      <c r="I3" s="16"/>
      <c r="J3" s="14"/>
    </row>
    <row r="4" spans="1:10" ht="15" customHeight="1" x14ac:dyDescent="0.25">
      <c r="A4" s="19">
        <v>2</v>
      </c>
      <c r="B4" s="14">
        <v>255</v>
      </c>
      <c r="C4" s="14">
        <v>340</v>
      </c>
      <c r="D4" s="16"/>
      <c r="E4" s="16"/>
      <c r="F4" s="16"/>
      <c r="G4" s="14">
        <v>28</v>
      </c>
      <c r="H4" s="14">
        <v>45</v>
      </c>
      <c r="I4" s="16"/>
      <c r="J4" s="14"/>
    </row>
    <row r="5" spans="1:10" ht="15" customHeight="1" x14ac:dyDescent="0.25">
      <c r="A5" s="19">
        <v>3</v>
      </c>
      <c r="B5" s="14">
        <v>385</v>
      </c>
      <c r="C5" s="14">
        <v>550</v>
      </c>
      <c r="D5" s="16"/>
      <c r="E5" s="16"/>
      <c r="F5" s="16"/>
      <c r="G5" s="14">
        <v>32</v>
      </c>
      <c r="H5" s="14">
        <v>51</v>
      </c>
      <c r="I5" s="16"/>
      <c r="J5" s="14"/>
    </row>
    <row r="6" spans="1:10" ht="15" customHeight="1" x14ac:dyDescent="0.25">
      <c r="A6" s="19">
        <v>4</v>
      </c>
      <c r="B6" s="14">
        <v>515</v>
      </c>
      <c r="C6" s="14">
        <v>780</v>
      </c>
      <c r="D6" s="16"/>
      <c r="E6" s="16"/>
      <c r="F6" s="16"/>
      <c r="G6" s="14">
        <v>36</v>
      </c>
      <c r="H6" s="14">
        <v>55</v>
      </c>
      <c r="I6" s="16"/>
      <c r="J6" s="14"/>
    </row>
    <row r="7" spans="1:10" ht="15" customHeight="1" x14ac:dyDescent="0.25">
      <c r="A7" s="19">
        <v>5</v>
      </c>
      <c r="B7" s="14">
        <v>650</v>
      </c>
      <c r="C7" s="14">
        <v>980</v>
      </c>
      <c r="D7" s="16"/>
      <c r="E7" s="16"/>
      <c r="F7" s="16"/>
      <c r="G7" s="14">
        <v>41</v>
      </c>
      <c r="H7" s="14">
        <v>58</v>
      </c>
      <c r="I7" s="16"/>
      <c r="J7" s="14"/>
    </row>
    <row r="8" spans="1:10" ht="15" customHeight="1" x14ac:dyDescent="0.25">
      <c r="A8" s="19">
        <v>6</v>
      </c>
      <c r="B8" s="14">
        <v>790</v>
      </c>
      <c r="C8" s="14">
        <v>1150</v>
      </c>
      <c r="D8" s="16"/>
      <c r="E8" s="16"/>
      <c r="F8" s="16"/>
      <c r="G8" s="14">
        <v>45</v>
      </c>
      <c r="H8" s="14">
        <v>61</v>
      </c>
      <c r="I8" s="16"/>
      <c r="J8" s="14"/>
    </row>
    <row r="9" spans="1:10" ht="15" customHeight="1" x14ac:dyDescent="0.25">
      <c r="A9" s="19">
        <v>7</v>
      </c>
      <c r="B9" s="14">
        <v>920</v>
      </c>
      <c r="C9" s="14">
        <v>1300</v>
      </c>
      <c r="D9" s="16"/>
      <c r="E9" s="16"/>
      <c r="F9" s="16"/>
      <c r="G9" s="14">
        <v>51</v>
      </c>
      <c r="H9" s="14">
        <v>68</v>
      </c>
      <c r="I9" s="16"/>
      <c r="J9" s="14"/>
    </row>
    <row r="10" spans="1:10" ht="15" customHeight="1" x14ac:dyDescent="0.25">
      <c r="A10" s="19">
        <v>8</v>
      </c>
      <c r="B10" s="14">
        <v>1040</v>
      </c>
      <c r="C10" s="14">
        <v>1440</v>
      </c>
      <c r="D10" s="16"/>
      <c r="E10" s="16"/>
      <c r="F10" s="16"/>
      <c r="G10" s="14">
        <v>55</v>
      </c>
      <c r="H10" s="14">
        <v>70</v>
      </c>
      <c r="I10" s="16"/>
      <c r="J10" s="14"/>
    </row>
    <row r="11" spans="1:10" ht="15" customHeight="1" x14ac:dyDescent="0.25">
      <c r="A11" s="19">
        <v>9</v>
      </c>
      <c r="B11" s="14">
        <v>1150</v>
      </c>
      <c r="C11" s="14">
        <v>1570</v>
      </c>
      <c r="D11" s="16"/>
      <c r="E11" s="16"/>
      <c r="F11" s="16"/>
      <c r="G11" s="14">
        <v>57</v>
      </c>
      <c r="H11" s="14">
        <v>73</v>
      </c>
      <c r="I11" s="16"/>
      <c r="J11" s="14"/>
    </row>
    <row r="12" spans="1:10" ht="15" customHeight="1" x14ac:dyDescent="0.25">
      <c r="A12" s="19">
        <v>10</v>
      </c>
      <c r="B12" s="14">
        <v>1250</v>
      </c>
      <c r="C12" s="14">
        <v>1695</v>
      </c>
      <c r="D12" s="16"/>
      <c r="E12" s="16"/>
      <c r="F12" s="16"/>
      <c r="G12" s="14">
        <v>61</v>
      </c>
      <c r="H12" s="14">
        <v>76</v>
      </c>
      <c r="I12" s="16"/>
      <c r="J12" s="14"/>
    </row>
    <row r="13" spans="1:10" ht="15" customHeight="1" x14ac:dyDescent="0.25">
      <c r="A13" s="19">
        <v>11</v>
      </c>
      <c r="B13" s="14">
        <v>1350</v>
      </c>
      <c r="C13" s="14">
        <v>1820</v>
      </c>
      <c r="D13" s="16"/>
      <c r="E13" s="16"/>
      <c r="F13" s="16"/>
      <c r="G13" s="14">
        <v>64</v>
      </c>
      <c r="H13" s="14">
        <v>78</v>
      </c>
      <c r="I13" s="16"/>
      <c r="J13" s="14"/>
    </row>
    <row r="14" spans="1:10" ht="15" customHeight="1" x14ac:dyDescent="0.25">
      <c r="A14" s="19">
        <v>12</v>
      </c>
      <c r="B14" s="14">
        <v>1450</v>
      </c>
      <c r="C14" s="14">
        <v>1945</v>
      </c>
      <c r="D14" s="16"/>
      <c r="E14" s="16"/>
      <c r="F14" s="16"/>
      <c r="G14" s="14">
        <v>68</v>
      </c>
      <c r="H14" s="14">
        <v>81</v>
      </c>
      <c r="I14" s="16"/>
      <c r="J14" s="14"/>
    </row>
    <row r="15" spans="1:10" ht="15" customHeight="1" x14ac:dyDescent="0.25">
      <c r="A15" s="19">
        <v>13</v>
      </c>
      <c r="B15" s="14">
        <v>1550</v>
      </c>
      <c r="C15" s="14">
        <v>2070</v>
      </c>
      <c r="D15" s="16"/>
      <c r="E15" s="16"/>
      <c r="F15" s="16"/>
      <c r="G15" s="14">
        <v>72</v>
      </c>
      <c r="H15" s="14">
        <v>84</v>
      </c>
      <c r="I15" s="16"/>
      <c r="J15" s="14"/>
    </row>
    <row r="16" spans="1:10" ht="15" customHeight="1" x14ac:dyDescent="0.25">
      <c r="A16" s="19">
        <v>14</v>
      </c>
      <c r="B16" s="14">
        <v>1650</v>
      </c>
      <c r="C16" s="14">
        <v>2195</v>
      </c>
      <c r="D16" s="16"/>
      <c r="E16" s="16"/>
      <c r="F16" s="16"/>
      <c r="G16" s="14">
        <v>76</v>
      </c>
      <c r="H16" s="14">
        <v>87</v>
      </c>
      <c r="I16" s="16"/>
      <c r="J16" s="14"/>
    </row>
    <row r="17" spans="1:10" ht="15" customHeight="1" x14ac:dyDescent="0.25">
      <c r="A17" s="19">
        <v>15</v>
      </c>
      <c r="B17" s="14">
        <v>1750</v>
      </c>
      <c r="C17" s="14">
        <v>2320</v>
      </c>
      <c r="D17" s="16"/>
      <c r="E17" s="16"/>
      <c r="F17" s="16"/>
      <c r="G17" s="14">
        <v>80</v>
      </c>
      <c r="H17" s="14">
        <v>90</v>
      </c>
      <c r="I17" s="16"/>
      <c r="J17" s="14"/>
    </row>
    <row r="18" spans="1:10" ht="15" customHeight="1" x14ac:dyDescent="0.25">
      <c r="A18" s="19">
        <v>16</v>
      </c>
      <c r="B18" s="14">
        <v>1855</v>
      </c>
      <c r="C18" s="14">
        <v>2450</v>
      </c>
      <c r="D18" s="16"/>
      <c r="E18" s="16"/>
      <c r="F18" s="16"/>
      <c r="G18" s="14">
        <v>82</v>
      </c>
      <c r="H18" s="14">
        <v>92</v>
      </c>
      <c r="I18" s="16"/>
      <c r="J18" s="14"/>
    </row>
    <row r="19" spans="1:10" ht="15" customHeight="1" x14ac:dyDescent="0.25">
      <c r="A19" s="19">
        <v>17</v>
      </c>
      <c r="B19" s="14">
        <v>1975</v>
      </c>
      <c r="C19" s="14">
        <v>2595</v>
      </c>
      <c r="D19" s="16"/>
      <c r="E19" s="16"/>
      <c r="F19" s="16"/>
      <c r="G19" s="14">
        <v>87</v>
      </c>
      <c r="H19" s="14">
        <v>94</v>
      </c>
      <c r="I19" s="16"/>
      <c r="J19" s="14"/>
    </row>
    <row r="20" spans="1:10" ht="15" customHeight="1" x14ac:dyDescent="0.25">
      <c r="A20" s="19">
        <v>18</v>
      </c>
      <c r="B20" s="14">
        <v>2100</v>
      </c>
      <c r="C20" s="14">
        <v>2740</v>
      </c>
      <c r="D20" s="16"/>
      <c r="E20" s="16"/>
      <c r="F20" s="16"/>
      <c r="G20" s="14">
        <v>92</v>
      </c>
      <c r="H20" s="14">
        <v>97</v>
      </c>
      <c r="I20" s="16"/>
      <c r="J20" s="14"/>
    </row>
    <row r="21" spans="1:10" ht="15" customHeight="1" x14ac:dyDescent="0.25">
      <c r="A21" s="19">
        <v>19</v>
      </c>
      <c r="B21" s="14">
        <v>2230</v>
      </c>
      <c r="C21" s="14">
        <v>2890</v>
      </c>
      <c r="D21" s="16"/>
      <c r="E21" s="16"/>
      <c r="F21" s="16"/>
      <c r="G21" s="14">
        <v>97</v>
      </c>
      <c r="H21" s="14">
        <v>101</v>
      </c>
      <c r="I21" s="16"/>
      <c r="J21" s="14"/>
    </row>
    <row r="22" spans="1:10" ht="15" customHeight="1" x14ac:dyDescent="0.25">
      <c r="A22" s="19">
        <v>20</v>
      </c>
      <c r="B22" s="14">
        <v>2370</v>
      </c>
      <c r="C22" s="14">
        <v>3040</v>
      </c>
      <c r="D22" s="16"/>
      <c r="E22" s="16"/>
      <c r="F22" s="16"/>
      <c r="G22" s="14">
        <v>103</v>
      </c>
      <c r="H22" s="14">
        <v>106</v>
      </c>
      <c r="I22" s="16"/>
      <c r="J22" s="14"/>
    </row>
    <row r="23" spans="1:10" ht="15" customHeight="1" x14ac:dyDescent="0.25">
      <c r="A23" s="19">
        <v>21</v>
      </c>
      <c r="B23" s="14">
        <v>2525</v>
      </c>
      <c r="C23" s="14">
        <v>3195</v>
      </c>
      <c r="D23" s="16"/>
      <c r="E23" s="16"/>
      <c r="F23" s="16"/>
      <c r="G23" s="14">
        <v>105</v>
      </c>
      <c r="H23" s="14">
        <v>107</v>
      </c>
      <c r="I23" s="16"/>
      <c r="J23" s="14"/>
    </row>
    <row r="24" spans="1:10" ht="15" customHeight="1" x14ac:dyDescent="0.25">
      <c r="A24" s="19">
        <v>22</v>
      </c>
      <c r="B24" s="14">
        <v>2685</v>
      </c>
      <c r="C24" s="14">
        <v>3345</v>
      </c>
      <c r="D24" s="16"/>
      <c r="E24" s="16"/>
      <c r="F24" s="16"/>
      <c r="G24" s="14">
        <v>112</v>
      </c>
      <c r="H24" s="14">
        <v>112</v>
      </c>
      <c r="I24" s="16"/>
      <c r="J24" s="14"/>
    </row>
    <row r="25" spans="1:10" ht="15" customHeight="1" x14ac:dyDescent="0.25">
      <c r="A25" s="19">
        <v>23</v>
      </c>
      <c r="B25" s="14">
        <v>2840</v>
      </c>
      <c r="C25" s="14">
        <v>3490</v>
      </c>
      <c r="D25" s="16">
        <v>5.4</v>
      </c>
      <c r="E25" s="16">
        <v>0.4</v>
      </c>
      <c r="F25" s="16">
        <v>48.6</v>
      </c>
      <c r="G25" s="14">
        <v>125</v>
      </c>
      <c r="H25" s="14">
        <v>116</v>
      </c>
      <c r="I25" s="16"/>
      <c r="J25" s="14"/>
    </row>
    <row r="26" spans="1:10" ht="15" customHeight="1" x14ac:dyDescent="0.25">
      <c r="A26" s="19">
        <v>24</v>
      </c>
      <c r="B26" s="14">
        <v>2985</v>
      </c>
      <c r="C26" s="14">
        <v>3630</v>
      </c>
      <c r="D26" s="16">
        <v>22.8</v>
      </c>
      <c r="E26" s="16">
        <v>1.6</v>
      </c>
      <c r="F26" s="16">
        <v>50.3</v>
      </c>
      <c r="G26" s="14">
        <v>144</v>
      </c>
      <c r="H26" s="14">
        <v>118</v>
      </c>
      <c r="I26" s="16">
        <v>71.5</v>
      </c>
      <c r="J26" s="14"/>
    </row>
    <row r="27" spans="1:10" ht="15" customHeight="1" x14ac:dyDescent="0.25">
      <c r="A27" s="19">
        <v>25</v>
      </c>
      <c r="B27" s="14">
        <v>3125</v>
      </c>
      <c r="C27" s="14">
        <v>3750</v>
      </c>
      <c r="D27" s="16">
        <v>52.6</v>
      </c>
      <c r="E27" s="16">
        <v>3.7</v>
      </c>
      <c r="F27" s="16">
        <v>52</v>
      </c>
      <c r="G27" s="14">
        <v>159</v>
      </c>
      <c r="H27" s="14">
        <v>120</v>
      </c>
      <c r="I27" s="16">
        <v>76.7</v>
      </c>
      <c r="J27" s="14"/>
    </row>
    <row r="28" spans="1:10" ht="15" customHeight="1" x14ac:dyDescent="0.25">
      <c r="A28" s="19">
        <v>26</v>
      </c>
      <c r="B28" s="14">
        <v>3255</v>
      </c>
      <c r="C28" s="14">
        <v>3860</v>
      </c>
      <c r="D28" s="16">
        <v>73.599999999999994</v>
      </c>
      <c r="E28" s="16">
        <v>5.2</v>
      </c>
      <c r="F28" s="16">
        <v>53.5</v>
      </c>
      <c r="G28" s="14">
        <v>167</v>
      </c>
      <c r="H28" s="14">
        <v>126</v>
      </c>
      <c r="I28" s="16">
        <v>79.400000000000006</v>
      </c>
      <c r="J28" s="14"/>
    </row>
    <row r="29" spans="1:10" ht="15" customHeight="1" x14ac:dyDescent="0.25">
      <c r="A29" s="19">
        <v>27</v>
      </c>
      <c r="B29" s="14">
        <v>3365</v>
      </c>
      <c r="C29" s="14">
        <v>3920</v>
      </c>
      <c r="D29" s="16">
        <v>82.4</v>
      </c>
      <c r="E29" s="16">
        <v>5.8</v>
      </c>
      <c r="F29" s="16">
        <v>54.8</v>
      </c>
      <c r="G29" s="14">
        <v>167</v>
      </c>
      <c r="H29" s="14">
        <v>127</v>
      </c>
      <c r="I29" s="16">
        <v>81.2</v>
      </c>
      <c r="J29" s="14"/>
    </row>
    <row r="30" spans="1:10" ht="15" customHeight="1" x14ac:dyDescent="0.25">
      <c r="A30" s="19">
        <v>28</v>
      </c>
      <c r="B30" s="14">
        <v>3460</v>
      </c>
      <c r="C30" s="14">
        <v>3970</v>
      </c>
      <c r="D30" s="16">
        <v>86.4</v>
      </c>
      <c r="E30" s="16">
        <v>6.1</v>
      </c>
      <c r="F30" s="16">
        <v>56.2</v>
      </c>
      <c r="G30" s="14">
        <v>167</v>
      </c>
      <c r="H30" s="14">
        <v>128</v>
      </c>
      <c r="I30" s="16">
        <v>82.7</v>
      </c>
      <c r="J30" s="14"/>
    </row>
    <row r="31" spans="1:10" ht="15" customHeight="1" x14ac:dyDescent="0.25">
      <c r="A31" s="19">
        <v>29</v>
      </c>
      <c r="B31" s="14">
        <v>3510</v>
      </c>
      <c r="C31" s="14">
        <v>4010</v>
      </c>
      <c r="D31" s="16">
        <v>87.6</v>
      </c>
      <c r="E31" s="16">
        <v>6.1</v>
      </c>
      <c r="F31" s="16">
        <v>57.2</v>
      </c>
      <c r="G31" s="14">
        <v>167</v>
      </c>
      <c r="H31" s="14">
        <v>129</v>
      </c>
      <c r="I31" s="16">
        <v>84</v>
      </c>
      <c r="J31" s="14"/>
    </row>
    <row r="32" spans="1:10" ht="15" customHeight="1" x14ac:dyDescent="0.25">
      <c r="A32" s="19">
        <v>30</v>
      </c>
      <c r="B32" s="14">
        <v>3540</v>
      </c>
      <c r="C32" s="14">
        <v>4040</v>
      </c>
      <c r="D32" s="16">
        <v>86.7</v>
      </c>
      <c r="E32" s="16">
        <v>6.1</v>
      </c>
      <c r="F32" s="16">
        <v>58.2</v>
      </c>
      <c r="G32" s="14">
        <v>167</v>
      </c>
      <c r="H32" s="14">
        <v>130</v>
      </c>
      <c r="I32" s="16">
        <v>85</v>
      </c>
      <c r="J32" s="14"/>
    </row>
    <row r="33" spans="1:10" ht="15" customHeight="1" x14ac:dyDescent="0.25">
      <c r="A33" s="19">
        <v>31</v>
      </c>
      <c r="B33" s="14">
        <v>3560</v>
      </c>
      <c r="C33" s="14">
        <v>4070</v>
      </c>
      <c r="D33" s="16">
        <v>85.7</v>
      </c>
      <c r="E33" s="16">
        <v>6</v>
      </c>
      <c r="F33" s="16">
        <v>59.1</v>
      </c>
      <c r="G33" s="14">
        <v>167</v>
      </c>
      <c r="H33" s="14">
        <v>131</v>
      </c>
      <c r="I33" s="16">
        <v>85.8</v>
      </c>
      <c r="J33" s="14"/>
    </row>
    <row r="34" spans="1:10" ht="15" customHeight="1" x14ac:dyDescent="0.25">
      <c r="A34" s="19">
        <v>32</v>
      </c>
      <c r="B34" s="14">
        <v>3580</v>
      </c>
      <c r="C34" s="14">
        <v>4100</v>
      </c>
      <c r="D34" s="16">
        <v>84.7</v>
      </c>
      <c r="E34" s="16">
        <v>5.9</v>
      </c>
      <c r="F34" s="16">
        <v>59.9</v>
      </c>
      <c r="G34" s="14">
        <v>167</v>
      </c>
      <c r="H34" s="14">
        <v>132</v>
      </c>
      <c r="I34" s="16">
        <v>86.4</v>
      </c>
      <c r="J34" s="14"/>
    </row>
    <row r="35" spans="1:10" ht="15" customHeight="1" x14ac:dyDescent="0.25">
      <c r="A35" s="19">
        <v>33</v>
      </c>
      <c r="B35" s="14">
        <v>3600</v>
      </c>
      <c r="C35" s="14">
        <v>4130</v>
      </c>
      <c r="D35" s="16">
        <v>83.7</v>
      </c>
      <c r="E35" s="16">
        <v>5.9</v>
      </c>
      <c r="F35" s="16">
        <v>60.4</v>
      </c>
      <c r="G35" s="14">
        <v>167</v>
      </c>
      <c r="H35" s="14">
        <v>132</v>
      </c>
      <c r="I35" s="16">
        <v>86.9</v>
      </c>
      <c r="J35" s="14"/>
    </row>
    <row r="36" spans="1:10" ht="15" customHeight="1" x14ac:dyDescent="0.25">
      <c r="A36" s="19">
        <v>34</v>
      </c>
      <c r="B36" s="14">
        <v>3620</v>
      </c>
      <c r="C36" s="14">
        <v>4160</v>
      </c>
      <c r="D36" s="16">
        <v>82.6</v>
      </c>
      <c r="E36" s="16">
        <v>5.8</v>
      </c>
      <c r="F36" s="16">
        <v>61</v>
      </c>
      <c r="G36" s="14">
        <v>166</v>
      </c>
      <c r="H36" s="14">
        <v>133</v>
      </c>
      <c r="I36" s="16">
        <v>87.4</v>
      </c>
      <c r="J36" s="14"/>
    </row>
    <row r="37" spans="1:10" ht="15" customHeight="1" x14ac:dyDescent="0.25">
      <c r="A37" s="19">
        <v>35</v>
      </c>
      <c r="B37" s="14">
        <v>3640</v>
      </c>
      <c r="C37" s="14">
        <v>4190</v>
      </c>
      <c r="D37" s="16">
        <v>81.5</v>
      </c>
      <c r="E37" s="16">
        <v>5.7</v>
      </c>
      <c r="F37" s="16">
        <v>61.6</v>
      </c>
      <c r="G37" s="14">
        <v>166</v>
      </c>
      <c r="H37" s="14">
        <v>134</v>
      </c>
      <c r="I37" s="16">
        <v>87.7</v>
      </c>
      <c r="J37" s="14"/>
    </row>
    <row r="38" spans="1:10" ht="15" customHeight="1" x14ac:dyDescent="0.25">
      <c r="A38" s="19">
        <v>36</v>
      </c>
      <c r="B38" s="14">
        <v>3660</v>
      </c>
      <c r="C38" s="14">
        <v>4220</v>
      </c>
      <c r="D38" s="16">
        <v>80.400000000000006</v>
      </c>
      <c r="E38" s="16">
        <v>5.6</v>
      </c>
      <c r="F38" s="16">
        <v>62.1</v>
      </c>
      <c r="G38" s="14">
        <v>165</v>
      </c>
      <c r="H38" s="14">
        <v>135</v>
      </c>
      <c r="I38" s="16">
        <v>88</v>
      </c>
      <c r="J38" s="14"/>
    </row>
    <row r="39" spans="1:10" ht="15" customHeight="1" x14ac:dyDescent="0.25">
      <c r="A39" s="19">
        <v>37</v>
      </c>
      <c r="B39" s="14">
        <v>3680</v>
      </c>
      <c r="C39" s="14">
        <v>4250</v>
      </c>
      <c r="D39" s="16">
        <v>79.3</v>
      </c>
      <c r="E39" s="16">
        <v>5.6</v>
      </c>
      <c r="F39" s="16">
        <v>62.5</v>
      </c>
      <c r="G39" s="14">
        <v>165</v>
      </c>
      <c r="H39" s="14">
        <v>136</v>
      </c>
      <c r="I39" s="16">
        <v>88.2</v>
      </c>
      <c r="J39" s="14"/>
    </row>
    <row r="40" spans="1:10" ht="15" customHeight="1" x14ac:dyDescent="0.25">
      <c r="A40" s="19">
        <v>38</v>
      </c>
      <c r="B40" s="14">
        <v>3700</v>
      </c>
      <c r="C40" s="14">
        <v>4280</v>
      </c>
      <c r="D40" s="16">
        <v>78.2</v>
      </c>
      <c r="E40" s="16">
        <v>5.5</v>
      </c>
      <c r="F40" s="16">
        <v>62.9</v>
      </c>
      <c r="G40" s="14">
        <v>165</v>
      </c>
      <c r="H40" s="14">
        <v>137</v>
      </c>
      <c r="I40" s="16">
        <v>88.4</v>
      </c>
      <c r="J40" s="14"/>
    </row>
    <row r="41" spans="1:10" ht="15" customHeight="1" x14ac:dyDescent="0.25">
      <c r="A41" s="19">
        <v>39</v>
      </c>
      <c r="B41" s="14">
        <v>3720</v>
      </c>
      <c r="C41" s="14">
        <v>4310</v>
      </c>
      <c r="D41" s="16">
        <v>77.099999999999994</v>
      </c>
      <c r="E41" s="16">
        <v>5.4</v>
      </c>
      <c r="F41" s="16">
        <v>63.3</v>
      </c>
      <c r="G41" s="14">
        <v>165</v>
      </c>
      <c r="H41" s="14">
        <v>138</v>
      </c>
      <c r="I41" s="16">
        <v>88.5</v>
      </c>
      <c r="J41" s="14"/>
    </row>
    <row r="42" spans="1:10" ht="15" customHeight="1" x14ac:dyDescent="0.25">
      <c r="A42" s="19">
        <v>40</v>
      </c>
      <c r="B42" s="14">
        <v>3740</v>
      </c>
      <c r="C42" s="14">
        <v>4340</v>
      </c>
      <c r="D42" s="16">
        <v>76</v>
      </c>
      <c r="E42" s="16">
        <v>5.3</v>
      </c>
      <c r="F42" s="16">
        <v>63.7</v>
      </c>
      <c r="G42" s="14">
        <v>165</v>
      </c>
      <c r="H42" s="14">
        <v>139</v>
      </c>
      <c r="I42" s="16">
        <v>88.5</v>
      </c>
      <c r="J42" s="14"/>
    </row>
    <row r="43" spans="1:10" ht="15" customHeight="1" x14ac:dyDescent="0.25">
      <c r="A43" s="19">
        <v>41</v>
      </c>
      <c r="B43" s="14">
        <v>3760</v>
      </c>
      <c r="C43" s="14">
        <v>4370</v>
      </c>
      <c r="D43" s="16">
        <v>74.900000000000006</v>
      </c>
      <c r="E43" s="16">
        <v>5.2</v>
      </c>
      <c r="F43" s="16">
        <v>64</v>
      </c>
      <c r="G43" s="14">
        <v>164</v>
      </c>
      <c r="H43" s="14">
        <v>139</v>
      </c>
      <c r="I43" s="16">
        <v>88.6</v>
      </c>
      <c r="J43" s="14"/>
    </row>
    <row r="44" spans="1:10" ht="15" customHeight="1" x14ac:dyDescent="0.25">
      <c r="A44" s="19">
        <v>42</v>
      </c>
      <c r="B44" s="14">
        <v>3780</v>
      </c>
      <c r="C44" s="14">
        <v>4400</v>
      </c>
      <c r="D44" s="16">
        <v>73.7</v>
      </c>
      <c r="E44" s="16">
        <v>5.2</v>
      </c>
      <c r="F44" s="16">
        <v>64.400000000000006</v>
      </c>
      <c r="G44" s="14">
        <v>164</v>
      </c>
      <c r="H44" s="14">
        <v>141</v>
      </c>
      <c r="I44" s="16">
        <v>88.6</v>
      </c>
      <c r="J44" s="14"/>
    </row>
    <row r="45" spans="1:10" ht="15" customHeight="1" x14ac:dyDescent="0.25">
      <c r="A45" s="19">
        <v>43</v>
      </c>
      <c r="B45" s="14">
        <v>3800</v>
      </c>
      <c r="C45" s="14">
        <v>4430</v>
      </c>
      <c r="D45" s="16">
        <v>72.5</v>
      </c>
      <c r="E45" s="16">
        <v>5.0999999999999996</v>
      </c>
      <c r="F45" s="16">
        <v>64.7</v>
      </c>
      <c r="G45" s="14">
        <v>164</v>
      </c>
      <c r="H45" s="14">
        <v>141</v>
      </c>
      <c r="I45" s="16">
        <v>88.5</v>
      </c>
      <c r="J45" s="14"/>
    </row>
    <row r="46" spans="1:10" ht="15" customHeight="1" x14ac:dyDescent="0.25">
      <c r="A46" s="19">
        <v>44</v>
      </c>
      <c r="B46" s="14">
        <v>3820</v>
      </c>
      <c r="C46" s="14">
        <v>4460</v>
      </c>
      <c r="D46" s="16">
        <v>71.3</v>
      </c>
      <c r="E46" s="16">
        <v>5</v>
      </c>
      <c r="F46" s="16">
        <v>65.099999999999994</v>
      </c>
      <c r="G46" s="14">
        <v>164</v>
      </c>
      <c r="H46" s="14">
        <v>142</v>
      </c>
      <c r="I46" s="16">
        <v>88.5</v>
      </c>
      <c r="J46" s="14"/>
    </row>
    <row r="47" spans="1:10" ht="15" customHeight="1" x14ac:dyDescent="0.25">
      <c r="A47" s="19">
        <v>45</v>
      </c>
      <c r="B47" s="14">
        <v>3840</v>
      </c>
      <c r="C47" s="14">
        <v>4490</v>
      </c>
      <c r="D47" s="16">
        <v>70.099999999999994</v>
      </c>
      <c r="E47" s="16">
        <v>4.9000000000000004</v>
      </c>
      <c r="F47" s="16">
        <v>65.400000000000006</v>
      </c>
      <c r="G47" s="14">
        <v>164</v>
      </c>
      <c r="H47" s="14">
        <v>143</v>
      </c>
      <c r="I47" s="16">
        <v>88.4</v>
      </c>
      <c r="J47" s="14"/>
    </row>
    <row r="48" spans="1:10" ht="15" customHeight="1" x14ac:dyDescent="0.25">
      <c r="A48" s="19">
        <v>46</v>
      </c>
      <c r="B48" s="14">
        <v>3860</v>
      </c>
      <c r="C48" s="14">
        <v>4525</v>
      </c>
      <c r="D48" s="16">
        <v>68.900000000000006</v>
      </c>
      <c r="E48" s="16">
        <v>4.8</v>
      </c>
      <c r="F48" s="16">
        <v>65.8</v>
      </c>
      <c r="G48" s="14">
        <v>163</v>
      </c>
      <c r="H48" s="14">
        <v>144</v>
      </c>
      <c r="I48" s="16">
        <v>88.3</v>
      </c>
      <c r="J48" s="14"/>
    </row>
    <row r="49" spans="1:10" ht="15" customHeight="1" x14ac:dyDescent="0.25">
      <c r="A49" s="19">
        <v>47</v>
      </c>
      <c r="B49" s="14">
        <v>3880</v>
      </c>
      <c r="C49" s="14">
        <v>4560</v>
      </c>
      <c r="D49" s="16">
        <v>67.7</v>
      </c>
      <c r="E49" s="16">
        <v>4.7</v>
      </c>
      <c r="F49" s="16">
        <v>66.099999999999994</v>
      </c>
      <c r="G49" s="14">
        <v>163</v>
      </c>
      <c r="H49" s="14">
        <v>145</v>
      </c>
      <c r="I49" s="16">
        <v>88.2</v>
      </c>
      <c r="J49" s="14"/>
    </row>
    <row r="50" spans="1:10" ht="15" customHeight="1" x14ac:dyDescent="0.25">
      <c r="A50" s="19">
        <v>48</v>
      </c>
      <c r="B50" s="14">
        <v>3900</v>
      </c>
      <c r="C50" s="14">
        <v>4595</v>
      </c>
      <c r="D50" s="16">
        <v>66.5</v>
      </c>
      <c r="E50" s="16">
        <v>4.7</v>
      </c>
      <c r="F50" s="16">
        <v>66.5</v>
      </c>
      <c r="G50" s="14">
        <v>162</v>
      </c>
      <c r="H50" s="14">
        <v>146</v>
      </c>
      <c r="I50" s="16">
        <v>88</v>
      </c>
      <c r="J50" s="14"/>
    </row>
    <row r="51" spans="1:10" ht="15" customHeight="1" x14ac:dyDescent="0.25">
      <c r="A51" s="19">
        <v>49</v>
      </c>
      <c r="B51" s="14">
        <v>3920</v>
      </c>
      <c r="C51" s="14">
        <v>4630</v>
      </c>
      <c r="D51" s="16">
        <v>65.3</v>
      </c>
      <c r="E51" s="16">
        <v>4.5999999999999996</v>
      </c>
      <c r="F51" s="16">
        <v>66.8</v>
      </c>
      <c r="G51" s="14">
        <v>162</v>
      </c>
      <c r="H51" s="14">
        <v>147</v>
      </c>
      <c r="I51" s="16">
        <v>87.9</v>
      </c>
      <c r="J51" s="14"/>
    </row>
    <row r="52" spans="1:10" ht="15" customHeight="1" x14ac:dyDescent="0.25">
      <c r="A52" s="19">
        <v>50</v>
      </c>
      <c r="B52" s="14">
        <v>3940</v>
      </c>
      <c r="C52" s="14">
        <v>4665</v>
      </c>
      <c r="D52" s="16">
        <v>64.099999999999994</v>
      </c>
      <c r="E52" s="16">
        <v>4.5</v>
      </c>
      <c r="F52" s="16">
        <v>67.2</v>
      </c>
      <c r="G52" s="14">
        <v>162</v>
      </c>
      <c r="H52" s="14">
        <v>148</v>
      </c>
      <c r="I52" s="16">
        <v>87.7</v>
      </c>
      <c r="J52" s="14"/>
    </row>
    <row r="53" spans="1:10" ht="15" customHeight="1" x14ac:dyDescent="0.25">
      <c r="A53" s="19">
        <v>51</v>
      </c>
      <c r="B53" s="14">
        <v>3960</v>
      </c>
      <c r="C53" s="14">
        <v>4700</v>
      </c>
      <c r="D53" s="16">
        <v>62.9</v>
      </c>
      <c r="E53" s="16">
        <v>4.4000000000000004</v>
      </c>
      <c r="F53" s="16">
        <v>67.5</v>
      </c>
      <c r="G53" s="14">
        <v>160</v>
      </c>
      <c r="H53" s="14">
        <v>149</v>
      </c>
      <c r="I53" s="16">
        <v>87.5</v>
      </c>
      <c r="J53" s="14"/>
    </row>
    <row r="54" spans="1:10" ht="15" customHeight="1" x14ac:dyDescent="0.25">
      <c r="A54" s="19">
        <v>52</v>
      </c>
      <c r="B54" s="14">
        <v>3980</v>
      </c>
      <c r="C54" s="14">
        <v>4735</v>
      </c>
      <c r="D54" s="16">
        <v>61.7</v>
      </c>
      <c r="E54" s="16">
        <v>4.3</v>
      </c>
      <c r="F54" s="16">
        <v>67.900000000000006</v>
      </c>
      <c r="G54" s="14">
        <v>160</v>
      </c>
      <c r="H54" s="14">
        <v>150</v>
      </c>
      <c r="I54" s="16">
        <v>87.3</v>
      </c>
      <c r="J54" s="14"/>
    </row>
    <row r="55" spans="1:10" ht="15" customHeight="1" x14ac:dyDescent="0.25">
      <c r="A55" s="19">
        <v>53</v>
      </c>
      <c r="B55" s="14">
        <v>4000</v>
      </c>
      <c r="C55" s="14">
        <v>4770</v>
      </c>
      <c r="D55" s="16">
        <v>60.5</v>
      </c>
      <c r="E55" s="16">
        <v>4.2</v>
      </c>
      <c r="F55" s="16">
        <v>68.2</v>
      </c>
      <c r="G55" s="14">
        <v>160</v>
      </c>
      <c r="H55" s="14">
        <v>151</v>
      </c>
      <c r="I55" s="16">
        <v>87.1</v>
      </c>
      <c r="J55" s="14"/>
    </row>
    <row r="56" spans="1:10" ht="15" customHeight="1" x14ac:dyDescent="0.25">
      <c r="A56" s="19">
        <v>54</v>
      </c>
      <c r="B56" s="14">
        <v>4020</v>
      </c>
      <c r="C56" s="14">
        <v>4805</v>
      </c>
      <c r="D56" s="16">
        <v>59.3</v>
      </c>
      <c r="E56" s="16">
        <v>4.2</v>
      </c>
      <c r="F56" s="16">
        <v>68.5</v>
      </c>
      <c r="G56" s="14">
        <v>159</v>
      </c>
      <c r="H56" s="14">
        <v>152</v>
      </c>
      <c r="I56" s="16">
        <v>86.9</v>
      </c>
      <c r="J56" s="14"/>
    </row>
    <row r="57" spans="1:10" ht="15" customHeight="1" x14ac:dyDescent="0.25">
      <c r="A57" s="19">
        <v>55</v>
      </c>
      <c r="B57" s="14">
        <v>4040</v>
      </c>
      <c r="C57" s="14">
        <v>4840</v>
      </c>
      <c r="D57" s="16">
        <v>58.1</v>
      </c>
      <c r="E57" s="16">
        <v>4.0999999999999996</v>
      </c>
      <c r="F57" s="16">
        <v>68.8</v>
      </c>
      <c r="G57" s="14">
        <v>159</v>
      </c>
      <c r="H57" s="14">
        <v>152</v>
      </c>
      <c r="I57" s="16">
        <v>86.6</v>
      </c>
      <c r="J57" s="14"/>
    </row>
    <row r="58" spans="1:10" ht="15" customHeight="1" x14ac:dyDescent="0.25">
      <c r="A58" s="19">
        <v>56</v>
      </c>
      <c r="B58" s="14">
        <v>4060</v>
      </c>
      <c r="C58" s="14">
        <v>4875</v>
      </c>
      <c r="D58" s="16">
        <v>56.9</v>
      </c>
      <c r="E58" s="16">
        <v>4</v>
      </c>
      <c r="F58" s="16">
        <v>69.099999999999994</v>
      </c>
      <c r="G58" s="14">
        <v>158</v>
      </c>
      <c r="H58" s="14">
        <v>153</v>
      </c>
      <c r="I58" s="16">
        <v>86.4</v>
      </c>
      <c r="J58" s="14"/>
    </row>
    <row r="59" spans="1:10" ht="15" customHeight="1" x14ac:dyDescent="0.25">
      <c r="A59" s="19">
        <v>57</v>
      </c>
      <c r="B59" s="14">
        <v>4080</v>
      </c>
      <c r="C59" s="14">
        <v>4910</v>
      </c>
      <c r="D59" s="16">
        <v>55.7</v>
      </c>
      <c r="E59" s="16">
        <v>3.9</v>
      </c>
      <c r="F59" s="16">
        <v>69.400000000000006</v>
      </c>
      <c r="G59" s="14">
        <v>158</v>
      </c>
      <c r="H59" s="14">
        <v>154</v>
      </c>
      <c r="I59" s="16">
        <v>86.1</v>
      </c>
      <c r="J59" s="14"/>
    </row>
    <row r="60" spans="1:10" ht="15" customHeight="1" x14ac:dyDescent="0.25">
      <c r="A60" s="19">
        <v>58</v>
      </c>
      <c r="B60" s="14">
        <v>4100</v>
      </c>
      <c r="C60" s="14">
        <v>4945</v>
      </c>
      <c r="D60" s="16">
        <v>54.5</v>
      </c>
      <c r="E60" s="16">
        <v>3.8</v>
      </c>
      <c r="F60" s="16">
        <v>69.599999999999994</v>
      </c>
      <c r="G60" s="14">
        <v>158</v>
      </c>
      <c r="H60" s="14">
        <v>155</v>
      </c>
      <c r="I60" s="16">
        <v>85.8</v>
      </c>
      <c r="J60" s="14"/>
    </row>
    <row r="61" spans="1:10" ht="15" customHeight="1" x14ac:dyDescent="0.25">
      <c r="A61" s="19">
        <v>59</v>
      </c>
      <c r="B61" s="14">
        <v>4120</v>
      </c>
      <c r="C61" s="14">
        <v>4980</v>
      </c>
      <c r="D61" s="16">
        <v>53.3</v>
      </c>
      <c r="E61" s="16">
        <v>3.7</v>
      </c>
      <c r="F61" s="16">
        <v>69.8</v>
      </c>
      <c r="G61" s="14">
        <v>157</v>
      </c>
      <c r="H61" s="14">
        <v>156</v>
      </c>
      <c r="I61" s="16">
        <v>85.5</v>
      </c>
      <c r="J61" s="14"/>
    </row>
    <row r="62" spans="1:10" ht="15" customHeight="1" x14ac:dyDescent="0.25">
      <c r="A62" s="19">
        <v>60</v>
      </c>
      <c r="B62" s="14">
        <v>4140</v>
      </c>
      <c r="C62" s="14">
        <v>5015</v>
      </c>
      <c r="D62" s="16">
        <v>52</v>
      </c>
      <c r="E62" s="16">
        <v>3.6</v>
      </c>
      <c r="F62" s="16">
        <v>70</v>
      </c>
      <c r="G62" s="14">
        <v>157</v>
      </c>
      <c r="H62" s="14">
        <v>156</v>
      </c>
      <c r="I62" s="16">
        <v>85.2</v>
      </c>
      <c r="J62" s="14"/>
    </row>
    <row r="63" spans="1:10" ht="15" customHeight="1" x14ac:dyDescent="0.25">
      <c r="A63" s="19">
        <v>61</v>
      </c>
      <c r="B63" s="14">
        <v>4140</v>
      </c>
      <c r="C63" s="14">
        <v>5050</v>
      </c>
      <c r="D63" s="16">
        <v>50.7</v>
      </c>
      <c r="E63" s="16">
        <v>3.6</v>
      </c>
      <c r="F63" s="16">
        <v>70.3</v>
      </c>
      <c r="G63" s="14">
        <v>157</v>
      </c>
      <c r="H63" s="14">
        <v>157</v>
      </c>
      <c r="I63" s="16">
        <v>84.9</v>
      </c>
      <c r="J63" s="14"/>
    </row>
    <row r="64" spans="1:10" ht="15" customHeight="1" x14ac:dyDescent="0.25">
      <c r="A64" s="19">
        <v>62</v>
      </c>
      <c r="B64" s="14">
        <v>4140</v>
      </c>
      <c r="C64" s="14">
        <v>5085</v>
      </c>
      <c r="D64" s="16">
        <v>49.4</v>
      </c>
      <c r="E64" s="16">
        <v>3.5</v>
      </c>
      <c r="F64" s="16">
        <v>70.5</v>
      </c>
      <c r="G64" s="14">
        <v>156</v>
      </c>
      <c r="H64" s="14">
        <v>158</v>
      </c>
      <c r="I64" s="16">
        <v>84.6</v>
      </c>
      <c r="J64" s="14"/>
    </row>
    <row r="65" spans="1:10" ht="15" customHeight="1" x14ac:dyDescent="0.25">
      <c r="A65" s="19">
        <v>63</v>
      </c>
      <c r="B65" s="14"/>
      <c r="C65" s="14"/>
      <c r="D65" s="16"/>
      <c r="E65" s="16"/>
      <c r="F65" s="16"/>
      <c r="G65" s="14"/>
      <c r="H65" s="14"/>
      <c r="I65" s="16"/>
      <c r="J65" s="14"/>
    </row>
    <row r="66" spans="1:10" ht="15" customHeight="1" x14ac:dyDescent="0.25">
      <c r="A66" s="19">
        <v>64</v>
      </c>
      <c r="B66" s="14"/>
      <c r="C66" s="14"/>
      <c r="D66" s="16"/>
      <c r="E66" s="16"/>
      <c r="F66" s="16"/>
      <c r="G66" s="14"/>
      <c r="H66" s="14"/>
      <c r="I66" s="16"/>
      <c r="J66" s="14"/>
    </row>
    <row r="67" spans="1:10" ht="15" customHeight="1" x14ac:dyDescent="0.25">
      <c r="A67" s="19">
        <v>65</v>
      </c>
      <c r="B67" s="14"/>
      <c r="C67" s="14"/>
      <c r="D67" s="16"/>
      <c r="E67" s="16"/>
      <c r="F67" s="16"/>
      <c r="G67" s="14"/>
      <c r="H67" s="14"/>
      <c r="I67" s="16"/>
      <c r="J67" s="14"/>
    </row>
    <row r="68" spans="1:10" ht="15" customHeight="1" x14ac:dyDescent="0.25">
      <c r="A68" s="19">
        <v>66</v>
      </c>
      <c r="B68" s="14"/>
      <c r="C68" s="14"/>
      <c r="D68" s="16"/>
      <c r="E68" s="16"/>
      <c r="F68" s="16"/>
      <c r="G68" s="14"/>
      <c r="H68" s="14"/>
      <c r="I68" s="16"/>
      <c r="J68" s="14"/>
    </row>
    <row r="69" spans="1:10" ht="15" customHeight="1" x14ac:dyDescent="0.25">
      <c r="A69" s="19">
        <v>67</v>
      </c>
      <c r="B69" s="14"/>
      <c r="C69" s="14"/>
      <c r="D69" s="16"/>
      <c r="E69" s="16"/>
      <c r="F69" s="16"/>
      <c r="G69" s="14"/>
      <c r="H69" s="14"/>
      <c r="I69" s="16"/>
      <c r="J69" s="14"/>
    </row>
    <row r="70" spans="1:10" ht="15" customHeight="1" x14ac:dyDescent="0.25">
      <c r="A70" s="19">
        <v>68</v>
      </c>
      <c r="B70" s="14"/>
      <c r="C70" s="14"/>
      <c r="D70" s="16"/>
      <c r="E70" s="16"/>
      <c r="F70" s="16"/>
      <c r="G70" s="14"/>
      <c r="H70" s="14"/>
      <c r="I70" s="16"/>
      <c r="J70" s="14"/>
    </row>
    <row r="71" spans="1:10" ht="15" customHeight="1" x14ac:dyDescent="0.25">
      <c r="A71" s="19">
        <v>69</v>
      </c>
      <c r="B71" s="14"/>
      <c r="C71" s="14"/>
      <c r="D71" s="16"/>
      <c r="E71" s="16"/>
      <c r="F71" s="16"/>
      <c r="G71" s="14"/>
      <c r="H71" s="14"/>
      <c r="I71" s="16"/>
      <c r="J71" s="14"/>
    </row>
    <row r="72" spans="1:10" ht="15" customHeight="1" x14ac:dyDescent="0.25">
      <c r="A72" s="19">
        <v>70</v>
      </c>
      <c r="B72" s="14"/>
      <c r="C72" s="14"/>
      <c r="D72" s="16"/>
      <c r="E72" s="16"/>
      <c r="F72" s="16"/>
      <c r="G72" s="14"/>
      <c r="H72" s="14"/>
      <c r="I72" s="16"/>
      <c r="J72" s="14"/>
    </row>
  </sheetData>
  <sheetProtection sheet="1" formatCells="0" formatColumns="0" formatRows="0" sort="0" autoFilter="0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32</vt:i4>
      </vt:variant>
    </vt:vector>
  </HeadingPairs>
  <TitlesOfParts>
    <vt:vector size="32" baseType="lpstr">
      <vt:lpstr>Konfiguracja</vt:lpstr>
      <vt:lpstr>Dzienne 1</vt:lpstr>
      <vt:lpstr>Dzienne 2</vt:lpstr>
      <vt:lpstr>Dzienne 3</vt:lpstr>
      <vt:lpstr>Dzienne 4</vt:lpstr>
      <vt:lpstr>Dzienne 5</vt:lpstr>
      <vt:lpstr>Dzienne 6</vt:lpstr>
      <vt:lpstr>Dzienne 7</vt:lpstr>
      <vt:lpstr>Dzienne 8</vt:lpstr>
      <vt:lpstr>Dzienne 9</vt:lpstr>
      <vt:lpstr>Dzienne 10</vt:lpstr>
      <vt:lpstr>Dzienne 11</vt:lpstr>
      <vt:lpstr>Dzienne 12</vt:lpstr>
      <vt:lpstr>Tygodniowe 1</vt:lpstr>
      <vt:lpstr>Tygodniowe 2</vt:lpstr>
      <vt:lpstr>Tygodniowe 3</vt:lpstr>
      <vt:lpstr>Tygodniowe 4</vt:lpstr>
      <vt:lpstr>Tygodniowe 5</vt:lpstr>
      <vt:lpstr>Tygodniowe 6</vt:lpstr>
      <vt:lpstr>Tygodniowe 7</vt:lpstr>
      <vt:lpstr>Tygodniowe 8</vt:lpstr>
      <vt:lpstr>Tygodniowe 9</vt:lpstr>
      <vt:lpstr>Tygodniowe 10</vt:lpstr>
      <vt:lpstr>Tygodniowe 11</vt:lpstr>
      <vt:lpstr>Tygodniowe 12</vt:lpstr>
      <vt:lpstr>Wylęgarnia</vt:lpstr>
      <vt:lpstr>Utrata Masy Jaja</vt:lpstr>
      <vt:lpstr>Temperatura zarodka</vt:lpstr>
      <vt:lpstr>Analiza per stado</vt:lpstr>
      <vt:lpstr>Zbiorczy produkcja</vt:lpstr>
      <vt:lpstr>Krzywa utraty masy</vt:lpstr>
      <vt:lpstr>Normy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PanPani</cp:lastModifiedBy>
  <cp:revision>8</cp:revision>
  <dcterms:created xsi:type="dcterms:W3CDTF">2026-06-15T08:27:35Z</dcterms:created>
  <dcterms:modified xsi:type="dcterms:W3CDTF">2026-09-01T05:45:29Z</dcterms:modified>
  <dc:language>en-US</dc:language>
</cp:coreProperties>
</file>