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AE83F4EE-A4CC-C743-ACFC-445E56F63AAC}" xr6:coauthVersionLast="45" xr6:coauthVersionMax="45" xr10:uidLastSave="{00000000-0000-0000-0000-000000000000}"/>
  <bookViews>
    <workbookView xWindow="0" yWindow="460" windowWidth="33600" windowHeight="20540" xr2:uid="{00000000-000D-0000-FFFF-FFFF00000000}"/>
  </bookViews>
  <sheets>
    <sheet name="data" sheetId="1" r:id="rId1"/>
    <sheet name="matrix" sheetId="5" r:id="rId2"/>
  </sheets>
  <definedNames>
    <definedName name="_xlnm._FilterDatabase" localSheetId="0" hidden="1">data!$J$1:$J$2</definedName>
    <definedName name="Slicer_problemSize">#N/A</definedName>
  </definedNames>
  <calcPr calcId="191029"/>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1" l="1"/>
  <c r="J3" i="1" s="1"/>
  <c r="K3" i="1" a="1"/>
  <c r="K3" i="1" s="1"/>
  <c r="I4" i="1"/>
  <c r="J4" i="1" s="1"/>
  <c r="K4" i="1" a="1"/>
  <c r="K4" i="1" s="1"/>
  <c r="I5" i="1"/>
  <c r="J5" i="1" s="1"/>
  <c r="K5" i="1" a="1"/>
  <c r="K5" i="1"/>
  <c r="L5" i="1" s="1" a="1"/>
  <c r="L5" i="1" s="1"/>
  <c r="M5" i="1" a="1"/>
  <c r="M5" i="1" s="1"/>
  <c r="N5" i="1" a="1"/>
  <c r="N5" i="1" s="1"/>
  <c r="Q5" i="1" s="1"/>
  <c r="O5" i="1"/>
  <c r="P5" i="1"/>
  <c r="Z5" i="1"/>
  <c r="I6" i="1"/>
  <c r="J6" i="1"/>
  <c r="K6" i="1" a="1"/>
  <c r="K6" i="1" s="1"/>
  <c r="M6" i="1" s="1" a="1"/>
  <c r="M6" i="1" s="1"/>
  <c r="P6" i="1" s="1"/>
  <c r="L6" i="1" a="1"/>
  <c r="L6" i="1" s="1"/>
  <c r="O6" i="1" s="1"/>
  <c r="I7" i="1"/>
  <c r="J7" i="1" s="1"/>
  <c r="K7" i="1" a="1"/>
  <c r="K7" i="1" s="1"/>
  <c r="L7" i="1" s="1" a="1"/>
  <c r="L7" i="1" s="1"/>
  <c r="O7" i="1" s="1"/>
  <c r="I8" i="1"/>
  <c r="J8" i="1" s="1"/>
  <c r="K8" i="1" a="1"/>
  <c r="K8" i="1" s="1"/>
  <c r="L8" i="1" s="1" a="1"/>
  <c r="L8" i="1" s="1"/>
  <c r="O8" i="1" s="1"/>
  <c r="I9" i="1"/>
  <c r="J9" i="1" s="1"/>
  <c r="K9" i="1" a="1"/>
  <c r="K9" i="1" s="1"/>
  <c r="I10" i="1"/>
  <c r="J10" i="1" s="1"/>
  <c r="K10" i="1" a="1"/>
  <c r="K10" i="1" s="1"/>
  <c r="I11" i="1"/>
  <c r="J11" i="1" s="1"/>
  <c r="K11" i="1" a="1"/>
  <c r="K11" i="1" s="1"/>
  <c r="I12" i="1"/>
  <c r="J12" i="1" s="1"/>
  <c r="K12" i="1" a="1"/>
  <c r="K12" i="1" s="1"/>
  <c r="I13" i="1"/>
  <c r="J13" i="1" s="1"/>
  <c r="K13" i="1" a="1"/>
  <c r="K13" i="1" s="1"/>
  <c r="I14" i="1"/>
  <c r="J14" i="1"/>
  <c r="K14" i="1" a="1"/>
  <c r="K14" i="1" s="1"/>
  <c r="I15" i="1"/>
  <c r="J15" i="1" s="1"/>
  <c r="K15" i="1" a="1"/>
  <c r="K15" i="1" s="1"/>
  <c r="I16" i="1"/>
  <c r="J16" i="1" s="1"/>
  <c r="K16" i="1" a="1"/>
  <c r="K16" i="1" s="1"/>
  <c r="I17" i="1"/>
  <c r="J17" i="1" s="1"/>
  <c r="K17" i="1" a="1"/>
  <c r="K17" i="1" s="1"/>
  <c r="I18" i="1"/>
  <c r="J18" i="1"/>
  <c r="K18" i="1" a="1"/>
  <c r="K18" i="1" s="1"/>
  <c r="I19" i="1"/>
  <c r="J19" i="1" s="1"/>
  <c r="K19" i="1" a="1"/>
  <c r="K19" i="1" s="1"/>
  <c r="I20" i="1"/>
  <c r="J20" i="1" s="1"/>
  <c r="K20" i="1" a="1"/>
  <c r="K20" i="1" s="1"/>
  <c r="I21" i="1"/>
  <c r="J21" i="1" s="1"/>
  <c r="K21" i="1" a="1"/>
  <c r="K21" i="1" s="1"/>
  <c r="N21" i="1" s="1" a="1"/>
  <c r="N21" i="1" s="1"/>
  <c r="Q21" i="1" s="1"/>
  <c r="I22" i="1"/>
  <c r="J22" i="1" s="1"/>
  <c r="S37" i="1" s="1" a="1"/>
  <c r="S37" i="1" s="1"/>
  <c r="K22" i="1" a="1"/>
  <c r="K22" i="1" s="1"/>
  <c r="N22" i="1" a="1"/>
  <c r="N22" i="1" s="1"/>
  <c r="Q22" i="1" s="1"/>
  <c r="I23" i="1"/>
  <c r="J23" i="1" s="1"/>
  <c r="K23" i="1" a="1"/>
  <c r="K23" i="1" s="1"/>
  <c r="N23" i="1" a="1"/>
  <c r="N23" i="1" s="1"/>
  <c r="Q23" i="1" s="1"/>
  <c r="I24" i="1"/>
  <c r="J24" i="1" s="1"/>
  <c r="K24" i="1" a="1"/>
  <c r="K24" i="1" s="1"/>
  <c r="L24" i="1" s="1" a="1"/>
  <c r="L24" i="1" s="1"/>
  <c r="O24" i="1" s="1"/>
  <c r="M24" i="1" a="1"/>
  <c r="M24" i="1" s="1"/>
  <c r="P24" i="1" s="1"/>
  <c r="R24" i="1"/>
  <c r="I25" i="1"/>
  <c r="J25" i="1" s="1"/>
  <c r="K25" i="1" a="1"/>
  <c r="K25" i="1" s="1"/>
  <c r="L25" i="1" s="1" a="1"/>
  <c r="L25" i="1" s="1"/>
  <c r="O25" i="1" s="1"/>
  <c r="M25" i="1" a="1"/>
  <c r="M25" i="1" s="1"/>
  <c r="P25" i="1" s="1"/>
  <c r="N25" i="1" a="1"/>
  <c r="N25" i="1" s="1"/>
  <c r="Q25" i="1"/>
  <c r="I26" i="1"/>
  <c r="J26" i="1"/>
  <c r="K26" i="1" a="1"/>
  <c r="K26" i="1" s="1"/>
  <c r="I27" i="1"/>
  <c r="J27" i="1" s="1"/>
  <c r="K27" i="1" a="1"/>
  <c r="K27" i="1" s="1"/>
  <c r="L27" i="1" s="1" a="1"/>
  <c r="L27" i="1" s="1"/>
  <c r="M27" i="1" a="1"/>
  <c r="M27" i="1"/>
  <c r="P27" i="1" s="1"/>
  <c r="O27" i="1"/>
  <c r="Z27" i="1"/>
  <c r="I28" i="1"/>
  <c r="J28" i="1" s="1"/>
  <c r="K28" i="1" a="1"/>
  <c r="K28" i="1" s="1"/>
  <c r="I29" i="1"/>
  <c r="J29" i="1" s="1"/>
  <c r="K29" i="1" a="1"/>
  <c r="K29" i="1" s="1"/>
  <c r="M29" i="1" a="1"/>
  <c r="M29" i="1" s="1"/>
  <c r="P29" i="1" s="1"/>
  <c r="I30" i="1"/>
  <c r="J30" i="1" s="1"/>
  <c r="K30" i="1" a="1"/>
  <c r="K30" i="1" s="1"/>
  <c r="M30" i="1" s="1" a="1"/>
  <c r="M30" i="1" s="1"/>
  <c r="P30" i="1" s="1"/>
  <c r="I31" i="1"/>
  <c r="J31" i="1" s="1"/>
  <c r="K31" i="1" a="1"/>
  <c r="K31" i="1"/>
  <c r="L31" i="1" s="1" a="1"/>
  <c r="L31" i="1" s="1"/>
  <c r="O31" i="1" s="1"/>
  <c r="M31" i="1" a="1"/>
  <c r="M31" i="1" s="1"/>
  <c r="N31" i="1" a="1"/>
  <c r="N31" i="1"/>
  <c r="P31" i="1"/>
  <c r="Q31" i="1"/>
  <c r="AA31" i="1"/>
  <c r="I32" i="1"/>
  <c r="J32" i="1"/>
  <c r="K32" i="1" a="1"/>
  <c r="K32" i="1"/>
  <c r="M32" i="1" s="1" a="1"/>
  <c r="M32" i="1" s="1"/>
  <c r="P32" i="1" s="1"/>
  <c r="N32" i="1" a="1"/>
  <c r="N32" i="1" s="1"/>
  <c r="Q32" i="1" s="1"/>
  <c r="I33" i="1"/>
  <c r="J33" i="1"/>
  <c r="K33" i="1" a="1"/>
  <c r="K33" i="1" s="1"/>
  <c r="L33" i="1" s="1" a="1"/>
  <c r="L33" i="1" s="1"/>
  <c r="O33" i="1" s="1"/>
  <c r="I34" i="1"/>
  <c r="J34" i="1" s="1"/>
  <c r="K34" i="1" a="1"/>
  <c r="K34" i="1" s="1"/>
  <c r="I35" i="1"/>
  <c r="J35" i="1" s="1"/>
  <c r="S33" i="1" s="1" a="1"/>
  <c r="S33" i="1" s="1"/>
  <c r="K35" i="1" a="1"/>
  <c r="K35" i="1" s="1"/>
  <c r="I36" i="1"/>
  <c r="J36" i="1" s="1"/>
  <c r="K36" i="1" a="1"/>
  <c r="K36" i="1"/>
  <c r="N36" i="1" s="1" a="1"/>
  <c r="M36" i="1" a="1"/>
  <c r="M36" i="1"/>
  <c r="P36" i="1" s="1"/>
  <c r="N36" i="1"/>
  <c r="Q36" i="1" s="1"/>
  <c r="I37" i="1"/>
  <c r="J37" i="1"/>
  <c r="K37" i="1" a="1"/>
  <c r="K37" i="1" s="1"/>
  <c r="L37" i="1" s="1" a="1"/>
  <c r="L37" i="1"/>
  <c r="O37" i="1" s="1"/>
  <c r="M37" i="1" a="1"/>
  <c r="M37" i="1"/>
  <c r="P37" i="1" s="1"/>
  <c r="I38" i="1"/>
  <c r="J38" i="1" s="1"/>
  <c r="K38" i="1" a="1"/>
  <c r="K38" i="1"/>
  <c r="N38" i="1" s="1" a="1"/>
  <c r="N38" i="1" s="1"/>
  <c r="Q38" i="1" s="1"/>
  <c r="L38" i="1" a="1"/>
  <c r="L38" i="1" s="1"/>
  <c r="O38" i="1" s="1"/>
  <c r="I39" i="1"/>
  <c r="J39" i="1" s="1"/>
  <c r="S39" i="1" s="1" a="1"/>
  <c r="S39" i="1" s="1"/>
  <c r="K39" i="1" a="1"/>
  <c r="K39" i="1"/>
  <c r="M39" i="1" s="1" a="1"/>
  <c r="M39" i="1" s="1"/>
  <c r="P39" i="1" s="1"/>
  <c r="L39" i="1" a="1"/>
  <c r="L39" i="1"/>
  <c r="N39" i="1" a="1"/>
  <c r="N39" i="1"/>
  <c r="Q39" i="1" s="1"/>
  <c r="O39" i="1"/>
  <c r="AA39" i="1" s="1"/>
  <c r="I40" i="1"/>
  <c r="J40" i="1"/>
  <c r="K40" i="1" a="1"/>
  <c r="K40" i="1" s="1"/>
  <c r="I41" i="1"/>
  <c r="J41" i="1"/>
  <c r="K41" i="1" a="1"/>
  <c r="K41" i="1" s="1"/>
  <c r="I42" i="1"/>
  <c r="J42" i="1"/>
  <c r="K42" i="1" a="1"/>
  <c r="K42" i="1" s="1"/>
  <c r="I43" i="1"/>
  <c r="J43" i="1" s="1"/>
  <c r="S43" i="1" s="1" a="1"/>
  <c r="S43" i="1" s="1"/>
  <c r="K43" i="1" a="1"/>
  <c r="K43" i="1"/>
  <c r="L43" i="1" a="1"/>
  <c r="L43" i="1"/>
  <c r="O43" i="1" s="1"/>
  <c r="R43" i="1" s="1"/>
  <c r="M43" i="1" a="1"/>
  <c r="M43" i="1"/>
  <c r="P43" i="1" s="1"/>
  <c r="N43" i="1" a="1"/>
  <c r="N43" i="1" s="1"/>
  <c r="Q43" i="1" s="1"/>
  <c r="Z43" i="1"/>
  <c r="AA43" i="1"/>
  <c r="I44" i="1"/>
  <c r="J44" i="1"/>
  <c r="K44" i="1" a="1"/>
  <c r="K44" i="1" s="1"/>
  <c r="I45" i="1"/>
  <c r="J45" i="1"/>
  <c r="K45" i="1" a="1"/>
  <c r="K45" i="1"/>
  <c r="M45" i="1" s="1" a="1"/>
  <c r="L45" i="1" a="1"/>
  <c r="L45" i="1"/>
  <c r="M45" i="1"/>
  <c r="P45" i="1" s="1"/>
  <c r="N45" i="1" a="1"/>
  <c r="N45" i="1"/>
  <c r="Q45" i="1" s="1"/>
  <c r="O45" i="1"/>
  <c r="R45" i="1" s="1"/>
  <c r="I46" i="1"/>
  <c r="J46" i="1"/>
  <c r="S46" i="1" s="1" a="1"/>
  <c r="S46" i="1" s="1"/>
  <c r="K46" i="1" a="1"/>
  <c r="K46" i="1" s="1"/>
  <c r="T33" i="1" l="1" a="1"/>
  <c r="T33" i="1" s="1"/>
  <c r="V33" i="1" s="1"/>
  <c r="Y33" i="1" s="1"/>
  <c r="U33" i="1" a="1"/>
  <c r="U33" i="1" s="1"/>
  <c r="W33" i="1" s="1"/>
  <c r="X33" i="1" s="1"/>
  <c r="N44" i="1" a="1"/>
  <c r="N44" i="1" s="1"/>
  <c r="Q44" i="1" s="1"/>
  <c r="L44" i="1" a="1"/>
  <c r="L44" i="1" s="1"/>
  <c r="O44" i="1" s="1"/>
  <c r="M44" i="1" a="1"/>
  <c r="M44" i="1" s="1"/>
  <c r="P44" i="1" s="1"/>
  <c r="M41" i="1" a="1"/>
  <c r="M41" i="1" s="1"/>
  <c r="P41" i="1" s="1"/>
  <c r="N41" i="1" a="1"/>
  <c r="N41" i="1" s="1"/>
  <c r="Q41" i="1" s="1"/>
  <c r="L41" i="1" a="1"/>
  <c r="L41" i="1" s="1"/>
  <c r="O41" i="1" s="1"/>
  <c r="N34" i="1" a="1"/>
  <c r="N34" i="1" s="1"/>
  <c r="Q34" i="1" s="1"/>
  <c r="L34" i="1" a="1"/>
  <c r="L34" i="1" s="1"/>
  <c r="O34" i="1" s="1"/>
  <c r="M34" i="1" a="1"/>
  <c r="M34" i="1" s="1"/>
  <c r="P34" i="1" s="1"/>
  <c r="U37" i="1" a="1"/>
  <c r="U37" i="1" s="1"/>
  <c r="W37" i="1" s="1"/>
  <c r="X37" i="1" s="1"/>
  <c r="T37" i="1" a="1"/>
  <c r="T37" i="1" s="1"/>
  <c r="V37" i="1" s="1"/>
  <c r="Y37" i="1" s="1"/>
  <c r="R33" i="1"/>
  <c r="AA33" i="1"/>
  <c r="Z33" i="1"/>
  <c r="L46" i="1" a="1"/>
  <c r="L46" i="1" s="1"/>
  <c r="O46" i="1" s="1"/>
  <c r="M46" i="1" a="1"/>
  <c r="M46" i="1" s="1"/>
  <c r="P46" i="1" s="1"/>
  <c r="N46" i="1" a="1"/>
  <c r="N46" i="1" s="1"/>
  <c r="Q46" i="1" s="1"/>
  <c r="N40" i="1" a="1"/>
  <c r="N40" i="1" s="1"/>
  <c r="Q40" i="1" s="1"/>
  <c r="L40" i="1" a="1"/>
  <c r="L40" i="1" s="1"/>
  <c r="O40" i="1" s="1"/>
  <c r="M40" i="1" a="1"/>
  <c r="M40" i="1" s="1"/>
  <c r="P40" i="1" s="1"/>
  <c r="U43" i="1" a="1"/>
  <c r="U43" i="1" s="1"/>
  <c r="W43" i="1" s="1"/>
  <c r="X43" i="1" s="1"/>
  <c r="T43" i="1" a="1"/>
  <c r="T43" i="1" s="1"/>
  <c r="V43" i="1" s="1"/>
  <c r="Y43" i="1" s="1"/>
  <c r="R37" i="1"/>
  <c r="Z37" i="1"/>
  <c r="AA37" i="1"/>
  <c r="T39" i="1" a="1"/>
  <c r="T39" i="1" s="1"/>
  <c r="V39" i="1" s="1"/>
  <c r="Y39" i="1" s="1"/>
  <c r="U39" i="1" a="1"/>
  <c r="U39" i="1" s="1"/>
  <c r="W39" i="1" s="1"/>
  <c r="X39" i="1" s="1"/>
  <c r="T46" i="1" a="1"/>
  <c r="T46" i="1" s="1"/>
  <c r="V46" i="1" s="1"/>
  <c r="Y46" i="1" s="1"/>
  <c r="U46" i="1" a="1"/>
  <c r="U46" i="1" s="1"/>
  <c r="W46" i="1" s="1"/>
  <c r="X46" i="1" s="1"/>
  <c r="L42" i="1" a="1"/>
  <c r="L42" i="1" s="1"/>
  <c r="O42" i="1" s="1"/>
  <c r="N42" i="1" a="1"/>
  <c r="N42" i="1" s="1"/>
  <c r="Q42" i="1" s="1"/>
  <c r="M42" i="1" a="1"/>
  <c r="M42" i="1" s="1"/>
  <c r="P42" i="1" s="1"/>
  <c r="S40" i="1" a="1"/>
  <c r="S40" i="1" s="1"/>
  <c r="S36" i="1" a="1"/>
  <c r="S36" i="1" s="1"/>
  <c r="AA38" i="1"/>
  <c r="R38" i="1"/>
  <c r="Z38" i="1"/>
  <c r="M35" i="1" a="1"/>
  <c r="M35" i="1" s="1"/>
  <c r="P35" i="1" s="1"/>
  <c r="N35" i="1" a="1"/>
  <c r="N35" i="1" s="1"/>
  <c r="Q35" i="1" s="1"/>
  <c r="L35" i="1" a="1"/>
  <c r="L35" i="1" s="1"/>
  <c r="O35" i="1" s="1"/>
  <c r="S27" i="1" a="1"/>
  <c r="S27" i="1" s="1"/>
  <c r="S42" i="1" a="1"/>
  <c r="S42" i="1" s="1"/>
  <c r="S24" i="1" a="1"/>
  <c r="S24" i="1" s="1"/>
  <c r="N33" i="1" a="1"/>
  <c r="N33" i="1" s="1"/>
  <c r="Q33" i="1" s="1"/>
  <c r="L32" i="1" a="1"/>
  <c r="L32" i="1" s="1"/>
  <c r="O32" i="1" s="1"/>
  <c r="R31" i="1"/>
  <c r="Z31" i="1"/>
  <c r="M38" i="1" a="1"/>
  <c r="M38" i="1" s="1"/>
  <c r="P38" i="1" s="1"/>
  <c r="N37" i="1" a="1"/>
  <c r="N37" i="1" s="1"/>
  <c r="Q37" i="1" s="1"/>
  <c r="S35" i="1" a="1"/>
  <c r="S35" i="1" s="1"/>
  <c r="M33" i="1" a="1"/>
  <c r="M33" i="1" s="1"/>
  <c r="P33" i="1" s="1"/>
  <c r="S29" i="1" a="1"/>
  <c r="S29" i="1" s="1"/>
  <c r="AA24" i="1"/>
  <c r="Z24" i="1"/>
  <c r="L17" i="1" a="1"/>
  <c r="L17" i="1" s="1"/>
  <c r="O17" i="1" s="1"/>
  <c r="M17" i="1" a="1"/>
  <c r="M17" i="1" s="1"/>
  <c r="P17" i="1" s="1"/>
  <c r="N17" i="1" a="1"/>
  <c r="N17" i="1" s="1"/>
  <c r="Q17" i="1" s="1"/>
  <c r="S28" i="1" a="1"/>
  <c r="S28" i="1" s="1"/>
  <c r="S30" i="1" a="1"/>
  <c r="S30" i="1" s="1"/>
  <c r="S11" i="1" a="1"/>
  <c r="S11" i="1" s="1"/>
  <c r="S19" i="1" a="1"/>
  <c r="S19" i="1" s="1"/>
  <c r="S10" i="1" a="1"/>
  <c r="S10" i="1" s="1"/>
  <c r="S20" i="1" a="1"/>
  <c r="S20" i="1" s="1"/>
  <c r="S14" i="1" a="1"/>
  <c r="S14" i="1" s="1"/>
  <c r="S15" i="1" a="1"/>
  <c r="S15" i="1" s="1"/>
  <c r="S21" i="1" a="1"/>
  <c r="S21" i="1" s="1"/>
  <c r="S8" i="1" a="1"/>
  <c r="S8" i="1" s="1"/>
  <c r="S31" i="1" a="1"/>
  <c r="S31" i="1" s="1"/>
  <c r="S17" i="1" a="1"/>
  <c r="S17" i="1" s="1"/>
  <c r="L9" i="1" a="1"/>
  <c r="L9" i="1" s="1"/>
  <c r="O9" i="1" s="1"/>
  <c r="M9" i="1" a="1"/>
  <c r="M9" i="1" s="1"/>
  <c r="P9" i="1" s="1"/>
  <c r="N9" i="1" a="1"/>
  <c r="N9" i="1" s="1"/>
  <c r="Q9" i="1" s="1"/>
  <c r="S6" i="1" a="1"/>
  <c r="S6" i="1" s="1"/>
  <c r="S32" i="1" a="1"/>
  <c r="S32" i="1" s="1"/>
  <c r="N30" i="1" a="1"/>
  <c r="N30" i="1" s="1"/>
  <c r="Q30" i="1" s="1"/>
  <c r="L30" i="1" a="1"/>
  <c r="L30" i="1" s="1"/>
  <c r="O30" i="1" s="1"/>
  <c r="L26" i="1" a="1"/>
  <c r="L26" i="1" s="1"/>
  <c r="O26" i="1" s="1"/>
  <c r="M26" i="1" a="1"/>
  <c r="M26" i="1" s="1"/>
  <c r="P26" i="1" s="1"/>
  <c r="N26" i="1" a="1"/>
  <c r="N26" i="1" s="1"/>
  <c r="Q26" i="1" s="1"/>
  <c r="R25" i="1"/>
  <c r="AA25" i="1"/>
  <c r="L21" i="1" a="1"/>
  <c r="L21" i="1" s="1"/>
  <c r="O21" i="1" s="1"/>
  <c r="M21" i="1" a="1"/>
  <c r="M21" i="1" s="1"/>
  <c r="P21" i="1" s="1"/>
  <c r="L19" i="1" a="1"/>
  <c r="L19" i="1" s="1"/>
  <c r="O19" i="1" s="1"/>
  <c r="M19" i="1" a="1"/>
  <c r="M19" i="1" s="1"/>
  <c r="P19" i="1" s="1"/>
  <c r="N19" i="1" a="1"/>
  <c r="N19" i="1" s="1"/>
  <c r="Q19" i="1" s="1"/>
  <c r="S13" i="1" a="1"/>
  <c r="S13" i="1" s="1"/>
  <c r="S9" i="1" a="1"/>
  <c r="S9" i="1" s="1"/>
  <c r="L28" i="1" a="1"/>
  <c r="L28" i="1" s="1"/>
  <c r="O28" i="1" s="1"/>
  <c r="M28" i="1" a="1"/>
  <c r="M28" i="1" s="1"/>
  <c r="P28" i="1" s="1"/>
  <c r="N28" i="1" a="1"/>
  <c r="N28" i="1" s="1"/>
  <c r="Q28" i="1" s="1"/>
  <c r="S26" i="1" a="1"/>
  <c r="S26" i="1" s="1"/>
  <c r="S25" i="1" a="1"/>
  <c r="S25" i="1" s="1"/>
  <c r="S22" i="1" a="1"/>
  <c r="S22" i="1" s="1"/>
  <c r="S16" i="1" a="1"/>
  <c r="S16" i="1" s="1"/>
  <c r="AA8" i="1"/>
  <c r="Z8" i="1"/>
  <c r="R8" i="1"/>
  <c r="S44" i="1" a="1"/>
  <c r="S44" i="1" s="1"/>
  <c r="L29" i="1" a="1"/>
  <c r="L29" i="1" s="1"/>
  <c r="O29" i="1" s="1"/>
  <c r="N29" i="1" a="1"/>
  <c r="N29" i="1" s="1"/>
  <c r="Q29" i="1" s="1"/>
  <c r="S23" i="1" a="1"/>
  <c r="S23" i="1" s="1"/>
  <c r="S12" i="1" a="1"/>
  <c r="S12" i="1" s="1"/>
  <c r="S45" i="1" a="1"/>
  <c r="S45" i="1" s="1"/>
  <c r="AA45" i="1"/>
  <c r="L36" i="1" a="1"/>
  <c r="L36" i="1" s="1"/>
  <c r="O36" i="1" s="1"/>
  <c r="Z25" i="1"/>
  <c r="AA7" i="1"/>
  <c r="R7" i="1"/>
  <c r="Z7" i="1"/>
  <c r="S34" i="1" a="1"/>
  <c r="S34" i="1" s="1"/>
  <c r="S38" i="1" a="1"/>
  <c r="S38" i="1" s="1"/>
  <c r="Z45" i="1"/>
  <c r="S41" i="1" a="1"/>
  <c r="S41" i="1" s="1"/>
  <c r="Z39" i="1"/>
  <c r="R39" i="1"/>
  <c r="S18" i="1" a="1"/>
  <c r="S18" i="1" s="1"/>
  <c r="S7" i="1" a="1"/>
  <c r="S7" i="1" s="1"/>
  <c r="AA27" i="1"/>
  <c r="R27" i="1"/>
  <c r="L20" i="1" a="1"/>
  <c r="L20" i="1" s="1"/>
  <c r="O20" i="1" s="1"/>
  <c r="M20" i="1" a="1"/>
  <c r="M20" i="1" s="1"/>
  <c r="P20" i="1" s="1"/>
  <c r="L11" i="1" a="1"/>
  <c r="L11" i="1" s="1"/>
  <c r="O11" i="1" s="1"/>
  <c r="M11" i="1" a="1"/>
  <c r="M11" i="1" s="1"/>
  <c r="P11" i="1" s="1"/>
  <c r="N11" i="1" a="1"/>
  <c r="N11" i="1" s="1"/>
  <c r="Q11" i="1" s="1"/>
  <c r="N27" i="1" a="1"/>
  <c r="N27" i="1" s="1"/>
  <c r="Q27" i="1" s="1"/>
  <c r="N24" i="1" a="1"/>
  <c r="N24" i="1" s="1"/>
  <c r="Q24" i="1" s="1"/>
  <c r="M7" i="1" a="1"/>
  <c r="M7" i="1" s="1"/>
  <c r="P7" i="1" s="1"/>
  <c r="N7" i="1" a="1"/>
  <c r="N7" i="1" s="1"/>
  <c r="Q7" i="1" s="1"/>
  <c r="S5" i="1" a="1"/>
  <c r="S5" i="1" s="1"/>
  <c r="L12" i="1" a="1"/>
  <c r="L12" i="1" s="1"/>
  <c r="O12" i="1" s="1"/>
  <c r="M12" i="1" a="1"/>
  <c r="M12" i="1" s="1"/>
  <c r="P12" i="1" s="1"/>
  <c r="N12" i="1" a="1"/>
  <c r="N12" i="1" s="1"/>
  <c r="Q12" i="1" s="1"/>
  <c r="L22" i="1" a="1"/>
  <c r="L22" i="1" s="1"/>
  <c r="O22" i="1" s="1"/>
  <c r="M22" i="1" a="1"/>
  <c r="M22" i="1" s="1"/>
  <c r="P22" i="1" s="1"/>
  <c r="M8" i="1" a="1"/>
  <c r="M8" i="1" s="1"/>
  <c r="P8" i="1" s="1"/>
  <c r="N8" i="1" a="1"/>
  <c r="N8" i="1" s="1"/>
  <c r="Q8" i="1" s="1"/>
  <c r="L18" i="1" a="1"/>
  <c r="L18" i="1" s="1"/>
  <c r="O18" i="1" s="1"/>
  <c r="M18" i="1" a="1"/>
  <c r="M18" i="1" s="1"/>
  <c r="P18" i="1" s="1"/>
  <c r="N18" i="1" a="1"/>
  <c r="N18" i="1" s="1"/>
  <c r="Q18" i="1" s="1"/>
  <c r="L13" i="1" a="1"/>
  <c r="L13" i="1" s="1"/>
  <c r="O13" i="1" s="1"/>
  <c r="M13" i="1" a="1"/>
  <c r="M13" i="1" s="1"/>
  <c r="P13" i="1" s="1"/>
  <c r="N13" i="1" a="1"/>
  <c r="N13" i="1" s="1"/>
  <c r="Q13" i="1" s="1"/>
  <c r="L16" i="1" a="1"/>
  <c r="L16" i="1" s="1"/>
  <c r="O16" i="1" s="1"/>
  <c r="M16" i="1" a="1"/>
  <c r="M16" i="1" s="1"/>
  <c r="P16" i="1" s="1"/>
  <c r="N16" i="1" a="1"/>
  <c r="N16" i="1" s="1"/>
  <c r="Q16" i="1" s="1"/>
  <c r="L15" i="1" a="1"/>
  <c r="L15" i="1" s="1"/>
  <c r="O15" i="1" s="1"/>
  <c r="M15" i="1" a="1"/>
  <c r="M15" i="1" s="1"/>
  <c r="P15" i="1" s="1"/>
  <c r="N15" i="1" a="1"/>
  <c r="N15" i="1" s="1"/>
  <c r="Q15" i="1" s="1"/>
  <c r="L14" i="1" a="1"/>
  <c r="L14" i="1" s="1"/>
  <c r="O14" i="1" s="1"/>
  <c r="M14" i="1" a="1"/>
  <c r="M14" i="1" s="1"/>
  <c r="P14" i="1" s="1"/>
  <c r="N14" i="1" a="1"/>
  <c r="N14" i="1" s="1"/>
  <c r="Q14" i="1" s="1"/>
  <c r="R6" i="1"/>
  <c r="Z6" i="1"/>
  <c r="AA6" i="1"/>
  <c r="L10" i="1" a="1"/>
  <c r="L10" i="1" s="1"/>
  <c r="O10" i="1" s="1"/>
  <c r="M10" i="1" a="1"/>
  <c r="M10" i="1" s="1"/>
  <c r="P10" i="1" s="1"/>
  <c r="N10" i="1" a="1"/>
  <c r="N10" i="1" s="1"/>
  <c r="Q10" i="1" s="1"/>
  <c r="L23" i="1" a="1"/>
  <c r="L23" i="1" s="1"/>
  <c r="O23" i="1" s="1"/>
  <c r="M23" i="1" a="1"/>
  <c r="M23" i="1" s="1"/>
  <c r="P23" i="1" s="1"/>
  <c r="N20" i="1" a="1"/>
  <c r="N20" i="1" s="1"/>
  <c r="Q20" i="1" s="1"/>
  <c r="M4" i="1" a="1"/>
  <c r="M4" i="1" s="1"/>
  <c r="P4" i="1" s="1"/>
  <c r="L4" i="1" a="1"/>
  <c r="L4" i="1" s="1"/>
  <c r="O4" i="1" s="1"/>
  <c r="S4" i="1" a="1"/>
  <c r="S4" i="1" s="1"/>
  <c r="R5" i="1"/>
  <c r="AA5" i="1"/>
  <c r="N6" i="1" a="1"/>
  <c r="N6" i="1" s="1"/>
  <c r="Q6" i="1" s="1"/>
  <c r="N4" i="1" a="1"/>
  <c r="N4" i="1" s="1"/>
  <c r="Q4" i="1" s="1"/>
  <c r="N3" i="1" a="1"/>
  <c r="N3" i="1" s="1"/>
  <c r="Q3" i="1" s="1"/>
  <c r="L3" i="1" a="1"/>
  <c r="L3" i="1" s="1"/>
  <c r="O3" i="1" s="1"/>
  <c r="M3" i="1" a="1"/>
  <c r="M3" i="1" s="1"/>
  <c r="P3" i="1" s="1"/>
  <c r="S3" i="1" a="1"/>
  <c r="S3" i="1" s="1"/>
  <c r="U5" i="1" l="1" a="1"/>
  <c r="U5" i="1" s="1"/>
  <c r="W5" i="1" s="1"/>
  <c r="X5" i="1" s="1"/>
  <c r="T5" i="1" a="1"/>
  <c r="T5" i="1" s="1"/>
  <c r="V5" i="1" s="1"/>
  <c r="Y5" i="1" s="1"/>
  <c r="U7" i="1" a="1"/>
  <c r="U7" i="1" s="1"/>
  <c r="W7" i="1" s="1"/>
  <c r="X7" i="1" s="1"/>
  <c r="T7" i="1" a="1"/>
  <c r="T7" i="1" s="1"/>
  <c r="V7" i="1" s="1"/>
  <c r="Y7" i="1" s="1"/>
  <c r="T23" i="1" a="1"/>
  <c r="T23" i="1" s="1"/>
  <c r="V23" i="1" s="1"/>
  <c r="Y23" i="1" s="1"/>
  <c r="U23" i="1" a="1"/>
  <c r="U23" i="1" s="1"/>
  <c r="W23" i="1" s="1"/>
  <c r="X23" i="1" s="1"/>
  <c r="U22" i="1" a="1"/>
  <c r="U22" i="1" s="1"/>
  <c r="W22" i="1" s="1"/>
  <c r="X22" i="1" s="1"/>
  <c r="T22" i="1" a="1"/>
  <c r="T22" i="1" s="1"/>
  <c r="V22" i="1" s="1"/>
  <c r="Y22" i="1" s="1"/>
  <c r="R9" i="1"/>
  <c r="AA9" i="1"/>
  <c r="Z9" i="1"/>
  <c r="U10" i="1" a="1"/>
  <c r="U10" i="1" s="1"/>
  <c r="W10" i="1" s="1"/>
  <c r="X10" i="1" s="1"/>
  <c r="T10" i="1" a="1"/>
  <c r="T10" i="1" s="1"/>
  <c r="V10" i="1" s="1"/>
  <c r="Y10" i="1" s="1"/>
  <c r="R42" i="1"/>
  <c r="AA42" i="1"/>
  <c r="Z42" i="1"/>
  <c r="AA41" i="1"/>
  <c r="Z41" i="1"/>
  <c r="R41" i="1"/>
  <c r="T21" i="1" a="1"/>
  <c r="T21" i="1" s="1"/>
  <c r="V21" i="1" s="1"/>
  <c r="Y21" i="1" s="1"/>
  <c r="U21" i="1" a="1"/>
  <c r="U21" i="1" s="1"/>
  <c r="W21" i="1" s="1"/>
  <c r="X21" i="1" s="1"/>
  <c r="AA20" i="1"/>
  <c r="R20" i="1"/>
  <c r="Z20" i="1"/>
  <c r="AA28" i="1"/>
  <c r="R28" i="1"/>
  <c r="Z28" i="1"/>
  <c r="AA16" i="1"/>
  <c r="Z16" i="1"/>
  <c r="R16" i="1"/>
  <c r="AA23" i="1"/>
  <c r="R23" i="1"/>
  <c r="Z23" i="1"/>
  <c r="R14" i="1"/>
  <c r="AA14" i="1"/>
  <c r="Z14" i="1"/>
  <c r="R22" i="1"/>
  <c r="AA22" i="1"/>
  <c r="Z22" i="1"/>
  <c r="R13" i="1"/>
  <c r="AA13" i="1"/>
  <c r="Z13" i="1"/>
  <c r="U18" i="1" a="1"/>
  <c r="U18" i="1" s="1"/>
  <c r="W18" i="1" s="1"/>
  <c r="X18" i="1" s="1"/>
  <c r="T18" i="1" a="1"/>
  <c r="T18" i="1" s="1"/>
  <c r="V18" i="1" s="1"/>
  <c r="Y18" i="1" s="1"/>
  <c r="T25" i="1" a="1"/>
  <c r="T25" i="1" s="1"/>
  <c r="V25" i="1" s="1"/>
  <c r="Y25" i="1" s="1"/>
  <c r="U25" i="1" a="1"/>
  <c r="U25" i="1" s="1"/>
  <c r="W25" i="1" s="1"/>
  <c r="X25" i="1" s="1"/>
  <c r="R26" i="1"/>
  <c r="Z26" i="1"/>
  <c r="AA26" i="1"/>
  <c r="T17" i="1" a="1"/>
  <c r="T17" i="1" s="1"/>
  <c r="V17" i="1" s="1"/>
  <c r="Y17" i="1" s="1"/>
  <c r="U17" i="1" a="1"/>
  <c r="U17" i="1" s="1"/>
  <c r="W17" i="1" s="1"/>
  <c r="X17" i="1" s="1"/>
  <c r="T19" i="1" a="1"/>
  <c r="T19" i="1" s="1"/>
  <c r="V19" i="1" s="1"/>
  <c r="Y19" i="1" s="1"/>
  <c r="U19" i="1" a="1"/>
  <c r="U19" i="1" s="1"/>
  <c r="W19" i="1" s="1"/>
  <c r="X19" i="1" s="1"/>
  <c r="R32" i="1"/>
  <c r="Z32" i="1"/>
  <c r="AA32" i="1"/>
  <c r="T26" i="1" a="1"/>
  <c r="T26" i="1" s="1"/>
  <c r="V26" i="1" s="1"/>
  <c r="Y26" i="1" s="1"/>
  <c r="U26" i="1" a="1"/>
  <c r="U26" i="1" s="1"/>
  <c r="W26" i="1" s="1"/>
  <c r="X26" i="1" s="1"/>
  <c r="AA19" i="1"/>
  <c r="R19" i="1"/>
  <c r="Z19" i="1"/>
  <c r="AA30" i="1"/>
  <c r="R30" i="1"/>
  <c r="Z30" i="1"/>
  <c r="T31" i="1" a="1"/>
  <c r="T31" i="1" s="1"/>
  <c r="V31" i="1" s="1"/>
  <c r="Y31" i="1" s="1"/>
  <c r="U31" i="1" a="1"/>
  <c r="U31" i="1" s="1"/>
  <c r="W31" i="1" s="1"/>
  <c r="X31" i="1" s="1"/>
  <c r="T11" i="1" a="1"/>
  <c r="T11" i="1" s="1"/>
  <c r="V11" i="1" s="1"/>
  <c r="Y11" i="1" s="1"/>
  <c r="U11" i="1" a="1"/>
  <c r="U11" i="1" s="1"/>
  <c r="W11" i="1" s="1"/>
  <c r="X11" i="1" s="1"/>
  <c r="T29" i="1" a="1"/>
  <c r="T29" i="1" s="1"/>
  <c r="V29" i="1" s="1"/>
  <c r="Y29" i="1" s="1"/>
  <c r="U29" i="1" a="1"/>
  <c r="U29" i="1" s="1"/>
  <c r="W29" i="1" s="1"/>
  <c r="X29" i="1" s="1"/>
  <c r="T3" i="1" a="1"/>
  <c r="T3" i="1" s="1"/>
  <c r="V3" i="1" s="1"/>
  <c r="Y3" i="1" s="1"/>
  <c r="U3" i="1" a="1"/>
  <c r="U3" i="1" s="1"/>
  <c r="W3" i="1" s="1"/>
  <c r="X3" i="1" s="1"/>
  <c r="T44" i="1" a="1"/>
  <c r="T44" i="1" s="1"/>
  <c r="V44" i="1" s="1"/>
  <c r="Y44" i="1" s="1"/>
  <c r="U44" i="1" a="1"/>
  <c r="U44" i="1" s="1"/>
  <c r="W44" i="1" s="1"/>
  <c r="X44" i="1" s="1"/>
  <c r="U8" i="1" a="1"/>
  <c r="U8" i="1" s="1"/>
  <c r="W8" i="1" s="1"/>
  <c r="X8" i="1" s="1"/>
  <c r="T8" i="1" a="1"/>
  <c r="T8" i="1" s="1"/>
  <c r="V8" i="1" s="1"/>
  <c r="Y8" i="1" s="1"/>
  <c r="U30" i="1" a="1"/>
  <c r="U30" i="1" s="1"/>
  <c r="W30" i="1" s="1"/>
  <c r="X30" i="1" s="1"/>
  <c r="T30" i="1" a="1"/>
  <c r="T30" i="1" s="1"/>
  <c r="V30" i="1" s="1"/>
  <c r="Y30" i="1" s="1"/>
  <c r="T24" i="1" a="1"/>
  <c r="T24" i="1" s="1"/>
  <c r="V24" i="1" s="1"/>
  <c r="Y24" i="1" s="1"/>
  <c r="U24" i="1" a="1"/>
  <c r="U24" i="1" s="1"/>
  <c r="W24" i="1" s="1"/>
  <c r="X24" i="1" s="1"/>
  <c r="Z40" i="1"/>
  <c r="R40" i="1"/>
  <c r="AA40" i="1"/>
  <c r="T4" i="1" a="1"/>
  <c r="T4" i="1" s="1"/>
  <c r="V4" i="1" s="1"/>
  <c r="Y4" i="1" s="1"/>
  <c r="U4" i="1" a="1"/>
  <c r="U4" i="1" s="1"/>
  <c r="W4" i="1" s="1"/>
  <c r="X4" i="1" s="1"/>
  <c r="R10" i="1"/>
  <c r="Z10" i="1"/>
  <c r="AA10" i="1"/>
  <c r="R29" i="1"/>
  <c r="AA29" i="1"/>
  <c r="Z29" i="1"/>
  <c r="AA4" i="1"/>
  <c r="R4" i="1"/>
  <c r="Z4" i="1"/>
  <c r="AA15" i="1"/>
  <c r="R15" i="1"/>
  <c r="Z15" i="1"/>
  <c r="AA12" i="1"/>
  <c r="Z12" i="1"/>
  <c r="R12" i="1"/>
  <c r="AA11" i="1"/>
  <c r="R11" i="1"/>
  <c r="Z11" i="1"/>
  <c r="Z3" i="1"/>
  <c r="AA3" i="1"/>
  <c r="R3" i="1"/>
  <c r="R18" i="1"/>
  <c r="AA18" i="1"/>
  <c r="Z18" i="1"/>
  <c r="T28" i="1" a="1"/>
  <c r="T28" i="1" s="1"/>
  <c r="V28" i="1" s="1"/>
  <c r="Y28" i="1" s="1"/>
  <c r="U28" i="1" a="1"/>
  <c r="U28" i="1" s="1"/>
  <c r="W28" i="1" s="1"/>
  <c r="X28" i="1" s="1"/>
  <c r="T35" i="1" a="1"/>
  <c r="T35" i="1" s="1"/>
  <c r="V35" i="1" s="1"/>
  <c r="Y35" i="1" s="1"/>
  <c r="U35" i="1" a="1"/>
  <c r="U35" i="1" s="1"/>
  <c r="W35" i="1" s="1"/>
  <c r="X35" i="1" s="1"/>
  <c r="T42" i="1" a="1"/>
  <c r="T42" i="1" s="1"/>
  <c r="V42" i="1" s="1"/>
  <c r="Y42" i="1" s="1"/>
  <c r="U42" i="1" a="1"/>
  <c r="U42" i="1" s="1"/>
  <c r="W42" i="1" s="1"/>
  <c r="X42" i="1" s="1"/>
  <c r="T36" i="1" a="1"/>
  <c r="T36" i="1" s="1"/>
  <c r="V36" i="1" s="1"/>
  <c r="Y36" i="1" s="1"/>
  <c r="U36" i="1" a="1"/>
  <c r="U36" i="1" s="1"/>
  <c r="W36" i="1" s="1"/>
  <c r="X36" i="1" s="1"/>
  <c r="Z44" i="1"/>
  <c r="R44" i="1"/>
  <c r="AA44" i="1"/>
  <c r="T41" i="1" a="1"/>
  <c r="T41" i="1" s="1"/>
  <c r="V41" i="1" s="1"/>
  <c r="Y41" i="1" s="1"/>
  <c r="U41" i="1" a="1"/>
  <c r="U41" i="1" s="1"/>
  <c r="W41" i="1" s="1"/>
  <c r="X41" i="1" s="1"/>
  <c r="R36" i="1"/>
  <c r="Z36" i="1"/>
  <c r="AA36" i="1"/>
  <c r="R21" i="1"/>
  <c r="AA21" i="1"/>
  <c r="Z21" i="1"/>
  <c r="U6" i="1" a="1"/>
  <c r="U6" i="1" s="1"/>
  <c r="W6" i="1" s="1"/>
  <c r="X6" i="1" s="1"/>
  <c r="T6" i="1" a="1"/>
  <c r="T6" i="1" s="1"/>
  <c r="V6" i="1" s="1"/>
  <c r="Y6" i="1" s="1"/>
  <c r="T15" i="1" a="1"/>
  <c r="T15" i="1" s="1"/>
  <c r="V15" i="1" s="1"/>
  <c r="Y15" i="1" s="1"/>
  <c r="U15" i="1" a="1"/>
  <c r="U15" i="1" s="1"/>
  <c r="W15" i="1" s="1"/>
  <c r="X15" i="1" s="1"/>
  <c r="T27" i="1" a="1"/>
  <c r="T27" i="1" s="1"/>
  <c r="V27" i="1" s="1"/>
  <c r="Y27" i="1" s="1"/>
  <c r="U27" i="1" a="1"/>
  <c r="U27" i="1" s="1"/>
  <c r="W27" i="1" s="1"/>
  <c r="X27" i="1" s="1"/>
  <c r="T40" i="1" a="1"/>
  <c r="T40" i="1" s="1"/>
  <c r="V40" i="1" s="1"/>
  <c r="Y40" i="1" s="1"/>
  <c r="U40" i="1" a="1"/>
  <c r="U40" i="1" s="1"/>
  <c r="W40" i="1" s="1"/>
  <c r="X40" i="1" s="1"/>
  <c r="T32" i="1" a="1"/>
  <c r="T32" i="1" s="1"/>
  <c r="V32" i="1" s="1"/>
  <c r="Y32" i="1" s="1"/>
  <c r="U32" i="1" a="1"/>
  <c r="U32" i="1" s="1"/>
  <c r="W32" i="1" s="1"/>
  <c r="X32" i="1" s="1"/>
  <c r="T38" i="1" a="1"/>
  <c r="T38" i="1" s="1"/>
  <c r="V38" i="1" s="1"/>
  <c r="Y38" i="1" s="1"/>
  <c r="U38" i="1" a="1"/>
  <c r="U38" i="1" s="1"/>
  <c r="W38" i="1" s="1"/>
  <c r="X38" i="1" s="1"/>
  <c r="T45" i="1" a="1"/>
  <c r="T45" i="1" s="1"/>
  <c r="V45" i="1" s="1"/>
  <c r="Y45" i="1" s="1"/>
  <c r="U45" i="1" a="1"/>
  <c r="U45" i="1" s="1"/>
  <c r="W45" i="1" s="1"/>
  <c r="X45" i="1" s="1"/>
  <c r="U9" i="1" a="1"/>
  <c r="U9" i="1" s="1"/>
  <c r="W9" i="1" s="1"/>
  <c r="X9" i="1" s="1"/>
  <c r="T9" i="1" a="1"/>
  <c r="T9" i="1" s="1"/>
  <c r="V9" i="1" s="1"/>
  <c r="Y9" i="1" s="1"/>
  <c r="U14" i="1" a="1"/>
  <c r="U14" i="1" s="1"/>
  <c r="W14" i="1" s="1"/>
  <c r="X14" i="1" s="1"/>
  <c r="T14" i="1" a="1"/>
  <c r="T14" i="1" s="1"/>
  <c r="V14" i="1" s="1"/>
  <c r="Y14" i="1" s="1"/>
  <c r="AA35" i="1"/>
  <c r="Z35" i="1"/>
  <c r="R35" i="1"/>
  <c r="AA34" i="1"/>
  <c r="R34" i="1"/>
  <c r="Z34" i="1"/>
  <c r="U34" i="1" a="1"/>
  <c r="U34" i="1" s="1"/>
  <c r="W34" i="1" s="1"/>
  <c r="X34" i="1" s="1"/>
  <c r="T34" i="1" a="1"/>
  <c r="T34" i="1" s="1"/>
  <c r="V34" i="1" s="1"/>
  <c r="Y34" i="1" s="1"/>
  <c r="T12" i="1" a="1"/>
  <c r="T12" i="1" s="1"/>
  <c r="V12" i="1" s="1"/>
  <c r="Y12" i="1" s="1"/>
  <c r="U12" i="1" a="1"/>
  <c r="U12" i="1" s="1"/>
  <c r="W12" i="1" s="1"/>
  <c r="X12" i="1" s="1"/>
  <c r="T16" i="1" a="1"/>
  <c r="T16" i="1" s="1"/>
  <c r="V16" i="1" s="1"/>
  <c r="Y16" i="1" s="1"/>
  <c r="U16" i="1" a="1"/>
  <c r="U16" i="1" s="1"/>
  <c r="W16" i="1" s="1"/>
  <c r="X16" i="1" s="1"/>
  <c r="T13" i="1" a="1"/>
  <c r="T13" i="1" s="1"/>
  <c r="V13" i="1" s="1"/>
  <c r="Y13" i="1" s="1"/>
  <c r="U13" i="1" a="1"/>
  <c r="U13" i="1" s="1"/>
  <c r="W13" i="1" s="1"/>
  <c r="X13" i="1" s="1"/>
  <c r="T20" i="1" a="1"/>
  <c r="T20" i="1" s="1"/>
  <c r="V20" i="1" s="1"/>
  <c r="Y20" i="1" s="1"/>
  <c r="U20" i="1" a="1"/>
  <c r="U20" i="1" s="1"/>
  <c r="W20" i="1" s="1"/>
  <c r="X20" i="1" s="1"/>
  <c r="R17" i="1"/>
  <c r="AA17" i="1"/>
  <c r="Z17" i="1"/>
  <c r="Z46" i="1"/>
  <c r="AA46" i="1"/>
  <c r="R46" i="1"/>
  <c r="I2" i="1" l="1"/>
  <c r="J2" i="1" s="1"/>
  <c r="K2" i="1" a="1"/>
  <c r="K2" i="1" s="1"/>
  <c r="L2" i="1" s="1" a="1"/>
  <c r="L2" i="1" s="1"/>
  <c r="O2" i="1" s="1"/>
  <c r="AA2" i="1" s="1"/>
  <c r="R2" i="1" l="1"/>
  <c r="Z2" i="1"/>
  <c r="S2" i="1" a="1"/>
  <c r="S2" i="1" s="1"/>
  <c r="N2" i="1" a="1"/>
  <c r="N2" i="1" s="1"/>
  <c r="Q2" i="1" s="1"/>
  <c r="M2" i="1" a="1"/>
  <c r="M2" i="1" s="1"/>
  <c r="P2" i="1" s="1"/>
  <c r="T2" i="1" l="1" a="1"/>
  <c r="T2" i="1" s="1"/>
  <c r="V2" i="1" s="1"/>
  <c r="Y2" i="1" s="1"/>
  <c r="U2" i="1" a="1"/>
  <c r="U2" i="1" s="1"/>
  <c r="W2" i="1" s="1"/>
  <c r="X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<sst xmlns="http://schemas.openxmlformats.org/spreadsheetml/2006/main" count="32" uniqueCount="31">
  <si>
    <t>problemSize</t>
  </si>
  <si>
    <t>workers</t>
  </si>
  <si>
    <t>input_ms</t>
  </si>
  <si>
    <t>initialisation_ms</t>
  </si>
  <si>
    <t>total_ms</t>
  </si>
  <si>
    <t>threads</t>
  </si>
  <si>
    <t>Row Labels</t>
  </si>
  <si>
    <t>Column Labels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</si>
  <si>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</si>
  <si>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</si>
  <si>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</si>
  <si>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</si>
  <si>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</si>
  <si>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</si>
  <si>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</si>
  <si>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</si>
  <si>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</si>
  <si>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</si>
  <si>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</si>
  <si>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</si>
  <si>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</si>
  <si>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</si>
  <si>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</si>
  <si>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</si>
  <si>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</si>
  <si>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weakTotalSpeedup</t>
  </si>
  <si>
    <t>weakInitSpeedup</t>
  </si>
  <si>
    <t>Sum of total_ms</t>
  </si>
  <si>
    <t>karp-flatt metric</t>
  </si>
  <si>
    <t>e2e_ms</t>
  </si>
  <si>
    <t>shutdown_ms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</si>
</sst>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1803400</xdr:colOff>
      <xdr:row>3</xdr:row>
      <xdr:rowOff>38100</xdr:rowOff>
    </xdr:from>
    <xdr:to>
      <xdr:col>13</xdr:col>
      <xdr:colOff>609600</xdr:colOff>
      <xdr:row>16</xdr:row>
      <xdr:rowOff>15872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3081000" y="647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1.577752777775" createdVersion="6" refreshedVersion="6" minRefreshableVersion="3" recordCount="24" xr:uid="{132B68BC-D08F-CD4C-BEE4-A97CF03F871E}">
  <cacheSource type="worksheet">
    <worksheetSource ref="A1:Z1048576" sheet="data"/>
  </cacheSource>
  <cacheFields count="25">
    <cacheField name="problemSize" numFmtId="0">
      <sharedItems containsString="0" containsBlank="1" containsNumber="1" containsInteger="1" minValue="768" maxValue="24576" count="7">
        <n v="24576"/>
        <n v="12288"/>
        <n v="6144"/>
        <n v="3072"/>
        <n v="1536"/>
        <n v="768"/>
        <m/>
      </sharedItems>
    </cacheField>
    <cacheField name="workers" numFmtId="0">
      <sharedItems containsString="0" containsBlank="1" containsNumber="1" containsInteger="1" minValue="1" maxValue="16"/>
    </cacheField>
    <cacheField name="threads" numFmtId="0">
      <sharedItems containsString="0" containsBlank="1" containsNumber="1" containsInteger="1" minValue="1" maxValue="256" count="7">
        <n v="256"/>
        <n v="128"/>
        <n v="64"/>
        <n v="16"/>
        <n v="4"/>
        <n v="1"/>
        <m/>
      </sharedItems>
    </cacheField>
    <cacheField name="input_ms" numFmtId="0">
      <sharedItems containsString="0" containsBlank="1" containsNumber="1" minValue="1.026" maxValue="7.7290000000000001"/>
    </cacheField>
    <cacheField name="initialisation_ms" numFmtId="0">
      <sharedItems containsString="0" containsBlank="1" containsNumber="1" minValue="0.60899999999999999" maxValue="79.75"/>
    </cacheField>
    <cacheField name="total_ms" numFmtId="0">
      <sharedItems containsString="0" containsBlank="1" containsNumber="1" minValue="9.0109999999999992" maxValue="212.26300000000001"/>
    </cacheField>
    <cacheField name="ept" numFmtId="0">
      <sharedItems containsString="0" containsBlank="1" containsNumber="1" containsInteger="1" minValue="2304" maxValue="2359296"/>
    </cacheField>
    <cacheField name="roundEpt" numFmtId="0">
      <sharedItems containsString="0" containsBlank="1" containsNumber="1" containsInteger="1" minValue="2000" maxValue="2359000" count="12">
        <n v="2359000"/>
        <n v="590000"/>
        <n v="147000"/>
        <n v="37000"/>
        <n v="9000"/>
        <n v="2000"/>
        <n v="1180000"/>
        <n v="295000"/>
        <n v="74000"/>
        <n v="18000"/>
        <n v="5000"/>
        <m/>
      </sharedItems>
    </cacheField>
    <cacheField name="compareToStrong" numFmtId="0">
      <sharedItems containsString="0" containsBlank="1" containsNumber="1" containsInteger="1" minValue="2" maxValue="22"/>
    </cacheField>
    <cacheField name="baseTotal" numFmtId="0">
      <sharedItems containsString="0" containsBlank="1" containsNumber="1" minValue="23.263000000000002" maxValue="212.26300000000001"/>
    </cacheField>
    <cacheField name="baseInit" numFmtId="0">
      <sharedItems containsString="0" containsBlank="1" containsNumber="1" minValue="12.997999999999999" maxValue="79.75"/>
    </cacheField>
    <cacheField name="baseInput" numFmtId="0">
      <sharedItems containsString="0" containsBlank="1" containsNumber="1" minValue="1.026" maxValue="7.7290000000000001"/>
    </cacheField>
    <cacheField name="totalSpeedup" numFmtId="0">
      <sharedItems containsString="0" containsBlank="1" containsNumber="1" minValue="0.92452710556905848" maxValue="3.1856020730423515"/>
    </cacheField>
    <cacheField name="initSpeedup" numFmtId="0">
      <sharedItems containsString="0" containsBlank="1" containsNumber="1" minValue="1" maxValue="24.89661114302125"/>
    </cacheField>
    <cacheField name="setupSpeedup" numFmtId="0">
      <sharedItems containsString="0" containsBlank="1" containsNumber="1" minValue="0.34211403801267087" maxValue="1.8207588312254686"/>
    </cacheField>
    <cacheField name="totalEfficiency" numFmtId="0">
      <sharedItems containsString="0" containsBlank="1" containsNumber="1" minValue="0.3139124024504944" maxValue="1.0816340526700805"/>
    </cacheField>
    <cacheField name="compareToWeak" numFmtId="0">
      <sharedItems containsString="0" containsBlank="1" containsNumber="1" containsInteger="1" minValue="2" maxValue="22"/>
    </cacheField>
    <cacheField name="weakBaseTotal" numFmtId="0">
      <sharedItems containsString="0" containsBlank="1" containsNumber="1" minValue="9.0109999999999992" maxValue="212.26300000000001"/>
    </cacheField>
    <cacheField name="weakBaseInit" numFmtId="0">
      <sharedItems containsString="0" containsBlank="1" containsNumber="1" minValue="0.60899999999999999" maxValue="79.75"/>
    </cacheField>
    <cacheField name="weakTotalEfficiency" numFmtId="0">
      <sharedItems containsString="0" containsBlank="1" containsNumber="1" minValue="0.2122371341012364" maxValue="1"/>
    </cacheField>
    <cacheField name="weakInitEfficiency" numFmtId="0">
      <sharedItems containsString="0" containsBlank="1" containsNumber="1" minValue="0.19024558976132824" maxValue="1.0232288037166086"/>
    </cacheField>
    <cacheField name="weakInitSpeedup" numFmtId="0">
      <sharedItems containsString="0" containsBlank="1" containsNumber="1" minValue="1" maxValue="259.08788052843192"/>
    </cacheField>
    <cacheField name="weakTotalSpeedup" numFmtId="0">
      <sharedItems containsString="0" containsBlank="1" containsNumber="1" minValue="1" maxValue="256"/>
    </cacheField>
    <cacheField name="serial fraction" numFmtId="0">
      <sharedItems containsBlank="1" containsMixedTypes="1" containsNumber="1" minValue="0.56114319856602268" maxValue="1.0002959721350233"/>
    </cacheField>
    <cacheField name="Avg elements" numFmtId="0" formula=" 0" databaseField="0"/>
  </cacheFields>
  <extLst>
    <ext xmlns:x14="http://schemas.microsoft.com/office/spreadsheetml/2009/9/main" uri="{725AE2AE-9491-48be-B2B4-4EB974FC3084}">
      <x14:pivotCacheDefinition pivotCacheId="10171849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16"/>
    <x v="0"/>
    <n v="7.7290000000000001"/>
    <n v="79.75"/>
    <n v="212.26300000000001"/>
    <n v="2359296"/>
    <x v="0"/>
    <n v="2"/>
    <n v="212.26300000000001"/>
    <n v="79.75"/>
    <n v="7.7290000000000001"/>
    <n v="1"/>
    <n v="1"/>
    <n v="1"/>
    <n v="1"/>
    <n v="2"/>
    <n v="212.26300000000001"/>
    <n v="79.75"/>
    <n v="1"/>
    <n v="1"/>
    <n v="256"/>
    <n v="256"/>
    <n v="1"/>
  </r>
  <r>
    <x v="1"/>
    <n v="16"/>
    <x v="0"/>
    <n v="3.6659999999999999"/>
    <n v="20.132999999999999"/>
    <n v="87.331999999999994"/>
    <n v="589824"/>
    <x v="1"/>
    <n v="8"/>
    <n v="91.727000000000004"/>
    <n v="39.747999999999998"/>
    <n v="5.0149999999999997"/>
    <n v="1.0503251958045161"/>
    <n v="1.9742710972035959"/>
    <n v="1.3679759956355702"/>
    <n v="0.9520860815245239"/>
    <n v="22"/>
    <n v="23.263000000000002"/>
    <n v="12.997999999999999"/>
    <n v="0.26637429579077548"/>
    <n v="0.64560671534296921"/>
    <n v="165.27531912780012"/>
    <n v="68.191819722438524"/>
    <n v="0.99980264629096272"/>
  </r>
  <r>
    <x v="2"/>
    <n v="16"/>
    <x v="0"/>
    <n v="2.6680000000000001"/>
    <n v="5.3220000000000001"/>
    <n v="47.314999999999998"/>
    <n v="147456"/>
    <x v="2"/>
    <n v="13"/>
    <n v="43.744"/>
    <n v="20.212"/>
    <n v="4.4359999999999999"/>
    <n v="0.92452710556905848"/>
    <n v="3.7978203682826006"/>
    <n v="1.6626686656671663"/>
    <n v="1.0816340526700805"/>
    <n v="21"/>
    <n v="10.042"/>
    <n v="3.3"/>
    <n v="0.2122371341012364"/>
    <n v="0.62006764374295376"/>
    <n v="158.73731679819616"/>
    <n v="54.332706329916519"/>
    <n v="1.0002959721350233"/>
  </r>
  <r>
    <x v="3"/>
    <n v="16"/>
    <x v="0"/>
    <n v="2.2930000000000001"/>
    <n v="1.7410000000000001"/>
    <n v="28.286000000000001"/>
    <n v="36864"/>
    <x v="3"/>
    <n v="17"/>
    <n v="59.496000000000002"/>
    <n v="43.344999999999999"/>
    <n v="4.1749999999999998"/>
    <n v="2.1033726932051193"/>
    <n v="24.89661114302125"/>
    <n v="1.8207588312254686"/>
    <n v="0.47542691945677018"/>
    <n v="19"/>
    <n v="9.0109999999999992"/>
    <n v="1.762"/>
    <n v="0.31856748921728056"/>
    <n v="1.0120620333141872"/>
    <n v="259.08788052843192"/>
    <n v="81.553277239623824"/>
    <n v="0.9956730482619407"/>
  </r>
  <r>
    <x v="4"/>
    <n v="16"/>
    <x v="0"/>
    <n v="2.2000000000000002"/>
    <n v="1.355"/>
    <n v="22.227"/>
    <n v="9216"/>
    <x v="4"/>
    <n v="20"/>
    <n v="39.338999999999999"/>
    <n v="29.6"/>
    <n v="2.1789999999999998"/>
    <n v="1.7698744769874477"/>
    <n v="21.845018450184504"/>
    <n v="0.99045454545454525"/>
    <n v="0.56501182033096931"/>
    <n v="16"/>
    <n v="9.7639999999999993"/>
    <n v="0.68500000000000005"/>
    <n v="0.43928555360597465"/>
    <n v="0.50553505535055354"/>
    <n v="129.41697416974171"/>
    <n v="112.45710172312951"/>
    <n v="0.99698088440397081"/>
  </r>
  <r>
    <x v="5"/>
    <n v="16"/>
    <x v="0"/>
    <n v="2.1040000000000001"/>
    <n v="0.64800000000000002"/>
    <n v="15.256"/>
    <n v="2304"/>
    <x v="5"/>
    <n v="22"/>
    <n v="23.263000000000002"/>
    <n v="12.997999999999999"/>
    <n v="1.026"/>
    <n v="1.5248426848453069"/>
    <n v="20.058641975308639"/>
    <n v="0.48764258555133078"/>
    <n v="0.65580535614495117"/>
    <n v="7"/>
    <n v="15.256"/>
    <n v="0.64800000000000002"/>
    <n v="1"/>
    <n v="1"/>
    <n v="256"/>
    <n v="256"/>
    <n v="0.99794179339276345"/>
  </r>
  <r>
    <x v="1"/>
    <n v="8"/>
    <x v="1"/>
    <n v="5.0149999999999997"/>
    <n v="39.747999999999998"/>
    <n v="91.727000000000004"/>
    <n v="1179648"/>
    <x v="6"/>
    <n v="8"/>
    <n v="91.727000000000004"/>
    <n v="39.747999999999998"/>
    <n v="5.0149999999999997"/>
    <n v="1"/>
    <n v="1"/>
    <n v="1"/>
    <n v="1"/>
    <n v="8"/>
    <n v="91.727000000000004"/>
    <n v="39.747999999999998"/>
    <n v="1"/>
    <n v="1"/>
    <n v="128"/>
    <n v="128"/>
    <n v="1"/>
  </r>
  <r>
    <x v="2"/>
    <n v="8"/>
    <x v="1"/>
    <n v="2.73"/>
    <n v="10.247"/>
    <n v="36.713999999999999"/>
    <n v="294912"/>
    <x v="7"/>
    <n v="13"/>
    <n v="43.744"/>
    <n v="20.212"/>
    <n v="4.4359999999999999"/>
    <n v="1.1914800893392168"/>
    <n v="1.9724797501707816"/>
    <n v="1.6249084249084249"/>
    <n v="0.83929224579370876"/>
    <n v="9"/>
    <n v="36.713999999999999"/>
    <n v="10.247"/>
    <n v="1"/>
    <n v="1"/>
    <n v="128"/>
    <n v="128"/>
    <n v="0.99849228276110846"/>
  </r>
  <r>
    <x v="3"/>
    <n v="8"/>
    <x v="1"/>
    <n v="2.367"/>
    <n v="2.8719999999999999"/>
    <n v="22.065999999999999"/>
    <n v="73728"/>
    <x v="8"/>
    <n v="17"/>
    <n v="59.496000000000002"/>
    <n v="43.344999999999999"/>
    <n v="4.1749999999999998"/>
    <n v="2.6962748119278532"/>
    <n v="15.092270194986073"/>
    <n v="1.7638360794254331"/>
    <n v="0.37088207610595664"/>
    <n v="10"/>
    <n v="22.065999999999999"/>
    <n v="2.8719999999999999"/>
    <n v="1"/>
    <n v="1"/>
    <n v="128"/>
    <n v="128"/>
    <n v="0.98664350541789092"/>
  </r>
  <r>
    <x v="4"/>
    <n v="8"/>
    <x v="1"/>
    <n v="2.1110000000000002"/>
    <n v="1.2809999999999999"/>
    <n v="13.329000000000001"/>
    <n v="18432"/>
    <x v="9"/>
    <n v="20"/>
    <n v="39.338999999999999"/>
    <n v="29.6"/>
    <n v="2.1789999999999998"/>
    <n v="2.9513841998649557"/>
    <n v="23.106947697111636"/>
    <n v="1.0322122216958785"/>
    <n v="0.33882406771905749"/>
    <n v="11"/>
    <n v="13.329000000000001"/>
    <n v="1.2809999999999999"/>
    <n v="1"/>
    <n v="1"/>
    <n v="128"/>
    <n v="128"/>
    <n v="0.98463477007980349"/>
  </r>
  <r>
    <x v="5"/>
    <n v="8"/>
    <x v="1"/>
    <n v="1.889"/>
    <n v="0.60899999999999999"/>
    <n v="11.323"/>
    <n v="4608"/>
    <x v="10"/>
    <n v="22"/>
    <n v="23.263000000000002"/>
    <n v="12.997999999999999"/>
    <n v="1.026"/>
    <n v="2.054490859312903"/>
    <n v="21.343185550082101"/>
    <n v="0.54314452091053467"/>
    <n v="0.48673859777328804"/>
    <n v="12"/>
    <n v="11.323"/>
    <n v="0.60899999999999999"/>
    <n v="1"/>
    <n v="1"/>
    <n v="128"/>
    <n v="128"/>
    <n v="0.99169692236761486"/>
  </r>
  <r>
    <x v="2"/>
    <n v="4"/>
    <x v="2"/>
    <n v="4.4359999999999999"/>
    <n v="20.212"/>
    <n v="43.744"/>
    <n v="589824"/>
    <x v="1"/>
    <n v="13"/>
    <n v="43.744"/>
    <n v="20.212"/>
    <n v="4.4359999999999999"/>
    <n v="1"/>
    <n v="1"/>
    <n v="1"/>
    <n v="1"/>
    <n v="22"/>
    <n v="23.263000000000002"/>
    <n v="12.997999999999999"/>
    <n v="0.53179864667154353"/>
    <n v="0.64308331684148023"/>
    <n v="41.157332277854735"/>
    <n v="34.035113386978786"/>
    <n v="1"/>
  </r>
  <r>
    <x v="3"/>
    <n v="4"/>
    <x v="2"/>
    <n v="3.3380000000000001"/>
    <n v="5.444"/>
    <n v="20.358000000000001"/>
    <n v="147456"/>
    <x v="2"/>
    <n v="17"/>
    <n v="59.496000000000002"/>
    <n v="43.344999999999999"/>
    <n v="4.1749999999999998"/>
    <n v="2.922487474211612"/>
    <n v="7.9619764878765613"/>
    <n v="1.2507489514679448"/>
    <n v="0.34217426381605487"/>
    <n v="21"/>
    <n v="10.042"/>
    <n v="3.3"/>
    <n v="0.49327045878770015"/>
    <n v="0.60617193240264511"/>
    <n v="38.795003673769287"/>
    <n v="31.56930936241281"/>
    <n v="0.96948432580616484"/>
  </r>
  <r>
    <x v="4"/>
    <n v="4"/>
    <x v="2"/>
    <n v="3.15"/>
    <n v="1.722"/>
    <n v="12.349"/>
    <n v="36864"/>
    <x v="3"/>
    <n v="20"/>
    <n v="39.338999999999999"/>
    <n v="29.6"/>
    <n v="2.1789999999999998"/>
    <n v="3.1856020730423515"/>
    <n v="17.189314750290361"/>
    <n v="0.69174603174603166"/>
    <n v="0.3139124024504944"/>
    <n v="19"/>
    <n v="9.0109999999999992"/>
    <n v="1.762"/>
    <n v="0.72969471212243897"/>
    <n v="1.0232288037166086"/>
    <n v="65.486643437862952"/>
    <n v="46.700461575836094"/>
    <n v="0.96530790360250229"/>
  </r>
  <r>
    <x v="5"/>
    <n v="4"/>
    <x v="2"/>
    <n v="2.9990000000000001"/>
    <n v="0.68500000000000005"/>
    <n v="9.7639999999999993"/>
    <n v="9216"/>
    <x v="4"/>
    <n v="22"/>
    <n v="23.263000000000002"/>
    <n v="12.997999999999999"/>
    <n v="1.026"/>
    <n v="2.382527652601393"/>
    <n v="18.975182481751823"/>
    <n v="0.34211403801267087"/>
    <n v="0.41972230580750547"/>
    <n v="16"/>
    <n v="9.7639999999999993"/>
    <n v="0.68500000000000005"/>
    <n v="1"/>
    <n v="1"/>
    <n v="64"/>
    <n v="64"/>
    <n v="0.9780551166253747"/>
  </r>
  <r>
    <x v="3"/>
    <n v="1"/>
    <x v="3"/>
    <n v="4.1749999999999998"/>
    <n v="43.344999999999999"/>
    <n v="59.496000000000002"/>
    <n v="589824"/>
    <x v="1"/>
    <n v="17"/>
    <n v="59.496000000000002"/>
    <n v="43.344999999999999"/>
    <n v="4.1749999999999998"/>
    <n v="1"/>
    <n v="1"/>
    <n v="1"/>
    <n v="1"/>
    <n v="22"/>
    <n v="23.263000000000002"/>
    <n v="12.997999999999999"/>
    <n v="0.39100107570256826"/>
    <n v="0.29987311108547698"/>
    <n v="4.7979697773676317"/>
    <n v="6.2560172112410921"/>
    <n v="1"/>
  </r>
  <r>
    <x v="4"/>
    <n v="1"/>
    <x v="3"/>
    <n v="3.2589999999999999"/>
    <n v="17.346"/>
    <n v="27.042999999999999"/>
    <n v="147456"/>
    <x v="2"/>
    <n v="20"/>
    <n v="39.338999999999999"/>
    <n v="29.6"/>
    <n v="2.1789999999999998"/>
    <n v="1.4546832821802316"/>
    <n v="1.706445289980399"/>
    <n v="0.66861000306842588"/>
    <n v="0.68743486107933593"/>
    <n v="21"/>
    <n v="10.042"/>
    <n v="3.3"/>
    <n v="0.37133454128609994"/>
    <n v="0.19024558976132824"/>
    <n v="3.0439294361812519"/>
    <n v="5.941352660577599"/>
    <n v="0.96968778118798449"/>
  </r>
  <r>
    <x v="5"/>
    <n v="1"/>
    <x v="3"/>
    <n v="2.97"/>
    <n v="1.762"/>
    <n v="9.0109999999999992"/>
    <n v="36864"/>
    <x v="3"/>
    <n v="22"/>
    <n v="23.263000000000002"/>
    <n v="12.997999999999999"/>
    <n v="1.026"/>
    <n v="2.581622461436023"/>
    <n v="7.3768444948921674"/>
    <n v="0.34545454545454546"/>
    <n v="0.38735330782788113"/>
    <n v="19"/>
    <n v="9.0109999999999992"/>
    <n v="1.762"/>
    <n v="1"/>
    <n v="1"/>
    <n v="16"/>
    <n v="16"/>
    <n v="0.89455850257093183"/>
  </r>
  <r>
    <x v="4"/>
    <n v="1"/>
    <x v="4"/>
    <n v="2.1789999999999998"/>
    <n v="29.6"/>
    <n v="39.338999999999999"/>
    <n v="589824"/>
    <x v="1"/>
    <n v="20"/>
    <n v="39.338999999999999"/>
    <n v="29.6"/>
    <n v="2.1789999999999998"/>
    <n v="1"/>
    <n v="1"/>
    <n v="1"/>
    <n v="1"/>
    <n v="22"/>
    <n v="23.263000000000002"/>
    <n v="12.997999999999999"/>
    <n v="0.59134700932916451"/>
    <n v="0.43912162162162161"/>
    <n v="1.7564864864864864"/>
    <n v="2.365388037316658"/>
    <n v="1"/>
  </r>
  <r>
    <x v="5"/>
    <n v="1"/>
    <x v="4"/>
    <n v="1.86"/>
    <n v="3.3"/>
    <n v="10.042"/>
    <n v="147456"/>
    <x v="2"/>
    <n v="22"/>
    <n v="23.263000000000002"/>
    <n v="12.997999999999999"/>
    <n v="1.026"/>
    <n v="2.316570404301932"/>
    <n v="3.9387878787878789"/>
    <n v="0.55161290322580647"/>
    <n v="0.43167261316253275"/>
    <n v="21"/>
    <n v="10.042"/>
    <n v="3.3"/>
    <n v="1"/>
    <n v="1"/>
    <n v="4"/>
    <n v="4"/>
    <n v="0.56114319856602268"/>
  </r>
  <r>
    <x v="5"/>
    <n v="1"/>
    <x v="5"/>
    <n v="1.026"/>
    <n v="12.997999999999999"/>
    <n v="23.263000000000002"/>
    <n v="589824"/>
    <x v="1"/>
    <n v="22"/>
    <n v="23.263000000000002"/>
    <n v="12.997999999999999"/>
    <n v="1.026"/>
    <n v="1"/>
    <n v="1"/>
    <n v="1"/>
    <n v="1"/>
    <n v="22"/>
    <n v="23.263000000000002"/>
    <n v="12.997999999999999"/>
    <n v="1"/>
    <n v="1"/>
    <n v="1"/>
    <n v="1"/>
    <e v="#DIV/0!"/>
  </r>
  <r>
    <x v="6"/>
    <m/>
    <x v="6"/>
    <m/>
    <m/>
    <m/>
    <m/>
    <x v="11"/>
    <m/>
    <m/>
    <m/>
    <m/>
    <m/>
    <m/>
    <m/>
    <m/>
    <m/>
    <m/>
    <m/>
    <m/>
    <m/>
    <m/>
    <m/>
    <m/>
  </r>
  <r>
    <x v="6"/>
    <m/>
    <x v="6"/>
    <m/>
    <m/>
    <m/>
    <m/>
    <x v="11"/>
    <m/>
    <m/>
    <m/>
    <m/>
    <m/>
    <m/>
    <m/>
    <m/>
    <m/>
    <m/>
    <m/>
    <m/>
    <m/>
    <m/>
    <m/>
    <m/>
  </r>
  <r>
    <x v="6"/>
    <m/>
    <x v="6"/>
    <m/>
    <m/>
    <m/>
    <m/>
    <x v="11"/>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4179D-F285-D14A-ABEA-D5EC84248D4C}" name="PivotTable1" cacheId="1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G15" firstHeaderRow="1" firstDataRow="2" firstDataCol="1" rowPageCount="1" colPageCount="1"/>
  <pivotFields count="25">
    <pivotField axis="axisPage" multipleItemSelectionAllowed="1" showAll="0" defaultSubtotal="0">
      <items count="7">
        <item x="5"/>
        <item x="4"/>
        <item x="3"/>
        <item x="2"/>
        <item x="1"/>
        <item x="0"/>
        <item h="1" x="6"/>
      </items>
    </pivotField>
    <pivotField showAll="0" defaultSubtotal="0"/>
    <pivotField axis="axisCol" showAll="0" defaultSubtotal="0">
      <items count="7">
        <item x="5"/>
        <item x="4"/>
        <item x="3"/>
        <item x="2"/>
        <item x="6"/>
        <item x="1"/>
        <item x="0"/>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2">
        <item x="11"/>
        <item x="0"/>
        <item x="6"/>
        <item x="1"/>
        <item x="7"/>
        <item x="2"/>
        <item x="8"/>
        <item x="3"/>
        <item x="9"/>
        <item x="4"/>
        <item x="10"/>
        <item x="5"/>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7"/>
  </rowFields>
  <rowItems count="11">
    <i>
      <x v="1"/>
    </i>
    <i>
      <x v="2"/>
    </i>
    <i>
      <x v="3"/>
    </i>
    <i>
      <x v="4"/>
    </i>
    <i>
      <x v="5"/>
    </i>
    <i>
      <x v="6"/>
    </i>
    <i>
      <x v="7"/>
    </i>
    <i>
      <x v="8"/>
    </i>
    <i>
      <x v="9"/>
    </i>
    <i>
      <x v="10"/>
    </i>
    <i>
      <x v="11"/>
    </i>
  </rowItems>
  <colFields count="1">
    <field x="2"/>
  </colFields>
  <colItems count="6">
    <i>
      <x/>
    </i>
    <i>
      <x v="1"/>
    </i>
    <i>
      <x v="2"/>
    </i>
    <i>
      <x v="3"/>
    </i>
    <i>
      <x v="5"/>
    </i>
    <i>
      <x v="6"/>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017184908">
      <items count="7">
        <i x="5" s="1"/>
        <i x="4" s="1"/>
        <i x="3" s="1"/>
        <i x="2" s="1"/>
        <i x="1" s="1"/>
        <i x="0"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workbookViewId="0">
      <selection activeCell="P3" sqref="P3"/>
    </sheetView>
  </sheetViews>
  <sheetFormatPr baseColWidth="10" defaultRowHeight="16" x14ac:dyDescent="0.2"/>
  <cols>
    <col min="4" max="6" width="10.83203125" style="3"/>
    <col min="7" max="7" width="14.83203125" style="3" customWidth="1"/>
    <col min="8" max="8" width="10.83203125" style="3"/>
    <col min="9" max="9" width="14" customWidth="1"/>
    <col min="10" max="10" width="13.6640625" customWidth="1"/>
    <col min="11" max="11" width="19.1640625" customWidth="1"/>
    <col min="15" max="15" width="14.1640625" customWidth="1"/>
    <col min="16" max="16" width="12.6640625" customWidth="1"/>
    <col min="17" max="17" width="13.33203125" customWidth="1"/>
    <col min="18" max="18" width="17.5" customWidth="1"/>
    <col min="19" max="19" width="15.33203125" customWidth="1"/>
    <col min="20" max="21" width="16.83203125" customWidth="1"/>
    <col min="22" max="22" width="18.1640625" customWidth="1"/>
    <col min="23" max="25" width="19.6640625" customWidth="1"/>
    <col min="26" max="26" width="16.1640625" customWidth="1"/>
    <col min="27" max="27" width="14.6640625" customWidth="1"/>
  </cols>
  <sheetData>
    <row r="1" spans="1:27" x14ac:dyDescent="0.2">
      <c r="A1" t="s">
        <v>0</v>
      </c>
      <c r="B1" t="s">
        <v>1</v>
      </c>
      <c r="C1" t="s">
        <v>5</v>
      </c>
      <c r="D1" s="3" t="s">
        <v>2</v>
      </c>
      <c r="E1" s="3" t="s">
        <v>3</v>
      </c>
      <c r="F1" s="3" t="s">
        <v>4</v>
      </c>
      <c r="G1" s="3" t="s">
        <v>30</v>
      </c>
      <c r="H1" s="3" t="s">
        <v>29</v>
      </c>
      <c r="I1" t="s">
        <v>8</v>
      </c>
      <c r="J1" t="s">
        <v>9</v>
      </c>
      <c r="K1" t="s">
        <v>19</v>
      </c>
      <c r="L1" t="s">
        <v>11</v>
      </c>
      <c r="M1" t="s">
        <v>12</v>
      </c>
      <c r="N1" t="s">
        <v>13</v>
      </c>
      <c r="O1" t="s">
        <v>14</v>
      </c>
      <c r="P1" t="s">
        <v>15</v>
      </c>
      <c r="Q1" t="s">
        <v>16</v>
      </c>
      <c r="R1" t="s">
        <v>17</v>
      </c>
      <c r="S1" t="s">
        <v>18</v>
      </c>
      <c r="T1" t="s">
        <v>20</v>
      </c>
      <c r="U1" t="s">
        <v>23</v>
      </c>
      <c r="V1" t="s">
        <v>21</v>
      </c>
      <c r="W1" t="s">
        <v>22</v>
      </c>
      <c r="X1" t="s">
        <v>26</v>
      </c>
      <c r="Y1" t="s">
        <v>25</v>
      </c>
      <c r="Z1" t="s">
        <v>24</v>
      </c>
      <c r="AA1" t="s">
        <v>28</v>
      </c>
    </row>
    <row r="2" spans="1:27" x14ac:dyDescent="0.2">
      <c r="A2">
        <v>12288</v>
      </c>
      <c r="B2">
        <v>8</v>
      </c>
      <c r="C2">
        <v>128</v>
      </c>
      <c r="D2">
        <v>5.0149999999999997</v>
      </c>
      <c r="E2">
        <v>39.747999999999998</v>
      </c>
      <c r="F2">
        <v>58.951999999999998</v>
      </c>
      <c r="G2">
        <v>8.8829999999999991</v>
      </c>
      <c r="H2">
        <v>100.61</v>
      </c>
      <c r="I2">
        <f>POWER(A2,2)/C2</f>
        <v>1179648</v>
      </c>
      <c r="J2">
        <f t="shared" ref="J2:J46" si="0">ROUND(I2,-3)</f>
        <v>1180000</v>
      </c>
      <c r="K2" cm="1">
        <f t="array" ref="K2">MATCH(1,(A2=A:A)*(MIN(IF(A:A=A2,C:C))=C:C),0)</f>
        <v>29</v>
      </c>
      <c r="L2" cm="1">
        <f t="array" ref="L2">INDEX(A:J,K2,6)</f>
        <v>3908.9470000000001</v>
      </c>
      <c r="M2" cm="1">
        <f t="array" ref="M2">INDEX(A:J,K2,5)</f>
        <v>3621.74</v>
      </c>
      <c r="N2" cm="1">
        <f t="array" ref="N2">INDEX(A:J,K2,4)</f>
        <v>81.762</v>
      </c>
      <c r="O2">
        <f>L2/F2</f>
        <v>66.307283891979921</v>
      </c>
      <c r="P2">
        <f>M2/E2</f>
        <v>91.117540505182646</v>
      </c>
      <c r="Q2">
        <f>N2/D2</f>
        <v>16.303489531405784</v>
      </c>
      <c r="R2">
        <f t="shared" ref="R2" si="1">1/O2</f>
        <v>1.5081299388300735E-2</v>
      </c>
      <c r="S2" cm="1">
        <f t="array" ref="S2">MATCH(1,(J2=J:J)*(MIN(IF(J:J=J2,A:A))=A:A),0)</f>
        <v>31</v>
      </c>
      <c r="T2" cm="1">
        <f t="array" ref="T2">INDEX(A:J,S2,6)</f>
        <v>46.398000000000003</v>
      </c>
      <c r="U2" cm="1">
        <f t="array" ref="U2">INDEX(A:J,S2,5)</f>
        <v>42.387999999999998</v>
      </c>
      <c r="V2">
        <f>T2/F2</f>
        <v>0.78704708915728061</v>
      </c>
      <c r="W2">
        <f>U2/E2</f>
        <v>1.0664184361477307</v>
      </c>
      <c r="X2">
        <f>C2*W2</f>
        <v>136.50155982690953</v>
      </c>
      <c r="Y2">
        <f>C2*V2</f>
        <v>100.74202741213192</v>
      </c>
      <c r="Z2">
        <f>(O2-C2)/(1-C2)</f>
        <v>0.48576941817338642</v>
      </c>
      <c r="AA2">
        <f>(1/O2-1/C2)/(1-1/C2)</f>
        <v>7.3260340291534968E-3</v>
      </c>
    </row>
    <row r="3" spans="1:27" x14ac:dyDescent="0.2">
      <c r="A3">
        <v>12288</v>
      </c>
      <c r="B3">
        <v>16</v>
      </c>
      <c r="C3">
        <v>256</v>
      </c>
      <c r="D3">
        <v>3.6659999999999999</v>
      </c>
      <c r="E3">
        <v>20.132999999999999</v>
      </c>
      <c r="F3">
        <v>46.021999999999998</v>
      </c>
      <c r="G3">
        <v>8.8940000000000001</v>
      </c>
      <c r="H3">
        <v>96.225999999999999</v>
      </c>
      <c r="I3">
        <f t="shared" ref="I3:I46" si="2">POWER(A3,2)/C3</f>
        <v>589824</v>
      </c>
      <c r="J3">
        <f t="shared" si="0"/>
        <v>590000</v>
      </c>
      <c r="K3" cm="1">
        <f t="array" ref="K3">MATCH(1,(A3=A:A)*(MIN(IF(A:A=A3,C:C))=C:C),0)</f>
        <v>29</v>
      </c>
      <c r="L3" cm="1">
        <f t="array" ref="L3">INDEX(A:J,K3,6)</f>
        <v>3908.9470000000001</v>
      </c>
      <c r="M3" cm="1">
        <f t="array" ref="M3">INDEX(A:J,K3,5)</f>
        <v>3621.74</v>
      </c>
      <c r="N3" cm="1">
        <f t="array" ref="N3">INDEX(A:J,K3,4)</f>
        <v>81.762</v>
      </c>
      <c r="O3">
        <f t="shared" ref="O3:O46" si="3">L3/F3</f>
        <v>84.936486897570731</v>
      </c>
      <c r="P3">
        <f t="shared" ref="P3:P46" si="4">M3/E3</f>
        <v>179.89072666766006</v>
      </c>
      <c r="Q3">
        <f t="shared" ref="Q3:Q46" si="5">N3/D3</f>
        <v>22.302782324058921</v>
      </c>
      <c r="R3">
        <f t="shared" ref="R3:R46" si="6">1/O3</f>
        <v>1.1773503196640936E-2</v>
      </c>
      <c r="S3" cm="1">
        <f t="array" ref="S3">MATCH(1,(J3=J:J)*(MIN(IF(J:J=J3,A:A))=A:A),0)</f>
        <v>17</v>
      </c>
      <c r="T3" cm="1">
        <f t="array" ref="T3">INDEX(A:J,S3,6)</f>
        <v>18.931999999999999</v>
      </c>
      <c r="U3" cm="1">
        <f t="array" ref="U3">INDEX(A:J,S3,5)</f>
        <v>12.997999999999999</v>
      </c>
      <c r="V3">
        <f t="shared" ref="V3:V46" si="7">T3/F3</f>
        <v>0.41136847594628656</v>
      </c>
      <c r="W3">
        <f t="shared" ref="W3:W46" si="8">U3/E3</f>
        <v>0.64560671534296921</v>
      </c>
      <c r="X3">
        <f t="shared" ref="X3:X46" si="9">C3*W3</f>
        <v>165.27531912780012</v>
      </c>
      <c r="Y3">
        <f t="shared" ref="Y3:Y46" si="10">C3*V3</f>
        <v>105.31032984224936</v>
      </c>
      <c r="Z3">
        <f t="shared" ref="Z3:Z46" si="11">(O3-C3)/(1-C3)</f>
        <v>0.67083730628403637</v>
      </c>
      <c r="AA3">
        <f t="shared" ref="AA3:AA46" si="12">(1/O3-1/C3)/(1-1/C3)</f>
        <v>7.8981051699610963E-3</v>
      </c>
    </row>
    <row r="4" spans="1:27" x14ac:dyDescent="0.2">
      <c r="A4">
        <v>1536</v>
      </c>
      <c r="B4">
        <v>1</v>
      </c>
      <c r="C4">
        <v>4</v>
      </c>
      <c r="D4">
        <v>2.1789999999999998</v>
      </c>
      <c r="E4">
        <v>29.6</v>
      </c>
      <c r="F4">
        <v>33.171999999999997</v>
      </c>
      <c r="G4">
        <v>6.5640000000000001</v>
      </c>
      <c r="H4">
        <v>45.902999999999999</v>
      </c>
      <c r="I4">
        <f t="shared" si="2"/>
        <v>589824</v>
      </c>
      <c r="J4">
        <f t="shared" si="0"/>
        <v>590000</v>
      </c>
      <c r="K4" cm="1">
        <f t="array" ref="K4">MATCH(1,(A4=A:A)*(MIN(IF(A:A=A4,C:C))=C:C),0)</f>
        <v>32</v>
      </c>
      <c r="L4" cm="1">
        <f t="array" ref="L4">INDEX(A:J,K4,6)</f>
        <v>89.805999999999997</v>
      </c>
      <c r="M4" cm="1">
        <f t="array" ref="M4">INDEX(A:J,K4,5)</f>
        <v>82.688000000000002</v>
      </c>
      <c r="N4" cm="1">
        <f t="array" ref="N4">INDEX(A:J,K4,4)</f>
        <v>1.982</v>
      </c>
      <c r="O4">
        <f t="shared" si="3"/>
        <v>2.7072832509345233</v>
      </c>
      <c r="P4">
        <f t="shared" si="4"/>
        <v>2.7935135135135134</v>
      </c>
      <c r="Q4">
        <f t="shared" si="5"/>
        <v>0.90959155575952277</v>
      </c>
      <c r="R4">
        <f t="shared" si="6"/>
        <v>0.36937398392089615</v>
      </c>
      <c r="S4" cm="1">
        <f t="array" ref="S4">MATCH(1,(J4=J:J)*(MIN(IF(J:J=J4,A:A))=A:A),0)</f>
        <v>17</v>
      </c>
      <c r="T4" cm="1">
        <f t="array" ref="T4">INDEX(A:J,S4,6)</f>
        <v>18.931999999999999</v>
      </c>
      <c r="U4" cm="1">
        <f t="array" ref="U4">INDEX(A:J,S4,5)</f>
        <v>12.997999999999999</v>
      </c>
      <c r="V4">
        <f t="shared" si="7"/>
        <v>0.57072229591221513</v>
      </c>
      <c r="W4">
        <f t="shared" si="8"/>
        <v>0.43912162162162161</v>
      </c>
      <c r="X4">
        <f t="shared" si="9"/>
        <v>1.7564864864864864</v>
      </c>
      <c r="Y4">
        <f t="shared" si="10"/>
        <v>2.2828891836488605</v>
      </c>
      <c r="Z4">
        <f t="shared" si="11"/>
        <v>0.43090558302182558</v>
      </c>
      <c r="AA4">
        <f t="shared" si="12"/>
        <v>0.15916531189452821</v>
      </c>
    </row>
    <row r="5" spans="1:27" x14ac:dyDescent="0.2">
      <c r="A5">
        <v>1536</v>
      </c>
      <c r="B5">
        <v>1</v>
      </c>
      <c r="C5">
        <v>16</v>
      </c>
      <c r="D5">
        <v>3.2589999999999999</v>
      </c>
      <c r="E5">
        <v>17.346</v>
      </c>
      <c r="F5">
        <v>20.439</v>
      </c>
      <c r="G5">
        <v>6.6760000000000002</v>
      </c>
      <c r="H5">
        <v>33.719000000000001</v>
      </c>
      <c r="I5">
        <f t="shared" si="2"/>
        <v>147456</v>
      </c>
      <c r="J5">
        <f t="shared" si="0"/>
        <v>147000</v>
      </c>
      <c r="K5" cm="1">
        <f t="array" ref="K5">MATCH(1,(A5=A:A)*(MIN(IF(A:A=A5,C:C))=C:C),0)</f>
        <v>32</v>
      </c>
      <c r="L5" cm="1">
        <f t="array" ref="L5">INDEX(A:J,K5,6)</f>
        <v>89.805999999999997</v>
      </c>
      <c r="M5" cm="1">
        <f t="array" ref="M5">INDEX(A:J,K5,5)</f>
        <v>82.688000000000002</v>
      </c>
      <c r="N5" cm="1">
        <f t="array" ref="N5">INDEX(A:J,K5,4)</f>
        <v>1.982</v>
      </c>
      <c r="O5">
        <f t="shared" si="3"/>
        <v>4.3938548852683592</v>
      </c>
      <c r="P5">
        <f t="shared" si="4"/>
        <v>4.7669779776317309</v>
      </c>
      <c r="Q5">
        <f t="shared" si="5"/>
        <v>0.6081620128873888</v>
      </c>
      <c r="R5">
        <f t="shared" si="6"/>
        <v>0.22759058414805247</v>
      </c>
      <c r="S5" cm="1">
        <f t="array" ref="S5">MATCH(1,(J5=J:J)*(MIN(IF(J:J=J5,A:A))=A:A),0)</f>
        <v>18</v>
      </c>
      <c r="T5" cm="1">
        <f t="array" ref="T5">INDEX(A:J,S5,6)</f>
        <v>5.6210000000000004</v>
      </c>
      <c r="U5" cm="1">
        <f t="array" ref="U5">INDEX(A:J,S5,5)</f>
        <v>3.3</v>
      </c>
      <c r="V5">
        <f t="shared" si="7"/>
        <v>0.27501345466999366</v>
      </c>
      <c r="W5">
        <f t="shared" si="8"/>
        <v>0.19024558976132824</v>
      </c>
      <c r="X5">
        <f t="shared" si="9"/>
        <v>3.0439294361812519</v>
      </c>
      <c r="Y5">
        <f t="shared" si="10"/>
        <v>4.4002152747198986</v>
      </c>
      <c r="Z5">
        <f t="shared" si="11"/>
        <v>0.77374300764877602</v>
      </c>
      <c r="AA5">
        <f t="shared" si="12"/>
        <v>0.17609662309125598</v>
      </c>
    </row>
    <row r="6" spans="1:27" x14ac:dyDescent="0.2">
      <c r="A6">
        <v>1536</v>
      </c>
      <c r="B6">
        <v>4</v>
      </c>
      <c r="C6">
        <v>64</v>
      </c>
      <c r="D6">
        <v>3.15</v>
      </c>
      <c r="E6">
        <v>1.722</v>
      </c>
      <c r="F6">
        <v>5.3730000000000002</v>
      </c>
      <c r="G6">
        <v>8.968</v>
      </c>
      <c r="H6">
        <v>21.317</v>
      </c>
      <c r="I6">
        <f t="shared" si="2"/>
        <v>36864</v>
      </c>
      <c r="J6">
        <f t="shared" si="0"/>
        <v>37000</v>
      </c>
      <c r="K6" cm="1">
        <f t="array" ref="K6">MATCH(1,(A6=A:A)*(MIN(IF(A:A=A6,C:C))=C:C),0)</f>
        <v>32</v>
      </c>
      <c r="L6" cm="1">
        <f t="array" ref="L6">INDEX(A:J,K6,6)</f>
        <v>89.805999999999997</v>
      </c>
      <c r="M6" cm="1">
        <f t="array" ref="M6">INDEX(A:J,K6,5)</f>
        <v>82.688000000000002</v>
      </c>
      <c r="N6" cm="1">
        <f t="array" ref="N6">INDEX(A:J,K6,4)</f>
        <v>1.982</v>
      </c>
      <c r="O6">
        <f t="shared" si="3"/>
        <v>16.714312302252001</v>
      </c>
      <c r="P6">
        <f t="shared" si="4"/>
        <v>48.01858304297329</v>
      </c>
      <c r="Q6">
        <f t="shared" si="5"/>
        <v>0.62920634920634921</v>
      </c>
      <c r="R6">
        <f t="shared" si="6"/>
        <v>5.9828964657149854E-2</v>
      </c>
      <c r="S6" cm="1">
        <f t="array" ref="S6">MATCH(1,(J6=J:J)*(MIN(IF(J:J=J6,A:A))=A:A),0)</f>
        <v>19</v>
      </c>
      <c r="T6" cm="1">
        <f t="array" ref="T6">INDEX(A:J,S6,6)</f>
        <v>3.7930000000000001</v>
      </c>
      <c r="U6" cm="1">
        <f t="array" ref="U6">INDEX(A:J,S6,5)</f>
        <v>1.762</v>
      </c>
      <c r="V6">
        <f t="shared" si="7"/>
        <v>0.7059370928717662</v>
      </c>
      <c r="W6">
        <f t="shared" si="8"/>
        <v>1.0232288037166086</v>
      </c>
      <c r="X6">
        <f t="shared" si="9"/>
        <v>65.486643437862952</v>
      </c>
      <c r="Y6">
        <f t="shared" si="10"/>
        <v>45.179973943793037</v>
      </c>
      <c r="Z6">
        <f t="shared" si="11"/>
        <v>0.7505664713928254</v>
      </c>
      <c r="AA6">
        <f t="shared" si="12"/>
        <v>4.4905614889803026E-2</v>
      </c>
    </row>
    <row r="7" spans="1:27" x14ac:dyDescent="0.2">
      <c r="A7">
        <v>1536</v>
      </c>
      <c r="B7">
        <v>8</v>
      </c>
      <c r="C7">
        <v>128</v>
      </c>
      <c r="D7">
        <v>2.1110000000000002</v>
      </c>
      <c r="E7">
        <v>1.2809999999999999</v>
      </c>
      <c r="F7">
        <v>6.19</v>
      </c>
      <c r="G7">
        <v>8.8610000000000007</v>
      </c>
      <c r="H7">
        <v>22.19</v>
      </c>
      <c r="I7">
        <f t="shared" si="2"/>
        <v>18432</v>
      </c>
      <c r="J7">
        <f t="shared" si="0"/>
        <v>18000</v>
      </c>
      <c r="K7" cm="1">
        <f t="array" ref="K7">MATCH(1,(A7=A:A)*(MIN(IF(A:A=A7,C:C))=C:C),0)</f>
        <v>32</v>
      </c>
      <c r="L7" cm="1">
        <f t="array" ref="L7">INDEX(A:J,K7,6)</f>
        <v>89.805999999999997</v>
      </c>
      <c r="M7" cm="1">
        <f t="array" ref="M7">INDEX(A:J,K7,5)</f>
        <v>82.688000000000002</v>
      </c>
      <c r="N7" cm="1">
        <f t="array" ref="N7">INDEX(A:J,K7,4)</f>
        <v>1.982</v>
      </c>
      <c r="O7">
        <f t="shared" si="3"/>
        <v>14.508239095315023</v>
      </c>
      <c r="P7">
        <f t="shared" si="4"/>
        <v>64.549570647931304</v>
      </c>
      <c r="Q7">
        <f t="shared" si="5"/>
        <v>0.93889152060634762</v>
      </c>
      <c r="R7">
        <f t="shared" si="6"/>
        <v>6.8926352359530554E-2</v>
      </c>
      <c r="S7" cm="1">
        <f t="array" ref="S7">MATCH(1,(J7=J:J)*(MIN(IF(J:J=J7,A:A))=A:A),0)</f>
        <v>44</v>
      </c>
      <c r="T7" cm="1">
        <f t="array" ref="T7">INDEX(A:J,S7,6)</f>
        <v>3.1080000000000001</v>
      </c>
      <c r="U7" cm="1">
        <f t="array" ref="U7">INDEX(A:J,S7,5)</f>
        <v>0.877</v>
      </c>
      <c r="V7">
        <f t="shared" si="7"/>
        <v>0.50210016155088855</v>
      </c>
      <c r="W7">
        <f t="shared" si="8"/>
        <v>0.68462138953942242</v>
      </c>
      <c r="X7">
        <f t="shared" si="9"/>
        <v>87.63153786104607</v>
      </c>
      <c r="Y7">
        <f t="shared" si="10"/>
        <v>64.268820678513734</v>
      </c>
      <c r="Z7">
        <f t="shared" si="11"/>
        <v>0.89363591263531483</v>
      </c>
      <c r="AA7">
        <f t="shared" si="12"/>
        <v>6.1595063795432371E-2</v>
      </c>
    </row>
    <row r="8" spans="1:27" x14ac:dyDescent="0.2">
      <c r="A8">
        <v>1536</v>
      </c>
      <c r="B8">
        <v>16</v>
      </c>
      <c r="C8">
        <v>256</v>
      </c>
      <c r="D8">
        <v>2.2000000000000002</v>
      </c>
      <c r="E8">
        <v>1.355</v>
      </c>
      <c r="F8">
        <v>12.412000000000001</v>
      </c>
      <c r="G8">
        <v>8.8789999999999996</v>
      </c>
      <c r="H8">
        <v>31.106000000000002</v>
      </c>
      <c r="I8">
        <f t="shared" si="2"/>
        <v>9216</v>
      </c>
      <c r="J8">
        <f t="shared" si="0"/>
        <v>9000</v>
      </c>
      <c r="K8" cm="1">
        <f t="array" ref="K8">MATCH(1,(A8=A:A)*(MIN(IF(A:A=A8,C:C))=C:C),0)</f>
        <v>32</v>
      </c>
      <c r="L8" cm="1">
        <f t="array" ref="L8">INDEX(A:J,K8,6)</f>
        <v>89.805999999999997</v>
      </c>
      <c r="M8" cm="1">
        <f t="array" ref="M8">INDEX(A:J,K8,5)</f>
        <v>82.688000000000002</v>
      </c>
      <c r="N8" cm="1">
        <f t="array" ref="N8">INDEX(A:J,K8,4)</f>
        <v>1.982</v>
      </c>
      <c r="O8">
        <f t="shared" si="3"/>
        <v>7.2354173380599409</v>
      </c>
      <c r="P8">
        <f t="shared" si="4"/>
        <v>61.02435424354244</v>
      </c>
      <c r="Q8">
        <f t="shared" si="5"/>
        <v>0.90090909090909088</v>
      </c>
      <c r="R8">
        <f t="shared" si="6"/>
        <v>0.1382090283499989</v>
      </c>
      <c r="S8" cm="1">
        <f t="array" ref="S8">MATCH(1,(J8=J:J)*(MIN(IF(J:J=J8,A:A))=A:A),0)</f>
        <v>20</v>
      </c>
      <c r="T8" cm="1">
        <f t="array" ref="T8">INDEX(A:J,S8,6)</f>
        <v>3.673</v>
      </c>
      <c r="U8" cm="1">
        <f t="array" ref="U8">INDEX(A:J,S8,5)</f>
        <v>0.68500000000000005</v>
      </c>
      <c r="V8">
        <f t="shared" si="7"/>
        <v>0.29592330003222689</v>
      </c>
      <c r="W8">
        <f t="shared" si="8"/>
        <v>0.50553505535055354</v>
      </c>
      <c r="X8">
        <f t="shared" si="9"/>
        <v>129.41697416974171</v>
      </c>
      <c r="Y8">
        <f t="shared" si="10"/>
        <v>75.756364808250083</v>
      </c>
      <c r="Z8">
        <f t="shared" si="11"/>
        <v>0.97554738298800026</v>
      </c>
      <c r="AA8">
        <f t="shared" si="12"/>
        <v>0.13482945591215575</v>
      </c>
    </row>
    <row r="9" spans="1:27" x14ac:dyDescent="0.2">
      <c r="A9">
        <v>24576</v>
      </c>
      <c r="B9">
        <v>16</v>
      </c>
      <c r="C9">
        <v>256</v>
      </c>
      <c r="D9">
        <v>7.7290000000000001</v>
      </c>
      <c r="E9">
        <v>79.75</v>
      </c>
      <c r="F9">
        <v>134.06200000000001</v>
      </c>
      <c r="G9">
        <v>8.9109999999999996</v>
      </c>
      <c r="H9">
        <v>221.17400000000001</v>
      </c>
      <c r="I9">
        <f t="shared" si="2"/>
        <v>2359296</v>
      </c>
      <c r="J9">
        <f t="shared" si="0"/>
        <v>2359000</v>
      </c>
      <c r="K9" cm="1">
        <f t="array" ref="K9">MATCH(1,(A9=A:A)*(MIN(IF(A:A=A9,C:C))=C:C),0)</f>
        <v>9</v>
      </c>
      <c r="L9" cm="1">
        <f t="array" ref="L9">INDEX(A:J,K9,6)</f>
        <v>134.06200000000001</v>
      </c>
      <c r="M9" cm="1">
        <f t="array" ref="M9">INDEX(A:J,K9,5)</f>
        <v>79.75</v>
      </c>
      <c r="N9" cm="1">
        <f t="array" ref="N9">INDEX(A:J,K9,4)</f>
        <v>7.7290000000000001</v>
      </c>
      <c r="O9">
        <f t="shared" si="3"/>
        <v>1</v>
      </c>
      <c r="P9">
        <f t="shared" si="4"/>
        <v>1</v>
      </c>
      <c r="Q9">
        <f t="shared" si="5"/>
        <v>1</v>
      </c>
      <c r="R9">
        <f t="shared" si="6"/>
        <v>1</v>
      </c>
      <c r="S9" cm="1">
        <f t="array" ref="S9">MATCH(1,(J9=J:J)*(MIN(IF(J:J=J9,A:A))=A:A),0)</f>
        <v>32</v>
      </c>
      <c r="T9" cm="1">
        <f t="array" ref="T9">INDEX(A:J,S9,6)</f>
        <v>89.805999999999997</v>
      </c>
      <c r="U9" cm="1">
        <f t="array" ref="U9">INDEX(A:J,S9,5)</f>
        <v>82.688000000000002</v>
      </c>
      <c r="V9">
        <f t="shared" si="7"/>
        <v>0.66988408348376116</v>
      </c>
      <c r="W9">
        <f t="shared" si="8"/>
        <v>1.0368401253918496</v>
      </c>
      <c r="X9">
        <f t="shared" si="9"/>
        <v>265.43107210031349</v>
      </c>
      <c r="Y9">
        <f t="shared" si="10"/>
        <v>171.49032537184286</v>
      </c>
      <c r="Z9">
        <f t="shared" si="11"/>
        <v>1</v>
      </c>
      <c r="AA9">
        <f t="shared" si="12"/>
        <v>1</v>
      </c>
    </row>
    <row r="10" spans="1:27" x14ac:dyDescent="0.2">
      <c r="A10">
        <v>3072</v>
      </c>
      <c r="B10">
        <v>1</v>
      </c>
      <c r="C10">
        <v>16</v>
      </c>
      <c r="D10">
        <v>4.1749999999999998</v>
      </c>
      <c r="E10">
        <v>43.344999999999999</v>
      </c>
      <c r="F10">
        <v>49.22</v>
      </c>
      <c r="G10">
        <v>6.6689999999999996</v>
      </c>
      <c r="H10">
        <v>66.165000000000006</v>
      </c>
      <c r="I10">
        <f t="shared" si="2"/>
        <v>589824</v>
      </c>
      <c r="J10">
        <f t="shared" si="0"/>
        <v>590000</v>
      </c>
      <c r="K10" cm="1">
        <f t="array" ref="K10">MATCH(1,(A10=A:A)*(MIN(IF(A:A=A10,C:C))=C:C),0)</f>
        <v>37</v>
      </c>
      <c r="L10" cm="1">
        <f t="array" ref="L10">INDEX(A:J,K10,6)</f>
        <v>332.28100000000001</v>
      </c>
      <c r="M10" cm="1">
        <f t="array" ref="M10">INDEX(A:J,K10,5)</f>
        <v>307.96100000000001</v>
      </c>
      <c r="N10" cm="1">
        <f t="array" ref="N10">INDEX(A:J,K10,4)</f>
        <v>5.9969999999999999</v>
      </c>
      <c r="O10">
        <f t="shared" si="3"/>
        <v>6.750934579439253</v>
      </c>
      <c r="P10">
        <f t="shared" si="4"/>
        <v>7.1048794555312034</v>
      </c>
      <c r="Q10">
        <f t="shared" si="5"/>
        <v>1.4364071856287426</v>
      </c>
      <c r="R10">
        <f t="shared" si="6"/>
        <v>0.14812763895618467</v>
      </c>
      <c r="S10" cm="1">
        <f t="array" ref="S10">MATCH(1,(J10=J:J)*(MIN(IF(J:J=J10,A:A))=A:A),0)</f>
        <v>17</v>
      </c>
      <c r="T10" cm="1">
        <f t="array" ref="T10">INDEX(A:J,S10,6)</f>
        <v>18.931999999999999</v>
      </c>
      <c r="U10" cm="1">
        <f t="array" ref="U10">INDEX(A:J,S10,5)</f>
        <v>12.997999999999999</v>
      </c>
      <c r="V10">
        <f t="shared" si="7"/>
        <v>0.38464039008533113</v>
      </c>
      <c r="W10">
        <f t="shared" si="8"/>
        <v>0.29987311108547698</v>
      </c>
      <c r="X10">
        <f t="shared" si="9"/>
        <v>4.7979697773676317</v>
      </c>
      <c r="Y10">
        <f t="shared" si="10"/>
        <v>6.1542462413652981</v>
      </c>
      <c r="Z10">
        <f t="shared" si="11"/>
        <v>0.6166043613707165</v>
      </c>
      <c r="AA10">
        <f t="shared" si="12"/>
        <v>9.1336148219930316E-2</v>
      </c>
    </row>
    <row r="11" spans="1:27" x14ac:dyDescent="0.2">
      <c r="A11">
        <v>3072</v>
      </c>
      <c r="B11">
        <v>4</v>
      </c>
      <c r="C11">
        <v>64</v>
      </c>
      <c r="D11">
        <v>3.3380000000000001</v>
      </c>
      <c r="E11">
        <v>5.444</v>
      </c>
      <c r="F11">
        <v>11.427</v>
      </c>
      <c r="G11">
        <v>9.4860000000000007</v>
      </c>
      <c r="H11">
        <v>29.844000000000001</v>
      </c>
      <c r="I11">
        <f t="shared" si="2"/>
        <v>147456</v>
      </c>
      <c r="J11">
        <f t="shared" si="0"/>
        <v>147000</v>
      </c>
      <c r="K11" cm="1">
        <f t="array" ref="K11">MATCH(1,(A11=A:A)*(MIN(IF(A:A=A11,C:C))=C:C),0)</f>
        <v>37</v>
      </c>
      <c r="L11" cm="1">
        <f t="array" ref="L11">INDEX(A:J,K11,6)</f>
        <v>332.28100000000001</v>
      </c>
      <c r="M11" cm="1">
        <f t="array" ref="M11">INDEX(A:J,K11,5)</f>
        <v>307.96100000000001</v>
      </c>
      <c r="N11" cm="1">
        <f t="array" ref="N11">INDEX(A:J,K11,4)</f>
        <v>5.9969999999999999</v>
      </c>
      <c r="O11">
        <f t="shared" si="3"/>
        <v>29.078585805548265</v>
      </c>
      <c r="P11">
        <f t="shared" si="4"/>
        <v>56.568883174136666</v>
      </c>
      <c r="Q11">
        <f t="shared" si="5"/>
        <v>1.7965847813061713</v>
      </c>
      <c r="R11">
        <f t="shared" si="6"/>
        <v>3.4389567865752174E-2</v>
      </c>
      <c r="S11" cm="1">
        <f t="array" ref="S11">MATCH(1,(J11=J:J)*(MIN(IF(J:J=J11,A:A))=A:A),0)</f>
        <v>18</v>
      </c>
      <c r="T11" cm="1">
        <f t="array" ref="T11">INDEX(A:J,S11,6)</f>
        <v>5.6210000000000004</v>
      </c>
      <c r="U11" cm="1">
        <f t="array" ref="U11">INDEX(A:J,S11,5)</f>
        <v>3.3</v>
      </c>
      <c r="V11">
        <f t="shared" si="7"/>
        <v>0.49190513695633153</v>
      </c>
      <c r="W11">
        <f t="shared" si="8"/>
        <v>0.60617193240264511</v>
      </c>
      <c r="X11">
        <f t="shared" si="9"/>
        <v>38.795003673769287</v>
      </c>
      <c r="Y11">
        <f t="shared" si="10"/>
        <v>31.481928765205218</v>
      </c>
      <c r="Z11">
        <f t="shared" si="11"/>
        <v>0.55430816181669418</v>
      </c>
      <c r="AA11">
        <f t="shared" si="12"/>
        <v>1.9062418149335542E-2</v>
      </c>
    </row>
    <row r="12" spans="1:27" x14ac:dyDescent="0.2">
      <c r="A12">
        <v>3072</v>
      </c>
      <c r="B12">
        <v>8</v>
      </c>
      <c r="C12">
        <v>128</v>
      </c>
      <c r="D12">
        <v>2.367</v>
      </c>
      <c r="E12">
        <v>2.8719999999999999</v>
      </c>
      <c r="F12">
        <v>12.898999999999999</v>
      </c>
      <c r="G12">
        <v>8.8800000000000008</v>
      </c>
      <c r="H12">
        <v>30.946000000000002</v>
      </c>
      <c r="I12">
        <f t="shared" si="2"/>
        <v>73728</v>
      </c>
      <c r="J12">
        <f t="shared" si="0"/>
        <v>74000</v>
      </c>
      <c r="K12" cm="1">
        <f t="array" ref="K12">MATCH(1,(A12=A:A)*(MIN(IF(A:A=A12,C:C))=C:C),0)</f>
        <v>37</v>
      </c>
      <c r="L12" cm="1">
        <f t="array" ref="L12">INDEX(A:J,K12,6)</f>
        <v>332.28100000000001</v>
      </c>
      <c r="M12" cm="1">
        <f t="array" ref="M12">INDEX(A:J,K12,5)</f>
        <v>307.96100000000001</v>
      </c>
      <c r="N12" cm="1">
        <f t="array" ref="N12">INDEX(A:J,K12,4)</f>
        <v>5.9969999999999999</v>
      </c>
      <c r="O12">
        <f t="shared" si="3"/>
        <v>25.760213970075203</v>
      </c>
      <c r="P12">
        <f t="shared" si="4"/>
        <v>107.22876044568245</v>
      </c>
      <c r="Q12">
        <f t="shared" si="5"/>
        <v>2.5335868187579216</v>
      </c>
      <c r="R12">
        <f t="shared" si="6"/>
        <v>3.8819553329862373E-2</v>
      </c>
      <c r="S12" cm="1">
        <f t="array" ref="S12">MATCH(1,(J12=J:J)*(MIN(IF(J:J=J12,A:A))=A:A),0)</f>
        <v>45</v>
      </c>
      <c r="T12" cm="1">
        <f t="array" ref="T12">INDEX(A:J,S12,6)</f>
        <v>4.1820000000000004</v>
      </c>
      <c r="U12" cm="1">
        <f t="array" ref="U12">INDEX(A:J,S12,5)</f>
        <v>1.984</v>
      </c>
      <c r="V12">
        <f t="shared" si="7"/>
        <v>0.32421117916117531</v>
      </c>
      <c r="W12">
        <f t="shared" si="8"/>
        <v>0.69080779944289694</v>
      </c>
      <c r="X12">
        <f t="shared" si="9"/>
        <v>88.423398328690809</v>
      </c>
      <c r="Y12">
        <f t="shared" si="10"/>
        <v>41.49903093263044</v>
      </c>
      <c r="Z12">
        <f t="shared" si="11"/>
        <v>0.80503768527499842</v>
      </c>
      <c r="AA12">
        <f t="shared" si="12"/>
        <v>3.125120335608176E-2</v>
      </c>
    </row>
    <row r="13" spans="1:27" x14ac:dyDescent="0.2">
      <c r="A13">
        <v>3072</v>
      </c>
      <c r="B13">
        <v>16</v>
      </c>
      <c r="C13">
        <v>256</v>
      </c>
      <c r="D13">
        <v>2.2930000000000001</v>
      </c>
      <c r="E13">
        <v>1.7410000000000001</v>
      </c>
      <c r="F13">
        <v>15.35</v>
      </c>
      <c r="G13">
        <v>8.8940000000000001</v>
      </c>
      <c r="H13">
        <v>37.18</v>
      </c>
      <c r="I13">
        <f t="shared" si="2"/>
        <v>36864</v>
      </c>
      <c r="J13">
        <f t="shared" si="0"/>
        <v>37000</v>
      </c>
      <c r="K13" cm="1">
        <f t="array" ref="K13">MATCH(1,(A13=A:A)*(MIN(IF(A:A=A13,C:C))=C:C),0)</f>
        <v>37</v>
      </c>
      <c r="L13" cm="1">
        <f t="array" ref="L13">INDEX(A:J,K13,6)</f>
        <v>332.28100000000001</v>
      </c>
      <c r="M13" cm="1">
        <f t="array" ref="M13">INDEX(A:J,K13,5)</f>
        <v>307.96100000000001</v>
      </c>
      <c r="N13" cm="1">
        <f t="array" ref="N13">INDEX(A:J,K13,4)</f>
        <v>5.9969999999999999</v>
      </c>
      <c r="O13">
        <f t="shared" si="3"/>
        <v>21.64697068403909</v>
      </c>
      <c r="P13">
        <f t="shared" si="4"/>
        <v>176.88742102240093</v>
      </c>
      <c r="Q13">
        <f t="shared" si="5"/>
        <v>2.6153510684692542</v>
      </c>
      <c r="R13">
        <f t="shared" si="6"/>
        <v>4.6195840267725205E-2</v>
      </c>
      <c r="S13" cm="1">
        <f t="array" ref="S13">MATCH(1,(J13=J:J)*(MIN(IF(J:J=J13,A:A))=A:A),0)</f>
        <v>19</v>
      </c>
      <c r="T13" cm="1">
        <f t="array" ref="T13">INDEX(A:J,S13,6)</f>
        <v>3.7930000000000001</v>
      </c>
      <c r="U13" cm="1">
        <f t="array" ref="U13">INDEX(A:J,S13,5)</f>
        <v>1.762</v>
      </c>
      <c r="V13">
        <f t="shared" si="7"/>
        <v>0.24710097719869709</v>
      </c>
      <c r="W13">
        <f t="shared" si="8"/>
        <v>1.0120620333141872</v>
      </c>
      <c r="X13">
        <f t="shared" si="9"/>
        <v>259.08788052843192</v>
      </c>
      <c r="Y13">
        <f t="shared" si="10"/>
        <v>63.257850162866454</v>
      </c>
      <c r="Z13">
        <f t="shared" si="11"/>
        <v>0.91903148751357211</v>
      </c>
      <c r="AA13">
        <f t="shared" si="12"/>
        <v>4.2455431798186873E-2</v>
      </c>
    </row>
    <row r="14" spans="1:27" x14ac:dyDescent="0.2">
      <c r="A14">
        <v>6144</v>
      </c>
      <c r="B14">
        <v>4</v>
      </c>
      <c r="C14">
        <v>64</v>
      </c>
      <c r="D14">
        <v>4.4359999999999999</v>
      </c>
      <c r="E14">
        <v>20.212</v>
      </c>
      <c r="F14">
        <v>28.940999999999999</v>
      </c>
      <c r="G14">
        <v>8.8849999999999998</v>
      </c>
      <c r="H14">
        <v>52.628999999999998</v>
      </c>
      <c r="I14">
        <f t="shared" si="2"/>
        <v>589824</v>
      </c>
      <c r="J14">
        <f t="shared" si="0"/>
        <v>590000</v>
      </c>
      <c r="K14" cm="1">
        <f t="array" ref="K14">MATCH(1,(A14=A:A)*(MIN(IF(A:A=A14,C:C))=C:C),0)</f>
        <v>43</v>
      </c>
      <c r="L14" cm="1">
        <f t="array" ref="L14">INDEX(A:J,K14,6)</f>
        <v>1077.7729999999999</v>
      </c>
      <c r="M14" cm="1">
        <f t="array" ref="M14">INDEX(A:J,K14,5)</f>
        <v>999.79600000000005</v>
      </c>
      <c r="N14" cm="1">
        <f t="array" ref="N14">INDEX(A:J,K14,4)</f>
        <v>28.314</v>
      </c>
      <c r="O14">
        <f t="shared" si="3"/>
        <v>37.240351059051171</v>
      </c>
      <c r="P14">
        <f t="shared" si="4"/>
        <v>49.465466059766477</v>
      </c>
      <c r="Q14">
        <f t="shared" si="5"/>
        <v>6.3827772768259692</v>
      </c>
      <c r="R14">
        <f t="shared" si="6"/>
        <v>2.6852593264073233E-2</v>
      </c>
      <c r="S14" cm="1">
        <f t="array" ref="S14">MATCH(1,(J14=J:J)*(MIN(IF(J:J=J14,A:A))=A:A),0)</f>
        <v>17</v>
      </c>
      <c r="T14" cm="1">
        <f t="array" ref="T14">INDEX(A:J,S14,6)</f>
        <v>18.931999999999999</v>
      </c>
      <c r="U14" cm="1">
        <f t="array" ref="U14">INDEX(A:J,S14,5)</f>
        <v>12.997999999999999</v>
      </c>
      <c r="V14">
        <f t="shared" si="7"/>
        <v>0.65415846031581493</v>
      </c>
      <c r="W14">
        <f t="shared" si="8"/>
        <v>0.64308331684148023</v>
      </c>
      <c r="X14">
        <f t="shared" si="9"/>
        <v>41.157332277854735</v>
      </c>
      <c r="Y14">
        <f t="shared" si="10"/>
        <v>41.866141460212155</v>
      </c>
      <c r="Z14">
        <f t="shared" si="11"/>
        <v>0.42475633239601313</v>
      </c>
      <c r="AA14">
        <f t="shared" si="12"/>
        <v>1.1405809030169634E-2</v>
      </c>
    </row>
    <row r="15" spans="1:27" x14ac:dyDescent="0.2">
      <c r="A15">
        <v>6144</v>
      </c>
      <c r="B15">
        <v>8</v>
      </c>
      <c r="C15">
        <v>128</v>
      </c>
      <c r="D15">
        <v>2.73</v>
      </c>
      <c r="E15">
        <v>10.247</v>
      </c>
      <c r="F15">
        <v>21.132999999999999</v>
      </c>
      <c r="G15">
        <v>8.8729999999999993</v>
      </c>
      <c r="H15">
        <v>45.587000000000003</v>
      </c>
      <c r="I15">
        <f t="shared" si="2"/>
        <v>294912</v>
      </c>
      <c r="J15">
        <f t="shared" si="0"/>
        <v>295000</v>
      </c>
      <c r="K15" cm="1">
        <f t="array" ref="K15">MATCH(1,(A15=A:A)*(MIN(IF(A:A=A15,C:C))=C:C),0)</f>
        <v>43</v>
      </c>
      <c r="L15" cm="1">
        <f t="array" ref="L15">INDEX(A:J,K15,6)</f>
        <v>1077.7729999999999</v>
      </c>
      <c r="M15" cm="1">
        <f t="array" ref="M15">INDEX(A:J,K15,5)</f>
        <v>999.79600000000005</v>
      </c>
      <c r="N15" cm="1">
        <f t="array" ref="N15">INDEX(A:J,K15,4)</f>
        <v>28.314</v>
      </c>
      <c r="O15">
        <f t="shared" si="3"/>
        <v>50.999526806416505</v>
      </c>
      <c r="P15">
        <f t="shared" si="4"/>
        <v>97.569630135649462</v>
      </c>
      <c r="Q15">
        <f t="shared" si="5"/>
        <v>10.371428571428572</v>
      </c>
      <c r="R15">
        <f t="shared" si="6"/>
        <v>1.9608025066502874E-2</v>
      </c>
      <c r="S15" cm="1">
        <f t="array" ref="S15">MATCH(1,(J15=J:J)*(MIN(IF(J:J=J15,A:A))=A:A),0)</f>
        <v>46</v>
      </c>
      <c r="T15" cm="1">
        <f t="array" ref="T15">INDEX(A:J,S15,6)</f>
        <v>9.157</v>
      </c>
      <c r="U15" cm="1">
        <f t="array" ref="U15">INDEX(A:J,S15,5)</f>
        <v>6.819</v>
      </c>
      <c r="V15">
        <f t="shared" si="7"/>
        <v>0.43330336440637868</v>
      </c>
      <c r="W15">
        <f t="shared" si="8"/>
        <v>0.66546306235971509</v>
      </c>
      <c r="X15">
        <f t="shared" si="9"/>
        <v>85.179271982043531</v>
      </c>
      <c r="Y15">
        <f t="shared" si="10"/>
        <v>55.462830644016471</v>
      </c>
      <c r="Z15">
        <f t="shared" si="11"/>
        <v>0.60630293853215356</v>
      </c>
      <c r="AA15">
        <f t="shared" si="12"/>
        <v>1.1888403216632818E-2</v>
      </c>
    </row>
    <row r="16" spans="1:27" x14ac:dyDescent="0.2">
      <c r="A16">
        <v>6144</v>
      </c>
      <c r="B16">
        <v>16</v>
      </c>
      <c r="C16">
        <v>256</v>
      </c>
      <c r="D16">
        <v>2.6680000000000001</v>
      </c>
      <c r="E16">
        <v>5.3220000000000001</v>
      </c>
      <c r="F16">
        <v>24.222000000000001</v>
      </c>
      <c r="G16">
        <v>8.8930000000000007</v>
      </c>
      <c r="H16">
        <v>56.207999999999998</v>
      </c>
      <c r="I16">
        <f t="shared" si="2"/>
        <v>147456</v>
      </c>
      <c r="J16">
        <f t="shared" si="0"/>
        <v>147000</v>
      </c>
      <c r="K16" cm="1">
        <f t="array" ref="K16">MATCH(1,(A16=A:A)*(MIN(IF(A:A=A16,C:C))=C:C),0)</f>
        <v>43</v>
      </c>
      <c r="L16" cm="1">
        <f t="array" ref="L16">INDEX(A:J,K16,6)</f>
        <v>1077.7729999999999</v>
      </c>
      <c r="M16" cm="1">
        <f t="array" ref="M16">INDEX(A:J,K16,5)</f>
        <v>999.79600000000005</v>
      </c>
      <c r="N16" cm="1">
        <f t="array" ref="N16">INDEX(A:J,K16,4)</f>
        <v>28.314</v>
      </c>
      <c r="O16">
        <f t="shared" si="3"/>
        <v>44.495623813062501</v>
      </c>
      <c r="P16">
        <f t="shared" si="4"/>
        <v>187.86095452837279</v>
      </c>
      <c r="Q16">
        <f t="shared" si="5"/>
        <v>10.612443778110944</v>
      </c>
      <c r="R16">
        <f t="shared" si="6"/>
        <v>2.2474120246100061E-2</v>
      </c>
      <c r="S16" cm="1">
        <f t="array" ref="S16">MATCH(1,(J16=J:J)*(MIN(IF(J:J=J16,A:A))=A:A),0)</f>
        <v>18</v>
      </c>
      <c r="T16" cm="1">
        <f t="array" ref="T16">INDEX(A:J,S16,6)</f>
        <v>5.6210000000000004</v>
      </c>
      <c r="U16" cm="1">
        <f t="array" ref="U16">INDEX(A:J,S16,5)</f>
        <v>3.3</v>
      </c>
      <c r="V16">
        <f t="shared" si="7"/>
        <v>0.23206176203451409</v>
      </c>
      <c r="W16">
        <f t="shared" si="8"/>
        <v>0.62006764374295376</v>
      </c>
      <c r="X16">
        <f t="shared" si="9"/>
        <v>158.73731679819616</v>
      </c>
      <c r="Y16">
        <f t="shared" si="10"/>
        <v>59.407811080835607</v>
      </c>
      <c r="Z16">
        <f t="shared" si="11"/>
        <v>0.82942892622328424</v>
      </c>
      <c r="AA16">
        <f t="shared" si="12"/>
        <v>1.8640685423535749E-2</v>
      </c>
    </row>
    <row r="17" spans="1:27" x14ac:dyDescent="0.2">
      <c r="A17">
        <v>768</v>
      </c>
      <c r="B17">
        <v>1</v>
      </c>
      <c r="C17">
        <v>1</v>
      </c>
      <c r="D17">
        <v>1.026</v>
      </c>
      <c r="E17">
        <v>12.997999999999999</v>
      </c>
      <c r="F17">
        <v>18.931999999999999</v>
      </c>
      <c r="G17">
        <v>6.6710000000000003</v>
      </c>
      <c r="H17">
        <v>29.934000000000001</v>
      </c>
      <c r="I17">
        <f t="shared" si="2"/>
        <v>589824</v>
      </c>
      <c r="J17">
        <f t="shared" si="0"/>
        <v>590000</v>
      </c>
      <c r="K17" cm="1">
        <f t="array" ref="K17">MATCH(1,(A17=A:A)*(MIN(IF(A:A=A17,C:C))=C:C),0)</f>
        <v>17</v>
      </c>
      <c r="L17" cm="1">
        <f t="array" ref="L17">INDEX(A:J,K17,6)</f>
        <v>18.931999999999999</v>
      </c>
      <c r="M17" cm="1">
        <f t="array" ref="M17">INDEX(A:J,K17,5)</f>
        <v>12.997999999999999</v>
      </c>
      <c r="N17" cm="1">
        <f t="array" ref="N17">INDEX(A:J,K17,4)</f>
        <v>1.026</v>
      </c>
      <c r="O17">
        <f t="shared" si="3"/>
        <v>1</v>
      </c>
      <c r="P17">
        <f t="shared" si="4"/>
        <v>1</v>
      </c>
      <c r="Q17">
        <f t="shared" si="5"/>
        <v>1</v>
      </c>
      <c r="R17">
        <f t="shared" si="6"/>
        <v>1</v>
      </c>
      <c r="S17" cm="1">
        <f t="array" ref="S17">MATCH(1,(J17=J:J)*(MIN(IF(J:J=J17,A:A))=A:A),0)</f>
        <v>17</v>
      </c>
      <c r="T17" cm="1">
        <f t="array" ref="T17">INDEX(A:J,S17,6)</f>
        <v>18.931999999999999</v>
      </c>
      <c r="U17" cm="1">
        <f t="array" ref="U17">INDEX(A:J,S17,5)</f>
        <v>12.997999999999999</v>
      </c>
      <c r="V17">
        <f t="shared" si="7"/>
        <v>1</v>
      </c>
      <c r="W17">
        <f t="shared" si="8"/>
        <v>1</v>
      </c>
      <c r="X17">
        <f t="shared" si="9"/>
        <v>1</v>
      </c>
      <c r="Y17">
        <f t="shared" si="10"/>
        <v>1</v>
      </c>
      <c r="Z17" t="e">
        <f t="shared" si="11"/>
        <v>#DIV/0!</v>
      </c>
      <c r="AA17" t="e">
        <f t="shared" si="12"/>
        <v>#DIV/0!</v>
      </c>
    </row>
    <row r="18" spans="1:27" x14ac:dyDescent="0.2">
      <c r="A18">
        <v>768</v>
      </c>
      <c r="B18">
        <v>1</v>
      </c>
      <c r="C18">
        <v>4</v>
      </c>
      <c r="D18">
        <v>1.86</v>
      </c>
      <c r="E18">
        <v>3.3</v>
      </c>
      <c r="F18">
        <v>5.6210000000000004</v>
      </c>
      <c r="G18">
        <v>6.6680000000000001</v>
      </c>
      <c r="H18">
        <v>16.71</v>
      </c>
      <c r="I18">
        <f t="shared" si="2"/>
        <v>147456</v>
      </c>
      <c r="J18">
        <f t="shared" si="0"/>
        <v>147000</v>
      </c>
      <c r="K18" cm="1">
        <f t="array" ref="K18">MATCH(1,(A18=A:A)*(MIN(IF(A:A=A18,C:C))=C:C),0)</f>
        <v>17</v>
      </c>
      <c r="L18" cm="1">
        <f t="array" ref="L18">INDEX(A:J,K18,6)</f>
        <v>18.931999999999999</v>
      </c>
      <c r="M18" cm="1">
        <f t="array" ref="M18">INDEX(A:J,K18,5)</f>
        <v>12.997999999999999</v>
      </c>
      <c r="N18" cm="1">
        <f t="array" ref="N18">INDEX(A:J,K18,4)</f>
        <v>1.026</v>
      </c>
      <c r="O18">
        <f t="shared" si="3"/>
        <v>3.3680839708236965</v>
      </c>
      <c r="P18">
        <f t="shared" si="4"/>
        <v>3.9387878787878789</v>
      </c>
      <c r="Q18">
        <f t="shared" si="5"/>
        <v>0.55161290322580647</v>
      </c>
      <c r="R18">
        <f t="shared" si="6"/>
        <v>0.29690471159940846</v>
      </c>
      <c r="S18" cm="1">
        <f t="array" ref="S18">MATCH(1,(J18=J:J)*(MIN(IF(J:J=J18,A:A))=A:A),0)</f>
        <v>18</v>
      </c>
      <c r="T18" cm="1">
        <f t="array" ref="T18">INDEX(A:J,S18,6)</f>
        <v>5.6210000000000004</v>
      </c>
      <c r="U18" cm="1">
        <f t="array" ref="U18">INDEX(A:J,S18,5)</f>
        <v>3.3</v>
      </c>
      <c r="V18">
        <f t="shared" si="7"/>
        <v>1</v>
      </c>
      <c r="W18">
        <f t="shared" si="8"/>
        <v>1</v>
      </c>
      <c r="X18">
        <f t="shared" si="9"/>
        <v>4</v>
      </c>
      <c r="Y18">
        <f t="shared" si="10"/>
        <v>4</v>
      </c>
      <c r="Z18">
        <f t="shared" si="11"/>
        <v>0.21063867639210118</v>
      </c>
      <c r="AA18">
        <f t="shared" si="12"/>
        <v>6.253961546587794E-2</v>
      </c>
    </row>
    <row r="19" spans="1:27" x14ac:dyDescent="0.2">
      <c r="A19">
        <v>768</v>
      </c>
      <c r="B19">
        <v>1</v>
      </c>
      <c r="C19">
        <v>16</v>
      </c>
      <c r="D19">
        <v>2.97</v>
      </c>
      <c r="E19">
        <v>1.762</v>
      </c>
      <c r="F19">
        <v>3.7930000000000001</v>
      </c>
      <c r="G19">
        <v>6.5620000000000003</v>
      </c>
      <c r="H19">
        <v>15.573</v>
      </c>
      <c r="I19">
        <f t="shared" si="2"/>
        <v>36864</v>
      </c>
      <c r="J19">
        <f t="shared" si="0"/>
        <v>37000</v>
      </c>
      <c r="K19" cm="1">
        <f t="array" ref="K19">MATCH(1,(A19=A:A)*(MIN(IF(A:A=A19,C:C))=C:C),0)</f>
        <v>17</v>
      </c>
      <c r="L19" cm="1">
        <f t="array" ref="L19">INDEX(A:J,K19,6)</f>
        <v>18.931999999999999</v>
      </c>
      <c r="M19" cm="1">
        <f t="array" ref="M19">INDEX(A:J,K19,5)</f>
        <v>12.997999999999999</v>
      </c>
      <c r="N19" cm="1">
        <f t="array" ref="N19">INDEX(A:J,K19,4)</f>
        <v>1.026</v>
      </c>
      <c r="O19">
        <f t="shared" si="3"/>
        <v>4.9912997627208009</v>
      </c>
      <c r="P19">
        <f t="shared" si="4"/>
        <v>7.3768444948921674</v>
      </c>
      <c r="Q19">
        <f t="shared" si="5"/>
        <v>0.34545454545454546</v>
      </c>
      <c r="R19">
        <f t="shared" si="6"/>
        <v>0.20034861609972535</v>
      </c>
      <c r="S19" cm="1">
        <f t="array" ref="S19">MATCH(1,(J19=J:J)*(MIN(IF(J:J=J19,A:A))=A:A),0)</f>
        <v>19</v>
      </c>
      <c r="T19" cm="1">
        <f t="array" ref="T19">INDEX(A:J,S19,6)</f>
        <v>3.7930000000000001</v>
      </c>
      <c r="U19" cm="1">
        <f t="array" ref="U19">INDEX(A:J,S19,5)</f>
        <v>1.762</v>
      </c>
      <c r="V19">
        <f t="shared" si="7"/>
        <v>1</v>
      </c>
      <c r="W19">
        <f t="shared" si="8"/>
        <v>1</v>
      </c>
      <c r="X19">
        <f t="shared" si="9"/>
        <v>16</v>
      </c>
      <c r="Y19">
        <f t="shared" si="10"/>
        <v>16</v>
      </c>
      <c r="Z19">
        <f t="shared" si="11"/>
        <v>0.73391334915194661</v>
      </c>
      <c r="AA19">
        <f t="shared" si="12"/>
        <v>0.14703852383970703</v>
      </c>
    </row>
    <row r="20" spans="1:27" x14ac:dyDescent="0.2">
      <c r="A20">
        <v>768</v>
      </c>
      <c r="B20">
        <v>4</v>
      </c>
      <c r="C20">
        <v>64</v>
      </c>
      <c r="D20">
        <v>2.9990000000000001</v>
      </c>
      <c r="E20">
        <v>0.68500000000000005</v>
      </c>
      <c r="F20">
        <v>3.673</v>
      </c>
      <c r="G20">
        <v>8.8670000000000009</v>
      </c>
      <c r="H20">
        <v>18.631</v>
      </c>
      <c r="I20">
        <f t="shared" si="2"/>
        <v>9216</v>
      </c>
      <c r="J20">
        <f t="shared" si="0"/>
        <v>9000</v>
      </c>
      <c r="K20" cm="1">
        <f t="array" ref="K20">MATCH(1,(A20=A:A)*(MIN(IF(A:A=A20,C:C))=C:C),0)</f>
        <v>17</v>
      </c>
      <c r="L20" cm="1">
        <f t="array" ref="L20">INDEX(A:J,K20,6)</f>
        <v>18.931999999999999</v>
      </c>
      <c r="M20" cm="1">
        <f t="array" ref="M20">INDEX(A:J,K20,5)</f>
        <v>12.997999999999999</v>
      </c>
      <c r="N20" cm="1">
        <f t="array" ref="N20">INDEX(A:J,K20,4)</f>
        <v>1.026</v>
      </c>
      <c r="O20">
        <f t="shared" si="3"/>
        <v>5.1543697250204188</v>
      </c>
      <c r="P20">
        <f t="shared" si="4"/>
        <v>18.975182481751823</v>
      </c>
      <c r="Q20">
        <f t="shared" si="5"/>
        <v>0.34211403801267087</v>
      </c>
      <c r="R20">
        <f t="shared" si="6"/>
        <v>0.19401014155926474</v>
      </c>
      <c r="S20" cm="1">
        <f t="array" ref="S20">MATCH(1,(J20=J:J)*(MIN(IF(J:J=J20,A:A))=A:A),0)</f>
        <v>20</v>
      </c>
      <c r="T20" cm="1">
        <f t="array" ref="T20">INDEX(A:J,S20,6)</f>
        <v>3.673</v>
      </c>
      <c r="U20" cm="1">
        <f t="array" ref="U20">INDEX(A:J,S20,5)</f>
        <v>0.68500000000000005</v>
      </c>
      <c r="V20">
        <f t="shared" si="7"/>
        <v>1</v>
      </c>
      <c r="W20">
        <f t="shared" si="8"/>
        <v>1</v>
      </c>
      <c r="X20">
        <f t="shared" si="9"/>
        <v>64</v>
      </c>
      <c r="Y20">
        <f t="shared" si="10"/>
        <v>64</v>
      </c>
      <c r="Z20">
        <f t="shared" si="11"/>
        <v>0.9340576234123743</v>
      </c>
      <c r="AA20">
        <f t="shared" si="12"/>
        <v>0.18121665174274512</v>
      </c>
    </row>
    <row r="21" spans="1:27" x14ac:dyDescent="0.2">
      <c r="A21">
        <v>768</v>
      </c>
      <c r="B21">
        <v>8</v>
      </c>
      <c r="C21">
        <v>128</v>
      </c>
      <c r="D21">
        <v>1.889</v>
      </c>
      <c r="E21">
        <v>0.60899999999999999</v>
      </c>
      <c r="F21">
        <v>5.0380000000000003</v>
      </c>
      <c r="G21">
        <v>8.9410000000000007</v>
      </c>
      <c r="H21">
        <v>20.263999999999999</v>
      </c>
      <c r="I21">
        <f t="shared" si="2"/>
        <v>4608</v>
      </c>
      <c r="J21">
        <f t="shared" si="0"/>
        <v>5000</v>
      </c>
      <c r="K21" cm="1">
        <f t="array" ref="K21">MATCH(1,(A21=A:A)*(MIN(IF(A:A=A21,C:C))=C:C),0)</f>
        <v>17</v>
      </c>
      <c r="L21" cm="1">
        <f t="array" ref="L21">INDEX(A:J,K21,6)</f>
        <v>18.931999999999999</v>
      </c>
      <c r="M21" cm="1">
        <f t="array" ref="M21">INDEX(A:J,K21,5)</f>
        <v>12.997999999999999</v>
      </c>
      <c r="N21" cm="1">
        <f t="array" ref="N21">INDEX(A:J,K21,4)</f>
        <v>1.026</v>
      </c>
      <c r="O21">
        <f t="shared" si="3"/>
        <v>3.7578404128622465</v>
      </c>
      <c r="P21">
        <f t="shared" si="4"/>
        <v>21.343185550082101</v>
      </c>
      <c r="Q21">
        <f t="shared" si="5"/>
        <v>0.54314452091053467</v>
      </c>
      <c r="R21">
        <f t="shared" si="6"/>
        <v>0.26611028945700405</v>
      </c>
      <c r="S21" cm="1">
        <f t="array" ref="S21">MATCH(1,(J21=J:J)*(MIN(IF(J:J=J21,A:A))=A:A),0)</f>
        <v>21</v>
      </c>
      <c r="T21" cm="1">
        <f t="array" ref="T21">INDEX(A:J,S21,6)</f>
        <v>5.0380000000000003</v>
      </c>
      <c r="U21" cm="1">
        <f t="array" ref="U21">INDEX(A:J,S21,5)</f>
        <v>0.60899999999999999</v>
      </c>
      <c r="V21">
        <f t="shared" si="7"/>
        <v>1</v>
      </c>
      <c r="W21">
        <f t="shared" si="8"/>
        <v>1</v>
      </c>
      <c r="X21">
        <f t="shared" si="9"/>
        <v>128</v>
      </c>
      <c r="Y21">
        <f t="shared" si="10"/>
        <v>128</v>
      </c>
      <c r="Z21">
        <f t="shared" si="11"/>
        <v>0.97828472115856491</v>
      </c>
      <c r="AA21">
        <f t="shared" si="12"/>
        <v>0.26033163031887024</v>
      </c>
    </row>
    <row r="22" spans="1:27" x14ac:dyDescent="0.2">
      <c r="A22">
        <v>768</v>
      </c>
      <c r="B22">
        <v>16</v>
      </c>
      <c r="C22">
        <v>256</v>
      </c>
      <c r="D22">
        <v>2.1040000000000001</v>
      </c>
      <c r="E22">
        <v>0.64800000000000002</v>
      </c>
      <c r="F22">
        <v>7.1879999999999997</v>
      </c>
      <c r="G22">
        <v>8.9130000000000003</v>
      </c>
      <c r="H22">
        <v>24.169</v>
      </c>
      <c r="I22">
        <f t="shared" si="2"/>
        <v>2304</v>
      </c>
      <c r="J22">
        <f t="shared" si="0"/>
        <v>2000</v>
      </c>
      <c r="K22" cm="1">
        <f t="array" ref="K22">MATCH(1,(A22=A:A)*(MIN(IF(A:A=A22,C:C))=C:C),0)</f>
        <v>17</v>
      </c>
      <c r="L22" cm="1">
        <f t="array" ref="L22">INDEX(A:J,K22,6)</f>
        <v>18.931999999999999</v>
      </c>
      <c r="M22" cm="1">
        <f t="array" ref="M22">INDEX(A:J,K22,5)</f>
        <v>12.997999999999999</v>
      </c>
      <c r="N22" cm="1">
        <f t="array" ref="N22">INDEX(A:J,K22,4)</f>
        <v>1.026</v>
      </c>
      <c r="O22">
        <f t="shared" si="3"/>
        <v>2.6338341680578741</v>
      </c>
      <c r="P22">
        <f t="shared" si="4"/>
        <v>20.058641975308639</v>
      </c>
      <c r="Q22">
        <f t="shared" si="5"/>
        <v>0.48764258555133078</v>
      </c>
      <c r="R22">
        <f t="shared" si="6"/>
        <v>0.37967462497358972</v>
      </c>
      <c r="S22" cm="1">
        <f t="array" ref="S22">MATCH(1,(J22=J:J)*(MIN(IF(J:J=J22,A:A))=A:A),0)</f>
        <v>22</v>
      </c>
      <c r="T22" cm="1">
        <f t="array" ref="T22">INDEX(A:J,S22,6)</f>
        <v>7.1879999999999997</v>
      </c>
      <c r="U22" cm="1">
        <f t="array" ref="U22">INDEX(A:J,S22,5)</f>
        <v>0.64800000000000002</v>
      </c>
      <c r="V22">
        <f t="shared" si="7"/>
        <v>1</v>
      </c>
      <c r="W22">
        <f t="shared" si="8"/>
        <v>1</v>
      </c>
      <c r="X22">
        <f t="shared" si="9"/>
        <v>256</v>
      </c>
      <c r="Y22">
        <f t="shared" si="10"/>
        <v>256</v>
      </c>
      <c r="Z22">
        <f t="shared" si="11"/>
        <v>0.99359280718408671</v>
      </c>
      <c r="AA22">
        <f t="shared" si="12"/>
        <v>0.37724197644407437</v>
      </c>
    </row>
    <row r="23" spans="1:27" x14ac:dyDescent="0.2">
      <c r="A23">
        <v>12288</v>
      </c>
      <c r="B23">
        <v>4</v>
      </c>
      <c r="C23">
        <v>64</v>
      </c>
      <c r="D23">
        <v>8.3000000000000007</v>
      </c>
      <c r="E23">
        <v>146.976</v>
      </c>
      <c r="F23">
        <v>161.613</v>
      </c>
      <c r="G23">
        <v>8.85</v>
      </c>
      <c r="H23">
        <v>206.62</v>
      </c>
      <c r="I23">
        <f t="shared" si="2"/>
        <v>2359296</v>
      </c>
      <c r="J23">
        <f t="shared" si="0"/>
        <v>2359000</v>
      </c>
      <c r="K23" cm="1">
        <f t="array" ref="K23">MATCH(1,(A23=A:A)*(MIN(IF(A:A=A23,C:C))=C:C),0)</f>
        <v>29</v>
      </c>
      <c r="L23" cm="1">
        <f t="array" ref="L23">INDEX(A:J,K23,6)</f>
        <v>3908.9470000000001</v>
      </c>
      <c r="M23" cm="1">
        <f t="array" ref="M23">INDEX(A:J,K23,5)</f>
        <v>3621.74</v>
      </c>
      <c r="N23" cm="1">
        <f t="array" ref="N23">INDEX(A:J,K23,4)</f>
        <v>81.762</v>
      </c>
      <c r="O23">
        <f t="shared" si="3"/>
        <v>24.187082722305757</v>
      </c>
      <c r="P23">
        <f t="shared" si="4"/>
        <v>24.64171021119094</v>
      </c>
      <c r="Q23">
        <f t="shared" si="5"/>
        <v>9.8508433734939747</v>
      </c>
      <c r="R23">
        <f t="shared" si="6"/>
        <v>4.1344382515291198E-2</v>
      </c>
      <c r="S23" cm="1">
        <f t="array" ref="S23">MATCH(1,(J23=J:J)*(MIN(IF(J:J=J23,A:A))=A:A),0)</f>
        <v>32</v>
      </c>
      <c r="T23" cm="1">
        <f t="array" ref="T23">INDEX(A:J,S23,6)</f>
        <v>89.805999999999997</v>
      </c>
      <c r="U23" cm="1">
        <f t="array" ref="U23">INDEX(A:J,S23,5)</f>
        <v>82.688000000000002</v>
      </c>
      <c r="V23">
        <f t="shared" si="7"/>
        <v>0.55568549559750757</v>
      </c>
      <c r="W23">
        <f t="shared" si="8"/>
        <v>0.56259525364685392</v>
      </c>
      <c r="X23">
        <f t="shared" si="9"/>
        <v>36.006096233398651</v>
      </c>
      <c r="Y23">
        <f t="shared" si="10"/>
        <v>35.563871718240485</v>
      </c>
      <c r="Z23">
        <f t="shared" si="11"/>
        <v>0.63195106789990851</v>
      </c>
      <c r="AA23">
        <f t="shared" si="12"/>
        <v>2.6127626682200582E-2</v>
      </c>
    </row>
    <row r="24" spans="1:27" x14ac:dyDescent="0.2">
      <c r="A24">
        <v>12288</v>
      </c>
      <c r="B24">
        <v>4</v>
      </c>
      <c r="C24">
        <v>32</v>
      </c>
      <c r="D24">
        <v>6.6539999999999999</v>
      </c>
      <c r="E24">
        <v>198.39400000000001</v>
      </c>
      <c r="F24">
        <v>213.131</v>
      </c>
      <c r="G24">
        <v>8.8379999999999992</v>
      </c>
      <c r="H24">
        <v>251.71</v>
      </c>
      <c r="I24">
        <f t="shared" si="2"/>
        <v>4718592</v>
      </c>
      <c r="J24">
        <f t="shared" si="0"/>
        <v>4719000</v>
      </c>
      <c r="K24" cm="1">
        <f t="array" ref="K24">MATCH(1,(A24=A:A)*(MIN(IF(A:A=A24,C:C))=C:C),0)</f>
        <v>29</v>
      </c>
      <c r="L24" cm="1">
        <f t="array" ref="L24">INDEX(A:J,K24,6)</f>
        <v>3908.9470000000001</v>
      </c>
      <c r="M24" cm="1">
        <f t="array" ref="M24">INDEX(A:J,K24,5)</f>
        <v>3621.74</v>
      </c>
      <c r="N24" cm="1">
        <f t="array" ref="N24">INDEX(A:J,K24,4)</f>
        <v>81.762</v>
      </c>
      <c r="O24">
        <f t="shared" si="3"/>
        <v>18.340583960099657</v>
      </c>
      <c r="P24">
        <f t="shared" si="4"/>
        <v>18.255289978527575</v>
      </c>
      <c r="Q24">
        <f t="shared" si="5"/>
        <v>12.287646528403968</v>
      </c>
      <c r="R24">
        <f t="shared" si="6"/>
        <v>5.4523890960916074E-2</v>
      </c>
      <c r="S24" cm="1">
        <f t="array" ref="S24">MATCH(1,(J24=J:J)*(MIN(IF(J:J=J24,A:A))=A:A),0)</f>
        <v>36</v>
      </c>
      <c r="T24" cm="1">
        <f t="array" ref="T24">INDEX(A:J,S24,6)</f>
        <v>170.48699999999999</v>
      </c>
      <c r="U24" cm="1">
        <f t="array" ref="U24">INDEX(A:J,S24,5)</f>
        <v>157.91499999999999</v>
      </c>
      <c r="V24">
        <f t="shared" si="7"/>
        <v>0.79991648328961995</v>
      </c>
      <c r="W24">
        <f t="shared" si="8"/>
        <v>0.79596661189350482</v>
      </c>
      <c r="X24">
        <f t="shared" si="9"/>
        <v>25.470931580592154</v>
      </c>
      <c r="Y24">
        <f t="shared" si="10"/>
        <v>25.597327465267838</v>
      </c>
      <c r="Z24">
        <f t="shared" si="11"/>
        <v>0.44062632386775297</v>
      </c>
      <c r="AA24">
        <f t="shared" si="12"/>
        <v>2.4024661637074656E-2</v>
      </c>
    </row>
    <row r="25" spans="1:27" x14ac:dyDescent="0.2">
      <c r="A25">
        <v>12288</v>
      </c>
      <c r="B25">
        <v>4</v>
      </c>
      <c r="C25">
        <v>16</v>
      </c>
      <c r="D25">
        <v>7.0919999999999996</v>
      </c>
      <c r="E25">
        <v>302.26</v>
      </c>
      <c r="F25">
        <v>325.50200000000001</v>
      </c>
      <c r="G25">
        <v>8.8460000000000001</v>
      </c>
      <c r="H25">
        <v>373.04700000000003</v>
      </c>
      <c r="I25">
        <f t="shared" si="2"/>
        <v>9437184</v>
      </c>
      <c r="J25">
        <f t="shared" si="0"/>
        <v>9437000</v>
      </c>
      <c r="K25" cm="1">
        <f t="array" ref="K25">MATCH(1,(A25=A:A)*(MIN(IF(A:A=A25,C:C))=C:C),0)</f>
        <v>29</v>
      </c>
      <c r="L25" cm="1">
        <f t="array" ref="L25">INDEX(A:J,K25,6)</f>
        <v>3908.9470000000001</v>
      </c>
      <c r="M25" cm="1">
        <f t="array" ref="M25">INDEX(A:J,K25,5)</f>
        <v>3621.74</v>
      </c>
      <c r="N25" cm="1">
        <f t="array" ref="N25">INDEX(A:J,K25,4)</f>
        <v>81.762</v>
      </c>
      <c r="O25">
        <f t="shared" si="3"/>
        <v>12.008979975545465</v>
      </c>
      <c r="P25">
        <f t="shared" si="4"/>
        <v>11.982200754317475</v>
      </c>
      <c r="Q25">
        <f t="shared" si="5"/>
        <v>11.528764805414552</v>
      </c>
      <c r="R25">
        <f t="shared" si="6"/>
        <v>8.3271019023793372E-2</v>
      </c>
      <c r="S25" cm="1">
        <f t="array" ref="S25">MATCH(1,(J25=J:J)*(MIN(IF(J:J=J25,A:A))=A:A),0)</f>
        <v>37</v>
      </c>
      <c r="T25" cm="1">
        <f t="array" ref="T25">INDEX(A:J,S25,6)</f>
        <v>332.28100000000001</v>
      </c>
      <c r="U25" cm="1">
        <f t="array" ref="U25">INDEX(A:J,S25,5)</f>
        <v>307.96100000000001</v>
      </c>
      <c r="V25">
        <f t="shared" si="7"/>
        <v>1.0208262929260035</v>
      </c>
      <c r="W25">
        <f t="shared" si="8"/>
        <v>1.0188612452855159</v>
      </c>
      <c r="X25">
        <f t="shared" si="9"/>
        <v>16.301779924568255</v>
      </c>
      <c r="Y25">
        <f t="shared" si="10"/>
        <v>16.333220686816055</v>
      </c>
      <c r="Z25">
        <f t="shared" si="11"/>
        <v>0.26606800163030236</v>
      </c>
      <c r="AA25">
        <f t="shared" si="12"/>
        <v>2.2155753625379596E-2</v>
      </c>
    </row>
    <row r="26" spans="1:27" x14ac:dyDescent="0.2">
      <c r="A26">
        <v>12288</v>
      </c>
      <c r="B26">
        <v>4</v>
      </c>
      <c r="C26">
        <v>8</v>
      </c>
      <c r="D26">
        <v>12.045999999999999</v>
      </c>
      <c r="E26">
        <v>437.72800000000001</v>
      </c>
      <c r="F26">
        <v>478.62900000000002</v>
      </c>
      <c r="G26">
        <v>8.8490000000000002</v>
      </c>
      <c r="H26">
        <v>554.351</v>
      </c>
      <c r="I26">
        <f t="shared" si="2"/>
        <v>18874368</v>
      </c>
      <c r="J26">
        <f t="shared" si="0"/>
        <v>18874000</v>
      </c>
      <c r="K26" cm="1">
        <f t="array" ref="K26">MATCH(1,(A26=A:A)*(MIN(IF(A:A=A26,C:C))=C:C),0)</f>
        <v>29</v>
      </c>
      <c r="L26" cm="1">
        <f t="array" ref="L26">INDEX(A:J,K26,6)</f>
        <v>3908.9470000000001</v>
      </c>
      <c r="M26" cm="1">
        <f t="array" ref="M26">INDEX(A:J,K26,5)</f>
        <v>3621.74</v>
      </c>
      <c r="N26" cm="1">
        <f t="array" ref="N26">INDEX(A:J,K26,4)</f>
        <v>81.762</v>
      </c>
      <c r="O26">
        <f t="shared" si="3"/>
        <v>8.1669664813456766</v>
      </c>
      <c r="P26">
        <f t="shared" si="4"/>
        <v>8.2739509467066306</v>
      </c>
      <c r="Q26">
        <f t="shared" si="5"/>
        <v>6.7874813216005316</v>
      </c>
      <c r="R26">
        <f t="shared" si="6"/>
        <v>0.12244448440974003</v>
      </c>
      <c r="S26" cm="1">
        <f t="array" ref="S26">MATCH(1,(J26=J:J)*(MIN(IF(J:J=J26,A:A))=A:A),0)</f>
        <v>42</v>
      </c>
      <c r="T26" cm="1">
        <f t="array" ref="T26">INDEX(A:J,S26,6)</f>
        <v>554.65</v>
      </c>
      <c r="U26" cm="1">
        <f t="array" ref="U26">INDEX(A:J,S26,5)</f>
        <v>517.899</v>
      </c>
      <c r="V26">
        <f t="shared" si="7"/>
        <v>1.1588307436448688</v>
      </c>
      <c r="W26">
        <f t="shared" si="8"/>
        <v>1.1831525513560932</v>
      </c>
      <c r="X26">
        <f t="shared" si="9"/>
        <v>9.4652204108487457</v>
      </c>
      <c r="Y26">
        <f t="shared" si="10"/>
        <v>9.2706459491589506</v>
      </c>
      <c r="Z26">
        <f t="shared" si="11"/>
        <v>-2.3852354477953801E-2</v>
      </c>
      <c r="AA26">
        <f t="shared" si="12"/>
        <v>-2.9205892460113991E-3</v>
      </c>
    </row>
    <row r="27" spans="1:27" x14ac:dyDescent="0.2">
      <c r="A27">
        <v>12288</v>
      </c>
      <c r="B27">
        <v>4</v>
      </c>
      <c r="C27">
        <v>4</v>
      </c>
      <c r="D27">
        <v>23.026</v>
      </c>
      <c r="E27">
        <v>800.90899999999999</v>
      </c>
      <c r="F27">
        <v>870.53700000000003</v>
      </c>
      <c r="G27">
        <v>8.8650000000000002</v>
      </c>
      <c r="H27">
        <v>993.66899999999998</v>
      </c>
      <c r="I27">
        <f t="shared" si="2"/>
        <v>37748736</v>
      </c>
      <c r="J27">
        <f t="shared" si="0"/>
        <v>37749000</v>
      </c>
      <c r="K27" cm="1">
        <f t="array" ref="K27">MATCH(1,(A27=A:A)*(MIN(IF(A:A=A27,C:C))=C:C),0)</f>
        <v>29</v>
      </c>
      <c r="L27" cm="1">
        <f t="array" ref="L27">INDEX(A:J,K27,6)</f>
        <v>3908.9470000000001</v>
      </c>
      <c r="M27" cm="1">
        <f t="array" ref="M27">INDEX(A:J,K27,5)</f>
        <v>3621.74</v>
      </c>
      <c r="N27" cm="1">
        <f t="array" ref="N27">INDEX(A:J,K27,4)</f>
        <v>81.762</v>
      </c>
      <c r="O27">
        <f t="shared" si="3"/>
        <v>4.4902709477023954</v>
      </c>
      <c r="P27">
        <f t="shared" si="4"/>
        <v>4.5220368356454976</v>
      </c>
      <c r="Q27">
        <f t="shared" si="5"/>
        <v>3.5508555545904632</v>
      </c>
      <c r="R27">
        <f t="shared" si="6"/>
        <v>0.22270371023193714</v>
      </c>
      <c r="S27" cm="1">
        <f t="array" ref="S27">MATCH(1,(J27=J:J)*(MIN(IF(J:J=J27,A:A))=A:A),0)</f>
        <v>43</v>
      </c>
      <c r="T27" cm="1">
        <f t="array" ref="T27">INDEX(A:J,S27,6)</f>
        <v>1077.7729999999999</v>
      </c>
      <c r="U27" cm="1">
        <f t="array" ref="U27">INDEX(A:J,S27,5)</f>
        <v>999.79600000000005</v>
      </c>
      <c r="V27">
        <f t="shared" si="7"/>
        <v>1.2380553612310561</v>
      </c>
      <c r="W27">
        <f t="shared" si="8"/>
        <v>1.2483265889133472</v>
      </c>
      <c r="X27">
        <f t="shared" si="9"/>
        <v>4.993306355653389</v>
      </c>
      <c r="Y27">
        <f t="shared" si="10"/>
        <v>4.9522214449242243</v>
      </c>
      <c r="Z27">
        <f t="shared" si="11"/>
        <v>-0.1634236492341318</v>
      </c>
      <c r="AA27">
        <f t="shared" si="12"/>
        <v>-3.6395053024083822E-2</v>
      </c>
    </row>
    <row r="28" spans="1:27" x14ac:dyDescent="0.2">
      <c r="A28">
        <v>12288</v>
      </c>
      <c r="B28">
        <v>1</v>
      </c>
      <c r="C28">
        <v>2</v>
      </c>
      <c r="D28">
        <v>43.42</v>
      </c>
      <c r="E28">
        <v>1615.009</v>
      </c>
      <c r="F28">
        <v>1746.367</v>
      </c>
      <c r="G28">
        <v>6.6989999999999998</v>
      </c>
      <c r="H28">
        <v>1969.9870000000001</v>
      </c>
      <c r="I28">
        <f t="shared" si="2"/>
        <v>75497472</v>
      </c>
      <c r="J28">
        <f t="shared" si="0"/>
        <v>75497000</v>
      </c>
      <c r="K28" cm="1">
        <f t="array" ref="K28">MATCH(1,(A28=A:A)*(MIN(IF(A:A=A28,C:C))=C:C),0)</f>
        <v>29</v>
      </c>
      <c r="L28" cm="1">
        <f t="array" ref="L28">INDEX(A:J,K28,6)</f>
        <v>3908.9470000000001</v>
      </c>
      <c r="M28" cm="1">
        <f t="array" ref="M28">INDEX(A:J,K28,5)</f>
        <v>3621.74</v>
      </c>
      <c r="N28" cm="1">
        <f t="array" ref="N28">INDEX(A:J,K28,4)</f>
        <v>81.762</v>
      </c>
      <c r="O28">
        <f t="shared" si="3"/>
        <v>2.238330774688253</v>
      </c>
      <c r="P28">
        <f t="shared" si="4"/>
        <v>2.2425509703041899</v>
      </c>
      <c r="Q28">
        <f t="shared" si="5"/>
        <v>1.8830492860432979</v>
      </c>
      <c r="R28">
        <f t="shared" si="6"/>
        <v>0.4467614935684725</v>
      </c>
      <c r="S28" cm="1">
        <f t="array" ref="S28">MATCH(1,(J28=J:J)*(MIN(IF(J:J=J28,A:A))=A:A),0)</f>
        <v>28</v>
      </c>
      <c r="T28" cm="1">
        <f t="array" ref="T28">INDEX(A:J,S28,6)</f>
        <v>1746.367</v>
      </c>
      <c r="U28" cm="1">
        <f t="array" ref="U28">INDEX(A:J,S28,5)</f>
        <v>1615.009</v>
      </c>
      <c r="V28">
        <f t="shared" si="7"/>
        <v>1</v>
      </c>
      <c r="W28">
        <f t="shared" si="8"/>
        <v>1</v>
      </c>
      <c r="X28">
        <f t="shared" si="9"/>
        <v>2</v>
      </c>
      <c r="Y28">
        <f t="shared" si="10"/>
        <v>2</v>
      </c>
      <c r="Z28">
        <f t="shared" si="11"/>
        <v>-0.23833077468825303</v>
      </c>
      <c r="AA28">
        <f t="shared" si="12"/>
        <v>-0.106477012863055</v>
      </c>
    </row>
    <row r="29" spans="1:27" x14ac:dyDescent="0.2">
      <c r="A29">
        <v>12288</v>
      </c>
      <c r="B29">
        <v>1</v>
      </c>
      <c r="C29">
        <v>1</v>
      </c>
      <c r="D29">
        <v>81.762</v>
      </c>
      <c r="E29">
        <v>3621.74</v>
      </c>
      <c r="F29">
        <v>3908.9470000000001</v>
      </c>
      <c r="G29">
        <v>6.7119999999999997</v>
      </c>
      <c r="H29">
        <v>4350.9390000000003</v>
      </c>
      <c r="I29">
        <f t="shared" si="2"/>
        <v>150994944</v>
      </c>
      <c r="J29">
        <f t="shared" si="0"/>
        <v>150995000</v>
      </c>
      <c r="K29" cm="1">
        <f t="array" ref="K29">MATCH(1,(A29=A:A)*(MIN(IF(A:A=A29,C:C))=C:C),0)</f>
        <v>29</v>
      </c>
      <c r="L29" cm="1">
        <f t="array" ref="L29">INDEX(A:J,K29,6)</f>
        <v>3908.9470000000001</v>
      </c>
      <c r="M29" cm="1">
        <f t="array" ref="M29">INDEX(A:J,K29,5)</f>
        <v>3621.74</v>
      </c>
      <c r="N29" cm="1">
        <f t="array" ref="N29">INDEX(A:J,K29,4)</f>
        <v>81.762</v>
      </c>
      <c r="O29">
        <f t="shared" si="3"/>
        <v>1</v>
      </c>
      <c r="P29">
        <f t="shared" si="4"/>
        <v>1</v>
      </c>
      <c r="Q29">
        <f t="shared" si="5"/>
        <v>1</v>
      </c>
      <c r="R29">
        <f t="shared" si="6"/>
        <v>1</v>
      </c>
      <c r="S29" cm="1">
        <f t="array" ref="S29">MATCH(1,(J29=J:J)*(MIN(IF(J:J=J29,A:A))=A:A),0)</f>
        <v>29</v>
      </c>
      <c r="T29" cm="1">
        <f t="array" ref="T29">INDEX(A:J,S29,6)</f>
        <v>3908.9470000000001</v>
      </c>
      <c r="U29" cm="1">
        <f t="array" ref="U29">INDEX(A:J,S29,5)</f>
        <v>3621.74</v>
      </c>
      <c r="V29">
        <f t="shared" si="7"/>
        <v>1</v>
      </c>
      <c r="W29">
        <f t="shared" si="8"/>
        <v>1</v>
      </c>
      <c r="X29">
        <f t="shared" si="9"/>
        <v>1</v>
      </c>
      <c r="Y29">
        <f t="shared" si="10"/>
        <v>1</v>
      </c>
      <c r="Z29" t="e">
        <f t="shared" si="11"/>
        <v>#DIV/0!</v>
      </c>
      <c r="AA29" t="e">
        <f t="shared" si="12"/>
        <v>#DIV/0!</v>
      </c>
    </row>
    <row r="30" spans="1:27" x14ac:dyDescent="0.2">
      <c r="A30">
        <v>1536</v>
      </c>
      <c r="B30">
        <v>4</v>
      </c>
      <c r="C30">
        <v>32</v>
      </c>
      <c r="D30">
        <v>1.96</v>
      </c>
      <c r="E30">
        <v>2.8759999999999999</v>
      </c>
      <c r="F30">
        <v>5.4260000000000002</v>
      </c>
      <c r="G30">
        <v>8.8369999999999997</v>
      </c>
      <c r="H30">
        <v>19.234999999999999</v>
      </c>
      <c r="I30">
        <f t="shared" si="2"/>
        <v>73728</v>
      </c>
      <c r="J30">
        <f t="shared" si="0"/>
        <v>74000</v>
      </c>
      <c r="K30" cm="1">
        <f t="array" ref="K30">MATCH(1,(A30=A:A)*(MIN(IF(A:A=A30,C:C))=C:C),0)</f>
        <v>32</v>
      </c>
      <c r="L30" cm="1">
        <f t="array" ref="L30">INDEX(A:J,K30,6)</f>
        <v>89.805999999999997</v>
      </c>
      <c r="M30" cm="1">
        <f t="array" ref="M30">INDEX(A:J,K30,5)</f>
        <v>82.688000000000002</v>
      </c>
      <c r="N30" cm="1">
        <f t="array" ref="N30">INDEX(A:J,K30,4)</f>
        <v>1.982</v>
      </c>
      <c r="O30">
        <f t="shared" si="3"/>
        <v>16.551050497604127</v>
      </c>
      <c r="P30">
        <f t="shared" si="4"/>
        <v>28.751043115438112</v>
      </c>
      <c r="Q30">
        <f t="shared" si="5"/>
        <v>1.0112244897959184</v>
      </c>
      <c r="R30">
        <f t="shared" si="6"/>
        <v>6.041912567089059E-2</v>
      </c>
      <c r="S30" cm="1">
        <f t="array" ref="S30">MATCH(1,(J30=J:J)*(MIN(IF(J:J=J30,A:A))=A:A),0)</f>
        <v>45</v>
      </c>
      <c r="T30" cm="1">
        <f t="array" ref="T30">INDEX(A:J,S30,6)</f>
        <v>4.1820000000000004</v>
      </c>
      <c r="U30" cm="1">
        <f t="array" ref="U30">INDEX(A:J,S30,5)</f>
        <v>1.984</v>
      </c>
      <c r="V30">
        <f t="shared" si="7"/>
        <v>0.77073350534463703</v>
      </c>
      <c r="W30">
        <f t="shared" si="8"/>
        <v>0.68984700973574409</v>
      </c>
      <c r="X30">
        <f t="shared" si="9"/>
        <v>22.075104311543811</v>
      </c>
      <c r="Y30">
        <f t="shared" si="10"/>
        <v>24.663472171028385</v>
      </c>
      <c r="Z30">
        <f t="shared" si="11"/>
        <v>0.4983532097547056</v>
      </c>
      <c r="AA30">
        <f t="shared" si="12"/>
        <v>3.0110065208661253E-2</v>
      </c>
    </row>
    <row r="31" spans="1:27" x14ac:dyDescent="0.2">
      <c r="A31">
        <v>1536</v>
      </c>
      <c r="B31">
        <v>1</v>
      </c>
      <c r="C31">
        <v>2</v>
      </c>
      <c r="D31">
        <v>2.2879999999999998</v>
      </c>
      <c r="E31">
        <v>42.387999999999998</v>
      </c>
      <c r="F31">
        <v>46.398000000000003</v>
      </c>
      <c r="G31">
        <v>6.6660000000000004</v>
      </c>
      <c r="H31">
        <v>59.642000000000003</v>
      </c>
      <c r="I31">
        <f t="shared" si="2"/>
        <v>1179648</v>
      </c>
      <c r="J31">
        <f t="shared" si="0"/>
        <v>1180000</v>
      </c>
      <c r="K31" cm="1">
        <f t="array" ref="K31">MATCH(1,(A31=A:A)*(MIN(IF(A:A=A31,C:C))=C:C),0)</f>
        <v>32</v>
      </c>
      <c r="L31" cm="1">
        <f t="array" ref="L31">INDEX(A:J,K31,6)</f>
        <v>89.805999999999997</v>
      </c>
      <c r="M31" cm="1">
        <f t="array" ref="M31">INDEX(A:J,K31,5)</f>
        <v>82.688000000000002</v>
      </c>
      <c r="N31" cm="1">
        <f t="array" ref="N31">INDEX(A:J,K31,4)</f>
        <v>1.982</v>
      </c>
      <c r="O31">
        <f t="shared" si="3"/>
        <v>1.9355575671365144</v>
      </c>
      <c r="P31">
        <f t="shared" si="4"/>
        <v>1.9507407756912336</v>
      </c>
      <c r="Q31">
        <f t="shared" si="5"/>
        <v>0.86625874125874136</v>
      </c>
      <c r="R31">
        <f t="shared" si="6"/>
        <v>0.51664699463287533</v>
      </c>
      <c r="S31" cm="1">
        <f t="array" ref="S31">MATCH(1,(J31=J:J)*(MIN(IF(J:J=J31,A:A))=A:A),0)</f>
        <v>31</v>
      </c>
      <c r="T31" cm="1">
        <f t="array" ref="T31">INDEX(A:J,S31,6)</f>
        <v>46.398000000000003</v>
      </c>
      <c r="U31" cm="1">
        <f t="array" ref="U31">INDEX(A:J,S31,5)</f>
        <v>42.387999999999998</v>
      </c>
      <c r="V31">
        <f t="shared" si="7"/>
        <v>1</v>
      </c>
      <c r="W31">
        <f t="shared" si="8"/>
        <v>1</v>
      </c>
      <c r="X31">
        <f t="shared" si="9"/>
        <v>2</v>
      </c>
      <c r="Y31">
        <f t="shared" si="10"/>
        <v>2</v>
      </c>
      <c r="Z31">
        <f t="shared" si="11"/>
        <v>6.444243286348561E-2</v>
      </c>
      <c r="AA31">
        <f t="shared" si="12"/>
        <v>3.3293989265750668E-2</v>
      </c>
    </row>
    <row r="32" spans="1:27" x14ac:dyDescent="0.2">
      <c r="A32">
        <v>1536</v>
      </c>
      <c r="B32">
        <v>1</v>
      </c>
      <c r="C32">
        <v>1</v>
      </c>
      <c r="D32">
        <v>1.982</v>
      </c>
      <c r="E32">
        <v>82.688000000000002</v>
      </c>
      <c r="F32">
        <v>89.805999999999997</v>
      </c>
      <c r="G32">
        <v>6.665</v>
      </c>
      <c r="H32">
        <v>105.196</v>
      </c>
      <c r="I32">
        <f t="shared" si="2"/>
        <v>2359296</v>
      </c>
      <c r="J32">
        <f t="shared" si="0"/>
        <v>2359000</v>
      </c>
      <c r="K32" cm="1">
        <f t="array" ref="K32">MATCH(1,(A32=A:A)*(MIN(IF(A:A=A32,C:C))=C:C),0)</f>
        <v>32</v>
      </c>
      <c r="L32" cm="1">
        <f t="array" ref="L32">INDEX(A:J,K32,6)</f>
        <v>89.805999999999997</v>
      </c>
      <c r="M32" cm="1">
        <f t="array" ref="M32">INDEX(A:J,K32,5)</f>
        <v>82.688000000000002</v>
      </c>
      <c r="N32" cm="1">
        <f t="array" ref="N32">INDEX(A:J,K32,4)</f>
        <v>1.982</v>
      </c>
      <c r="O32">
        <f t="shared" si="3"/>
        <v>1</v>
      </c>
      <c r="P32">
        <f t="shared" si="4"/>
        <v>1</v>
      </c>
      <c r="Q32">
        <f t="shared" si="5"/>
        <v>1</v>
      </c>
      <c r="R32">
        <f t="shared" si="6"/>
        <v>1</v>
      </c>
      <c r="S32" cm="1">
        <f t="array" ref="S32">MATCH(1,(J32=J:J)*(MIN(IF(J:J=J32,A:A))=A:A),0)</f>
        <v>32</v>
      </c>
      <c r="T32" cm="1">
        <f t="array" ref="T32">INDEX(A:J,S32,6)</f>
        <v>89.805999999999997</v>
      </c>
      <c r="U32" cm="1">
        <f t="array" ref="U32">INDEX(A:J,S32,5)</f>
        <v>82.688000000000002</v>
      </c>
      <c r="V32">
        <f t="shared" si="7"/>
        <v>1</v>
      </c>
      <c r="W32">
        <f t="shared" si="8"/>
        <v>1</v>
      </c>
      <c r="X32">
        <f t="shared" si="9"/>
        <v>1</v>
      </c>
      <c r="Y32">
        <f t="shared" si="10"/>
        <v>1</v>
      </c>
      <c r="Z32" t="e">
        <f t="shared" si="11"/>
        <v>#DIV/0!</v>
      </c>
      <c r="AA32" t="e">
        <f t="shared" si="12"/>
        <v>#DIV/0!</v>
      </c>
    </row>
    <row r="33" spans="1:27" x14ac:dyDescent="0.2">
      <c r="A33">
        <v>3072</v>
      </c>
      <c r="B33">
        <v>4</v>
      </c>
      <c r="C33">
        <v>32</v>
      </c>
      <c r="D33">
        <v>2.1539999999999999</v>
      </c>
      <c r="E33">
        <v>14.786</v>
      </c>
      <c r="F33">
        <v>18.366</v>
      </c>
      <c r="G33">
        <v>8.8650000000000002</v>
      </c>
      <c r="H33">
        <v>33.530999999999999</v>
      </c>
      <c r="I33">
        <f t="shared" si="2"/>
        <v>294912</v>
      </c>
      <c r="J33">
        <f t="shared" si="0"/>
        <v>295000</v>
      </c>
      <c r="K33" cm="1">
        <f t="array" ref="K33">MATCH(1,(A33=A:A)*(MIN(IF(A:A=A33,C:C))=C:C),0)</f>
        <v>37</v>
      </c>
      <c r="L33" cm="1">
        <f t="array" ref="L33">INDEX(A:J,K33,6)</f>
        <v>332.28100000000001</v>
      </c>
      <c r="M33" cm="1">
        <f t="array" ref="M33">INDEX(A:J,K33,5)</f>
        <v>307.96100000000001</v>
      </c>
      <c r="N33" cm="1">
        <f t="array" ref="N33">INDEX(A:J,K33,4)</f>
        <v>5.9969999999999999</v>
      </c>
      <c r="O33">
        <f t="shared" si="3"/>
        <v>18.092181204399434</v>
      </c>
      <c r="P33">
        <f t="shared" si="4"/>
        <v>20.827877722169621</v>
      </c>
      <c r="Q33">
        <f t="shared" si="5"/>
        <v>2.7841225626740949</v>
      </c>
      <c r="R33">
        <f t="shared" si="6"/>
        <v>5.5272495267559688E-2</v>
      </c>
      <c r="S33" cm="1">
        <f t="array" ref="S33">MATCH(1,(J33=J:J)*(MIN(IF(J:J=J33,A:A))=A:A),0)</f>
        <v>46</v>
      </c>
      <c r="T33" cm="1">
        <f t="array" ref="T33">INDEX(A:J,S33,6)</f>
        <v>9.157</v>
      </c>
      <c r="U33" cm="1">
        <f t="array" ref="U33">INDEX(A:J,S33,5)</f>
        <v>6.819</v>
      </c>
      <c r="V33">
        <f t="shared" si="7"/>
        <v>0.49858434062942397</v>
      </c>
      <c r="W33">
        <f t="shared" si="8"/>
        <v>0.46117949411605574</v>
      </c>
      <c r="X33">
        <f t="shared" si="9"/>
        <v>14.757743811713784</v>
      </c>
      <c r="Y33">
        <f t="shared" si="10"/>
        <v>15.954698900141567</v>
      </c>
      <c r="Z33">
        <f t="shared" si="11"/>
        <v>0.44863931598711504</v>
      </c>
      <c r="AA33">
        <f t="shared" si="12"/>
        <v>2.4797414469739033E-2</v>
      </c>
    </row>
    <row r="34" spans="1:27" x14ac:dyDescent="0.2">
      <c r="A34">
        <v>3072</v>
      </c>
      <c r="B34">
        <v>4</v>
      </c>
      <c r="C34">
        <v>8</v>
      </c>
      <c r="D34">
        <v>1.974</v>
      </c>
      <c r="E34">
        <v>49.674999999999997</v>
      </c>
      <c r="F34">
        <v>55.08</v>
      </c>
      <c r="G34">
        <v>8.8510000000000009</v>
      </c>
      <c r="H34">
        <v>71.891999999999996</v>
      </c>
      <c r="I34">
        <f t="shared" si="2"/>
        <v>1179648</v>
      </c>
      <c r="J34">
        <f t="shared" si="0"/>
        <v>1180000</v>
      </c>
      <c r="K34" cm="1">
        <f t="array" ref="K34">MATCH(1,(A34=A:A)*(MIN(IF(A:A=A34,C:C))=C:C),0)</f>
        <v>37</v>
      </c>
      <c r="L34" cm="1">
        <f t="array" ref="L34">INDEX(A:J,K34,6)</f>
        <v>332.28100000000001</v>
      </c>
      <c r="M34" cm="1">
        <f t="array" ref="M34">INDEX(A:J,K34,5)</f>
        <v>307.96100000000001</v>
      </c>
      <c r="N34" cm="1">
        <f t="array" ref="N34">INDEX(A:J,K34,4)</f>
        <v>5.9969999999999999</v>
      </c>
      <c r="O34">
        <f t="shared" si="3"/>
        <v>6.0326978939724043</v>
      </c>
      <c r="P34">
        <f t="shared" si="4"/>
        <v>6.1995168595873178</v>
      </c>
      <c r="Q34">
        <f t="shared" si="5"/>
        <v>3.0379939209726445</v>
      </c>
      <c r="R34">
        <f t="shared" si="6"/>
        <v>0.16576331478477552</v>
      </c>
      <c r="S34" cm="1">
        <f t="array" ref="S34">MATCH(1,(J34=J:J)*(MIN(IF(J:J=J34,A:A))=A:A),0)</f>
        <v>31</v>
      </c>
      <c r="T34" cm="1">
        <f t="array" ref="T34">INDEX(A:J,S34,6)</f>
        <v>46.398000000000003</v>
      </c>
      <c r="U34" cm="1">
        <f t="array" ref="U34">INDEX(A:J,S34,5)</f>
        <v>42.387999999999998</v>
      </c>
      <c r="V34">
        <f t="shared" si="7"/>
        <v>0.84237472766884536</v>
      </c>
      <c r="W34">
        <f t="shared" si="8"/>
        <v>0.85330649219929544</v>
      </c>
      <c r="X34">
        <f t="shared" si="9"/>
        <v>6.8264519375943635</v>
      </c>
      <c r="Y34">
        <f t="shared" si="10"/>
        <v>6.7389978213507629</v>
      </c>
      <c r="Z34">
        <f t="shared" si="11"/>
        <v>0.28104315800394225</v>
      </c>
      <c r="AA34">
        <f t="shared" si="12"/>
        <v>4.6586645468314876E-2</v>
      </c>
    </row>
    <row r="35" spans="1:27" x14ac:dyDescent="0.2">
      <c r="A35">
        <v>3072</v>
      </c>
      <c r="B35">
        <v>4</v>
      </c>
      <c r="C35">
        <v>4</v>
      </c>
      <c r="D35">
        <v>1.9390000000000001</v>
      </c>
      <c r="E35">
        <v>54.052999999999997</v>
      </c>
      <c r="F35">
        <v>62.445999999999998</v>
      </c>
      <c r="G35">
        <v>8.8510000000000009</v>
      </c>
      <c r="H35">
        <v>84.597999999999999</v>
      </c>
      <c r="I35">
        <f t="shared" si="2"/>
        <v>2359296</v>
      </c>
      <c r="J35">
        <f t="shared" si="0"/>
        <v>2359000</v>
      </c>
      <c r="K35" cm="1">
        <f t="array" ref="K35">MATCH(1,(A35=A:A)*(MIN(IF(A:A=A35,C:C))=C:C),0)</f>
        <v>37</v>
      </c>
      <c r="L35" cm="1">
        <f t="array" ref="L35">INDEX(A:J,K35,6)</f>
        <v>332.28100000000001</v>
      </c>
      <c r="M35" cm="1">
        <f t="array" ref="M35">INDEX(A:J,K35,5)</f>
        <v>307.96100000000001</v>
      </c>
      <c r="N35" cm="1">
        <f t="array" ref="N35">INDEX(A:J,K35,4)</f>
        <v>5.9969999999999999</v>
      </c>
      <c r="O35">
        <f t="shared" si="3"/>
        <v>5.3210934247189572</v>
      </c>
      <c r="P35">
        <f t="shared" si="4"/>
        <v>5.6973895990971828</v>
      </c>
      <c r="Q35">
        <f t="shared" si="5"/>
        <v>3.0928313563692624</v>
      </c>
      <c r="R35">
        <f t="shared" si="6"/>
        <v>0.18793129911129436</v>
      </c>
      <c r="S35" cm="1">
        <f t="array" ref="S35">MATCH(1,(J35=J:J)*(MIN(IF(J:J=J35,A:A))=A:A),0)</f>
        <v>32</v>
      </c>
      <c r="T35" cm="1">
        <f t="array" ref="T35">INDEX(A:J,S35,6)</f>
        <v>89.805999999999997</v>
      </c>
      <c r="U35" cm="1">
        <f t="array" ref="U35">INDEX(A:J,S35,5)</f>
        <v>82.688000000000002</v>
      </c>
      <c r="V35">
        <f t="shared" si="7"/>
        <v>1.4381385517086762</v>
      </c>
      <c r="W35">
        <f t="shared" si="8"/>
        <v>1.5297578302776906</v>
      </c>
      <c r="X35">
        <f t="shared" si="9"/>
        <v>6.1190313211107625</v>
      </c>
      <c r="Y35">
        <f t="shared" si="10"/>
        <v>5.7525542068347049</v>
      </c>
      <c r="Z35">
        <f t="shared" si="11"/>
        <v>-0.44036447490631908</v>
      </c>
      <c r="AA35">
        <f t="shared" si="12"/>
        <v>-8.2758267851607517E-2</v>
      </c>
    </row>
    <row r="36" spans="1:27" x14ac:dyDescent="0.2">
      <c r="A36">
        <v>3072</v>
      </c>
      <c r="B36">
        <v>1</v>
      </c>
      <c r="C36">
        <v>2</v>
      </c>
      <c r="D36">
        <v>3.2349999999999999</v>
      </c>
      <c r="E36">
        <v>157.91499999999999</v>
      </c>
      <c r="F36">
        <v>170.48699999999999</v>
      </c>
      <c r="G36">
        <v>6.6689999999999996</v>
      </c>
      <c r="H36">
        <v>192.63800000000001</v>
      </c>
      <c r="I36">
        <f t="shared" si="2"/>
        <v>4718592</v>
      </c>
      <c r="J36">
        <f t="shared" si="0"/>
        <v>4719000</v>
      </c>
      <c r="K36" cm="1">
        <f t="array" ref="K36">MATCH(1,(A36=A:A)*(MIN(IF(A:A=A36,C:C))=C:C),0)</f>
        <v>37</v>
      </c>
      <c r="L36" cm="1">
        <f t="array" ref="L36">INDEX(A:J,K36,6)</f>
        <v>332.28100000000001</v>
      </c>
      <c r="M36" cm="1">
        <f t="array" ref="M36">INDEX(A:J,K36,5)</f>
        <v>307.96100000000001</v>
      </c>
      <c r="N36" cm="1">
        <f t="array" ref="N36">INDEX(A:J,K36,4)</f>
        <v>5.9969999999999999</v>
      </c>
      <c r="O36">
        <f t="shared" si="3"/>
        <v>1.9490107750151038</v>
      </c>
      <c r="P36">
        <f t="shared" si="4"/>
        <v>1.9501693949276511</v>
      </c>
      <c r="Q36">
        <f t="shared" si="5"/>
        <v>1.8537867078825347</v>
      </c>
      <c r="R36">
        <f t="shared" si="6"/>
        <v>0.51308079607320312</v>
      </c>
      <c r="S36" cm="1">
        <f t="array" ref="S36">MATCH(1,(J36=J:J)*(MIN(IF(J:J=J36,A:A))=A:A),0)</f>
        <v>36</v>
      </c>
      <c r="T36" cm="1">
        <f t="array" ref="T36">INDEX(A:J,S36,6)</f>
        <v>170.48699999999999</v>
      </c>
      <c r="U36" cm="1">
        <f t="array" ref="U36">INDEX(A:J,S36,5)</f>
        <v>157.91499999999999</v>
      </c>
      <c r="V36">
        <f t="shared" si="7"/>
        <v>1</v>
      </c>
      <c r="W36">
        <f t="shared" si="8"/>
        <v>1</v>
      </c>
      <c r="X36">
        <f t="shared" si="9"/>
        <v>2</v>
      </c>
      <c r="Y36">
        <f t="shared" si="10"/>
        <v>2</v>
      </c>
      <c r="Z36">
        <f t="shared" si="11"/>
        <v>5.098922498489622E-2</v>
      </c>
      <c r="AA36">
        <f t="shared" si="12"/>
        <v>2.6161592146406232E-2</v>
      </c>
    </row>
    <row r="37" spans="1:27" x14ac:dyDescent="0.2">
      <c r="A37">
        <v>3072</v>
      </c>
      <c r="B37">
        <v>1</v>
      </c>
      <c r="C37">
        <v>1</v>
      </c>
      <c r="D37">
        <v>5.9969999999999999</v>
      </c>
      <c r="E37">
        <v>307.96100000000001</v>
      </c>
      <c r="F37">
        <v>332.28100000000001</v>
      </c>
      <c r="G37">
        <v>6.6589999999999998</v>
      </c>
      <c r="H37">
        <v>369.07</v>
      </c>
      <c r="I37">
        <f t="shared" si="2"/>
        <v>9437184</v>
      </c>
      <c r="J37">
        <f t="shared" si="0"/>
        <v>9437000</v>
      </c>
      <c r="K37" cm="1">
        <f t="array" ref="K37">MATCH(1,(A37=A:A)*(MIN(IF(A:A=A37,C:C))=C:C),0)</f>
        <v>37</v>
      </c>
      <c r="L37" cm="1">
        <f t="array" ref="L37">INDEX(A:J,K37,6)</f>
        <v>332.28100000000001</v>
      </c>
      <c r="M37" cm="1">
        <f t="array" ref="M37">INDEX(A:J,K37,5)</f>
        <v>307.96100000000001</v>
      </c>
      <c r="N37" cm="1">
        <f t="array" ref="N37">INDEX(A:J,K37,4)</f>
        <v>5.9969999999999999</v>
      </c>
      <c r="O37">
        <f t="shared" si="3"/>
        <v>1</v>
      </c>
      <c r="P37">
        <f t="shared" si="4"/>
        <v>1</v>
      </c>
      <c r="Q37">
        <f t="shared" si="5"/>
        <v>1</v>
      </c>
      <c r="R37">
        <f t="shared" si="6"/>
        <v>1</v>
      </c>
      <c r="S37" cm="1">
        <f t="array" ref="S37">MATCH(1,(J37=J:J)*(MIN(IF(J:J=J37,A:A))=A:A),0)</f>
        <v>37</v>
      </c>
      <c r="T37" cm="1">
        <f t="array" ref="T37">INDEX(A:J,S37,6)</f>
        <v>332.28100000000001</v>
      </c>
      <c r="U37" cm="1">
        <f t="array" ref="U37">INDEX(A:J,S37,5)</f>
        <v>307.96100000000001</v>
      </c>
      <c r="V37">
        <f t="shared" si="7"/>
        <v>1</v>
      </c>
      <c r="W37">
        <f t="shared" si="8"/>
        <v>1</v>
      </c>
      <c r="X37">
        <f t="shared" si="9"/>
        <v>1</v>
      </c>
      <c r="Y37">
        <f t="shared" si="10"/>
        <v>1</v>
      </c>
      <c r="Z37" t="e">
        <f t="shared" si="11"/>
        <v>#DIV/0!</v>
      </c>
      <c r="AA37" t="e">
        <f t="shared" si="12"/>
        <v>#DIV/0!</v>
      </c>
    </row>
    <row r="38" spans="1:27" x14ac:dyDescent="0.2">
      <c r="A38">
        <v>6144</v>
      </c>
      <c r="B38">
        <v>4</v>
      </c>
      <c r="C38">
        <v>32</v>
      </c>
      <c r="D38">
        <v>3.0609999999999999</v>
      </c>
      <c r="E38">
        <v>72.659000000000006</v>
      </c>
      <c r="F38">
        <v>78.504999999999995</v>
      </c>
      <c r="G38">
        <v>8.8409999999999993</v>
      </c>
      <c r="H38">
        <v>98.17</v>
      </c>
      <c r="I38">
        <f t="shared" si="2"/>
        <v>1179648</v>
      </c>
      <c r="J38">
        <f t="shared" si="0"/>
        <v>1180000</v>
      </c>
      <c r="K38" cm="1">
        <f t="array" ref="K38">MATCH(1,(A38=A:A)*(MIN(IF(A:A=A38,C:C))=C:C),0)</f>
        <v>43</v>
      </c>
      <c r="L38" cm="1">
        <f t="array" ref="L38">INDEX(A:J,K38,6)</f>
        <v>1077.7729999999999</v>
      </c>
      <c r="M38" cm="1">
        <f t="array" ref="M38">INDEX(A:J,K38,5)</f>
        <v>999.79600000000005</v>
      </c>
      <c r="N38" cm="1">
        <f t="array" ref="N38">INDEX(A:J,K38,4)</f>
        <v>28.314</v>
      </c>
      <c r="O38">
        <f t="shared" si="3"/>
        <v>13.728717916056302</v>
      </c>
      <c r="P38">
        <f t="shared" si="4"/>
        <v>13.760112305426718</v>
      </c>
      <c r="Q38">
        <f t="shared" si="5"/>
        <v>9.2499183273440053</v>
      </c>
      <c r="R38">
        <f t="shared" si="6"/>
        <v>7.2840013620678934E-2</v>
      </c>
      <c r="S38" cm="1">
        <f t="array" ref="S38">MATCH(1,(J38=J:J)*(MIN(IF(J:J=J38,A:A))=A:A),0)</f>
        <v>31</v>
      </c>
      <c r="T38" cm="1">
        <f t="array" ref="T38">INDEX(A:J,S38,6)</f>
        <v>46.398000000000003</v>
      </c>
      <c r="U38" cm="1">
        <f t="array" ref="U38">INDEX(A:J,S38,5)</f>
        <v>42.387999999999998</v>
      </c>
      <c r="V38">
        <f t="shared" si="7"/>
        <v>0.59101968027514173</v>
      </c>
      <c r="W38">
        <f t="shared" si="8"/>
        <v>0.58338265046312221</v>
      </c>
      <c r="X38">
        <f t="shared" si="9"/>
        <v>18.668244814819911</v>
      </c>
      <c r="Y38">
        <f t="shared" si="10"/>
        <v>18.912629768804536</v>
      </c>
      <c r="Z38">
        <f t="shared" si="11"/>
        <v>0.58939619625624828</v>
      </c>
      <c r="AA38">
        <f t="shared" si="12"/>
        <v>4.2931626963281483E-2</v>
      </c>
    </row>
    <row r="39" spans="1:27" x14ac:dyDescent="0.2">
      <c r="A39">
        <v>6144</v>
      </c>
      <c r="B39">
        <v>4</v>
      </c>
      <c r="C39">
        <v>16</v>
      </c>
      <c r="D39">
        <v>2.1280000000000001</v>
      </c>
      <c r="E39">
        <v>100.85299999999999</v>
      </c>
      <c r="F39">
        <v>108.211</v>
      </c>
      <c r="G39">
        <v>8.99</v>
      </c>
      <c r="H39">
        <v>128.59100000000001</v>
      </c>
      <c r="I39">
        <f t="shared" si="2"/>
        <v>2359296</v>
      </c>
      <c r="J39">
        <f t="shared" si="0"/>
        <v>2359000</v>
      </c>
      <c r="K39" cm="1">
        <f t="array" ref="K39">MATCH(1,(A39=A:A)*(MIN(IF(A:A=A39,C:C))=C:C),0)</f>
        <v>43</v>
      </c>
      <c r="L39" cm="1">
        <f t="array" ref="L39">INDEX(A:J,K39,6)</f>
        <v>1077.7729999999999</v>
      </c>
      <c r="M39" cm="1">
        <f t="array" ref="M39">INDEX(A:J,K39,5)</f>
        <v>999.79600000000005</v>
      </c>
      <c r="N39" cm="1">
        <f t="array" ref="N39">INDEX(A:J,K39,4)</f>
        <v>28.314</v>
      </c>
      <c r="O39">
        <f t="shared" si="3"/>
        <v>9.9599208952879099</v>
      </c>
      <c r="P39">
        <f t="shared" si="4"/>
        <v>9.9133987090121281</v>
      </c>
      <c r="Q39">
        <f t="shared" si="5"/>
        <v>13.305451127819548</v>
      </c>
      <c r="R39">
        <f t="shared" si="6"/>
        <v>0.10040240384570777</v>
      </c>
      <c r="S39" cm="1">
        <f t="array" ref="S39">MATCH(1,(J39=J:J)*(MIN(IF(J:J=J39,A:A))=A:A),0)</f>
        <v>32</v>
      </c>
      <c r="T39" cm="1">
        <f t="array" ref="T39">INDEX(A:J,S39,6)</f>
        <v>89.805999999999997</v>
      </c>
      <c r="U39" cm="1">
        <f t="array" ref="U39">INDEX(A:J,S39,5)</f>
        <v>82.688000000000002</v>
      </c>
      <c r="V39">
        <f t="shared" si="7"/>
        <v>0.82991562780124017</v>
      </c>
      <c r="W39">
        <f t="shared" si="8"/>
        <v>0.81988636927012593</v>
      </c>
      <c r="X39">
        <f t="shared" si="9"/>
        <v>13.118181908322015</v>
      </c>
      <c r="Y39">
        <f t="shared" si="10"/>
        <v>13.278650044819843</v>
      </c>
      <c r="Z39">
        <f t="shared" si="11"/>
        <v>0.40267194031413933</v>
      </c>
      <c r="AA39">
        <f t="shared" si="12"/>
        <v>4.0429230768754952E-2</v>
      </c>
    </row>
    <row r="40" spans="1:27" x14ac:dyDescent="0.2">
      <c r="A40">
        <v>6144</v>
      </c>
      <c r="B40">
        <v>4</v>
      </c>
      <c r="C40">
        <v>8</v>
      </c>
      <c r="D40">
        <v>3.4009999999999998</v>
      </c>
      <c r="E40">
        <v>161.85</v>
      </c>
      <c r="F40">
        <v>173.52</v>
      </c>
      <c r="G40">
        <v>8.8460000000000001</v>
      </c>
      <c r="H40">
        <v>199.99199999999999</v>
      </c>
      <c r="I40">
        <f t="shared" si="2"/>
        <v>4718592</v>
      </c>
      <c r="J40">
        <f t="shared" si="0"/>
        <v>4719000</v>
      </c>
      <c r="K40" cm="1">
        <f t="array" ref="K40">MATCH(1,(A40=A:A)*(MIN(IF(A:A=A40,C:C))=C:C),0)</f>
        <v>43</v>
      </c>
      <c r="L40" cm="1">
        <f t="array" ref="L40">INDEX(A:J,K40,6)</f>
        <v>1077.7729999999999</v>
      </c>
      <c r="M40" cm="1">
        <f t="array" ref="M40">INDEX(A:J,K40,5)</f>
        <v>999.79600000000005</v>
      </c>
      <c r="N40" cm="1">
        <f t="array" ref="N40">INDEX(A:J,K40,4)</f>
        <v>28.314</v>
      </c>
      <c r="O40">
        <f t="shared" si="3"/>
        <v>6.2112321346242503</v>
      </c>
      <c r="P40">
        <f t="shared" si="4"/>
        <v>6.1772999691071986</v>
      </c>
      <c r="Q40">
        <f t="shared" si="5"/>
        <v>8.3251984710379308</v>
      </c>
      <c r="R40">
        <f t="shared" si="6"/>
        <v>0.16099865184969378</v>
      </c>
      <c r="S40" cm="1">
        <f t="array" ref="S40">MATCH(1,(J40=J:J)*(MIN(IF(J:J=J40,A:A))=A:A),0)</f>
        <v>36</v>
      </c>
      <c r="T40" cm="1">
        <f t="array" ref="T40">INDEX(A:J,S40,6)</f>
        <v>170.48699999999999</v>
      </c>
      <c r="U40" cm="1">
        <f t="array" ref="U40">INDEX(A:J,S40,5)</f>
        <v>157.91499999999999</v>
      </c>
      <c r="V40">
        <f t="shared" si="7"/>
        <v>0.98252074688796676</v>
      </c>
      <c r="W40">
        <f t="shared" si="8"/>
        <v>0.97568736484399132</v>
      </c>
      <c r="X40">
        <f t="shared" si="9"/>
        <v>7.8054989187519306</v>
      </c>
      <c r="Y40">
        <f t="shared" si="10"/>
        <v>7.860165975103734</v>
      </c>
      <c r="Z40">
        <f t="shared" si="11"/>
        <v>0.25553826648224998</v>
      </c>
      <c r="AA40">
        <f t="shared" si="12"/>
        <v>4.1141316399650033E-2</v>
      </c>
    </row>
    <row r="41" spans="1:27" x14ac:dyDescent="0.2">
      <c r="A41">
        <v>6144</v>
      </c>
      <c r="B41">
        <v>4</v>
      </c>
      <c r="C41">
        <v>4</v>
      </c>
      <c r="D41">
        <v>6.7240000000000002</v>
      </c>
      <c r="E41">
        <v>203.46299999999999</v>
      </c>
      <c r="F41">
        <v>224.47499999999999</v>
      </c>
      <c r="G41">
        <v>8.8460000000000001</v>
      </c>
      <c r="H41">
        <v>266.327</v>
      </c>
      <c r="I41">
        <f t="shared" si="2"/>
        <v>9437184</v>
      </c>
      <c r="J41">
        <f t="shared" si="0"/>
        <v>9437000</v>
      </c>
      <c r="K41" cm="1">
        <f t="array" ref="K41">MATCH(1,(A41=A:A)*(MIN(IF(A:A=A41,C:C))=C:C),0)</f>
        <v>43</v>
      </c>
      <c r="L41" cm="1">
        <f t="array" ref="L41">INDEX(A:J,K41,6)</f>
        <v>1077.7729999999999</v>
      </c>
      <c r="M41" cm="1">
        <f t="array" ref="M41">INDEX(A:J,K41,5)</f>
        <v>999.79600000000005</v>
      </c>
      <c r="N41" cm="1">
        <f t="array" ref="N41">INDEX(A:J,K41,4)</f>
        <v>28.314</v>
      </c>
      <c r="O41">
        <f t="shared" si="3"/>
        <v>4.8013052678471988</v>
      </c>
      <c r="P41">
        <f t="shared" si="4"/>
        <v>4.9138958926192968</v>
      </c>
      <c r="Q41">
        <f t="shared" si="5"/>
        <v>4.210886377156454</v>
      </c>
      <c r="R41">
        <f t="shared" si="6"/>
        <v>0.20827669648432462</v>
      </c>
      <c r="S41" cm="1">
        <f t="array" ref="S41">MATCH(1,(J41=J:J)*(MIN(IF(J:J=J41,A:A))=A:A),0)</f>
        <v>37</v>
      </c>
      <c r="T41" cm="1">
        <f t="array" ref="T41">INDEX(A:J,S41,6)</f>
        <v>332.28100000000001</v>
      </c>
      <c r="U41" cm="1">
        <f t="array" ref="U41">INDEX(A:J,S41,5)</f>
        <v>307.96100000000001</v>
      </c>
      <c r="V41">
        <f t="shared" si="7"/>
        <v>1.4802583806659986</v>
      </c>
      <c r="W41">
        <f t="shared" si="8"/>
        <v>1.5135970667885563</v>
      </c>
      <c r="X41">
        <f t="shared" si="9"/>
        <v>6.0543882671542253</v>
      </c>
      <c r="Y41">
        <f t="shared" si="10"/>
        <v>5.9210335226639943</v>
      </c>
      <c r="Z41">
        <f t="shared" si="11"/>
        <v>-0.26710175594906627</v>
      </c>
      <c r="AA41">
        <f t="shared" si="12"/>
        <v>-5.5631071354233841E-2</v>
      </c>
    </row>
    <row r="42" spans="1:27" x14ac:dyDescent="0.2">
      <c r="A42">
        <v>6144</v>
      </c>
      <c r="B42">
        <v>1</v>
      </c>
      <c r="C42">
        <v>2</v>
      </c>
      <c r="D42">
        <v>15.856</v>
      </c>
      <c r="E42">
        <v>517.899</v>
      </c>
      <c r="F42">
        <v>554.65</v>
      </c>
      <c r="G42">
        <v>6.681</v>
      </c>
      <c r="H42">
        <v>628.23800000000006</v>
      </c>
      <c r="I42">
        <f t="shared" si="2"/>
        <v>18874368</v>
      </c>
      <c r="J42">
        <f t="shared" si="0"/>
        <v>18874000</v>
      </c>
      <c r="K42" cm="1">
        <f t="array" ref="K42">MATCH(1,(A42=A:A)*(MIN(IF(A:A=A42,C:C))=C:C),0)</f>
        <v>43</v>
      </c>
      <c r="L42" cm="1">
        <f t="array" ref="L42">INDEX(A:J,K42,6)</f>
        <v>1077.7729999999999</v>
      </c>
      <c r="M42" cm="1">
        <f t="array" ref="M42">INDEX(A:J,K42,5)</f>
        <v>999.79600000000005</v>
      </c>
      <c r="N42" cm="1">
        <f t="array" ref="N42">INDEX(A:J,K42,4)</f>
        <v>28.314</v>
      </c>
      <c r="O42">
        <f t="shared" si="3"/>
        <v>1.9431587487604796</v>
      </c>
      <c r="P42">
        <f t="shared" si="4"/>
        <v>1.9304845153205548</v>
      </c>
      <c r="Q42">
        <f t="shared" si="5"/>
        <v>1.7856962663975782</v>
      </c>
      <c r="R42">
        <f t="shared" si="6"/>
        <v>0.51462599267192632</v>
      </c>
      <c r="S42" cm="1">
        <f t="array" ref="S42">MATCH(1,(J42=J:J)*(MIN(IF(J:J=J42,A:A))=A:A),0)</f>
        <v>42</v>
      </c>
      <c r="T42" cm="1">
        <f t="array" ref="T42">INDEX(A:J,S42,6)</f>
        <v>554.65</v>
      </c>
      <c r="U42" cm="1">
        <f t="array" ref="U42">INDEX(A:J,S42,5)</f>
        <v>517.899</v>
      </c>
      <c r="V42">
        <f t="shared" si="7"/>
        <v>1</v>
      </c>
      <c r="W42">
        <f t="shared" si="8"/>
        <v>1</v>
      </c>
      <c r="X42">
        <f t="shared" si="9"/>
        <v>2</v>
      </c>
      <c r="Y42">
        <f t="shared" si="10"/>
        <v>2</v>
      </c>
      <c r="Z42">
        <f t="shared" si="11"/>
        <v>5.6841251239520441E-2</v>
      </c>
      <c r="AA42">
        <f t="shared" si="12"/>
        <v>2.9251985343852649E-2</v>
      </c>
    </row>
    <row r="43" spans="1:27" x14ac:dyDescent="0.2">
      <c r="A43">
        <v>6144</v>
      </c>
      <c r="B43">
        <v>1</v>
      </c>
      <c r="C43">
        <v>1</v>
      </c>
      <c r="D43">
        <v>28.314</v>
      </c>
      <c r="E43">
        <v>999.79600000000005</v>
      </c>
      <c r="F43">
        <v>1077.7729999999999</v>
      </c>
      <c r="G43">
        <v>6.6840000000000002</v>
      </c>
      <c r="H43">
        <v>1204.2619999999999</v>
      </c>
      <c r="I43">
        <f t="shared" si="2"/>
        <v>37748736</v>
      </c>
      <c r="J43">
        <f t="shared" si="0"/>
        <v>37749000</v>
      </c>
      <c r="K43" cm="1">
        <f t="array" ref="K43">MATCH(1,(A43=A:A)*(MIN(IF(A:A=A43,C:C))=C:C),0)</f>
        <v>43</v>
      </c>
      <c r="L43" cm="1">
        <f t="array" ref="L43">INDEX(A:J,K43,6)</f>
        <v>1077.7729999999999</v>
      </c>
      <c r="M43" cm="1">
        <f t="array" ref="M43">INDEX(A:J,K43,5)</f>
        <v>999.79600000000005</v>
      </c>
      <c r="N43" cm="1">
        <f t="array" ref="N43">INDEX(A:J,K43,4)</f>
        <v>28.314</v>
      </c>
      <c r="O43">
        <f t="shared" si="3"/>
        <v>1</v>
      </c>
      <c r="P43">
        <f t="shared" si="4"/>
        <v>1</v>
      </c>
      <c r="Q43">
        <f t="shared" si="5"/>
        <v>1</v>
      </c>
      <c r="R43">
        <f t="shared" si="6"/>
        <v>1</v>
      </c>
      <c r="S43" cm="1">
        <f t="array" ref="S43">MATCH(1,(J43=J:J)*(MIN(IF(J:J=J43,A:A))=A:A),0)</f>
        <v>43</v>
      </c>
      <c r="T43" cm="1">
        <f t="array" ref="T43">INDEX(A:J,S43,6)</f>
        <v>1077.7729999999999</v>
      </c>
      <c r="U43" cm="1">
        <f t="array" ref="U43">INDEX(A:J,S43,5)</f>
        <v>999.79600000000005</v>
      </c>
      <c r="V43">
        <f t="shared" si="7"/>
        <v>1</v>
      </c>
      <c r="W43">
        <f t="shared" si="8"/>
        <v>1</v>
      </c>
      <c r="X43">
        <f t="shared" si="9"/>
        <v>1</v>
      </c>
      <c r="Y43">
        <f t="shared" si="10"/>
        <v>1</v>
      </c>
      <c r="Z43" t="e">
        <f t="shared" si="11"/>
        <v>#DIV/0!</v>
      </c>
      <c r="AA43" t="e">
        <f t="shared" si="12"/>
        <v>#DIV/0!</v>
      </c>
    </row>
    <row r="44" spans="1:27" x14ac:dyDescent="0.2">
      <c r="A44">
        <v>768</v>
      </c>
      <c r="B44">
        <v>4</v>
      </c>
      <c r="C44">
        <v>32</v>
      </c>
      <c r="D44">
        <v>1.79</v>
      </c>
      <c r="E44">
        <v>0.877</v>
      </c>
      <c r="F44">
        <v>3.1080000000000001</v>
      </c>
      <c r="G44">
        <v>8.8420000000000005</v>
      </c>
      <c r="H44">
        <v>16.271000000000001</v>
      </c>
      <c r="I44">
        <f t="shared" si="2"/>
        <v>18432</v>
      </c>
      <c r="J44">
        <f t="shared" si="0"/>
        <v>18000</v>
      </c>
      <c r="K44" cm="1">
        <f t="array" ref="K44">MATCH(1,(A44=A:A)*(MIN(IF(A:A=A44,C:C))=C:C),0)</f>
        <v>17</v>
      </c>
      <c r="L44" cm="1">
        <f t="array" ref="L44">INDEX(A:J,K44,6)</f>
        <v>18.931999999999999</v>
      </c>
      <c r="M44" cm="1">
        <f t="array" ref="M44">INDEX(A:J,K44,5)</f>
        <v>12.997999999999999</v>
      </c>
      <c r="N44" cm="1">
        <f t="array" ref="N44">INDEX(A:J,K44,4)</f>
        <v>1.026</v>
      </c>
      <c r="O44">
        <f t="shared" si="3"/>
        <v>6.0913770913770904</v>
      </c>
      <c r="P44">
        <f t="shared" si="4"/>
        <v>14.820980615735461</v>
      </c>
      <c r="Q44">
        <f t="shared" si="5"/>
        <v>0.57318435754189945</v>
      </c>
      <c r="R44">
        <f t="shared" si="6"/>
        <v>0.16416649059792945</v>
      </c>
      <c r="S44" cm="1">
        <f t="array" ref="S44">MATCH(1,(J44=J:J)*(MIN(IF(J:J=J44,A:A))=A:A),0)</f>
        <v>44</v>
      </c>
      <c r="T44" cm="1">
        <f t="array" ref="T44">INDEX(A:J,S44,6)</f>
        <v>3.1080000000000001</v>
      </c>
      <c r="U44" cm="1">
        <f t="array" ref="U44">INDEX(A:J,S44,5)</f>
        <v>0.877</v>
      </c>
      <c r="V44">
        <f t="shared" si="7"/>
        <v>1</v>
      </c>
      <c r="W44">
        <f t="shared" si="8"/>
        <v>1</v>
      </c>
      <c r="X44">
        <f t="shared" si="9"/>
        <v>32</v>
      </c>
      <c r="Y44">
        <f t="shared" si="10"/>
        <v>32</v>
      </c>
      <c r="Z44">
        <f t="shared" si="11"/>
        <v>0.83576202931041643</v>
      </c>
      <c r="AA44">
        <f t="shared" si="12"/>
        <v>0.13720411932689491</v>
      </c>
    </row>
    <row r="45" spans="1:27" x14ac:dyDescent="0.2">
      <c r="A45">
        <v>768</v>
      </c>
      <c r="B45">
        <v>4</v>
      </c>
      <c r="C45">
        <v>8</v>
      </c>
      <c r="D45">
        <v>1.425</v>
      </c>
      <c r="E45">
        <v>1.984</v>
      </c>
      <c r="F45">
        <v>4.1820000000000004</v>
      </c>
      <c r="G45">
        <v>8.8439999999999994</v>
      </c>
      <c r="H45">
        <v>17.414999999999999</v>
      </c>
      <c r="I45">
        <f t="shared" si="2"/>
        <v>73728</v>
      </c>
      <c r="J45">
        <f t="shared" si="0"/>
        <v>74000</v>
      </c>
      <c r="K45" cm="1">
        <f t="array" ref="K45">MATCH(1,(A45=A:A)*(MIN(IF(A:A=A45,C:C))=C:C),0)</f>
        <v>17</v>
      </c>
      <c r="L45" cm="1">
        <f t="array" ref="L45">INDEX(A:J,K45,6)</f>
        <v>18.931999999999999</v>
      </c>
      <c r="M45" cm="1">
        <f t="array" ref="M45">INDEX(A:J,K45,5)</f>
        <v>12.997999999999999</v>
      </c>
      <c r="N45" cm="1">
        <f t="array" ref="N45">INDEX(A:J,K45,4)</f>
        <v>1.026</v>
      </c>
      <c r="O45">
        <f t="shared" si="3"/>
        <v>4.5270205643232897</v>
      </c>
      <c r="P45">
        <f t="shared" si="4"/>
        <v>6.5514112903225801</v>
      </c>
      <c r="Q45">
        <f t="shared" si="5"/>
        <v>0.72</v>
      </c>
      <c r="R45">
        <f t="shared" si="6"/>
        <v>0.22089583773505178</v>
      </c>
      <c r="S45" cm="1">
        <f t="array" ref="S45">MATCH(1,(J45=J:J)*(MIN(IF(J:J=J45,A:A))=A:A),0)</f>
        <v>45</v>
      </c>
      <c r="T45" cm="1">
        <f t="array" ref="T45">INDEX(A:J,S45,6)</f>
        <v>4.1820000000000004</v>
      </c>
      <c r="U45" cm="1">
        <f t="array" ref="U45">INDEX(A:J,S45,5)</f>
        <v>1.984</v>
      </c>
      <c r="V45">
        <f t="shared" si="7"/>
        <v>1</v>
      </c>
      <c r="W45">
        <f t="shared" si="8"/>
        <v>1</v>
      </c>
      <c r="X45">
        <f t="shared" si="9"/>
        <v>8</v>
      </c>
      <c r="Y45">
        <f t="shared" si="10"/>
        <v>8</v>
      </c>
      <c r="Z45">
        <f t="shared" si="11"/>
        <v>0.49613991938238716</v>
      </c>
      <c r="AA45">
        <f t="shared" si="12"/>
        <v>0.10959524312577347</v>
      </c>
    </row>
    <row r="46" spans="1:27" x14ac:dyDescent="0.2">
      <c r="A46">
        <v>768</v>
      </c>
      <c r="B46">
        <v>1</v>
      </c>
      <c r="C46">
        <v>2</v>
      </c>
      <c r="D46">
        <v>0.81299999999999994</v>
      </c>
      <c r="E46">
        <v>6.819</v>
      </c>
      <c r="F46">
        <v>9.157</v>
      </c>
      <c r="G46">
        <v>6.6630000000000003</v>
      </c>
      <c r="H46">
        <v>19.018000000000001</v>
      </c>
      <c r="I46">
        <f t="shared" si="2"/>
        <v>294912</v>
      </c>
      <c r="J46">
        <f t="shared" si="0"/>
        <v>295000</v>
      </c>
      <c r="K46" cm="1">
        <f t="array" ref="K46">MATCH(1,(A46=A:A)*(MIN(IF(A:A=A46,C:C))=C:C),0)</f>
        <v>17</v>
      </c>
      <c r="L46" cm="1">
        <f t="array" ref="L46">INDEX(A:J,K46,6)</f>
        <v>18.931999999999999</v>
      </c>
      <c r="M46" cm="1">
        <f t="array" ref="M46">INDEX(A:J,K46,5)</f>
        <v>12.997999999999999</v>
      </c>
      <c r="N46" cm="1">
        <f t="array" ref="N46">INDEX(A:J,K46,4)</f>
        <v>1.026</v>
      </c>
      <c r="O46">
        <f t="shared" si="3"/>
        <v>2.0674893524079936</v>
      </c>
      <c r="P46">
        <f t="shared" si="4"/>
        <v>1.9061445959818155</v>
      </c>
      <c r="Q46">
        <f t="shared" si="5"/>
        <v>1.2619926199261993</v>
      </c>
      <c r="R46">
        <f t="shared" si="6"/>
        <v>0.48367842805831401</v>
      </c>
      <c r="S46" cm="1">
        <f t="array" ref="S46">MATCH(1,(J46=J:J)*(MIN(IF(J:J=J46,A:A))=A:A),0)</f>
        <v>46</v>
      </c>
      <c r="T46" cm="1">
        <f t="array" ref="T46">INDEX(A:J,S46,6)</f>
        <v>9.157</v>
      </c>
      <c r="U46" cm="1">
        <f t="array" ref="U46">INDEX(A:J,S46,5)</f>
        <v>6.819</v>
      </c>
      <c r="V46">
        <f t="shared" si="7"/>
        <v>1</v>
      </c>
      <c r="W46">
        <f t="shared" si="8"/>
        <v>1</v>
      </c>
      <c r="X46">
        <f t="shared" si="9"/>
        <v>2</v>
      </c>
      <c r="Y46">
        <f t="shared" si="10"/>
        <v>2</v>
      </c>
      <c r="Z46">
        <f t="shared" si="11"/>
        <v>-6.7489352407993586E-2</v>
      </c>
      <c r="AA46">
        <f t="shared" si="12"/>
        <v>-3.2643143883371972E-2</v>
      </c>
    </row>
  </sheetData>
  <sortState xmlns:xlrd2="http://schemas.microsoft.com/office/spreadsheetml/2017/richdata2" ref="A2:Z2">
    <sortCondition descending="1" ref="C1"/>
  </sortState>
  <phoneticPr fontId="18" type="noConversion"/>
  <conditionalFormatting sqref="Z1:Z1048576 AA1">
    <cfRule type="colorScale" priority="5">
      <colorScale>
        <cfvo type="min"/>
        <cfvo type="percentile" val="50"/>
        <cfvo type="max"/>
        <color rgb="FF63BE7B"/>
        <color rgb="FFFFEB84"/>
        <color rgb="FFF8696B"/>
      </colorScale>
    </cfRule>
  </conditionalFormatting>
  <conditionalFormatting sqref="W1:W1048576">
    <cfRule type="colorScale" priority="3">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G15"/>
  <sheetViews>
    <sheetView topLeftCell="A2" workbookViewId="0">
      <selection activeCell="I10" sqref="I10"/>
    </sheetView>
  </sheetViews>
  <sheetFormatPr baseColWidth="10" defaultRowHeight="16" x14ac:dyDescent="0.2"/>
  <cols>
    <col min="1" max="1" width="14.83203125" bestFit="1" customWidth="1"/>
    <col min="2" max="2" width="17" bestFit="1" customWidth="1"/>
    <col min="3" max="6" width="7.1640625" bestFit="1" customWidth="1"/>
    <col min="7" max="7" width="8.1640625" bestFit="1" customWidth="1"/>
    <col min="8" max="8" width="24.5" bestFit="1" customWidth="1"/>
    <col min="9" max="9" width="15.1640625" bestFit="1" customWidth="1"/>
    <col min="10" max="10" width="24.5" bestFit="1" customWidth="1"/>
    <col min="11" max="11" width="15.1640625" bestFit="1" customWidth="1"/>
    <col min="12" max="12" width="24.5" bestFit="1" customWidth="1"/>
    <col min="13" max="13" width="15.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7" x14ac:dyDescent="0.2">
      <c r="A1" s="1" t="s">
        <v>0</v>
      </c>
      <c r="B1" t="s">
        <v>10</v>
      </c>
    </row>
    <row r="3" spans="1:7" x14ac:dyDescent="0.2">
      <c r="A3" s="1" t="s">
        <v>27</v>
      </c>
      <c r="B3" s="1" t="s">
        <v>7</v>
      </c>
    </row>
    <row r="4" spans="1:7" x14ac:dyDescent="0.2">
      <c r="A4" s="1" t="s">
        <v>6</v>
      </c>
      <c r="B4">
        <v>1</v>
      </c>
      <c r="C4">
        <v>4</v>
      </c>
      <c r="D4">
        <v>16</v>
      </c>
      <c r="E4">
        <v>64</v>
      </c>
      <c r="F4">
        <v>128</v>
      </c>
      <c r="G4">
        <v>256</v>
      </c>
    </row>
    <row r="5" spans="1:7" x14ac:dyDescent="0.2">
      <c r="A5" s="2">
        <v>2359000</v>
      </c>
      <c r="B5" s="4"/>
      <c r="C5" s="4"/>
      <c r="D5" s="4"/>
      <c r="E5" s="4"/>
      <c r="F5" s="4"/>
      <c r="G5" s="4">
        <v>212.26300000000001</v>
      </c>
    </row>
    <row r="6" spans="1:7" x14ac:dyDescent="0.2">
      <c r="A6" s="2">
        <v>1180000</v>
      </c>
      <c r="B6" s="4"/>
      <c r="C6" s="4"/>
      <c r="D6" s="4"/>
      <c r="E6" s="4"/>
      <c r="F6" s="4">
        <v>91.727000000000004</v>
      </c>
      <c r="G6" s="4"/>
    </row>
    <row r="7" spans="1:7" x14ac:dyDescent="0.2">
      <c r="A7" s="2">
        <v>590000</v>
      </c>
      <c r="B7" s="4">
        <v>23.263000000000002</v>
      </c>
      <c r="C7" s="4">
        <v>39.338999999999999</v>
      </c>
      <c r="D7" s="4">
        <v>59.496000000000002</v>
      </c>
      <c r="E7" s="4">
        <v>43.744</v>
      </c>
      <c r="F7" s="4"/>
      <c r="G7" s="4">
        <v>87.331999999999994</v>
      </c>
    </row>
    <row r="8" spans="1:7" x14ac:dyDescent="0.2">
      <c r="A8" s="2">
        <v>295000</v>
      </c>
      <c r="B8" s="4"/>
      <c r="C8" s="4"/>
      <c r="D8" s="4"/>
      <c r="E8" s="4"/>
      <c r="F8" s="4">
        <v>36.713999999999999</v>
      </c>
      <c r="G8" s="4"/>
    </row>
    <row r="9" spans="1:7" x14ac:dyDescent="0.2">
      <c r="A9" s="2">
        <v>147000</v>
      </c>
      <c r="B9" s="4"/>
      <c r="C9" s="4">
        <v>10.042</v>
      </c>
      <c r="D9" s="4">
        <v>27.042999999999999</v>
      </c>
      <c r="E9" s="4">
        <v>20.358000000000001</v>
      </c>
      <c r="F9" s="4"/>
      <c r="G9" s="4">
        <v>47.314999999999998</v>
      </c>
    </row>
    <row r="10" spans="1:7" x14ac:dyDescent="0.2">
      <c r="A10" s="2">
        <v>74000</v>
      </c>
      <c r="B10" s="4"/>
      <c r="C10" s="4"/>
      <c r="D10" s="4"/>
      <c r="E10" s="4"/>
      <c r="F10" s="4">
        <v>22.065999999999999</v>
      </c>
      <c r="G10" s="4"/>
    </row>
    <row r="11" spans="1:7" x14ac:dyDescent="0.2">
      <c r="A11" s="2">
        <v>37000</v>
      </c>
      <c r="B11" s="4"/>
      <c r="C11" s="4"/>
      <c r="D11" s="4">
        <v>9.0109999999999992</v>
      </c>
      <c r="E11" s="4">
        <v>12.349</v>
      </c>
      <c r="F11" s="4"/>
      <c r="G11" s="4">
        <v>28.286000000000001</v>
      </c>
    </row>
    <row r="12" spans="1:7" x14ac:dyDescent="0.2">
      <c r="A12" s="2">
        <v>18000</v>
      </c>
      <c r="B12" s="4"/>
      <c r="C12" s="4"/>
      <c r="D12" s="4"/>
      <c r="E12" s="4"/>
      <c r="F12" s="4">
        <v>13.329000000000001</v>
      </c>
      <c r="G12" s="4"/>
    </row>
    <row r="13" spans="1:7" x14ac:dyDescent="0.2">
      <c r="A13" s="2">
        <v>9000</v>
      </c>
      <c r="B13" s="4"/>
      <c r="C13" s="4"/>
      <c r="D13" s="4"/>
      <c r="E13" s="4">
        <v>9.7639999999999993</v>
      </c>
      <c r="F13" s="4"/>
      <c r="G13" s="4">
        <v>22.227</v>
      </c>
    </row>
    <row r="14" spans="1:7" x14ac:dyDescent="0.2">
      <c r="A14" s="2">
        <v>5000</v>
      </c>
      <c r="B14" s="4"/>
      <c r="C14" s="4"/>
      <c r="D14" s="4"/>
      <c r="E14" s="4"/>
      <c r="F14" s="4">
        <v>11.323</v>
      </c>
      <c r="G14" s="4"/>
    </row>
    <row r="15" spans="1:7" x14ac:dyDescent="0.2">
      <c r="A15" s="2">
        <v>2000</v>
      </c>
      <c r="B15" s="4"/>
      <c r="C15" s="4"/>
      <c r="D15" s="4"/>
      <c r="E15" s="4"/>
      <c r="F15" s="4"/>
      <c r="G15" s="4">
        <v>15.256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2020-03-03T21:39:24Z</dcterms:modified>
</cp:coreProperties>
</file>